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21"/>
  <workbookPr defaultThemeVersion="166925"/>
  <mc:AlternateContent xmlns:mc="http://schemas.openxmlformats.org/markup-compatibility/2006">
    <mc:Choice Requires="x15">
      <x15ac:absPath xmlns:x15ac="http://schemas.microsoft.com/office/spreadsheetml/2010/11/ac" url="/Users/shivanichauhan/Desktop/PRR Projects/GS 7138/TL Response on PRR-GS 7138/"/>
    </mc:Choice>
  </mc:AlternateContent>
  <xr:revisionPtr revIDLastSave="0" documentId="13_ncr:1_{258BD486-0445-BD4C-BB07-7BF458E78346}" xr6:coauthVersionLast="47" xr6:coauthVersionMax="47" xr10:uidLastSave="{00000000-0000-0000-0000-000000000000}"/>
  <bookViews>
    <workbookView xWindow="0" yWindow="740" windowWidth="29260" windowHeight="1696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2" i="12" l="1"/>
  <c r="I59" i="12"/>
  <c r="I60" i="12"/>
  <c r="I58" i="12"/>
  <c r="I62" i="12" s="1"/>
  <c r="D61" i="12"/>
  <c r="C60" i="12"/>
  <c r="E59" i="12"/>
  <c r="E58" i="12"/>
  <c r="E60" i="12" l="1"/>
  <c r="H62" i="12"/>
  <c r="G62" i="12" l="1"/>
  <c r="I61" i="12"/>
  <c r="D62" i="12"/>
  <c r="C62" i="12"/>
  <c r="C61" i="12" l="1"/>
  <c r="H61" i="12"/>
  <c r="E61" i="12" l="1"/>
  <c r="N308" i="6" l="1"/>
  <c r="N307" i="6"/>
  <c r="N305" i="6"/>
  <c r="N306" i="6"/>
  <c r="N304" i="6"/>
  <c r="N303" i="6"/>
  <c r="N302" i="6"/>
  <c r="N301" i="6" l="1"/>
  <c r="N300" i="6"/>
  <c r="P138" i="6"/>
  <c r="AA274" i="8"/>
  <c r="AB272" i="8" s="1"/>
  <c r="AB302" i="8" s="1" a="1"/>
  <c r="AB302" i="8" s="1"/>
  <c r="AA336" i="8"/>
  <c r="A334" i="8" s="1"/>
  <c r="A337" i="8"/>
  <c r="A338" i="8"/>
  <c r="A339" i="8"/>
  <c r="A340" i="8"/>
  <c r="A341" i="8"/>
  <c r="A342" i="8"/>
  <c r="A343" i="8"/>
  <c r="A344" i="8"/>
  <c r="A345" i="8"/>
  <c r="A346" i="8"/>
  <c r="A347" i="8"/>
  <c r="A348" i="8"/>
  <c r="A349" i="8"/>
  <c r="A350" i="8"/>
  <c r="A351" i="8"/>
  <c r="A352" i="8"/>
  <c r="A353" i="8"/>
  <c r="N299" i="6"/>
  <c r="B26" i="12"/>
  <c r="AD26" i="12" s="1"/>
  <c r="B27" i="12"/>
  <c r="B36" i="12"/>
  <c r="B24" i="12"/>
  <c r="Z24" i="12" s="1"/>
  <c r="B23" i="12"/>
  <c r="AH23" i="12" s="1"/>
  <c r="XFD19" i="12" a="1"/>
  <c r="XFD19" i="12" s="1"/>
  <c r="XFD19" i="11" a="1"/>
  <c r="XFD19" i="11" s="1"/>
  <c r="P298" i="6"/>
  <c r="N298" i="6"/>
  <c r="A272" i="8"/>
  <c r="L4" i="6"/>
  <c r="P57" i="6"/>
  <c r="P58" i="6"/>
  <c r="P61" i="6"/>
  <c r="P59" i="6"/>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B27" i="11"/>
  <c r="AD27" i="11" s="1"/>
  <c r="B26" i="11"/>
  <c r="J26" i="11" s="1"/>
  <c r="B24" i="11"/>
  <c r="AD24" i="11" s="1"/>
  <c r="B23" i="11"/>
  <c r="V23" i="11" s="1"/>
  <c r="N136" i="6"/>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AH24" i="5" s="1"/>
  <c r="B27" i="5"/>
  <c r="AH27" i="5" s="1"/>
  <c r="B26" i="5"/>
  <c r="F26" i="5" s="1"/>
  <c r="B23" i="5"/>
  <c r="F23" i="5" s="1"/>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1" i="8" s="1" a="1"/>
  <c r="AB61" i="8" s="1"/>
  <c r="AA109" i="8"/>
  <c r="AB107" i="8" s="1"/>
  <c r="AB112" i="8" s="1" a="1"/>
  <c r="AB112" i="8" s="1"/>
  <c r="AF112" i="8" s="1"/>
  <c r="N57" i="6"/>
  <c r="A6" i="6"/>
  <c r="A4" i="6"/>
  <c r="AA219" i="8"/>
  <c r="AB217" i="8" s="1"/>
  <c r="AB255" i="8" s="1" a="1"/>
  <c r="AB255" i="8" s="1"/>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A164" i="8"/>
  <c r="A162" i="8" s="1"/>
  <c r="AA3" i="8"/>
  <c r="A1" i="8" s="1"/>
  <c r="A109" i="8"/>
  <c r="A110" i="8"/>
  <c r="A111" i="8"/>
  <c r="A112" i="8"/>
  <c r="A113" i="8"/>
  <c r="A114" i="8"/>
  <c r="A115" i="8"/>
  <c r="A116" i="8"/>
  <c r="A117" i="8"/>
  <c r="A118" i="8"/>
  <c r="A119" i="8"/>
  <c r="A120" i="8"/>
  <c r="A121" i="8"/>
  <c r="A122" i="8"/>
  <c r="A123" i="8"/>
  <c r="A124" i="8"/>
  <c r="A125" i="8"/>
  <c r="A126" i="8"/>
  <c r="A3" i="8"/>
  <c r="A4" i="8"/>
  <c r="A5" i="8"/>
  <c r="A6" i="8"/>
  <c r="A7" i="8"/>
  <c r="A8" i="8"/>
  <c r="A9" i="8"/>
  <c r="A10" i="8"/>
  <c r="A11" i="8"/>
  <c r="A12" i="8"/>
  <c r="A13" i="8"/>
  <c r="A14" i="8"/>
  <c r="A15" i="8"/>
  <c r="A16" i="8"/>
  <c r="A17" i="8"/>
  <c r="A18" i="8"/>
  <c r="A19" i="8"/>
  <c r="A20" i="8"/>
  <c r="F26" i="11" l="1"/>
  <c r="A107" i="8"/>
  <c r="R26" i="11"/>
  <c r="AL26" i="11"/>
  <c r="Z26" i="11"/>
  <c r="J27" i="11"/>
  <c r="AB1" i="8"/>
  <c r="AB3" i="8" s="1" a="1"/>
  <c r="AB3" i="8" s="1"/>
  <c r="AC3" i="8" s="1"/>
  <c r="Z23" i="11"/>
  <c r="J27" i="5"/>
  <c r="AD23" i="11"/>
  <c r="N23" i="11"/>
  <c r="Z27" i="11"/>
  <c r="AA50" i="11" s="1" a="1"/>
  <c r="AA50" i="11" s="1"/>
  <c r="V26" i="11"/>
  <c r="J24" i="11"/>
  <c r="A217" i="8"/>
  <c r="AA217" i="8"/>
  <c r="AD26" i="11"/>
  <c r="AE50" i="11" s="1" a="1"/>
  <c r="AE50" i="11" s="1"/>
  <c r="J23" i="11"/>
  <c r="N24" i="11"/>
  <c r="K30" i="5" a="1"/>
  <c r="K30" i="5" s="1"/>
  <c r="K39" i="5" s="1"/>
  <c r="AL24" i="5"/>
  <c r="Z24" i="11"/>
  <c r="AH26" i="11"/>
  <c r="N26" i="11"/>
  <c r="C30" i="5" a="1"/>
  <c r="C30" i="5" s="1"/>
  <c r="AB334" i="8"/>
  <c r="AB337" i="8" s="1" a="1"/>
  <c r="AB337" i="8" s="1"/>
  <c r="AM30" i="11" a="1"/>
  <c r="AM30" i="11" s="1"/>
  <c r="N26" i="5"/>
  <c r="AH23" i="11"/>
  <c r="K50" i="11" a="1"/>
  <c r="K50" i="11" s="1"/>
  <c r="W30" i="12" a="1"/>
  <c r="W30" i="12" s="1"/>
  <c r="W42" i="12" s="1"/>
  <c r="K30" i="12" a="1"/>
  <c r="K30" i="12" s="1"/>
  <c r="K38" i="12" s="1"/>
  <c r="AL24" i="11"/>
  <c r="R23" i="5"/>
  <c r="F24" i="11"/>
  <c r="S30" i="5" a="1"/>
  <c r="S30" i="5" s="1"/>
  <c r="AH23" i="5"/>
  <c r="Z23" i="5"/>
  <c r="K30" i="11" a="1"/>
  <c r="K30" i="11" s="1"/>
  <c r="AB162" i="8"/>
  <c r="AB181" i="8" s="1" a="1"/>
  <c r="AB181" i="8" s="1"/>
  <c r="AE181" i="8" s="1"/>
  <c r="R27" i="5"/>
  <c r="N24" i="5"/>
  <c r="AD26" i="5"/>
  <c r="AE50" i="5" s="1" a="1"/>
  <c r="AE50" i="5" s="1"/>
  <c r="J24" i="5"/>
  <c r="R24" i="11"/>
  <c r="N23" i="5"/>
  <c r="AD23" i="5"/>
  <c r="AH26" i="5"/>
  <c r="AI50" i="5" s="1" a="1"/>
  <c r="AI50" i="5" s="1"/>
  <c r="R27" i="11"/>
  <c r="S50" i="11" s="1" a="1"/>
  <c r="S50" i="11" s="1"/>
  <c r="N27" i="11"/>
  <c r="F27" i="11"/>
  <c r="G50" i="11" s="1" a="1"/>
  <c r="G50" i="11" s="1"/>
  <c r="V24" i="11"/>
  <c r="J23" i="5"/>
  <c r="AL23" i="5"/>
  <c r="R26" i="5"/>
  <c r="AH24" i="11"/>
  <c r="J26" i="5"/>
  <c r="K50" i="5" s="1" a="1"/>
  <c r="K50" i="5" s="1"/>
  <c r="Z26" i="5"/>
  <c r="V23" i="5"/>
  <c r="V26" i="5"/>
  <c r="R23" i="11"/>
  <c r="AL27" i="11"/>
  <c r="AM50" i="11" s="1" a="1"/>
  <c r="AM50" i="11" s="1"/>
  <c r="V24" i="5"/>
  <c r="V27" i="5"/>
  <c r="AL26" i="5"/>
  <c r="AH27" i="11"/>
  <c r="AI50" i="11" s="1" a="1"/>
  <c r="AI50" i="11" s="1"/>
  <c r="N27" i="5"/>
  <c r="O50" i="5" s="1" a="1"/>
  <c r="O50" i="5" s="1"/>
  <c r="F24" i="5"/>
  <c r="AD24" i="5"/>
  <c r="Z27" i="5"/>
  <c r="V27" i="11"/>
  <c r="W50" i="11" s="1" a="1"/>
  <c r="W50" i="11" s="1"/>
  <c r="AL23" i="11"/>
  <c r="C50" i="11" a="1"/>
  <c r="C50" i="11" s="1"/>
  <c r="A53" i="8"/>
  <c r="R24" i="5"/>
  <c r="AD27" i="5"/>
  <c r="C50" i="5" a="1"/>
  <c r="C50" i="5" s="1"/>
  <c r="F23" i="11"/>
  <c r="Z24" i="5"/>
  <c r="AL27" i="5"/>
  <c r="F27" i="5"/>
  <c r="G50" i="5" s="1" a="1"/>
  <c r="G50" i="5" s="1"/>
  <c r="F23" i="12"/>
  <c r="J23" i="12"/>
  <c r="AE30" i="12" a="1"/>
  <c r="AE30" i="12" s="1"/>
  <c r="AE33" i="12" s="1"/>
  <c r="S30" i="11" a="1"/>
  <c r="S30" i="11" s="1"/>
  <c r="S42" i="11" s="1"/>
  <c r="C30" i="12" a="1"/>
  <c r="C30" i="12" s="1"/>
  <c r="AI30" i="12" a="1"/>
  <c r="AI30" i="12" s="1"/>
  <c r="AI33" i="12" s="1"/>
  <c r="W30" i="5" a="1"/>
  <c r="W30" i="5" s="1"/>
  <c r="W38" i="5" s="1"/>
  <c r="AE30" i="5" a="1"/>
  <c r="AE30" i="5" s="1"/>
  <c r="AE37" i="5" s="1"/>
  <c r="W30" i="11" a="1"/>
  <c r="W30" i="11" s="1"/>
  <c r="W38" i="11" s="1"/>
  <c r="G30" i="12" a="1"/>
  <c r="G30" i="12" s="1"/>
  <c r="G36" i="12" s="1"/>
  <c r="AM30" i="12" a="1"/>
  <c r="AM30" i="12" s="1"/>
  <c r="AM34" i="12" s="1"/>
  <c r="AA30" i="11" a="1"/>
  <c r="AA30" i="11" s="1"/>
  <c r="G30" i="5" a="1"/>
  <c r="G30" i="5" s="1"/>
  <c r="G39" i="5" s="1"/>
  <c r="AI30" i="5" a="1"/>
  <c r="AI30" i="5" s="1"/>
  <c r="AI40" i="5" s="1"/>
  <c r="AE30" i="11" a="1"/>
  <c r="AE30" i="11" s="1"/>
  <c r="AE32" i="11" s="1"/>
  <c r="O30" i="12" a="1"/>
  <c r="O30" i="12" s="1"/>
  <c r="O32" i="12" s="1"/>
  <c r="O30" i="5" a="1"/>
  <c r="O30" i="5" s="1"/>
  <c r="O30" i="11" a="1"/>
  <c r="O30" i="11" s="1"/>
  <c r="O4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31" i="8" a="1"/>
  <c r="AB131" i="8" s="1"/>
  <c r="AD131" i="8" s="1"/>
  <c r="AB84" i="8" a="1"/>
  <c r="AB84" i="8" s="1"/>
  <c r="AD84" i="8" s="1"/>
  <c r="AB165" i="8" a="1"/>
  <c r="AB165" i="8" s="1"/>
  <c r="AD165" i="8" s="1"/>
  <c r="AB142" i="8" a="1"/>
  <c r="AB142" i="8" s="1"/>
  <c r="AD142" i="8" s="1"/>
  <c r="AB373" i="8" a="1"/>
  <c r="AB373" i="8" s="1"/>
  <c r="AD373" i="8" s="1"/>
  <c r="AB347" i="8" a="1"/>
  <c r="AB347" i="8" s="1"/>
  <c r="AD347" i="8" s="1"/>
  <c r="AB343" i="8" a="1"/>
  <c r="AB343" i="8" s="1"/>
  <c r="AE343" i="8" s="1"/>
  <c r="AB14" i="8" a="1"/>
  <c r="AB14" i="8" s="1"/>
  <c r="AC14" i="8" s="1"/>
  <c r="AB40" i="8" a="1"/>
  <c r="AB40" i="8" s="1"/>
  <c r="AC40" i="8" s="1"/>
  <c r="AB13" i="8" a="1"/>
  <c r="AB13" i="8" s="1"/>
  <c r="AD13" i="8" s="1"/>
  <c r="AB5" i="8" a="1"/>
  <c r="AB5" i="8" s="1"/>
  <c r="AC5" i="8" s="1"/>
  <c r="AN3" i="8"/>
  <c r="AB47" i="8" a="1"/>
  <c r="AB47" i="8" s="1"/>
  <c r="AE47" i="8" s="1"/>
  <c r="AB45" i="8" a="1"/>
  <c r="AB45" i="8" s="1"/>
  <c r="AG45" i="8" s="1"/>
  <c r="AB38" i="8" a="1"/>
  <c r="AB38" i="8" s="1"/>
  <c r="AF38"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91" i="8" a="1"/>
  <c r="AB91" i="8" s="1"/>
  <c r="AE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J3" i="8"/>
  <c r="AF3" i="8"/>
  <c r="W31" i="12"/>
  <c r="AL3" i="8"/>
  <c r="AE61" i="8"/>
  <c r="AF61" i="8"/>
  <c r="AB97" i="8" a="1"/>
  <c r="AB97" i="8" s="1"/>
  <c r="AC97" i="8" s="1"/>
  <c r="AB89" i="8" a="1"/>
  <c r="AB89" i="8" s="1"/>
  <c r="AF89" i="8" s="1"/>
  <c r="AB75" i="8" a="1"/>
  <c r="AB75" i="8" s="1"/>
  <c r="AD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94" i="8" a="1"/>
  <c r="AB194" i="8" s="1"/>
  <c r="AF194" i="8" s="1"/>
  <c r="G40" i="5"/>
  <c r="AE84" i="8"/>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B172" i="8" a="1"/>
  <c r="AB172" i="8" s="1"/>
  <c r="AE172" i="8" s="1"/>
  <c r="AB187" i="8" a="1"/>
  <c r="AB187" i="8" s="1"/>
  <c r="AC187" i="8" s="1"/>
  <c r="AB196" i="8" a="1"/>
  <c r="AB196" i="8" s="1"/>
  <c r="AD196" i="8" s="1"/>
  <c r="AB168" i="8" a="1"/>
  <c r="AB168" i="8" s="1"/>
  <c r="AC168" i="8" s="1"/>
  <c r="AB186" i="8" a="1"/>
  <c r="AB186" i="8" s="1"/>
  <c r="AD186" i="8" s="1"/>
  <c r="AB203" i="8" a="1"/>
  <c r="AB203" i="8" s="1"/>
  <c r="AE203" i="8" s="1"/>
  <c r="AB201" i="8" a="1"/>
  <c r="AB201" i="8" s="1"/>
  <c r="AE201" i="8" s="1"/>
  <c r="AB190" i="8" a="1"/>
  <c r="AB190" i="8" s="1"/>
  <c r="AF190" i="8" s="1"/>
  <c r="AD302" i="8"/>
  <c r="AF302" i="8"/>
  <c r="AC98" i="8"/>
  <c r="AE98" i="8"/>
  <c r="AB177" i="8" a="1"/>
  <c r="AB177" i="8" s="1"/>
  <c r="AF177" i="8" s="1"/>
  <c r="AB189" i="8" a="1"/>
  <c r="AB189" i="8" s="1"/>
  <c r="AD189" i="8" s="1"/>
  <c r="AB209" i="8" a="1"/>
  <c r="AB209" i="8" s="1"/>
  <c r="AF209" i="8" s="1"/>
  <c r="AE302" i="8"/>
  <c r="AB219" i="8" a="1"/>
  <c r="AB219" i="8" s="1"/>
  <c r="AB221" i="8" a="1"/>
  <c r="AB221" i="8" s="1"/>
  <c r="AB230" i="8" a="1"/>
  <c r="AB230" i="8" s="1"/>
  <c r="AC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F266" i="8" s="1"/>
  <c r="AB223" i="8" a="1"/>
  <c r="AB223" i="8" s="1"/>
  <c r="AB233" i="8" a="1"/>
  <c r="AB233" i="8" s="1"/>
  <c r="AD233" i="8" s="1"/>
  <c r="AB241" i="8" a="1"/>
  <c r="AB241" i="8" s="1"/>
  <c r="AC241" i="8" s="1"/>
  <c r="AB251" i="8" a="1"/>
  <c r="AB251" i="8" s="1"/>
  <c r="AB259" i="8" a="1"/>
  <c r="AB259" i="8" s="1"/>
  <c r="AC259" i="8" s="1"/>
  <c r="AB224" i="8" a="1"/>
  <c r="AB224" i="8" s="1"/>
  <c r="AB234" i="8" a="1"/>
  <c r="AB234" i="8" s="1"/>
  <c r="AF234" i="8" s="1"/>
  <c r="AB242" i="8" a="1"/>
  <c r="AB242" i="8" s="1"/>
  <c r="AD242" i="8" s="1"/>
  <c r="AB252" i="8" a="1"/>
  <c r="AB252" i="8" s="1"/>
  <c r="AC252" i="8" s="1"/>
  <c r="AB260" i="8" a="1"/>
  <c r="AB260" i="8" s="1"/>
  <c r="AB226" i="8" a="1"/>
  <c r="AB226" i="8" s="1"/>
  <c r="AC226" i="8" s="1"/>
  <c r="AB235" i="8" a="1"/>
  <c r="AB235" i="8" s="1"/>
  <c r="AB244" i="8" a="1"/>
  <c r="AB244" i="8" s="1"/>
  <c r="AB253" i="8" a="1"/>
  <c r="AB253" i="8" s="1"/>
  <c r="AD253" i="8" s="1"/>
  <c r="AB261" i="8" a="1"/>
  <c r="AB261" i="8" s="1"/>
  <c r="AF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C239" i="8" s="1"/>
  <c r="AB247" i="8" a="1"/>
  <c r="AB247" i="8" s="1"/>
  <c r="AD247" i="8" s="1"/>
  <c r="AB256" i="8" a="1"/>
  <c r="AB256" i="8" s="1"/>
  <c r="AC256" i="8" s="1"/>
  <c r="AB264" i="8" a="1"/>
  <c r="AB264" i="8" s="1"/>
  <c r="AF98" i="8"/>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B114" i="8" a="1"/>
  <c r="AB114" i="8" s="1"/>
  <c r="AC114" i="8" s="1"/>
  <c r="AB137" i="8" a="1"/>
  <c r="AB137" i="8" s="1"/>
  <c r="AC337" i="8"/>
  <c r="AD337" i="8"/>
  <c r="AE337" i="8"/>
  <c r="AF337" i="8"/>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84" i="8"/>
  <c r="AB154" i="8" a="1"/>
  <c r="AB154" i="8" s="1"/>
  <c r="AD154" i="8" s="1"/>
  <c r="AB173" i="8" a="1"/>
  <c r="AB173" i="8" s="1"/>
  <c r="AD173" i="8" s="1"/>
  <c r="AB208" i="8" a="1"/>
  <c r="AB208" i="8" s="1"/>
  <c r="AE208" i="8" s="1"/>
  <c r="AB167" i="8" a="1"/>
  <c r="AB167" i="8" s="1"/>
  <c r="AC167" i="8" s="1"/>
  <c r="AB193" i="8" a="1"/>
  <c r="AB193" i="8" s="1"/>
  <c r="AC193" i="8" s="1"/>
  <c r="AB149" i="8" a="1"/>
  <c r="AB149" i="8" s="1"/>
  <c r="AB126" i="8" a="1"/>
  <c r="AB126" i="8" s="1"/>
  <c r="AC254" i="8"/>
  <c r="AB147" i="8" a="1"/>
  <c r="AB147" i="8" s="1"/>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R27" i="12"/>
  <c r="Z27" i="12"/>
  <c r="AH27" i="12"/>
  <c r="AI50" i="12" s="1" a="1"/>
  <c r="AI50" i="12" s="1"/>
  <c r="AF76" i="8"/>
  <c r="S31" i="5"/>
  <c r="S42" i="5"/>
  <c r="S37" i="5"/>
  <c r="S38" i="5"/>
  <c r="S39" i="5"/>
  <c r="AA37" i="11"/>
  <c r="AA31" i="11"/>
  <c r="AA38" i="11"/>
  <c r="AA36" i="11"/>
  <c r="AA34" i="11"/>
  <c r="AA41" i="11"/>
  <c r="AA40" i="11"/>
  <c r="AA32" i="11"/>
  <c r="S34" i="5"/>
  <c r="S36" i="5"/>
  <c r="AI38" i="5"/>
  <c r="AI41" i="5"/>
  <c r="AC238" i="8"/>
  <c r="AE238" i="8"/>
  <c r="AD238" i="8"/>
  <c r="AE31" i="11"/>
  <c r="AD68" i="8"/>
  <c r="C31" i="5"/>
  <c r="C41" i="5"/>
  <c r="K33" i="11"/>
  <c r="K34" i="11"/>
  <c r="K32" i="11"/>
  <c r="K39" i="11"/>
  <c r="K38" i="11"/>
  <c r="O38" i="11"/>
  <c r="AM41" i="11"/>
  <c r="G37" i="5"/>
  <c r="G42" i="5"/>
  <c r="G41" i="5"/>
  <c r="AD230" i="8"/>
  <c r="AD91" i="8"/>
  <c r="S37" i="11"/>
  <c r="S40" i="11"/>
  <c r="S35" i="11"/>
  <c r="S33" i="11"/>
  <c r="S32" i="11"/>
  <c r="S34" i="11"/>
  <c r="S36" i="11"/>
  <c r="AI31" i="11"/>
  <c r="AC181" i="8"/>
  <c r="C32" i="11"/>
  <c r="C37" i="11"/>
  <c r="AC90" i="8"/>
  <c r="AD90" i="8"/>
  <c r="AE90" i="8"/>
  <c r="AA35" i="5"/>
  <c r="K38" i="5"/>
  <c r="K35" i="5"/>
  <c r="K33" i="5"/>
  <c r="K37" i="5"/>
  <c r="K42" i="5"/>
  <c r="K32" i="5"/>
  <c r="K36" i="5"/>
  <c r="K40" i="5"/>
  <c r="K31" i="5"/>
  <c r="K41" i="5"/>
  <c r="AA40" i="5"/>
  <c r="C35" i="11"/>
  <c r="AD88" i="8"/>
  <c r="AI32" i="5"/>
  <c r="AI37" i="5"/>
  <c r="AI36" i="5"/>
  <c r="AI35" i="5"/>
  <c r="AI39" i="5"/>
  <c r="AI33" i="5"/>
  <c r="AI31" i="5"/>
  <c r="AC61" i="8"/>
  <c r="AD61" i="8"/>
  <c r="K34" i="5"/>
  <c r="W36" i="5"/>
  <c r="W37" i="5"/>
  <c r="AD97" i="8"/>
  <c r="AE97" i="8"/>
  <c r="AF97" i="8"/>
  <c r="AC69" i="8"/>
  <c r="AA32" i="5"/>
  <c r="AA33" i="5"/>
  <c r="AM35" i="5"/>
  <c r="AM42" i="5"/>
  <c r="O37" i="11"/>
  <c r="AD64" i="8"/>
  <c r="AD99" i="8"/>
  <c r="AD266" i="8"/>
  <c r="AC152" i="8"/>
  <c r="AF265" i="8"/>
  <c r="AD255" i="8"/>
  <c r="AC255" i="8"/>
  <c r="AD239" i="8"/>
  <c r="AD228" i="8"/>
  <c r="AF259" i="8"/>
  <c r="AD227" i="8"/>
  <c r="AE227" i="8"/>
  <c r="S41" i="5"/>
  <c r="C32" i="5"/>
  <c r="C42" i="5"/>
  <c r="C39" i="5"/>
  <c r="C38" i="5"/>
  <c r="C36" i="5"/>
  <c r="K36" i="11"/>
  <c r="AM31" i="11"/>
  <c r="AM36" i="11"/>
  <c r="AM38" i="11"/>
  <c r="AM35" i="11"/>
  <c r="AM40" i="11"/>
  <c r="AD263" i="8"/>
  <c r="AC263" i="8"/>
  <c r="AD241" i="8"/>
  <c r="C34" i="5"/>
  <c r="AM37" i="11"/>
  <c r="AA35" i="11"/>
  <c r="AA33" i="11"/>
  <c r="AA42" i="11"/>
  <c r="AA39" i="11"/>
  <c r="S40" i="5"/>
  <c r="S33" i="5"/>
  <c r="S32" i="5"/>
  <c r="S35" i="5"/>
  <c r="K37" i="11"/>
  <c r="K31" i="11"/>
  <c r="K40" i="11"/>
  <c r="K41" i="11"/>
  <c r="AE114" i="8"/>
  <c r="S33" i="12"/>
  <c r="S36" i="12"/>
  <c r="S42" i="12"/>
  <c r="S37" i="12"/>
  <c r="S39" i="12"/>
  <c r="K41" i="12"/>
  <c r="K31" i="12"/>
  <c r="W40" i="12"/>
  <c r="W36" i="12"/>
  <c r="W32" i="12"/>
  <c r="W41" i="12"/>
  <c r="W37" i="12"/>
  <c r="W34" i="12"/>
  <c r="W35" i="12"/>
  <c r="W39" i="12"/>
  <c r="W33" i="12"/>
  <c r="O41" i="12"/>
  <c r="G36" i="5" l="1"/>
  <c r="AC68" i="8"/>
  <c r="AC285" i="8"/>
  <c r="G33" i="5"/>
  <c r="AI3" i="8"/>
  <c r="O42" i="11"/>
  <c r="AF151" i="8"/>
  <c r="AD261" i="8"/>
  <c r="G35" i="5"/>
  <c r="AE68" i="8"/>
  <c r="G38" i="5"/>
  <c r="G31" i="5"/>
  <c r="AE3" i="8"/>
  <c r="AC247" i="8"/>
  <c r="O41" i="11"/>
  <c r="AF92" i="8"/>
  <c r="G32" i="5"/>
  <c r="AK3" i="8"/>
  <c r="AG3" i="8"/>
  <c r="AF84" i="8"/>
  <c r="AC265" i="8"/>
  <c r="O31" i="11"/>
  <c r="AP3" i="8"/>
  <c r="AC242" i="8"/>
  <c r="AM3" i="8"/>
  <c r="AF228" i="8"/>
  <c r="AE99" i="8"/>
  <c r="G34" i="5"/>
  <c r="AD3" i="8"/>
  <c r="AO3" i="8"/>
  <c r="AD114" i="8"/>
  <c r="AC358" i="8"/>
  <c r="AD364" i="8"/>
  <c r="AC281" i="8"/>
  <c r="O50" i="11" a="1"/>
  <c r="O50" i="11" s="1"/>
  <c r="AF114" i="8"/>
  <c r="AB210" i="8" a="1"/>
  <c r="AB210" i="8" s="1"/>
  <c r="AD210" i="8" s="1"/>
  <c r="AD95" i="8"/>
  <c r="AD285" i="8"/>
  <c r="S50" i="5" a="1"/>
  <c r="S50" i="5" s="1"/>
  <c r="AC95" i="8"/>
  <c r="AM50" i="5" a="1"/>
  <c r="AM50" i="5" s="1"/>
  <c r="AD151" i="8"/>
  <c r="O50" i="12"/>
  <c r="AE285" i="8"/>
  <c r="S41" i="12"/>
  <c r="S40" i="12"/>
  <c r="AI36" i="12"/>
  <c r="AI32" i="12"/>
  <c r="AI38" i="12"/>
  <c r="AI41" i="12"/>
  <c r="AI42" i="12"/>
  <c r="AI31" i="12"/>
  <c r="AI40" i="12"/>
  <c r="AI35" i="12"/>
  <c r="AI39" i="12"/>
  <c r="AI34" i="12"/>
  <c r="AE31" i="12"/>
  <c r="AE35" i="12"/>
  <c r="AE37" i="12"/>
  <c r="AE38" i="12"/>
  <c r="S38" i="12"/>
  <c r="AE42" i="12"/>
  <c r="S34" i="12"/>
  <c r="AE41" i="12"/>
  <c r="AE36" i="12"/>
  <c r="S32" i="12"/>
  <c r="AE32" i="12"/>
  <c r="K50" i="12" a="1"/>
  <c r="K50" i="12" s="1"/>
  <c r="C39" i="12"/>
  <c r="C36" i="12"/>
  <c r="C34" i="11"/>
  <c r="AI33" i="11"/>
  <c r="W39" i="5"/>
  <c r="AB164" i="8" a="1"/>
  <c r="AB164" i="8" s="1"/>
  <c r="AD164" i="8" s="1"/>
  <c r="AB202" i="8" a="1"/>
  <c r="AB202" i="8" s="1"/>
  <c r="AE202" i="8" s="1"/>
  <c r="AB200" i="8" a="1"/>
  <c r="AB200" i="8" s="1"/>
  <c r="AD200" i="8" s="1"/>
  <c r="AB191" i="8" a="1"/>
  <c r="AB191" i="8" s="1"/>
  <c r="AE191" i="8" s="1"/>
  <c r="AB175" i="8" a="1"/>
  <c r="AB175" i="8" s="1"/>
  <c r="AI37" i="12"/>
  <c r="AE34" i="12"/>
  <c r="AC75" i="8"/>
  <c r="AD265" i="8"/>
  <c r="O35" i="11"/>
  <c r="AA38" i="5"/>
  <c r="W34" i="5"/>
  <c r="AE151" i="8"/>
  <c r="AI34" i="5"/>
  <c r="AE42" i="5"/>
  <c r="AI37" i="11"/>
  <c r="S38" i="11"/>
  <c r="AE41" i="11"/>
  <c r="AE210" i="8"/>
  <c r="AA50" i="12" a="1"/>
  <c r="AA50" i="12" s="1"/>
  <c r="AB182" i="8" a="1"/>
  <c r="AB182" i="8" s="1"/>
  <c r="AF182" i="8" s="1"/>
  <c r="AF246" i="8"/>
  <c r="AB206" i="8" a="1"/>
  <c r="AB206" i="8" s="1"/>
  <c r="AC206" i="8" s="1"/>
  <c r="AB204" i="8" a="1"/>
  <c r="AB204" i="8" s="1"/>
  <c r="AB185" i="8" a="1"/>
  <c r="AB185" i="8" s="1"/>
  <c r="AA34" i="5"/>
  <c r="AF196" i="8"/>
  <c r="AI42" i="11"/>
  <c r="AB170" i="8" a="1"/>
  <c r="AB170" i="8" s="1"/>
  <c r="AF170" i="8" s="1"/>
  <c r="AC246" i="8"/>
  <c r="AB183" i="8" a="1"/>
  <c r="AB183" i="8" s="1"/>
  <c r="AC183" i="8" s="1"/>
  <c r="AB188" i="8" a="1"/>
  <c r="AB188" i="8" s="1"/>
  <c r="AB166" i="8" a="1"/>
  <c r="AB166" i="8" s="1"/>
  <c r="AE222" i="8"/>
  <c r="O34" i="11"/>
  <c r="AA36" i="5"/>
  <c r="W33" i="5"/>
  <c r="C42" i="11"/>
  <c r="AE36" i="5"/>
  <c r="AI32" i="11"/>
  <c r="AC210" i="8"/>
  <c r="AC78" i="8"/>
  <c r="O39" i="11"/>
  <c r="AA42" i="5"/>
  <c r="W31" i="5"/>
  <c r="C41" i="11"/>
  <c r="AD198" i="8"/>
  <c r="AI41" i="11"/>
  <c r="AF210" i="8"/>
  <c r="O36" i="11"/>
  <c r="AA31" i="5"/>
  <c r="W40" i="5"/>
  <c r="AB197" i="8" a="1"/>
  <c r="AB197" i="8" s="1"/>
  <c r="W50" i="5" a="1"/>
  <c r="W50" i="5" s="1"/>
  <c r="AE40" i="12"/>
  <c r="AD222" i="8"/>
  <c r="O33" i="11"/>
  <c r="AA37" i="5"/>
  <c r="W41" i="5"/>
  <c r="C36" i="11"/>
  <c r="AF181" i="8"/>
  <c r="AI40" i="11"/>
  <c r="S31" i="11"/>
  <c r="AE35" i="11"/>
  <c r="AE234" i="8"/>
  <c r="AF85" i="8"/>
  <c r="AB178" i="8" a="1"/>
  <c r="AB178" i="8" s="1"/>
  <c r="AE178" i="8" s="1"/>
  <c r="AB195" i="8" a="1"/>
  <c r="AB195" i="8" s="1"/>
  <c r="AD195" i="8" s="1"/>
  <c r="AE78" i="8"/>
  <c r="C31" i="11"/>
  <c r="AC165" i="8"/>
  <c r="AI34" i="11"/>
  <c r="S39" i="11"/>
  <c r="AE38" i="11"/>
  <c r="AB174" i="8" a="1"/>
  <c r="AB174" i="8" s="1"/>
  <c r="AB211" i="8" a="1"/>
  <c r="AB211" i="8" s="1"/>
  <c r="AE211" i="8" s="1"/>
  <c r="AB180" i="8" a="1"/>
  <c r="AB180" i="8" s="1"/>
  <c r="AE180" i="8" s="1"/>
  <c r="O32" i="11"/>
  <c r="AA39" i="5"/>
  <c r="W42" i="5"/>
  <c r="C40" i="11"/>
  <c r="AD181" i="8"/>
  <c r="AI35" i="11"/>
  <c r="S41" i="11"/>
  <c r="AC91" i="8"/>
  <c r="AC349" i="8"/>
  <c r="AF94" i="8"/>
  <c r="AC234" i="8"/>
  <c r="AD246" i="8"/>
  <c r="AB179" i="8" a="1"/>
  <c r="AB179" i="8" s="1"/>
  <c r="AE179" i="8" s="1"/>
  <c r="AB176" i="8" a="1"/>
  <c r="AB176" i="8" s="1"/>
  <c r="AC176" i="8" s="1"/>
  <c r="AA50" i="5" a="1"/>
  <c r="AA50" i="5" s="1"/>
  <c r="AB171" i="8" a="1"/>
  <c r="AB171" i="8" s="1"/>
  <c r="AB184" i="8" a="1"/>
  <c r="AB184" i="8" s="1"/>
  <c r="C33" i="11"/>
  <c r="AI38" i="11"/>
  <c r="AF91" i="8"/>
  <c r="W32" i="5"/>
  <c r="AB192" i="8" a="1"/>
  <c r="AB192" i="8" s="1"/>
  <c r="AE39" i="12"/>
  <c r="AF263" i="8"/>
  <c r="W35" i="5"/>
  <c r="AI42" i="5"/>
  <c r="C38" i="11"/>
  <c r="AI36" i="11"/>
  <c r="AF145" i="8"/>
  <c r="AD76" i="8"/>
  <c r="AB169" i="8" a="1"/>
  <c r="AB169" i="8" s="1"/>
  <c r="AF169" i="8" s="1"/>
  <c r="AB207" i="8" a="1"/>
  <c r="AB207" i="8" s="1"/>
  <c r="AD207" i="8" s="1"/>
  <c r="AB199" i="8" a="1"/>
  <c r="AB199" i="8" s="1"/>
  <c r="AD199" i="8" s="1"/>
  <c r="AF78" i="8"/>
  <c r="AB205" i="8" a="1"/>
  <c r="AB205" i="8" s="1"/>
  <c r="AM33" i="12"/>
  <c r="AM38" i="12"/>
  <c r="AM35" i="12"/>
  <c r="AM39" i="12"/>
  <c r="AM32" i="12"/>
  <c r="AM40" i="12"/>
  <c r="AM31" i="12"/>
  <c r="AM37" i="12"/>
  <c r="AM42" i="12"/>
  <c r="AM36" i="12"/>
  <c r="AM41" i="12"/>
  <c r="K33" i="12"/>
  <c r="K37" i="12"/>
  <c r="K35" i="12"/>
  <c r="K42" i="12"/>
  <c r="K34" i="12"/>
  <c r="K32" i="12"/>
  <c r="K39" i="12"/>
  <c r="K36" i="12"/>
  <c r="C38" i="12"/>
  <c r="C41"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D209" i="8"/>
  <c r="AC119" i="8"/>
  <c r="AD252" i="8"/>
  <c r="AD259" i="8"/>
  <c r="AE373" i="8"/>
  <c r="AD100" i="8"/>
  <c r="G41" i="11"/>
  <c r="AF373" i="8"/>
  <c r="G35" i="11"/>
  <c r="G40" i="11"/>
  <c r="AD66" i="8"/>
  <c r="AE190" i="8"/>
  <c r="AC373" i="8"/>
  <c r="G37" i="11"/>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99" i="8"/>
  <c r="AE177" i="8"/>
  <c r="AD203" i="8"/>
  <c r="AE198" i="8"/>
  <c r="AC199" i="8"/>
  <c r="AC198" i="8"/>
  <c r="AD206" i="8"/>
  <c r="AF206" i="8"/>
  <c r="AC196" i="8"/>
  <c r="AE196" i="8"/>
  <c r="AF207" i="8"/>
  <c r="AD193" i="8"/>
  <c r="AD348" i="8"/>
  <c r="AF348" i="8"/>
  <c r="AE347" i="8"/>
  <c r="AE348" i="8"/>
  <c r="AC203" i="8"/>
  <c r="AF203" i="8"/>
  <c r="AC186" i="8"/>
  <c r="AF173" i="8"/>
  <c r="AE186" i="8"/>
  <c r="AF186"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E207" i="8"/>
  <c r="AD211" i="8"/>
  <c r="AD172" i="8"/>
  <c r="AF172" i="8"/>
  <c r="AD299" i="8"/>
  <c r="AF299" i="8"/>
  <c r="AE299" i="8"/>
  <c r="AE281" i="8"/>
  <c r="AF281" i="8"/>
  <c r="AD194" i="8"/>
  <c r="AC194" i="8"/>
  <c r="AD232" i="8"/>
  <c r="AE232" i="8"/>
  <c r="AF232" i="8"/>
  <c r="AF174" i="8"/>
  <c r="AD174" i="8"/>
  <c r="AE174" i="8"/>
  <c r="AC174" i="8"/>
  <c r="AD220" i="8"/>
  <c r="AE220" i="8"/>
  <c r="AC220" i="8"/>
  <c r="AF220" i="8"/>
  <c r="AD244" i="8"/>
  <c r="AF244" i="8"/>
  <c r="AC244" i="8"/>
  <c r="AE244" i="8"/>
  <c r="AC145" i="8"/>
  <c r="AD262" i="8"/>
  <c r="AE262" i="8"/>
  <c r="AC262" i="8"/>
  <c r="AF262" i="8"/>
  <c r="AD235" i="8"/>
  <c r="AF235" i="8"/>
  <c r="AC235" i="8"/>
  <c r="AE235" i="8"/>
  <c r="AD251" i="8"/>
  <c r="AF251" i="8"/>
  <c r="AE251" i="8"/>
  <c r="AC251"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AD178" i="8" l="1"/>
  <c r="AE206" i="8"/>
  <c r="AF211" i="8"/>
  <c r="AC211" i="8"/>
  <c r="AD169" i="8"/>
  <c r="AE169" i="8"/>
  <c r="AF191" i="8"/>
  <c r="AC191" i="8"/>
  <c r="AD191" i="8"/>
  <c r="AD202" i="8"/>
  <c r="AF202" i="8"/>
  <c r="AC207" i="8"/>
  <c r="AC202" i="8"/>
  <c r="AC188" i="8"/>
  <c r="AD188" i="8"/>
  <c r="AE188" i="8"/>
  <c r="AF188" i="8"/>
  <c r="AC205" i="8"/>
  <c r="AF205" i="8"/>
  <c r="AE205" i="8"/>
  <c r="AD205" i="8"/>
  <c r="AF197" i="8"/>
  <c r="AD197" i="8"/>
  <c r="AE197" i="8"/>
  <c r="AC197" i="8"/>
  <c r="AF175" i="8"/>
  <c r="AE175" i="8"/>
  <c r="AC175" i="8"/>
  <c r="AD175" i="8"/>
  <c r="AD166" i="8"/>
  <c r="AF166" i="8"/>
  <c r="AE166" i="8"/>
  <c r="AC166" i="8"/>
  <c r="AF176" i="8"/>
  <c r="AF179" i="8"/>
  <c r="AC179" i="8"/>
  <c r="AD180" i="8"/>
  <c r="AF183" i="8"/>
  <c r="AD192" i="8"/>
  <c r="AF192" i="8"/>
  <c r="AC192" i="8"/>
  <c r="AE192" i="8"/>
  <c r="AC182" i="8"/>
  <c r="AC178" i="8"/>
  <c r="AE195" i="8"/>
  <c r="AD182" i="8"/>
  <c r="AE182" i="8"/>
  <c r="AD179" i="8"/>
  <c r="AE176" i="8"/>
  <c r="AF195" i="8"/>
  <c r="AD176" i="8"/>
  <c r="AC195" i="8"/>
  <c r="AC180" i="8"/>
  <c r="AF199" i="8"/>
  <c r="AE185" i="8"/>
  <c r="AF185" i="8"/>
  <c r="AC185" i="8"/>
  <c r="AD185" i="8"/>
  <c r="AE183" i="8"/>
  <c r="AF178" i="8"/>
  <c r="AD183" i="8"/>
  <c r="AD184" i="8"/>
  <c r="AC184" i="8"/>
  <c r="AF184" i="8"/>
  <c r="AE184" i="8"/>
  <c r="AC169" i="8"/>
  <c r="AC171" i="8"/>
  <c r="AD171" i="8"/>
  <c r="AE171" i="8"/>
  <c r="AF171" i="8"/>
  <c r="BC53" i="8"/>
  <c r="BC57" i="8" s="1" a="1"/>
  <c r="BC57" i="8" s="1"/>
  <c r="BK53" i="8"/>
  <c r="BK91" i="8" s="1" a="1"/>
  <c r="BK91" i="8" s="1"/>
  <c r="BA334" i="8"/>
  <c r="BA379" i="8" s="1" a="1"/>
  <c r="BA379" i="8" s="1"/>
  <c r="BH272" i="8"/>
  <c r="BH306" i="8" s="1" a="1"/>
  <c r="BH306" i="8" s="1"/>
  <c r="BK217" i="8"/>
  <c r="BA217" i="8"/>
  <c r="BA255" i="8" s="1" a="1"/>
  <c r="BA255" i="8" s="1"/>
  <c r="BH53" i="8"/>
  <c r="BH55" i="8" s="1" a="1"/>
  <c r="BH55" i="8" s="1"/>
  <c r="BB217" i="8"/>
  <c r="BE107" i="8"/>
  <c r="BJ107" i="8"/>
  <c r="BJ123" i="8" s="1" a="1"/>
  <c r="BJ123" i="8" s="1"/>
  <c r="BI107" i="8"/>
  <c r="BI129" i="8" s="1" a="1"/>
  <c r="BI129" i="8" s="1"/>
  <c r="BL217" i="8"/>
  <c r="BL222" i="8" s="1" a="1"/>
  <c r="BL222" i="8" s="1"/>
  <c r="BC217" i="8"/>
  <c r="BM217" i="8"/>
  <c r="BM242" i="8" s="1" a="1"/>
  <c r="BM242" i="8" s="1"/>
  <c r="BC107" i="8"/>
  <c r="BC154" i="8" s="1" a="1"/>
  <c r="BC154" i="8" s="1"/>
  <c r="BN107" i="8"/>
  <c r="BN144" i="8" s="1" a="1"/>
  <c r="BN144" i="8" s="1"/>
  <c r="AZ217" i="8"/>
  <c r="AY107" i="8"/>
  <c r="AY146" i="8" s="1" a="1"/>
  <c r="AY146" i="8" s="1"/>
  <c r="J217" i="8"/>
  <c r="N107" i="8"/>
  <c r="N124" i="8" s="1" a="1"/>
  <c r="N124" i="8" s="1"/>
  <c r="N217" i="8"/>
  <c r="N266" i="8" s="1" a="1"/>
  <c r="N266" i="8" s="1"/>
  <c r="K53" i="8"/>
  <c r="K88" i="8" s="1" a="1"/>
  <c r="K88" i="8" s="1"/>
  <c r="G272" i="8"/>
  <c r="G300" i="8" s="1" a="1"/>
  <c r="G300" i="8" s="1"/>
  <c r="Q217" i="8"/>
  <c r="Q223" i="8" s="1" a="1"/>
  <c r="Q223" i="8" s="1"/>
  <c r="K217" i="8"/>
  <c r="F53" i="8"/>
  <c r="F96" i="8" s="1" a="1"/>
  <c r="F96" i="8" s="1"/>
  <c r="Q53" i="8"/>
  <c r="Q56" i="8" s="1" a="1"/>
  <c r="Q56" i="8" s="1"/>
  <c r="C272" i="8"/>
  <c r="C276" i="8" s="1" a="1"/>
  <c r="C276" i="8" s="1"/>
  <c r="M53" i="8"/>
  <c r="F272" i="8"/>
  <c r="F277" i="8" s="1" a="1"/>
  <c r="F277" i="8" s="1"/>
  <c r="F217" i="8"/>
  <c r="F265" i="8" s="1" a="1"/>
  <c r="F265" i="8" s="1"/>
  <c r="P107" i="8"/>
  <c r="E334" i="8"/>
  <c r="M272" i="8"/>
  <c r="M308" i="8" s="1" a="1"/>
  <c r="M308" i="8" s="1"/>
  <c r="B217" i="8"/>
  <c r="B262" i="8" s="1" a="1"/>
  <c r="B262" i="8" s="1"/>
  <c r="BE53" i="8"/>
  <c r="BE150" i="8" s="1" a="1"/>
  <c r="BE150" i="8" s="1"/>
  <c r="BL53" i="8"/>
  <c r="R53" i="8"/>
  <c r="R74" i="8" s="1" a="1"/>
  <c r="R74" i="8" s="1"/>
  <c r="BB53" i="8"/>
  <c r="BN53" i="8"/>
  <c r="BN82" i="8" s="1" a="1"/>
  <c r="BN82" i="8" s="1"/>
  <c r="N53" i="8"/>
  <c r="L53" i="8"/>
  <c r="L89" i="8" s="1" a="1"/>
  <c r="L89" i="8" s="1"/>
  <c r="AX53" i="8"/>
  <c r="AX65" i="8" s="1" a="1"/>
  <c r="AX65" i="8" s="1"/>
  <c r="BA53" i="8"/>
  <c r="E53" i="8"/>
  <c r="E92" i="8" s="1" a="1"/>
  <c r="E92" i="8" s="1"/>
  <c r="P53" i="8"/>
  <c r="P82" i="8" s="1" a="1"/>
  <c r="P82" i="8" s="1"/>
  <c r="I53" i="8"/>
  <c r="I59" i="8" s="1" a="1"/>
  <c r="I59" i="8" s="1"/>
  <c r="AY53" i="8"/>
  <c r="AY59" i="8" s="1" a="1"/>
  <c r="AY59" i="8" s="1"/>
  <c r="BJ53" i="8"/>
  <c r="BM53" i="8"/>
  <c r="BM78" i="8" s="1" a="1"/>
  <c r="BM78" i="8" s="1"/>
  <c r="D53" i="8"/>
  <c r="D98" i="8" s="1" a="1"/>
  <c r="D98" i="8" s="1"/>
  <c r="C53" i="8"/>
  <c r="BI53" i="8"/>
  <c r="BI100" i="8" s="1" a="1"/>
  <c r="BI100" i="8" s="1"/>
  <c r="AZ53" i="8"/>
  <c r="AZ97" i="8" s="1" a="1"/>
  <c r="AZ97" i="8" s="1"/>
  <c r="BD53" i="8"/>
  <c r="BD76" i="8" s="1" a="1"/>
  <c r="BD76" i="8" s="1"/>
  <c r="O53" i="8"/>
  <c r="S53" i="8"/>
  <c r="J53" i="8"/>
  <c r="J96" i="8" s="1" a="1"/>
  <c r="J96" i="8" s="1"/>
  <c r="BG53" i="8"/>
  <c r="BF53" i="8"/>
  <c r="BF66" i="8" s="1" a="1"/>
  <c r="BF66" i="8" s="1"/>
  <c r="G53" i="8"/>
  <c r="H53" i="8"/>
  <c r="H94" i="8" s="1" a="1"/>
  <c r="H94" i="8" s="1"/>
  <c r="B53" i="8"/>
  <c r="B101" i="8" s="1" a="1"/>
  <c r="B101" i="8" s="1"/>
  <c r="BI334" i="8"/>
  <c r="BI362" i="8" s="1" a="1"/>
  <c r="BI362" i="8" s="1"/>
  <c r="BE334" i="8"/>
  <c r="S107" i="8"/>
  <c r="S111" i="8" s="1" a="1"/>
  <c r="S111" i="8" s="1"/>
  <c r="J107" i="8"/>
  <c r="J124" i="8" s="1" a="1"/>
  <c r="J124" i="8" s="1"/>
  <c r="BG334" i="8"/>
  <c r="BG359" i="8" s="1" a="1"/>
  <c r="BG359" i="8" s="1"/>
  <c r="BC334" i="8"/>
  <c r="C107" i="8"/>
  <c r="C137" i="8" s="1" a="1"/>
  <c r="C137" i="8" s="1"/>
  <c r="BN334" i="8"/>
  <c r="BN370" i="8" s="1" a="1"/>
  <c r="BN370" i="8" s="1"/>
  <c r="BB334" i="8"/>
  <c r="BB369" i="8" s="1" a="1"/>
  <c r="BB369" i="8" s="1"/>
  <c r="D217" i="8"/>
  <c r="G217" i="8"/>
  <c r="BM107" i="8"/>
  <c r="BM118" i="8" s="1" a="1"/>
  <c r="BM118" i="8" s="1"/>
  <c r="BD334" i="8"/>
  <c r="BD344" i="8" s="1" a="1"/>
  <c r="BD344" i="8" s="1"/>
  <c r="G107" i="8"/>
  <c r="E272" i="8"/>
  <c r="E294" i="8" s="1" a="1"/>
  <c r="E294" i="8" s="1"/>
  <c r="L107" i="8"/>
  <c r="L152" i="8" s="1" a="1"/>
  <c r="L152" i="8" s="1"/>
  <c r="BJ217" i="8"/>
  <c r="BD107" i="8"/>
  <c r="BD217" i="8"/>
  <c r="BD223" i="8" s="1" a="1"/>
  <c r="BD223" i="8" s="1"/>
  <c r="D334" i="8"/>
  <c r="BK334" i="8"/>
  <c r="BK363" i="8" s="1" a="1"/>
  <c r="BK363" i="8" s="1"/>
  <c r="BF334" i="8"/>
  <c r="M107" i="8"/>
  <c r="M147" i="8" s="1" a="1"/>
  <c r="M147" i="8" s="1"/>
  <c r="BF107" i="8"/>
  <c r="BF133" i="8" s="1" a="1"/>
  <c r="BF133" i="8" s="1"/>
  <c r="I107" i="8"/>
  <c r="I131" i="8" s="1" a="1"/>
  <c r="I131" i="8" s="1"/>
  <c r="O217" i="8"/>
  <c r="R107" i="8"/>
  <c r="BF217" i="8"/>
  <c r="BF251" i="8" s="1" a="1"/>
  <c r="BF251" i="8" s="1"/>
  <c r="BN217" i="8"/>
  <c r="BN251" i="8" s="1" a="1"/>
  <c r="BN251" i="8" s="1"/>
  <c r="BC272" i="8"/>
  <c r="BC311" i="8" s="1" a="1"/>
  <c r="BC311" i="8" s="1"/>
  <c r="AY217" i="8"/>
  <c r="E107" i="8"/>
  <c r="E130" i="8" s="1" a="1"/>
  <c r="E130" i="8" s="1"/>
  <c r="I217" i="8"/>
  <c r="I265" i="8" s="1" a="1"/>
  <c r="I265" i="8" s="1"/>
  <c r="AZ334" i="8"/>
  <c r="AZ336" i="8" s="1" a="1"/>
  <c r="AZ336" i="8" s="1"/>
  <c r="L217" i="8"/>
  <c r="L263" i="8" s="1" a="1"/>
  <c r="L263" i="8" s="1"/>
  <c r="BG217" i="8"/>
  <c r="BG261" i="8" s="1" a="1"/>
  <c r="BG261" i="8" s="1"/>
  <c r="E217" i="8"/>
  <c r="AX217" i="8"/>
  <c r="BH334" i="8"/>
  <c r="BH371" i="8" s="1" a="1"/>
  <c r="BH371" i="8" s="1"/>
  <c r="BM334" i="8"/>
  <c r="BM367" i="8" s="1" a="1"/>
  <c r="BM367" i="8" s="1"/>
  <c r="H217" i="8"/>
  <c r="H250" i="8" s="1" a="1"/>
  <c r="H250" i="8" s="1"/>
  <c r="BL107" i="8"/>
  <c r="S217" i="8"/>
  <c r="S235" i="8" s="1" a="1"/>
  <c r="S235" i="8" s="1"/>
  <c r="B107" i="8"/>
  <c r="B148" i="8" s="1" a="1"/>
  <c r="B148" i="8" s="1"/>
  <c r="C217" i="8"/>
  <c r="C252" i="8" s="1" a="1"/>
  <c r="C252" i="8" s="1"/>
  <c r="BE217" i="8"/>
  <c r="BE262" i="8" s="1" a="1"/>
  <c r="BE262" i="8" s="1"/>
  <c r="M217" i="8"/>
  <c r="M240" i="8" s="1" a="1"/>
  <c r="M240" i="8" s="1"/>
  <c r="BJ272" i="8"/>
  <c r="BJ302" i="8" s="1" a="1"/>
  <c r="BJ302" i="8" s="1"/>
  <c r="AZ107" i="8"/>
  <c r="AZ153" i="8" s="1" a="1"/>
  <c r="AZ153" i="8" s="1"/>
  <c r="BA107" i="8"/>
  <c r="BA129" i="8" s="1" a="1"/>
  <c r="BA129" i="8" s="1"/>
  <c r="BB107" i="8"/>
  <c r="D107" i="8"/>
  <c r="F107" i="8"/>
  <c r="F135" i="8" s="1" a="1"/>
  <c r="F135" i="8" s="1"/>
  <c r="BI217" i="8"/>
  <c r="R217" i="8"/>
  <c r="R228" i="8" s="1" a="1"/>
  <c r="R228" i="8" s="1"/>
  <c r="AX63" i="8" a="1"/>
  <c r="AX63" i="8" s="1"/>
  <c r="AX101" i="8" a="1"/>
  <c r="AX101" i="8" s="1"/>
  <c r="BL334" i="8"/>
  <c r="BL344" i="8" s="1" a="1"/>
  <c r="BL344" i="8" s="1"/>
  <c r="K272" i="8"/>
  <c r="K300" i="8" s="1" a="1"/>
  <c r="K300" i="8" s="1"/>
  <c r="AY334" i="8"/>
  <c r="AY369" i="8" s="1" a="1"/>
  <c r="AY369" i="8" s="1"/>
  <c r="BJ334" i="8"/>
  <c r="BJ358" i="8" s="1" a="1"/>
  <c r="BJ358" i="8" s="1"/>
  <c r="P217" i="8"/>
  <c r="P253" i="8" s="1" a="1"/>
  <c r="P253" i="8" s="1"/>
  <c r="BG107" i="8"/>
  <c r="BG146" i="8" s="1" a="1"/>
  <c r="BG146" i="8" s="1"/>
  <c r="O107" i="8"/>
  <c r="O143" i="8" s="1" a="1"/>
  <c r="O143" i="8" s="1"/>
  <c r="Q107" i="8"/>
  <c r="Q134" i="8" s="1" a="1"/>
  <c r="Q134" i="8" s="1"/>
  <c r="BH217" i="8"/>
  <c r="AX62" i="8" a="1"/>
  <c r="AX62" i="8" s="1"/>
  <c r="AX98" i="8" a="1"/>
  <c r="AX98"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K294" i="8" s="1" a="1"/>
  <c r="BK294" i="8" s="1"/>
  <c r="BB272" i="8"/>
  <c r="BA272" i="8"/>
  <c r="BI272" i="8"/>
  <c r="BI302" i="8" s="1" a="1"/>
  <c r="BI302" i="8" s="1"/>
  <c r="BL272" i="8"/>
  <c r="AY272" i="8"/>
  <c r="BM272" i="8"/>
  <c r="BM302" i="8" s="1" a="1"/>
  <c r="BM302" i="8" s="1"/>
  <c r="BD272" i="8"/>
  <c r="BD276" i="8" s="1" a="1"/>
  <c r="BD276" i="8" s="1"/>
  <c r="S272" i="8"/>
  <c r="S292" i="8" s="1" a="1"/>
  <c r="S292" i="8" s="1"/>
  <c r="BH107" i="8"/>
  <c r="BK107" i="8"/>
  <c r="BK130" i="8" s="1" a="1"/>
  <c r="BK130" i="8" s="1"/>
  <c r="H107" i="8"/>
  <c r="H132" i="8" s="1" a="1"/>
  <c r="H132" i="8" s="1"/>
  <c r="BF272" i="8"/>
  <c r="AX272" i="8"/>
  <c r="I334" i="8"/>
  <c r="M334" i="8"/>
  <c r="BG272" i="8"/>
  <c r="BG275" i="8" s="1" a="1"/>
  <c r="BG275" i="8" s="1"/>
  <c r="N334" i="8"/>
  <c r="I272" i="8"/>
  <c r="I299" i="8" s="1" a="1"/>
  <c r="I299" i="8" s="1"/>
  <c r="D272" i="8"/>
  <c r="D282" i="8" s="1" a="1"/>
  <c r="D282" i="8" s="1"/>
  <c r="N272" i="8"/>
  <c r="N286" i="8" s="1" a="1"/>
  <c r="N286" i="8" s="1"/>
  <c r="J272" i="8"/>
  <c r="O272" i="8"/>
  <c r="H272" i="8"/>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90" i="8" a="1"/>
  <c r="BJ290" i="8" s="1"/>
  <c r="BJ288" i="8" a="1"/>
  <c r="BJ288" i="8" s="1"/>
  <c r="BJ309" i="8" a="1"/>
  <c r="BJ309" i="8" s="1"/>
  <c r="BJ285" i="8" a="1"/>
  <c r="BJ285" i="8" s="1"/>
  <c r="BJ305" i="8" a="1"/>
  <c r="BJ305" i="8" s="1"/>
  <c r="BJ313" i="8" a="1"/>
  <c r="BJ313" i="8" s="1"/>
  <c r="BJ300" i="8" a="1"/>
  <c r="BJ300" i="8" s="1"/>
  <c r="BJ311" i="8" a="1"/>
  <c r="BJ311" i="8" s="1"/>
  <c r="BJ304" i="8" a="1"/>
  <c r="BJ304" i="8" s="1"/>
  <c r="BJ310" i="8" a="1"/>
  <c r="BJ310" i="8" s="1"/>
  <c r="BJ314" i="8" a="1"/>
  <c r="BJ314" i="8" s="1"/>
  <c r="BJ275" i="8" a="1"/>
  <c r="BJ275" i="8" s="1"/>
  <c r="BJ318" i="8" a="1"/>
  <c r="BJ318" i="8" s="1"/>
  <c r="M278" i="8" a="1"/>
  <c r="M278" i="8" s="1"/>
  <c r="M285" i="8" a="1"/>
  <c r="M285"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AX67" i="8" a="1"/>
  <c r="AX67" i="8" s="1"/>
  <c r="AX66" i="8" a="1"/>
  <c r="AX66" i="8" s="1"/>
  <c r="J56" i="8" a="1"/>
  <c r="J56" i="8" s="1"/>
  <c r="BC276" i="8" a="1"/>
  <c r="BC276" i="8" s="1"/>
  <c r="BC284" i="8" a="1"/>
  <c r="BC284" i="8" s="1"/>
  <c r="BC290" i="8" a="1"/>
  <c r="BC290" i="8" s="1"/>
  <c r="BC302" i="8" a="1"/>
  <c r="BC302" i="8" s="1"/>
  <c r="K277" i="8" a="1"/>
  <c r="K277" i="8" s="1"/>
  <c r="I301" i="8" a="1"/>
  <c r="I301" i="8" s="1"/>
  <c r="I275" i="8" a="1"/>
  <c r="I275" i="8" s="1"/>
  <c r="AX75" i="8" a="1"/>
  <c r="AX75" i="8" s="1"/>
  <c r="AX56" i="8" a="1"/>
  <c r="AX56" i="8" s="1"/>
  <c r="AX78" i="8" a="1"/>
  <c r="AX78" i="8" s="1"/>
  <c r="J65" i="8" a="1"/>
  <c r="J65" i="8" s="1"/>
  <c r="E274" i="8" a="1"/>
  <c r="E274" i="8" s="1"/>
  <c r="E291" i="8" a="1"/>
  <c r="E291" i="8" s="1"/>
  <c r="E292" i="8" a="1"/>
  <c r="E292" i="8" s="1"/>
  <c r="AX61" i="8" a="1"/>
  <c r="AX61" i="8" s="1"/>
  <c r="AX90" i="8" a="1"/>
  <c r="AX90" i="8" s="1"/>
  <c r="AX93" i="8" a="1"/>
  <c r="AX93" i="8" s="1"/>
  <c r="J83" i="8" a="1"/>
  <c r="J83" i="8" s="1"/>
  <c r="AX84" i="8" a="1"/>
  <c r="AX84" i="8" s="1"/>
  <c r="J99" i="8" a="1"/>
  <c r="J99" i="8" s="1"/>
  <c r="BB282" i="8" a="1"/>
  <c r="BB282" i="8" s="1"/>
  <c r="BB288" i="8" a="1"/>
  <c r="BB288" i="8" s="1"/>
  <c r="BB316" i="8" a="1"/>
  <c r="BB316" i="8" s="1"/>
  <c r="BB293" i="8" a="1"/>
  <c r="BB293" i="8" s="1"/>
  <c r="BB287" i="8" a="1"/>
  <c r="BB287" i="8" s="1"/>
  <c r="BB295" i="8" a="1"/>
  <c r="BB295" i="8" s="1"/>
  <c r="BB302" i="8" a="1"/>
  <c r="BB302" i="8" s="1"/>
  <c r="BB307" i="8" a="1"/>
  <c r="BB307" i="8" s="1"/>
  <c r="BB275" i="8" a="1"/>
  <c r="BB275" i="8" s="1"/>
  <c r="BB296" i="8" a="1"/>
  <c r="BB296" i="8" s="1"/>
  <c r="BB321" i="8" a="1"/>
  <c r="BB321" i="8" s="1"/>
  <c r="BB278" i="8" a="1"/>
  <c r="BB278" i="8" s="1"/>
  <c r="BB284" i="8" a="1"/>
  <c r="BB284" i="8" s="1"/>
  <c r="BB291" i="8" a="1"/>
  <c r="BB291" i="8" s="1"/>
  <c r="BB317" i="8" a="1"/>
  <c r="BB317" i="8" s="1"/>
  <c r="BB298" i="8" a="1"/>
  <c r="BB298" i="8" s="1"/>
  <c r="BB299" i="8" a="1"/>
  <c r="BB299" i="8" s="1"/>
  <c r="BB311" i="8" a="1"/>
  <c r="BB311" i="8" s="1"/>
  <c r="BB274" i="8" a="1"/>
  <c r="BB274" i="8" s="1"/>
  <c r="BB301" i="8" a="1"/>
  <c r="BB301" i="8" s="1"/>
  <c r="BB303" i="8" a="1"/>
  <c r="BB303" i="8" s="1"/>
  <c r="BB292" i="8" a="1"/>
  <c r="BB292" i="8" s="1"/>
  <c r="BB294" i="8" a="1"/>
  <c r="BB294" i="8" s="1"/>
  <c r="BB319" i="8" a="1"/>
  <c r="BB319" i="8" s="1"/>
  <c r="BK296" i="8" a="1"/>
  <c r="BK296" i="8" s="1"/>
  <c r="O307" i="8" a="1"/>
  <c r="O307" i="8" s="1"/>
  <c r="O317" i="8" a="1"/>
  <c r="O317" i="8" s="1"/>
  <c r="O313" i="8" a="1"/>
  <c r="O313" i="8" s="1"/>
  <c r="H300" i="8" a="1"/>
  <c r="H300" i="8" s="1"/>
  <c r="BN93" i="8" a="1"/>
  <c r="BN93" i="8" s="1"/>
  <c r="BN60" i="8" a="1"/>
  <c r="BN60" i="8" s="1"/>
  <c r="BN85" i="8" a="1"/>
  <c r="BN85" i="8" s="1"/>
  <c r="BN95" i="8" a="1"/>
  <c r="BN95" i="8" s="1"/>
  <c r="BK115" i="8" a="1"/>
  <c r="BK115" i="8" s="1"/>
  <c r="BK118" i="8" a="1"/>
  <c r="BK118"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H119" i="8" a="1"/>
  <c r="H119" i="8" s="1"/>
  <c r="G71" i="8" a="1"/>
  <c r="G71" i="8" s="1"/>
  <c r="BC68" i="8" a="1"/>
  <c r="BC68" i="8" s="1"/>
  <c r="AY365" i="8" a="1"/>
  <c r="AY365" i="8" s="1"/>
  <c r="AY362" i="8" a="1"/>
  <c r="AY362" i="8" s="1"/>
  <c r="AY356" i="8" a="1"/>
  <c r="AY356" i="8" s="1"/>
  <c r="AY345" i="8" a="1"/>
  <c r="AY345" i="8" s="1"/>
  <c r="AY337" i="8" a="1"/>
  <c r="AY337" i="8" s="1"/>
  <c r="AY353" i="8" a="1"/>
  <c r="AY353" i="8" s="1"/>
  <c r="J154" i="8" a="1"/>
  <c r="J154" i="8" s="1"/>
  <c r="J117" i="8" a="1"/>
  <c r="J117" i="8" s="1"/>
  <c r="BN139" i="8" a="1"/>
  <c r="BN139" i="8" s="1"/>
  <c r="BN112" i="8" a="1"/>
  <c r="BN112" i="8" s="1"/>
  <c r="BI133" i="8" a="1"/>
  <c r="BI133" i="8" s="1"/>
  <c r="D111" i="8" a="1"/>
  <c r="D111" i="8" s="1"/>
  <c r="D154" i="8" a="1"/>
  <c r="D154" i="8" s="1"/>
  <c r="D143" i="8" a="1"/>
  <c r="D143" i="8" s="1"/>
  <c r="D139" i="8" a="1"/>
  <c r="D139" i="8" s="1"/>
  <c r="D110" i="8" a="1"/>
  <c r="D110" i="8" s="1"/>
  <c r="D125" i="8" a="1"/>
  <c r="D125" i="8" s="1"/>
  <c r="D123" i="8" a="1"/>
  <c r="D123" i="8" s="1"/>
  <c r="D127" i="8" a="1"/>
  <c r="D127" i="8" s="1"/>
  <c r="D128" i="8" a="1"/>
  <c r="D128" i="8" s="1"/>
  <c r="D122" i="8" a="1"/>
  <c r="D122" i="8" s="1"/>
  <c r="D152" i="8" a="1"/>
  <c r="D152" i="8" s="1"/>
  <c r="D121" i="8" a="1"/>
  <c r="D121" i="8" s="1"/>
  <c r="D116" i="8" a="1"/>
  <c r="D116" i="8" s="1"/>
  <c r="D145" i="8" a="1"/>
  <c r="D145" i="8" s="1"/>
  <c r="D147" i="8" a="1"/>
  <c r="D147" i="8" s="1"/>
  <c r="D144" i="8" a="1"/>
  <c r="D144" i="8" s="1"/>
  <c r="D150" i="8" a="1"/>
  <c r="D150" i="8" s="1"/>
  <c r="D124" i="8" a="1"/>
  <c r="D124" i="8" s="1"/>
  <c r="D117" i="8" a="1"/>
  <c r="D117" i="8" s="1"/>
  <c r="D148" i="8" a="1"/>
  <c r="D148" i="8" s="1"/>
  <c r="D114" i="8" a="1"/>
  <c r="D114" i="8" s="1"/>
  <c r="D112" i="8" a="1"/>
  <c r="D112" i="8" s="1"/>
  <c r="D153" i="8" a="1"/>
  <c r="D153" i="8" s="1"/>
  <c r="D119" i="8" a="1"/>
  <c r="D119" i="8" s="1"/>
  <c r="B109" i="8" a="1"/>
  <c r="B109" i="8" s="1"/>
  <c r="B110" i="8" a="1"/>
  <c r="B110" i="8" s="1"/>
  <c r="M58" i="8" a="1"/>
  <c r="M58" i="8" s="1"/>
  <c r="M78" i="8" a="1"/>
  <c r="M78" i="8" s="1"/>
  <c r="M63" i="8" a="1"/>
  <c r="M63" i="8" s="1"/>
  <c r="M68" i="8" a="1"/>
  <c r="M68" i="8" s="1"/>
  <c r="M81" i="8" a="1"/>
  <c r="M81" i="8" s="1"/>
  <c r="M65" i="8" a="1"/>
  <c r="M65" i="8" s="1"/>
  <c r="BG244" i="8" a="1"/>
  <c r="BG244" i="8" s="1"/>
  <c r="BG229" i="8" a="1"/>
  <c r="BG229" i="8" s="1"/>
  <c r="BG231" i="8" a="1"/>
  <c r="BG231" i="8" s="1"/>
  <c r="BG233" i="8" a="1"/>
  <c r="BG233" i="8" s="1"/>
  <c r="BG250" i="8" a="1"/>
  <c r="BG250" i="8" s="1"/>
  <c r="BG227" i="8" a="1"/>
  <c r="BG227" i="8" s="1"/>
  <c r="BG259" i="8" a="1"/>
  <c r="BG259" i="8" s="1"/>
  <c r="BG252" i="8" a="1"/>
  <c r="BG252" i="8" s="1"/>
  <c r="BG230" i="8" a="1"/>
  <c r="BG230" i="8" s="1"/>
  <c r="BG243" i="8" a="1"/>
  <c r="BG243" i="8" s="1"/>
  <c r="BG235" i="8" a="1"/>
  <c r="BG235" i="8" s="1"/>
  <c r="BG262" i="8" a="1"/>
  <c r="BG262" i="8" s="1"/>
  <c r="BG224" i="8" a="1"/>
  <c r="BG224" i="8" s="1"/>
  <c r="BG221" i="8" a="1"/>
  <c r="BG221" i="8" s="1"/>
  <c r="BG222" i="8" a="1"/>
  <c r="BG222" i="8" s="1"/>
  <c r="BG225" i="8" a="1"/>
  <c r="BG225" i="8" s="1"/>
  <c r="BG232" i="8" a="1"/>
  <c r="BG232" i="8" s="1"/>
  <c r="BG264" i="8" a="1"/>
  <c r="BG264" i="8" s="1"/>
  <c r="BG254" i="8" a="1"/>
  <c r="BG254" i="8" s="1"/>
  <c r="BG256" i="8" a="1"/>
  <c r="BG256" i="8" s="1"/>
  <c r="BG258" i="8" a="1"/>
  <c r="BG258" i="8" s="1"/>
  <c r="BG237" i="8" a="1"/>
  <c r="BG237" i="8" s="1"/>
  <c r="BG239" i="8" a="1"/>
  <c r="BG239" i="8" s="1"/>
  <c r="BG253" i="8" a="1"/>
  <c r="BG253" i="8" s="1"/>
  <c r="BG247" i="8" a="1"/>
  <c r="BG247" i="8" s="1"/>
  <c r="BG238" i="8" a="1"/>
  <c r="BG238" i="8" s="1"/>
  <c r="BG242" i="8" a="1"/>
  <c r="BG242" i="8" s="1"/>
  <c r="BG240" i="8" a="1"/>
  <c r="BG240" i="8" s="1"/>
  <c r="BD236" i="8" a="1"/>
  <c r="BD236" i="8" s="1"/>
  <c r="BD252" i="8" a="1"/>
  <c r="BD252" i="8" s="1"/>
  <c r="BD261" i="8" a="1"/>
  <c r="BD261" i="8" s="1"/>
  <c r="BD247" i="8" a="1"/>
  <c r="BD247" i="8" s="1"/>
  <c r="BM134" i="8" a="1"/>
  <c r="BM134" i="8" s="1"/>
  <c r="BM138" i="8" a="1"/>
  <c r="BM138" i="8" s="1"/>
  <c r="BM113" i="8" a="1"/>
  <c r="BM113" i="8" s="1"/>
  <c r="BM148" i="8" a="1"/>
  <c r="BM148" i="8" s="1"/>
  <c r="BM119" i="8" a="1"/>
  <c r="BM119" i="8" s="1"/>
  <c r="BM110" i="8" a="1"/>
  <c r="BM110" i="8" s="1"/>
  <c r="BM136" i="8" a="1"/>
  <c r="BM136" i="8" s="1"/>
  <c r="BM147" i="8" a="1"/>
  <c r="BM147" i="8" s="1"/>
  <c r="BM140" i="8" a="1"/>
  <c r="BM140" i="8" s="1"/>
  <c r="BM125" i="8" a="1"/>
  <c r="BM125" i="8" s="1"/>
  <c r="BM109" i="8" a="1"/>
  <c r="BM109" i="8" s="1"/>
  <c r="BM151" i="8" a="1"/>
  <c r="BM151" i="8" s="1"/>
  <c r="F121" i="8" a="1"/>
  <c r="F121" i="8" s="1"/>
  <c r="F144" i="8" a="1"/>
  <c r="F144" i="8" s="1"/>
  <c r="F139" i="8" a="1"/>
  <c r="F139" i="8" s="1"/>
  <c r="F155" i="8" a="1"/>
  <c r="F155" i="8" s="1"/>
  <c r="F146" i="8" a="1"/>
  <c r="F146" i="8" s="1"/>
  <c r="F111" i="8" a="1"/>
  <c r="F111" i="8" s="1"/>
  <c r="F130" i="8" a="1"/>
  <c r="F130" i="8" s="1"/>
  <c r="F115" i="8" a="1"/>
  <c r="F115" i="8" s="1"/>
  <c r="F112" i="8" a="1"/>
  <c r="F112"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81" i="8" a="1"/>
  <c r="L81" i="8" s="1"/>
  <c r="L101" i="8" a="1"/>
  <c r="L101" i="8" s="1"/>
  <c r="L68" i="8" a="1"/>
  <c r="L68" i="8" s="1"/>
  <c r="L75" i="8" a="1"/>
  <c r="L75" i="8" s="1"/>
  <c r="L58" i="8" a="1"/>
  <c r="L58" i="8" s="1"/>
  <c r="L97" i="8" a="1"/>
  <c r="L97" i="8" s="1"/>
  <c r="BN258" i="8" a="1"/>
  <c r="BN258" i="8" s="1"/>
  <c r="BI57" i="8" a="1"/>
  <c r="BI57" i="8" s="1"/>
  <c r="BI81" i="8" a="1"/>
  <c r="BI81" i="8" s="1"/>
  <c r="BI90" i="8" a="1"/>
  <c r="BI90" i="8" s="1"/>
  <c r="BI93" i="8" a="1"/>
  <c r="BI93" i="8" s="1"/>
  <c r="F67" i="8" a="1"/>
  <c r="F67" i="8" s="1"/>
  <c r="F77" i="8" a="1"/>
  <c r="F77" i="8" s="1"/>
  <c r="F63" i="8" a="1"/>
  <c r="F63" i="8" s="1"/>
  <c r="F102" i="8" a="1"/>
  <c r="F102" i="8" s="1"/>
  <c r="F81" i="8" a="1"/>
  <c r="F81" i="8" s="1"/>
  <c r="F73" i="8" a="1"/>
  <c r="F73"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50" i="8" a="1"/>
  <c r="R250" i="8" s="1"/>
  <c r="P228" i="8" a="1"/>
  <c r="P228" i="8" s="1"/>
  <c r="P255" i="8" a="1"/>
  <c r="P255" i="8" s="1"/>
  <c r="P265" i="8" a="1"/>
  <c r="P265"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M254" i="8" a="1"/>
  <c r="M254"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77" i="8" a="1"/>
  <c r="BB377" i="8" s="1"/>
  <c r="BB351" i="8" a="1"/>
  <c r="BB351" i="8" s="1"/>
  <c r="BB360" i="8" a="1"/>
  <c r="BB360" i="8" s="1"/>
  <c r="BB372" i="8" a="1"/>
  <c r="BB372" i="8" s="1"/>
  <c r="BB367" i="8" a="1"/>
  <c r="BB367" i="8" s="1"/>
  <c r="BB375" i="8" a="1"/>
  <c r="BB375" i="8" s="1"/>
  <c r="BB356" i="8" a="1"/>
  <c r="BB356" i="8" s="1"/>
  <c r="BB343" i="8" a="1"/>
  <c r="BB343" i="8" s="1"/>
  <c r="BB350" i="8" a="1"/>
  <c r="BB350" i="8" s="1"/>
  <c r="BB344" i="8" a="1"/>
  <c r="BB344" i="8" s="1"/>
  <c r="BB352" i="8" a="1"/>
  <c r="BB352" i="8" s="1"/>
  <c r="BB371" i="8" a="1"/>
  <c r="BB371" i="8" s="1"/>
  <c r="BF131" i="8" a="1"/>
  <c r="BF131" i="8" s="1"/>
  <c r="BF114" i="8" a="1"/>
  <c r="BF114" i="8" s="1"/>
  <c r="BF117" i="8" a="1"/>
  <c r="BF117" i="8" s="1"/>
  <c r="BF136" i="8" a="1"/>
  <c r="BF136" i="8" s="1"/>
  <c r="BF146" i="8" a="1"/>
  <c r="BF146" i="8" s="1"/>
  <c r="BF118" i="8" a="1"/>
  <c r="BF118" i="8" s="1"/>
  <c r="BF142" i="8" a="1"/>
  <c r="BF142" i="8" s="1"/>
  <c r="BF125" i="8" a="1"/>
  <c r="BF125" i="8" s="1"/>
  <c r="BF150" i="8" a="1"/>
  <c r="BF150" i="8" s="1"/>
  <c r="BF141" i="8" a="1"/>
  <c r="BF141" i="8" s="1"/>
  <c r="BF148" i="8" a="1"/>
  <c r="BF148" i="8" s="1"/>
  <c r="BF134" i="8" a="1"/>
  <c r="BF134"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59" i="8" a="1"/>
  <c r="BI259" i="8" s="1"/>
  <c r="BI255" i="8" a="1"/>
  <c r="BI255" i="8" s="1"/>
  <c r="BD60" i="8" a="1"/>
  <c r="BD60" i="8" s="1"/>
  <c r="BI358" i="8" a="1"/>
  <c r="BI358" i="8" s="1"/>
  <c r="BI340" i="8" a="1"/>
  <c r="BI340" i="8" s="1"/>
  <c r="BI380" i="8" a="1"/>
  <c r="BI380" i="8" s="1"/>
  <c r="BI344" i="8" a="1"/>
  <c r="BI344"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N122" i="8" a="1"/>
  <c r="N122" i="8" s="1"/>
  <c r="N151" i="8" a="1"/>
  <c r="N151" i="8" s="1"/>
  <c r="N112" i="8" a="1"/>
  <c r="N112" i="8" s="1"/>
  <c r="S148" i="8" a="1"/>
  <c r="S148" i="8" s="1"/>
  <c r="S114" i="8" a="1"/>
  <c r="S114" i="8" s="1"/>
  <c r="S131" i="8" a="1"/>
  <c r="S131" i="8" s="1"/>
  <c r="S113" i="8" a="1"/>
  <c r="S113" i="8" s="1"/>
  <c r="S141" i="8" a="1"/>
  <c r="S141" i="8" s="1"/>
  <c r="S145" i="8" a="1"/>
  <c r="S145"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Q244" i="8" a="1"/>
  <c r="Q244" i="8" s="1"/>
  <c r="Q241" i="8" a="1"/>
  <c r="Q241" i="8" s="1"/>
  <c r="Q264" i="8" a="1"/>
  <c r="Q264" i="8" s="1"/>
  <c r="Q260" i="8" a="1"/>
  <c r="Q260" i="8" s="1"/>
  <c r="Q262" i="8" a="1"/>
  <c r="Q262" i="8" s="1"/>
  <c r="Q255" i="8" a="1"/>
  <c r="Q255" i="8" s="1"/>
  <c r="Q222" i="8" a="1"/>
  <c r="Q222" i="8" s="1"/>
  <c r="Q240" i="8" a="1"/>
  <c r="Q240" i="8" s="1"/>
  <c r="Q259" i="8" a="1"/>
  <c r="Q259" i="8" s="1"/>
  <c r="Q245" i="8" a="1"/>
  <c r="Q245" i="8" s="1"/>
  <c r="Q249" i="8" a="1"/>
  <c r="Q249" i="8" s="1"/>
  <c r="Q219" i="8" a="1"/>
  <c r="Q219"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55" i="8" a="1"/>
  <c r="BM55" i="8" s="1"/>
  <c r="BM77" i="8" a="1"/>
  <c r="BM77" i="8" s="1"/>
  <c r="BM91" i="8" a="1"/>
  <c r="BM91" i="8" s="1"/>
  <c r="BM67" i="8" a="1"/>
  <c r="BM67" i="8" s="1"/>
  <c r="BM83" i="8" a="1"/>
  <c r="BM83" i="8" s="1"/>
  <c r="BM76" i="8" a="1"/>
  <c r="BM76" i="8" s="1"/>
  <c r="H233" i="8" a="1"/>
  <c r="H233" i="8" s="1"/>
  <c r="H227" i="8" a="1"/>
  <c r="H227" i="8" s="1"/>
  <c r="H230" i="8" a="1"/>
  <c r="H230" i="8" s="1"/>
  <c r="H253" i="8" a="1"/>
  <c r="H253" i="8" s="1"/>
  <c r="H265" i="8" a="1"/>
  <c r="H265" i="8" s="1"/>
  <c r="H226" i="8" a="1"/>
  <c r="H226"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B156" i="8" a="1"/>
  <c r="BB156" i="8" s="1"/>
  <c r="BB128" i="8" a="1"/>
  <c r="BB128" i="8" s="1"/>
  <c r="BB147" i="8" a="1"/>
  <c r="BB147" i="8" s="1"/>
  <c r="BB134" i="8" a="1"/>
  <c r="BB134" i="8" s="1"/>
  <c r="BB112" i="8" a="1"/>
  <c r="BB112"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64" i="8" a="1"/>
  <c r="D64" i="8" s="1"/>
  <c r="D72" i="8" a="1"/>
  <c r="D72" i="8" s="1"/>
  <c r="D56" i="8" a="1"/>
  <c r="D56" i="8" s="1"/>
  <c r="D89" i="8" a="1"/>
  <c r="D89" i="8" s="1"/>
  <c r="D101" i="8" a="1"/>
  <c r="D101" i="8" s="1"/>
  <c r="D95" i="8" a="1"/>
  <c r="D95" i="8" s="1"/>
  <c r="D83" i="8" a="1"/>
  <c r="D83" i="8" s="1"/>
  <c r="D90" i="8" a="1"/>
  <c r="D90" i="8" s="1"/>
  <c r="D92" i="8" a="1"/>
  <c r="D92" i="8" s="1"/>
  <c r="D67" i="8" a="1"/>
  <c r="D67" i="8" s="1"/>
  <c r="D91" i="8" a="1"/>
  <c r="D91" i="8" s="1"/>
  <c r="D57" i="8" a="1"/>
  <c r="D57"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82" i="8" a="1"/>
  <c r="E382"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0" i="8" a="1"/>
  <c r="AY60" i="8" s="1"/>
  <c r="AY85" i="8" a="1"/>
  <c r="AY85" i="8" s="1"/>
  <c r="AY93" i="8" a="1"/>
  <c r="AY93" i="8" s="1"/>
  <c r="AY77" i="8" a="1"/>
  <c r="AY77" i="8" s="1"/>
  <c r="AY96" i="8" a="1"/>
  <c r="AY96" i="8" s="1"/>
  <c r="AY92" i="8" a="1"/>
  <c r="AY92" i="8" s="1"/>
  <c r="AY69" i="8" a="1"/>
  <c r="AY69" i="8" s="1"/>
  <c r="AY89" i="8" a="1"/>
  <c r="AY89" i="8" s="1"/>
  <c r="AY66" i="8" a="1"/>
  <c r="AY66" i="8" s="1"/>
  <c r="AY75" i="8" a="1"/>
  <c r="AY75" i="8" s="1"/>
  <c r="AY98" i="8" a="1"/>
  <c r="AY98" i="8" s="1"/>
  <c r="AY57" i="8" a="1"/>
  <c r="AY57"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0" i="8" a="1"/>
  <c r="L230" i="8" s="1"/>
  <c r="B55" i="8" a="1"/>
  <c r="B55" i="8" s="1"/>
  <c r="B60" i="8" a="1"/>
  <c r="B60" i="8" s="1"/>
  <c r="B83" i="8" a="1"/>
  <c r="B83" i="8" s="1"/>
  <c r="B64" i="8" a="1"/>
  <c r="B64" i="8" s="1"/>
  <c r="B93" i="8" a="1"/>
  <c r="B93" i="8" s="1"/>
  <c r="B95" i="8" a="1"/>
  <c r="B95" i="8" s="1"/>
  <c r="B97" i="8" a="1"/>
  <c r="B97"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4" i="8" a="1"/>
  <c r="E244" i="8" s="1"/>
  <c r="E262" i="8" a="1"/>
  <c r="E262" i="8" s="1"/>
  <c r="E256" i="8" a="1"/>
  <c r="E256" i="8" s="1"/>
  <c r="E220" i="8" a="1"/>
  <c r="E220" i="8" s="1"/>
  <c r="E257" i="8" a="1"/>
  <c r="E257" i="8" s="1"/>
  <c r="E224" i="8" a="1"/>
  <c r="E224" i="8" s="1"/>
  <c r="E226" i="8" a="1"/>
  <c r="E226" i="8" s="1"/>
  <c r="E225" i="8" a="1"/>
  <c r="E225" i="8" s="1"/>
  <c r="E223" i="8" a="1"/>
  <c r="E223" i="8" s="1"/>
  <c r="E263" i="8" a="1"/>
  <c r="E263" i="8" s="1"/>
  <c r="E232" i="8" a="1"/>
  <c r="E232" i="8" s="1"/>
  <c r="E234" i="8" a="1"/>
  <c r="E234" i="8" s="1"/>
  <c r="E245" i="8" a="1"/>
  <c r="E245" i="8" s="1"/>
  <c r="E253" i="8" a="1"/>
  <c r="E253" i="8" s="1"/>
  <c r="E227" i="8" a="1"/>
  <c r="E227" i="8" s="1"/>
  <c r="E222" i="8" a="1"/>
  <c r="E222" i="8" s="1"/>
  <c r="E237" i="8" a="1"/>
  <c r="E237" i="8" s="1"/>
  <c r="E229" i="8" a="1"/>
  <c r="E229"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8" i="8" a="1"/>
  <c r="BC138" i="8" s="1"/>
  <c r="BC153" i="8" a="1"/>
  <c r="BC153" i="8" s="1"/>
  <c r="BC147" i="8" a="1"/>
  <c r="BC147" i="8" s="1"/>
  <c r="BC131" i="8" a="1"/>
  <c r="BC131" i="8" s="1"/>
  <c r="BC135" i="8" a="1"/>
  <c r="BC135" i="8" s="1"/>
  <c r="BC132" i="8" a="1"/>
  <c r="BC132" i="8" s="1"/>
  <c r="BC124" i="8" a="1"/>
  <c r="BC124" i="8" s="1"/>
  <c r="BC113" i="8" a="1"/>
  <c r="BC113" i="8" s="1"/>
  <c r="BC115" i="8" a="1"/>
  <c r="BC115" i="8" s="1"/>
  <c r="BC109" i="8" a="1"/>
  <c r="BC109" i="8" s="1"/>
  <c r="BC117" i="8" a="1"/>
  <c r="BC117" i="8" s="1"/>
  <c r="BC129" i="8" a="1"/>
  <c r="BC129" i="8" s="1"/>
  <c r="BC122" i="8" a="1"/>
  <c r="BC122" i="8" s="1"/>
  <c r="BC112" i="8" a="1"/>
  <c r="BC112" i="8" s="1"/>
  <c r="BC130" i="8" a="1"/>
  <c r="BC130" i="8" s="1"/>
  <c r="BC120" i="8" a="1"/>
  <c r="BC120" i="8" s="1"/>
  <c r="BC155" i="8" a="1"/>
  <c r="BC155" i="8" s="1"/>
  <c r="BC128" i="8" a="1"/>
  <c r="BC128" i="8" s="1"/>
  <c r="BC148" i="8" a="1"/>
  <c r="BC148" i="8" s="1"/>
  <c r="AY134" i="8" a="1"/>
  <c r="AY134" i="8" s="1"/>
  <c r="AY115" i="8" a="1"/>
  <c r="AY115" i="8" s="1"/>
  <c r="AY138" i="8" a="1"/>
  <c r="AY138" i="8" s="1"/>
  <c r="AY111" i="8" a="1"/>
  <c r="AY111" i="8" s="1"/>
  <c r="AY149" i="8" a="1"/>
  <c r="AY149" i="8" s="1"/>
  <c r="AY114" i="8" a="1"/>
  <c r="AY114" i="8" s="1"/>
  <c r="I156" i="8" a="1"/>
  <c r="I156" i="8" s="1"/>
  <c r="I135" i="8" a="1"/>
  <c r="I135" i="8" s="1"/>
  <c r="I141" i="8" a="1"/>
  <c r="I141" i="8" s="1"/>
  <c r="I145" i="8" a="1"/>
  <c r="I14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96" i="8" a="1"/>
  <c r="O96" i="8" s="1"/>
  <c r="O93" i="8" a="1"/>
  <c r="O93" i="8" s="1"/>
  <c r="O86" i="8" a="1"/>
  <c r="O86" i="8" s="1"/>
  <c r="O83" i="8" a="1"/>
  <c r="O83" i="8" s="1"/>
  <c r="O100" i="8" a="1"/>
  <c r="O100" i="8" s="1"/>
  <c r="O55" i="8" a="1"/>
  <c r="O55" i="8" s="1"/>
  <c r="O89" i="8" a="1"/>
  <c r="O89" i="8" s="1"/>
  <c r="O70" i="8" a="1"/>
  <c r="O70" i="8" s="1"/>
  <c r="O87" i="8" a="1"/>
  <c r="O87" i="8" s="1"/>
  <c r="O57" i="8" a="1"/>
  <c r="O57" i="8" s="1"/>
  <c r="O76" i="8" a="1"/>
  <c r="O76" i="8" s="1"/>
  <c r="O94" i="8" a="1"/>
  <c r="O94" i="8" s="1"/>
  <c r="O66" i="8" a="1"/>
  <c r="O66" i="8" s="1"/>
  <c r="O60" i="8" a="1"/>
  <c r="O60" i="8" s="1"/>
  <c r="O69" i="8" a="1"/>
  <c r="O69" i="8" s="1"/>
  <c r="O61" i="8" a="1"/>
  <c r="O61" i="8" s="1"/>
  <c r="O78" i="8" a="1"/>
  <c r="O78" i="8" s="1"/>
  <c r="O75" i="8" a="1"/>
  <c r="O75" i="8" s="1"/>
  <c r="O82" i="8" a="1"/>
  <c r="O82" i="8" s="1"/>
  <c r="O99" i="8" a="1"/>
  <c r="O99" i="8" s="1"/>
  <c r="O92" i="8" a="1"/>
  <c r="O92" i="8" s="1"/>
  <c r="O64" i="8" a="1"/>
  <c r="O64"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64" i="8" a="1"/>
  <c r="BM264" i="8" s="1"/>
  <c r="BM254" i="8" a="1"/>
  <c r="BM254" i="8" s="1"/>
  <c r="BM258" i="8" a="1"/>
  <c r="BM258" i="8" s="1"/>
  <c r="BH289" i="8" l="1" a="1"/>
  <c r="BH289" i="8" s="1"/>
  <c r="I119" i="8" a="1"/>
  <c r="I119" i="8" s="1"/>
  <c r="M225" i="8" a="1"/>
  <c r="M225" i="8" s="1"/>
  <c r="BN126" i="8" a="1"/>
  <c r="BN126" i="8" s="1"/>
  <c r="BH280" i="8" a="1"/>
  <c r="BH280" i="8" s="1"/>
  <c r="I124" i="8" a="1"/>
  <c r="I124" i="8" s="1"/>
  <c r="I136" i="8" a="1"/>
  <c r="I136" i="8" s="1"/>
  <c r="I117" i="8" a="1"/>
  <c r="I117" i="8" s="1"/>
  <c r="I112" i="8" a="1"/>
  <c r="I112" i="8" s="1"/>
  <c r="BC116" i="8" a="1"/>
  <c r="BC116" i="8" s="1"/>
  <c r="BC142" i="8" a="1"/>
  <c r="BC142" i="8" s="1"/>
  <c r="BC140" i="8" a="1"/>
  <c r="BC140" i="8" s="1"/>
  <c r="BC114" i="8" a="1"/>
  <c r="BC114" i="8" s="1"/>
  <c r="B76" i="8" a="1"/>
  <c r="B76" i="8" s="1"/>
  <c r="B78" i="8" a="1"/>
  <c r="B78" i="8" s="1"/>
  <c r="B72" i="8" a="1"/>
  <c r="B72" i="8" s="1"/>
  <c r="L242" i="8" a="1"/>
  <c r="L242" i="8" s="1"/>
  <c r="AY97" i="8" a="1"/>
  <c r="AY97" i="8" s="1"/>
  <c r="AY88" i="8" a="1"/>
  <c r="AY88" i="8" s="1"/>
  <c r="AY86" i="8" a="1"/>
  <c r="AY86" i="8" s="1"/>
  <c r="AY78" i="8" a="1"/>
  <c r="AY78" i="8" s="1"/>
  <c r="D62" i="8" a="1"/>
  <c r="D62" i="8" s="1"/>
  <c r="D79" i="8" a="1"/>
  <c r="D79" i="8" s="1"/>
  <c r="D85" i="8" a="1"/>
  <c r="D85" i="8" s="1"/>
  <c r="D59" i="8" a="1"/>
  <c r="D59" i="8" s="1"/>
  <c r="BD341" i="8" a="1"/>
  <c r="BD341" i="8" s="1"/>
  <c r="Q266" i="8" a="1"/>
  <c r="Q266" i="8" s="1"/>
  <c r="Q248" i="8" a="1"/>
  <c r="Q248" i="8" s="1"/>
  <c r="Q234" i="8" a="1"/>
  <c r="Q234" i="8" s="1"/>
  <c r="Q221" i="8" a="1"/>
  <c r="Q221" i="8" s="1"/>
  <c r="BI343" i="8" a="1"/>
  <c r="BI343" i="8" s="1"/>
  <c r="BI364" i="8" a="1"/>
  <c r="BI364" i="8" s="1"/>
  <c r="BI369" i="8" a="1"/>
  <c r="BI369" i="8" s="1"/>
  <c r="BI350" i="8" a="1"/>
  <c r="BI350" i="8" s="1"/>
  <c r="BF110" i="8" a="1"/>
  <c r="BF110" i="8" s="1"/>
  <c r="BF120" i="8" a="1"/>
  <c r="BF120" i="8" s="1"/>
  <c r="BF143" i="8" a="1"/>
  <c r="BF143" i="8" s="1"/>
  <c r="BF138" i="8" a="1"/>
  <c r="BF138" i="8" s="1"/>
  <c r="BB366" i="8" a="1"/>
  <c r="BB366" i="8" s="1"/>
  <c r="BB370" i="8" a="1"/>
  <c r="BB370" i="8" s="1"/>
  <c r="BB338" i="8" a="1"/>
  <c r="BB338" i="8" s="1"/>
  <c r="BB346" i="8" a="1"/>
  <c r="BB346" i="8" s="1"/>
  <c r="M242" i="8" a="1"/>
  <c r="M242" i="8" s="1"/>
  <c r="F154" i="8" a="1"/>
  <c r="F154" i="8" s="1"/>
  <c r="F150" i="8" a="1"/>
  <c r="F150" i="8" s="1"/>
  <c r="F122" i="8" a="1"/>
  <c r="F122" i="8" s="1"/>
  <c r="BM139" i="8" a="1"/>
  <c r="BM139" i="8" s="1"/>
  <c r="BM145" i="8" a="1"/>
  <c r="BM145" i="8" s="1"/>
  <c r="BM117" i="8" a="1"/>
  <c r="BM117" i="8" s="1"/>
  <c r="BM152" i="8" a="1"/>
  <c r="BM152" i="8" s="1"/>
  <c r="BN120" i="8" a="1"/>
  <c r="BN120" i="8" s="1"/>
  <c r="BN128" i="8" a="1"/>
  <c r="BN128" i="8" s="1"/>
  <c r="J123" i="8" a="1"/>
  <c r="J123" i="8" s="1"/>
  <c r="BL242" i="8" a="1"/>
  <c r="BL242" i="8" s="1"/>
  <c r="BN86" i="8" a="1"/>
  <c r="BN86" i="8" s="1"/>
  <c r="BN98" i="8" a="1"/>
  <c r="BN98" i="8" s="1"/>
  <c r="BN92" i="8" a="1"/>
  <c r="BN92" i="8" s="1"/>
  <c r="BN66" i="8" a="1"/>
  <c r="BN66" i="8" s="1"/>
  <c r="AX60" i="8" a="1"/>
  <c r="AX60" i="8" s="1"/>
  <c r="AX89" i="8" a="1"/>
  <c r="AX89" i="8" s="1"/>
  <c r="BH286" i="8" a="1"/>
  <c r="BH286" i="8" s="1"/>
  <c r="AX68" i="8" a="1"/>
  <c r="AX68" i="8" s="1"/>
  <c r="BJ307" i="8" a="1"/>
  <c r="BJ307" i="8" s="1"/>
  <c r="BJ289" i="8" a="1"/>
  <c r="BJ289" i="8" s="1"/>
  <c r="BJ301" i="8" a="1"/>
  <c r="BJ301" i="8" s="1"/>
  <c r="BI353" i="8" a="1"/>
  <c r="BI353" i="8" s="1"/>
  <c r="BI375" i="8" a="1"/>
  <c r="BI375" i="8" s="1"/>
  <c r="BI383" i="8" a="1"/>
  <c r="BI383" i="8" s="1"/>
  <c r="BI354" i="8" a="1"/>
  <c r="BI354" i="8" s="1"/>
  <c r="BN131" i="8" a="1"/>
  <c r="BN131" i="8" s="1"/>
  <c r="BL250" i="8" a="1"/>
  <c r="BL250" i="8" s="1"/>
  <c r="BN78" i="8" a="1"/>
  <c r="BN78" i="8" s="1"/>
  <c r="BN100" i="8" a="1"/>
  <c r="BN100" i="8" s="1"/>
  <c r="BN87" i="8" a="1"/>
  <c r="BN87" i="8" s="1"/>
  <c r="BN94" i="8" a="1"/>
  <c r="BN94" i="8" s="1"/>
  <c r="I154" i="8" a="1"/>
  <c r="I154" i="8" s="1"/>
  <c r="I129" i="8" a="1"/>
  <c r="I129" i="8" s="1"/>
  <c r="I120" i="8" a="1"/>
  <c r="I120" i="8" s="1"/>
  <c r="I114" i="8" a="1"/>
  <c r="I114" i="8" s="1"/>
  <c r="BC151" i="8" a="1"/>
  <c r="BC151" i="8" s="1"/>
  <c r="BC156" i="8" a="1"/>
  <c r="BC156" i="8" s="1"/>
  <c r="BC123" i="8" a="1"/>
  <c r="BC123" i="8" s="1"/>
  <c r="BC127" i="8" a="1"/>
  <c r="BC127" i="8" s="1"/>
  <c r="B79" i="8" a="1"/>
  <c r="B79" i="8" s="1"/>
  <c r="B61" i="8" a="1"/>
  <c r="B61" i="8" s="1"/>
  <c r="B57" i="8" a="1"/>
  <c r="B57" i="8" s="1"/>
  <c r="L241" i="8" a="1"/>
  <c r="L241" i="8" s="1"/>
  <c r="AY63" i="8" a="1"/>
  <c r="AY63" i="8" s="1"/>
  <c r="AY71" i="8" a="1"/>
  <c r="AY71" i="8" s="1"/>
  <c r="AY100" i="8" a="1"/>
  <c r="AY100" i="8" s="1"/>
  <c r="AY67" i="8" a="1"/>
  <c r="AY67" i="8" s="1"/>
  <c r="D75" i="8" a="1"/>
  <c r="D75" i="8" s="1"/>
  <c r="D100" i="8" a="1"/>
  <c r="D100" i="8" s="1"/>
  <c r="D81" i="8" a="1"/>
  <c r="D81" i="8" s="1"/>
  <c r="D99" i="8" a="1"/>
  <c r="D99" i="8" s="1"/>
  <c r="BD380" i="8" a="1"/>
  <c r="BD380" i="8" s="1"/>
  <c r="Q227" i="8" a="1"/>
  <c r="Q227" i="8" s="1"/>
  <c r="Q228" i="8" a="1"/>
  <c r="Q228" i="8" s="1"/>
  <c r="Q256" i="8" a="1"/>
  <c r="Q256" i="8" s="1"/>
  <c r="Q220" i="8" a="1"/>
  <c r="Q220" i="8" s="1"/>
  <c r="BI373" i="8" a="1"/>
  <c r="BI373" i="8" s="1"/>
  <c r="BI359" i="8" a="1"/>
  <c r="BI359" i="8" s="1"/>
  <c r="BI360" i="8" a="1"/>
  <c r="BI360" i="8" s="1"/>
  <c r="BI346" i="8" a="1"/>
  <c r="BI346" i="8" s="1"/>
  <c r="BF145" i="8" a="1"/>
  <c r="BF145" i="8" s="1"/>
  <c r="BF116" i="8" a="1"/>
  <c r="BF116" i="8" s="1"/>
  <c r="BF154" i="8" a="1"/>
  <c r="BF154" i="8" s="1"/>
  <c r="BF121" i="8" a="1"/>
  <c r="BF121" i="8" s="1"/>
  <c r="BB364" i="8" a="1"/>
  <c r="BB364" i="8" s="1"/>
  <c r="BB362" i="8" a="1"/>
  <c r="BB362" i="8" s="1"/>
  <c r="BB381" i="8" a="1"/>
  <c r="BB381" i="8" s="1"/>
  <c r="BB337" i="8" a="1"/>
  <c r="BB337" i="8" s="1"/>
  <c r="M224" i="8" a="1"/>
  <c r="M224" i="8" s="1"/>
  <c r="F137" i="8" a="1"/>
  <c r="F137" i="8" s="1"/>
  <c r="F129" i="8" a="1"/>
  <c r="F129" i="8" s="1"/>
  <c r="F142" i="8" a="1"/>
  <c r="F142" i="8" s="1"/>
  <c r="BM111" i="8" a="1"/>
  <c r="BM111" i="8" s="1"/>
  <c r="BM133" i="8" a="1"/>
  <c r="BM133" i="8" s="1"/>
  <c r="BM128" i="8" a="1"/>
  <c r="BM128" i="8" s="1"/>
  <c r="BM121" i="8" a="1"/>
  <c r="BM121" i="8" s="1"/>
  <c r="BN125" i="8" a="1"/>
  <c r="BN125" i="8" s="1"/>
  <c r="BN145" i="8" a="1"/>
  <c r="BN145" i="8" s="1"/>
  <c r="J138" i="8" a="1"/>
  <c r="J138" i="8" s="1"/>
  <c r="BL254" i="8" a="1"/>
  <c r="BL254" i="8" s="1"/>
  <c r="BN59" i="8" a="1"/>
  <c r="BN59" i="8" s="1"/>
  <c r="BN84" i="8" a="1"/>
  <c r="BN84" i="8" s="1"/>
  <c r="BN88" i="8" a="1"/>
  <c r="BN88" i="8" s="1"/>
  <c r="BN89" i="8" a="1"/>
  <c r="BN89" i="8" s="1"/>
  <c r="AX77" i="8" a="1"/>
  <c r="AX77" i="8" s="1"/>
  <c r="AX94" i="8" a="1"/>
  <c r="AX94" i="8" s="1"/>
  <c r="BH314" i="8" a="1"/>
  <c r="BH314" i="8" s="1"/>
  <c r="AX86" i="8" a="1"/>
  <c r="AX86" i="8" s="1"/>
  <c r="BJ284" i="8" a="1"/>
  <c r="BJ284" i="8" s="1"/>
  <c r="BJ319" i="8" a="1"/>
  <c r="BJ319" i="8" s="1"/>
  <c r="BJ294" i="8" a="1"/>
  <c r="BJ294" i="8" s="1"/>
  <c r="BL252" i="8" a="1"/>
  <c r="BL252" i="8" s="1"/>
  <c r="BI351" i="8" a="1"/>
  <c r="BI351" i="8" s="1"/>
  <c r="BN73" i="8" a="1"/>
  <c r="BN73" i="8" s="1"/>
  <c r="I151" i="8" a="1"/>
  <c r="I151" i="8" s="1"/>
  <c r="I137" i="8" a="1"/>
  <c r="I137" i="8" s="1"/>
  <c r="I144" i="8" a="1"/>
  <c r="I144" i="8" s="1"/>
  <c r="I138" i="8" a="1"/>
  <c r="I138" i="8" s="1"/>
  <c r="BC134" i="8" a="1"/>
  <c r="BC134" i="8" s="1"/>
  <c r="BC121" i="8" a="1"/>
  <c r="BC121" i="8" s="1"/>
  <c r="BC133" i="8" a="1"/>
  <c r="BC133" i="8" s="1"/>
  <c r="BC141" i="8" a="1"/>
  <c r="BC141" i="8" s="1"/>
  <c r="B59" i="8" a="1"/>
  <c r="B59" i="8" s="1"/>
  <c r="B86" i="8" a="1"/>
  <c r="B86" i="8" s="1"/>
  <c r="B91" i="8" a="1"/>
  <c r="B91" i="8" s="1"/>
  <c r="L244" i="8" a="1"/>
  <c r="L244" i="8" s="1"/>
  <c r="AY68" i="8" a="1"/>
  <c r="AY68" i="8" s="1"/>
  <c r="AY99" i="8" a="1"/>
  <c r="AY99" i="8" s="1"/>
  <c r="AY90" i="8" a="1"/>
  <c r="AY90" i="8" s="1"/>
  <c r="AY102" i="8" a="1"/>
  <c r="AY102" i="8" s="1"/>
  <c r="D69" i="8" a="1"/>
  <c r="D69" i="8" s="1"/>
  <c r="D77" i="8" a="1"/>
  <c r="D77" i="8" s="1"/>
  <c r="D55" i="8" a="1"/>
  <c r="D55" i="8" s="1"/>
  <c r="D58" i="8" a="1"/>
  <c r="D58" i="8" s="1"/>
  <c r="Q263" i="8" a="1"/>
  <c r="Q263" i="8" s="1"/>
  <c r="Q250" i="8" a="1"/>
  <c r="Q250" i="8" s="1"/>
  <c r="Q231" i="8" a="1"/>
  <c r="Q231" i="8" s="1"/>
  <c r="Q258" i="8" a="1"/>
  <c r="Q258" i="8" s="1"/>
  <c r="BI349" i="8" a="1"/>
  <c r="BI349" i="8" s="1"/>
  <c r="BI352" i="8" a="1"/>
  <c r="BI352" i="8" s="1"/>
  <c r="BI337" i="8" a="1"/>
  <c r="BI337" i="8" s="1"/>
  <c r="BI338" i="8" a="1"/>
  <c r="BI338" i="8" s="1"/>
  <c r="BF123" i="8" a="1"/>
  <c r="BF123" i="8" s="1"/>
  <c r="BF119" i="8" a="1"/>
  <c r="BF119" i="8" s="1"/>
  <c r="BF147" i="8" a="1"/>
  <c r="BF147" i="8" s="1"/>
  <c r="BF128" i="8" a="1"/>
  <c r="BF128" i="8" s="1"/>
  <c r="BB342" i="8" a="1"/>
  <c r="BB342" i="8" s="1"/>
  <c r="BB348" i="8" a="1"/>
  <c r="BB348" i="8" s="1"/>
  <c r="BB363" i="8" a="1"/>
  <c r="BB363" i="8" s="1"/>
  <c r="BB368" i="8" a="1"/>
  <c r="BB368" i="8" s="1"/>
  <c r="M248" i="8" a="1"/>
  <c r="M248" i="8" s="1"/>
  <c r="F117" i="8" a="1"/>
  <c r="F117" i="8" s="1"/>
  <c r="F149" i="8" a="1"/>
  <c r="F149" i="8" s="1"/>
  <c r="BM141" i="8" a="1"/>
  <c r="BM141" i="8" s="1"/>
  <c r="BM131" i="8" a="1"/>
  <c r="BM131" i="8" s="1"/>
  <c r="BM150" i="8" a="1"/>
  <c r="BM150" i="8" s="1"/>
  <c r="BM149" i="8" a="1"/>
  <c r="BM149" i="8" s="1"/>
  <c r="BN121" i="8" a="1"/>
  <c r="BN121" i="8" s="1"/>
  <c r="BN140" i="8" a="1"/>
  <c r="BN140" i="8" s="1"/>
  <c r="BN62" i="8" a="1"/>
  <c r="BN62" i="8" s="1"/>
  <c r="BN101" i="8" a="1"/>
  <c r="BN101" i="8" s="1"/>
  <c r="BN97" i="8" a="1"/>
  <c r="BN97" i="8" s="1"/>
  <c r="BN72" i="8" a="1"/>
  <c r="BN72" i="8" s="1"/>
  <c r="AX96" i="8" a="1"/>
  <c r="AX96" i="8" s="1"/>
  <c r="AX92" i="8" a="1"/>
  <c r="AX92" i="8" s="1"/>
  <c r="BJ297" i="8" a="1"/>
  <c r="BJ297" i="8" s="1"/>
  <c r="BJ306" i="8" a="1"/>
  <c r="BJ306" i="8" s="1"/>
  <c r="BJ282" i="8" a="1"/>
  <c r="BJ282" i="8" s="1"/>
  <c r="BI379" i="8" a="1"/>
  <c r="BI379" i="8" s="1"/>
  <c r="BI339" i="8" a="1"/>
  <c r="BI339" i="8" s="1"/>
  <c r="BI347" i="8" a="1"/>
  <c r="BI347" i="8" s="1"/>
  <c r="BI382" i="8" a="1"/>
  <c r="BI382" i="8" s="1"/>
  <c r="BF112" i="8" a="1"/>
  <c r="BF112" i="8" s="1"/>
  <c r="BF155" i="8" a="1"/>
  <c r="BF155" i="8" s="1"/>
  <c r="BF140" i="8" a="1"/>
  <c r="BF140" i="8" s="1"/>
  <c r="BF151" i="8" a="1"/>
  <c r="BF151" i="8" s="1"/>
  <c r="BB379" i="8" a="1"/>
  <c r="BB379" i="8" s="1"/>
  <c r="BB341" i="8" a="1"/>
  <c r="BB341" i="8" s="1"/>
  <c r="BB358" i="8" a="1"/>
  <c r="BB358" i="8" s="1"/>
  <c r="BB359" i="8" a="1"/>
  <c r="BB359" i="8" s="1"/>
  <c r="M262" i="8" a="1"/>
  <c r="M262" i="8" s="1"/>
  <c r="F113" i="8" a="1"/>
  <c r="F113" i="8" s="1"/>
  <c r="F128" i="8" a="1"/>
  <c r="F128" i="8" s="1"/>
  <c r="BM124" i="8" a="1"/>
  <c r="BM124" i="8" s="1"/>
  <c r="BM123" i="8" a="1"/>
  <c r="BM123" i="8" s="1"/>
  <c r="BM155" i="8" a="1"/>
  <c r="BM155" i="8" s="1"/>
  <c r="BM143" i="8" a="1"/>
  <c r="BM143" i="8" s="1"/>
  <c r="BN118" i="8" a="1"/>
  <c r="BN118" i="8" s="1"/>
  <c r="BN143" i="8" a="1"/>
  <c r="BN143" i="8" s="1"/>
  <c r="BN99" i="8" a="1"/>
  <c r="BN99" i="8" s="1"/>
  <c r="BN74" i="8" a="1"/>
  <c r="BN74" i="8" s="1"/>
  <c r="BN67" i="8" a="1"/>
  <c r="BN67" i="8" s="1"/>
  <c r="BN63" i="8" a="1"/>
  <c r="BN63" i="8" s="1"/>
  <c r="AX73" i="8" a="1"/>
  <c r="AX73" i="8" s="1"/>
  <c r="BJ281" i="8" a="1"/>
  <c r="BJ281" i="8" s="1"/>
  <c r="BJ287" i="8" a="1"/>
  <c r="BJ287" i="8" s="1"/>
  <c r="BJ286" i="8" a="1"/>
  <c r="BJ286" i="8" s="1"/>
  <c r="BJ276" i="8" a="1"/>
  <c r="BJ276" i="8" s="1"/>
  <c r="AX91" i="8" a="1"/>
  <c r="AX91" i="8" s="1"/>
  <c r="BI363" i="8" a="1"/>
  <c r="BI363" i="8" s="1"/>
  <c r="M249" i="8" a="1"/>
  <c r="M249" i="8" s="1"/>
  <c r="BN123" i="8" a="1"/>
  <c r="BN123" i="8" s="1"/>
  <c r="BN65" i="8" a="1"/>
  <c r="BN65" i="8" s="1"/>
  <c r="I139" i="8" a="1"/>
  <c r="I139" i="8" s="1"/>
  <c r="I115" i="8" a="1"/>
  <c r="I115" i="8" s="1"/>
  <c r="B65" i="8" a="1"/>
  <c r="B65" i="8" s="1"/>
  <c r="B68" i="8" a="1"/>
  <c r="B68" i="8" s="1"/>
  <c r="BE259" i="8" a="1"/>
  <c r="BE259" i="8" s="1"/>
  <c r="AY58" i="8" a="1"/>
  <c r="AY58" i="8" s="1"/>
  <c r="AY101" i="8" a="1"/>
  <c r="AY101" i="8" s="1"/>
  <c r="AY91" i="8" a="1"/>
  <c r="AY91" i="8" s="1"/>
  <c r="D76" i="8" a="1"/>
  <c r="D76" i="8" s="1"/>
  <c r="Q261" i="8" a="1"/>
  <c r="Q261" i="8" s="1"/>
  <c r="BA380" i="8" a="1"/>
  <c r="BA380" i="8" s="1"/>
  <c r="I116" i="8" a="1"/>
  <c r="I116" i="8" s="1"/>
  <c r="I152" i="8" a="1"/>
  <c r="I152" i="8" s="1"/>
  <c r="I127" i="8" a="1"/>
  <c r="I127" i="8" s="1"/>
  <c r="I146" i="8" a="1"/>
  <c r="I146" i="8" s="1"/>
  <c r="BC118" i="8" a="1"/>
  <c r="BC118" i="8" s="1"/>
  <c r="BC144" i="8" a="1"/>
  <c r="BC144" i="8" s="1"/>
  <c r="BC149" i="8" a="1"/>
  <c r="BC149" i="8" s="1"/>
  <c r="BC137" i="8" a="1"/>
  <c r="BC137" i="8" s="1"/>
  <c r="B99" i="8" a="1"/>
  <c r="B99" i="8" s="1"/>
  <c r="B58" i="8" a="1"/>
  <c r="B58" i="8" s="1"/>
  <c r="B73" i="8" a="1"/>
  <c r="B73" i="8" s="1"/>
  <c r="BE228" i="8" a="1"/>
  <c r="BE228" i="8" s="1"/>
  <c r="AY80" i="8" a="1"/>
  <c r="AY80" i="8" s="1"/>
  <c r="AY83" i="8" a="1"/>
  <c r="AY83" i="8" s="1"/>
  <c r="AY79" i="8" a="1"/>
  <c r="AY79" i="8" s="1"/>
  <c r="AY65" i="8" a="1"/>
  <c r="AY65" i="8" s="1"/>
  <c r="D87" i="8" a="1"/>
  <c r="D87" i="8" s="1"/>
  <c r="D93" i="8" a="1"/>
  <c r="D93" i="8" s="1"/>
  <c r="D60" i="8" a="1"/>
  <c r="D60" i="8" s="1"/>
  <c r="D102" i="8" a="1"/>
  <c r="D102" i="8" s="1"/>
  <c r="Q229" i="8" a="1"/>
  <c r="Q229" i="8" s="1"/>
  <c r="Q239" i="8" a="1"/>
  <c r="Q239" i="8" s="1"/>
  <c r="Q225" i="8" a="1"/>
  <c r="Q225" i="8" s="1"/>
  <c r="Q224" i="8" a="1"/>
  <c r="Q224" i="8" s="1"/>
  <c r="BI372" i="8" a="1"/>
  <c r="BI372" i="8" s="1"/>
  <c r="BI348" i="8" a="1"/>
  <c r="BI348" i="8" s="1"/>
  <c r="BI341" i="8" a="1"/>
  <c r="BI341" i="8" s="1"/>
  <c r="BI378" i="8" a="1"/>
  <c r="BI378" i="8" s="1"/>
  <c r="BF149" i="8" a="1"/>
  <c r="BF149" i="8" s="1"/>
  <c r="BF124" i="8" a="1"/>
  <c r="BF124" i="8" s="1"/>
  <c r="BF132" i="8" a="1"/>
  <c r="BF132" i="8" s="1"/>
  <c r="BF153" i="8" a="1"/>
  <c r="BF153" i="8" s="1"/>
  <c r="BB376" i="8" a="1"/>
  <c r="BB376" i="8" s="1"/>
  <c r="BB361" i="8" a="1"/>
  <c r="BB361" i="8" s="1"/>
  <c r="BB349" i="8" a="1"/>
  <c r="BB349" i="8" s="1"/>
  <c r="BB354" i="8" a="1"/>
  <c r="BB354" i="8" s="1"/>
  <c r="M259" i="8" a="1"/>
  <c r="M259" i="8" s="1"/>
  <c r="F138" i="8" a="1"/>
  <c r="F138" i="8" s="1"/>
  <c r="F148" i="8" a="1"/>
  <c r="F148" i="8" s="1"/>
  <c r="BM130" i="8" a="1"/>
  <c r="BM130" i="8" s="1"/>
  <c r="BM129" i="8" a="1"/>
  <c r="BM129" i="8" s="1"/>
  <c r="BM116" i="8" a="1"/>
  <c r="BM116" i="8" s="1"/>
  <c r="BM112" i="8" a="1"/>
  <c r="BM112" i="8" s="1"/>
  <c r="BN153" i="8" a="1"/>
  <c r="BN153" i="8" s="1"/>
  <c r="BN132" i="8" a="1"/>
  <c r="BN132" i="8" s="1"/>
  <c r="BN68" i="8" a="1"/>
  <c r="BN68" i="8" s="1"/>
  <c r="BN61" i="8" a="1"/>
  <c r="BN61" i="8" s="1"/>
  <c r="BN102" i="8" a="1"/>
  <c r="BN102" i="8" s="1"/>
  <c r="BN70" i="8" a="1"/>
  <c r="BN70" i="8" s="1"/>
  <c r="AX82" i="8" a="1"/>
  <c r="AX82" i="8" s="1"/>
  <c r="K313" i="8" a="1"/>
  <c r="K313" i="8" s="1"/>
  <c r="BJ321" i="8" a="1"/>
  <c r="BJ321" i="8" s="1"/>
  <c r="BJ277" i="8" a="1"/>
  <c r="BJ277" i="8" s="1"/>
  <c r="BJ280" i="8" a="1"/>
  <c r="BJ280" i="8" s="1"/>
  <c r="BJ308" i="8" a="1"/>
  <c r="BJ308" i="8" s="1"/>
  <c r="AX88" i="8" a="1"/>
  <c r="AX88" i="8" s="1"/>
  <c r="I134" i="8" a="1"/>
  <c r="I134" i="8" s="1"/>
  <c r="L248" i="8" a="1"/>
  <c r="L248" i="8" s="1"/>
  <c r="L243" i="8" a="1"/>
  <c r="L243" i="8" s="1"/>
  <c r="BN81" i="8" a="1"/>
  <c r="BN81" i="8" s="1"/>
  <c r="BH290" i="8" a="1"/>
  <c r="BH290" i="8" s="1"/>
  <c r="I149" i="8" a="1"/>
  <c r="I149" i="8" s="1"/>
  <c r="I122" i="8" a="1"/>
  <c r="I122" i="8" s="1"/>
  <c r="B69" i="8" a="1"/>
  <c r="B69" i="8" s="1"/>
  <c r="AY81" i="8" a="1"/>
  <c r="AY81" i="8" s="1"/>
  <c r="D80" i="8" a="1"/>
  <c r="D80" i="8" s="1"/>
  <c r="D63" i="8" a="1"/>
  <c r="D63" i="8" s="1"/>
  <c r="D73" i="8" a="1"/>
  <c r="D73" i="8" s="1"/>
  <c r="Q242" i="8" a="1"/>
  <c r="Q242" i="8" s="1"/>
  <c r="Q247" i="8" a="1"/>
  <c r="Q247" i="8" s="1"/>
  <c r="Q253" i="8" a="1"/>
  <c r="Q253" i="8" s="1"/>
  <c r="I128" i="8" a="1"/>
  <c r="I128" i="8" s="1"/>
  <c r="I111" i="8" a="1"/>
  <c r="I111" i="8" s="1"/>
  <c r="I153" i="8" a="1"/>
  <c r="I153" i="8" s="1"/>
  <c r="I148" i="8" a="1"/>
  <c r="I148" i="8" s="1"/>
  <c r="BC111" i="8" a="1"/>
  <c r="BC111" i="8" s="1"/>
  <c r="BC110" i="8" a="1"/>
  <c r="BC110" i="8" s="1"/>
  <c r="BC126" i="8" a="1"/>
  <c r="BC126" i="8" s="1"/>
  <c r="B98" i="8" a="1"/>
  <c r="B98" i="8" s="1"/>
  <c r="B82" i="8" a="1"/>
  <c r="B82" i="8" s="1"/>
  <c r="B100" i="8" a="1"/>
  <c r="B100" i="8" s="1"/>
  <c r="AY84" i="8" a="1"/>
  <c r="AY84" i="8" s="1"/>
  <c r="AY55" i="8" a="1"/>
  <c r="AY55" i="8" s="1"/>
  <c r="AY62" i="8" a="1"/>
  <c r="AY62" i="8" s="1"/>
  <c r="AY72" i="8" a="1"/>
  <c r="AY72" i="8" s="1"/>
  <c r="D66" i="8" a="1"/>
  <c r="D66" i="8" s="1"/>
  <c r="D70" i="8" a="1"/>
  <c r="D70" i="8" s="1"/>
  <c r="D94" i="8" a="1"/>
  <c r="D94" i="8" s="1"/>
  <c r="D78" i="8" a="1"/>
  <c r="D78" i="8" s="1"/>
  <c r="Q252" i="8" a="1"/>
  <c r="Q252" i="8" s="1"/>
  <c r="Q236" i="8" a="1"/>
  <c r="Q236" i="8" s="1"/>
  <c r="Q230" i="8" a="1"/>
  <c r="Q230" i="8" s="1"/>
  <c r="Q238" i="8" a="1"/>
  <c r="Q238" i="8" s="1"/>
  <c r="BE88" i="8" a="1"/>
  <c r="BE88" i="8" s="1"/>
  <c r="BI368" i="8" a="1"/>
  <c r="BI368" i="8" s="1"/>
  <c r="BI381" i="8" a="1"/>
  <c r="BI381" i="8" s="1"/>
  <c r="BI336" i="8" a="1"/>
  <c r="BI336" i="8" s="1"/>
  <c r="BI374" i="8" a="1"/>
  <c r="BI374" i="8" s="1"/>
  <c r="BF144" i="8" a="1"/>
  <c r="BF144" i="8" s="1"/>
  <c r="BF152" i="8" a="1"/>
  <c r="BF152" i="8" s="1"/>
  <c r="BF130" i="8" a="1"/>
  <c r="BF130" i="8" s="1"/>
  <c r="BF122" i="8" a="1"/>
  <c r="BF122" i="8" s="1"/>
  <c r="BB380" i="8" a="1"/>
  <c r="BB380" i="8" s="1"/>
  <c r="BB353" i="8" a="1"/>
  <c r="BB353" i="8" s="1"/>
  <c r="BB340" i="8" a="1"/>
  <c r="BB340" i="8" s="1"/>
  <c r="BB345" i="8" a="1"/>
  <c r="BB345" i="8" s="1"/>
  <c r="M227" i="8" a="1"/>
  <c r="M227" i="8" s="1"/>
  <c r="F109" i="8" a="1"/>
  <c r="F109" i="8" s="1"/>
  <c r="F126" i="8" a="1"/>
  <c r="F126" i="8" s="1"/>
  <c r="BM135" i="8" a="1"/>
  <c r="BM135" i="8" s="1"/>
  <c r="BM120" i="8" a="1"/>
  <c r="BM120" i="8" s="1"/>
  <c r="BM122" i="8" a="1"/>
  <c r="BM122" i="8" s="1"/>
  <c r="BM132" i="8" a="1"/>
  <c r="BM132" i="8" s="1"/>
  <c r="BN115" i="8" a="1"/>
  <c r="BN115" i="8" s="1"/>
  <c r="BN116" i="8" a="1"/>
  <c r="BN116" i="8" s="1"/>
  <c r="BN76" i="8" a="1"/>
  <c r="BN76" i="8" s="1"/>
  <c r="BN64" i="8" a="1"/>
  <c r="BN64" i="8" s="1"/>
  <c r="BN58" i="8" a="1"/>
  <c r="BN58" i="8" s="1"/>
  <c r="BN69" i="8" a="1"/>
  <c r="BN69" i="8" s="1"/>
  <c r="AX64" i="8" a="1"/>
  <c r="AX64" i="8" s="1"/>
  <c r="K318" i="8" a="1"/>
  <c r="K318" i="8" s="1"/>
  <c r="BJ299" i="8" a="1"/>
  <c r="BJ299" i="8" s="1"/>
  <c r="BJ316" i="8" a="1"/>
  <c r="BJ316" i="8" s="1"/>
  <c r="BJ312" i="8" a="1"/>
  <c r="BJ312" i="8" s="1"/>
  <c r="BJ295" i="8" a="1"/>
  <c r="BJ295" i="8" s="1"/>
  <c r="I109" i="8" a="1"/>
  <c r="I109" i="8" s="1"/>
  <c r="BI357" i="8" a="1"/>
  <c r="BI357" i="8" s="1"/>
  <c r="I113" i="8" a="1"/>
  <c r="I113" i="8" s="1"/>
  <c r="B94" i="8" a="1"/>
  <c r="B94" i="8" s="1"/>
  <c r="B81" i="8" a="1"/>
  <c r="B81" i="8" s="1"/>
  <c r="AY76" i="8" a="1"/>
  <c r="AY76" i="8" s="1"/>
  <c r="AY61" i="8" a="1"/>
  <c r="AY61" i="8" s="1"/>
  <c r="D88" i="8" a="1"/>
  <c r="D88" i="8" s="1"/>
  <c r="D61" i="8" a="1"/>
  <c r="D61" i="8" s="1"/>
  <c r="Q257" i="8" a="1"/>
  <c r="Q257" i="8" s="1"/>
  <c r="BI377" i="8" a="1"/>
  <c r="BI377" i="8" s="1"/>
  <c r="BI376" i="8" a="1"/>
  <c r="BI376" i="8" s="1"/>
  <c r="BI361" i="8" a="1"/>
  <c r="BI361" i="8" s="1"/>
  <c r="BI370" i="8" a="1"/>
  <c r="BI370" i="8" s="1"/>
  <c r="BF156" i="8" a="1"/>
  <c r="BF156" i="8" s="1"/>
  <c r="BF113" i="8" a="1"/>
  <c r="BF113" i="8" s="1"/>
  <c r="BF129" i="8" a="1"/>
  <c r="BF129" i="8" s="1"/>
  <c r="BF127" i="8" a="1"/>
  <c r="BF127" i="8" s="1"/>
  <c r="BB373" i="8" a="1"/>
  <c r="BB373" i="8" s="1"/>
  <c r="BB347" i="8" a="1"/>
  <c r="BB347" i="8" s="1"/>
  <c r="BB383" i="8" a="1"/>
  <c r="BB383" i="8" s="1"/>
  <c r="BB336" i="8" a="1"/>
  <c r="BB336" i="8" s="1"/>
  <c r="M226" i="8" a="1"/>
  <c r="M226" i="8" s="1"/>
  <c r="F156" i="8" a="1"/>
  <c r="F156" i="8" s="1"/>
  <c r="F140" i="8" a="1"/>
  <c r="F140" i="8" s="1"/>
  <c r="F141" i="8" a="1"/>
  <c r="F141" i="8" s="1"/>
  <c r="BM137" i="8" a="1"/>
  <c r="BM137" i="8" s="1"/>
  <c r="BM156" i="8" a="1"/>
  <c r="BM156" i="8" s="1"/>
  <c r="BM127" i="8" a="1"/>
  <c r="BM127" i="8" s="1"/>
  <c r="BM153" i="8" a="1"/>
  <c r="BM153" i="8" s="1"/>
  <c r="BN127" i="8" a="1"/>
  <c r="BN127" i="8" s="1"/>
  <c r="BN113" i="8" a="1"/>
  <c r="BN113" i="8" s="1"/>
  <c r="BN75" i="8" a="1"/>
  <c r="BN75" i="8" s="1"/>
  <c r="BN55" i="8" a="1"/>
  <c r="BN55" i="8" s="1"/>
  <c r="BN56" i="8" a="1"/>
  <c r="BN56" i="8" s="1"/>
  <c r="BN83" i="8" a="1"/>
  <c r="BN83" i="8" s="1"/>
  <c r="BI307" i="8" a="1"/>
  <c r="BI307" i="8" s="1"/>
  <c r="BG298" i="8" a="1"/>
  <c r="BG298" i="8" s="1"/>
  <c r="I133" i="8" a="1"/>
  <c r="I133" i="8" s="1"/>
  <c r="I121" i="8" a="1"/>
  <c r="I121" i="8" s="1"/>
  <c r="BD339" i="8" a="1"/>
  <c r="BD339" i="8" s="1"/>
  <c r="I155" i="8" a="1"/>
  <c r="I155" i="8" s="1"/>
  <c r="I132" i="8" a="1"/>
  <c r="I132" i="8" s="1"/>
  <c r="I126" i="8" a="1"/>
  <c r="I126" i="8" s="1"/>
  <c r="B80" i="8" a="1"/>
  <c r="B80" i="8" s="1"/>
  <c r="AY64" i="8" a="1"/>
  <c r="AY64" i="8" s="1"/>
  <c r="AY74" i="8" a="1"/>
  <c r="AY74" i="8" s="1"/>
  <c r="D84" i="8" a="1"/>
  <c r="D84" i="8" s="1"/>
  <c r="D97" i="8" a="1"/>
  <c r="D97" i="8" s="1"/>
  <c r="Q251" i="8" a="1"/>
  <c r="Q251" i="8" s="1"/>
  <c r="I150" i="8" a="1"/>
  <c r="I150" i="8" s="1"/>
  <c r="I142" i="8" a="1"/>
  <c r="I142" i="8" s="1"/>
  <c r="I130" i="8" a="1"/>
  <c r="I130" i="8" s="1"/>
  <c r="I118" i="8" a="1"/>
  <c r="I118" i="8" s="1"/>
  <c r="BC146" i="8" a="1"/>
  <c r="BC146" i="8" s="1"/>
  <c r="BC145" i="8" a="1"/>
  <c r="BC145" i="8" s="1"/>
  <c r="BC136" i="8" a="1"/>
  <c r="BC136" i="8" s="1"/>
  <c r="BC125" i="8" a="1"/>
  <c r="BC125" i="8" s="1"/>
  <c r="B77" i="8" a="1"/>
  <c r="B77" i="8" s="1"/>
  <c r="B66" i="8" a="1"/>
  <c r="B66" i="8" s="1"/>
  <c r="B90" i="8" a="1"/>
  <c r="B90" i="8" s="1"/>
  <c r="AY56" i="8" a="1"/>
  <c r="AY56" i="8" s="1"/>
  <c r="AY82" i="8" a="1"/>
  <c r="AY82" i="8" s="1"/>
  <c r="AY73" i="8" a="1"/>
  <c r="AY73" i="8" s="1"/>
  <c r="AY95" i="8" a="1"/>
  <c r="AY95" i="8" s="1"/>
  <c r="D86" i="8" a="1"/>
  <c r="D86" i="8" s="1"/>
  <c r="D74" i="8" a="1"/>
  <c r="D74" i="8" s="1"/>
  <c r="D71" i="8" a="1"/>
  <c r="D71" i="8" s="1"/>
  <c r="D82" i="8" a="1"/>
  <c r="D82" i="8" s="1"/>
  <c r="Q243" i="8" a="1"/>
  <c r="Q243" i="8" s="1"/>
  <c r="Q235" i="8" a="1"/>
  <c r="Q235" i="8" s="1"/>
  <c r="Q226" i="8" a="1"/>
  <c r="Q226" i="8" s="1"/>
  <c r="Q265" i="8" a="1"/>
  <c r="Q265" i="8" s="1"/>
  <c r="BI367" i="8" a="1"/>
  <c r="BI367" i="8" s="1"/>
  <c r="BI371" i="8" a="1"/>
  <c r="BI371" i="8" s="1"/>
  <c r="BI356" i="8" a="1"/>
  <c r="BI356" i="8" s="1"/>
  <c r="BI366" i="8" a="1"/>
  <c r="BI366" i="8" s="1"/>
  <c r="BF115" i="8" a="1"/>
  <c r="BF115" i="8" s="1"/>
  <c r="BF126" i="8" a="1"/>
  <c r="BF126" i="8" s="1"/>
  <c r="BF111" i="8" a="1"/>
  <c r="BF111" i="8" s="1"/>
  <c r="BF135" i="8" a="1"/>
  <c r="BF135" i="8" s="1"/>
  <c r="BB374" i="8" a="1"/>
  <c r="BB374" i="8" s="1"/>
  <c r="BB365" i="8" a="1"/>
  <c r="BB365" i="8" s="1"/>
  <c r="BB339" i="8" a="1"/>
  <c r="BB339" i="8" s="1"/>
  <c r="BB378" i="8" a="1"/>
  <c r="BB378" i="8" s="1"/>
  <c r="M252" i="8" a="1"/>
  <c r="M252" i="8" s="1"/>
  <c r="M243" i="8" a="1"/>
  <c r="M243" i="8" s="1"/>
  <c r="F110" i="8" a="1"/>
  <c r="F110" i="8" s="1"/>
  <c r="F132" i="8" a="1"/>
  <c r="F132" i="8" s="1"/>
  <c r="F145" i="8" a="1"/>
  <c r="F145" i="8" s="1"/>
  <c r="BM144" i="8" a="1"/>
  <c r="BM144" i="8" s="1"/>
  <c r="BM146" i="8" a="1"/>
  <c r="BM146" i="8" s="1"/>
  <c r="BM154" i="8" a="1"/>
  <c r="BM154" i="8" s="1"/>
  <c r="BM114" i="8" a="1"/>
  <c r="BM114" i="8" s="1"/>
  <c r="BN117" i="8" a="1"/>
  <c r="BN117" i="8" s="1"/>
  <c r="BN146" i="8" a="1"/>
  <c r="BN146" i="8" s="1"/>
  <c r="J135" i="8" a="1"/>
  <c r="J135" i="8" s="1"/>
  <c r="BN91" i="8" a="1"/>
  <c r="BN91" i="8" s="1"/>
  <c r="BN96" i="8" a="1"/>
  <c r="BN96" i="8" s="1"/>
  <c r="BN80" i="8" a="1"/>
  <c r="BN80" i="8" s="1"/>
  <c r="BN57" i="8" a="1"/>
  <c r="BN57" i="8" s="1"/>
  <c r="BI282" i="8" a="1"/>
  <c r="BI282" i="8" s="1"/>
  <c r="C291" i="8" a="1"/>
  <c r="C291" i="8" s="1"/>
  <c r="AX58" i="8" a="1"/>
  <c r="AX58" i="8" s="1"/>
  <c r="BJ296" i="8" a="1"/>
  <c r="BJ296" i="8" s="1"/>
  <c r="BJ293" i="8" a="1"/>
  <c r="BJ293" i="8" s="1"/>
  <c r="BJ298" i="8" a="1"/>
  <c r="BJ298" i="8" s="1"/>
  <c r="BJ279" i="8" a="1"/>
  <c r="BJ279" i="8" s="1"/>
  <c r="AX102" i="8" a="1"/>
  <c r="AX102" i="8" s="1"/>
  <c r="I140" i="8" a="1"/>
  <c r="I140" i="8" s="1"/>
  <c r="I143" i="8" a="1"/>
  <c r="I143" i="8" s="1"/>
  <c r="I123" i="8" a="1"/>
  <c r="I123" i="8" s="1"/>
  <c r="BI342" i="8" a="1"/>
  <c r="BI342" i="8" s="1"/>
  <c r="BN150" i="8" a="1"/>
  <c r="BN150" i="8" s="1"/>
  <c r="BL244" i="8" a="1"/>
  <c r="BL244" i="8" s="1"/>
  <c r="BN71" i="8" a="1"/>
  <c r="BN71" i="8" s="1"/>
  <c r="Q246" i="8" a="1"/>
  <c r="Q246" i="8" s="1"/>
  <c r="Q232" i="8" a="1"/>
  <c r="Q232" i="8" s="1"/>
  <c r="I125" i="8" a="1"/>
  <c r="I125" i="8" s="1"/>
  <c r="I110" i="8" a="1"/>
  <c r="I110" i="8" s="1"/>
  <c r="I147" i="8" a="1"/>
  <c r="I147" i="8" s="1"/>
  <c r="BC139" i="8" a="1"/>
  <c r="BC139" i="8" s="1"/>
  <c r="BC152" i="8" a="1"/>
  <c r="BC152" i="8" s="1"/>
  <c r="BC143" i="8" a="1"/>
  <c r="BC143" i="8" s="1"/>
  <c r="B75" i="8" a="1"/>
  <c r="B75" i="8" s="1"/>
  <c r="B96" i="8" a="1"/>
  <c r="B96" i="8" s="1"/>
  <c r="AY70" i="8" a="1"/>
  <c r="AY70" i="8" s="1"/>
  <c r="AY87" i="8" a="1"/>
  <c r="AY87" i="8" s="1"/>
  <c r="AY94" i="8" a="1"/>
  <c r="AY94" i="8" s="1"/>
  <c r="D68" i="8" a="1"/>
  <c r="D68" i="8" s="1"/>
  <c r="D65" i="8" a="1"/>
  <c r="D65" i="8" s="1"/>
  <c r="D96" i="8" a="1"/>
  <c r="D96" i="8" s="1"/>
  <c r="Q237" i="8" a="1"/>
  <c r="Q237" i="8" s="1"/>
  <c r="Q254" i="8" a="1"/>
  <c r="Q254" i="8" s="1"/>
  <c r="Q233" i="8" a="1"/>
  <c r="Q233" i="8" s="1"/>
  <c r="BI365" i="8" a="1"/>
  <c r="BI365" i="8" s="1"/>
  <c r="BI355" i="8" a="1"/>
  <c r="BI355" i="8" s="1"/>
  <c r="BI345" i="8" a="1"/>
  <c r="BI345" i="8" s="1"/>
  <c r="BF139" i="8" a="1"/>
  <c r="BF139" i="8" s="1"/>
  <c r="BF137" i="8" a="1"/>
  <c r="BF137" i="8" s="1"/>
  <c r="BF109" i="8" a="1"/>
  <c r="BF109" i="8" s="1"/>
  <c r="BB355" i="8" a="1"/>
  <c r="BB355" i="8" s="1"/>
  <c r="BB357" i="8" a="1"/>
  <c r="BB357" i="8" s="1"/>
  <c r="BB382" i="8" a="1"/>
  <c r="BB382" i="8" s="1"/>
  <c r="M222" i="8" a="1"/>
  <c r="M222" i="8" s="1"/>
  <c r="F114" i="8" a="1"/>
  <c r="F114" i="8" s="1"/>
  <c r="F133" i="8" a="1"/>
  <c r="F133" i="8" s="1"/>
  <c r="F124" i="8" a="1"/>
  <c r="F124" i="8" s="1"/>
  <c r="BM126" i="8" a="1"/>
  <c r="BM126" i="8" s="1"/>
  <c r="BM142" i="8" a="1"/>
  <c r="BM142" i="8" s="1"/>
  <c r="BM115" i="8" a="1"/>
  <c r="BM115" i="8" s="1"/>
  <c r="BN152" i="8" a="1"/>
  <c r="BN152" i="8" s="1"/>
  <c r="J151" i="8" a="1"/>
  <c r="J151" i="8" s="1"/>
  <c r="BL246" i="8" a="1"/>
  <c r="BL246" i="8" s="1"/>
  <c r="BN90" i="8" a="1"/>
  <c r="BN90" i="8" s="1"/>
  <c r="BN79" i="8" a="1"/>
  <c r="BN79" i="8" s="1"/>
  <c r="BN77" i="8" a="1"/>
  <c r="BN77" i="8" s="1"/>
  <c r="AX83" i="8" a="1"/>
  <c r="AX83" i="8" s="1"/>
  <c r="BH316" i="8" a="1"/>
  <c r="BH316" i="8" s="1"/>
  <c r="AX74" i="8" a="1"/>
  <c r="AX74" i="8" s="1"/>
  <c r="BJ317" i="8" a="1"/>
  <c r="BJ317" i="8" s="1"/>
  <c r="BJ303" i="8" a="1"/>
  <c r="BJ303" i="8" s="1"/>
  <c r="BJ291" i="8" a="1"/>
  <c r="BJ291" i="8" s="1"/>
  <c r="BJ274" i="8" a="1"/>
  <c r="BJ274" i="8" s="1"/>
  <c r="AX76" i="8" a="1"/>
  <c r="AX76" i="8" s="1"/>
  <c r="AX57" i="8" a="1"/>
  <c r="AX57" i="8" s="1"/>
  <c r="AX95" i="8" a="1"/>
  <c r="AX95" i="8" s="1"/>
  <c r="L250" i="8" a="1"/>
  <c r="L250" i="8" s="1"/>
  <c r="L253" i="8" a="1"/>
  <c r="L253" i="8" s="1"/>
  <c r="L262" i="8" a="1"/>
  <c r="L262" i="8" s="1"/>
  <c r="L247" i="8" a="1"/>
  <c r="L247" i="8" s="1"/>
  <c r="L254" i="8" a="1"/>
  <c r="L254" i="8" s="1"/>
  <c r="L264" i="8" a="1"/>
  <c r="L264" i="8" s="1"/>
  <c r="BD383" i="8" a="1"/>
  <c r="BD383" i="8" s="1"/>
  <c r="BD375" i="8" a="1"/>
  <c r="BD375" i="8" s="1"/>
  <c r="BD336" i="8" a="1"/>
  <c r="BD336" i="8" s="1"/>
  <c r="BE101" i="8" a="1"/>
  <c r="BE101" i="8" s="1"/>
  <c r="N152" i="8" a="1"/>
  <c r="N152" i="8" s="1"/>
  <c r="N150" i="8" a="1"/>
  <c r="N150" i="8" s="1"/>
  <c r="BN232" i="8" a="1"/>
  <c r="BN232" i="8" s="1"/>
  <c r="BL227" i="8" a="1"/>
  <c r="BL227" i="8" s="1"/>
  <c r="BL234" i="8" a="1"/>
  <c r="BL234" i="8" s="1"/>
  <c r="BL241" i="8" a="1"/>
  <c r="BL241" i="8" s="1"/>
  <c r="BL233" i="8" a="1"/>
  <c r="BL233" i="8" s="1"/>
  <c r="BL230" i="8" a="1"/>
  <c r="BL230" i="8" s="1"/>
  <c r="BL219" i="8" a="1"/>
  <c r="BL219" i="8" s="1"/>
  <c r="BK320" i="8" a="1"/>
  <c r="BK320" i="8" s="1"/>
  <c r="BG311" i="8" a="1"/>
  <c r="BG311" i="8" s="1"/>
  <c r="C316" i="8" a="1"/>
  <c r="C316" i="8" s="1"/>
  <c r="BH288" i="8" a="1"/>
  <c r="BH288" i="8" s="1"/>
  <c r="BH321" i="8" a="1"/>
  <c r="BH321" i="8" s="1"/>
  <c r="BH312" i="8" a="1"/>
  <c r="BH312" i="8" s="1"/>
  <c r="BH282" i="8" a="1"/>
  <c r="BH282" i="8" s="1"/>
  <c r="BH294" i="8" a="1"/>
  <c r="BH294" i="8" s="1"/>
  <c r="BH278" i="8" a="1"/>
  <c r="BH278" i="8" s="1"/>
  <c r="L236" i="8" a="1"/>
  <c r="L236" i="8" s="1"/>
  <c r="L258" i="8" a="1"/>
  <c r="L258" i="8" s="1"/>
  <c r="L233" i="8" a="1"/>
  <c r="L233" i="8" s="1"/>
  <c r="L228" i="8" a="1"/>
  <c r="L228" i="8" s="1"/>
  <c r="L231" i="8" a="1"/>
  <c r="L231" i="8" s="1"/>
  <c r="L224" i="8" a="1"/>
  <c r="L224" i="8" s="1"/>
  <c r="BD346" i="8" a="1"/>
  <c r="BD346" i="8" s="1"/>
  <c r="BD369" i="8" a="1"/>
  <c r="BD369" i="8" s="1"/>
  <c r="BD366" i="8" a="1"/>
  <c r="BD366" i="8" s="1"/>
  <c r="BF74" i="8" a="1"/>
  <c r="BF74" i="8" s="1"/>
  <c r="BE122" i="8" a="1"/>
  <c r="BE122" i="8" s="1"/>
  <c r="N136" i="8" a="1"/>
  <c r="N136" i="8" s="1"/>
  <c r="N129" i="8" a="1"/>
  <c r="N129" i="8" s="1"/>
  <c r="BG371" i="8" a="1"/>
  <c r="BG371" i="8" s="1"/>
  <c r="BN228" i="8" a="1"/>
  <c r="BN228" i="8" s="1"/>
  <c r="BL257" i="8" a="1"/>
  <c r="BL257" i="8" s="1"/>
  <c r="BL225" i="8" a="1"/>
  <c r="BL225" i="8" s="1"/>
  <c r="BL240" i="8" a="1"/>
  <c r="BL240" i="8" s="1"/>
  <c r="BL262" i="8" a="1"/>
  <c r="BL262" i="8" s="1"/>
  <c r="BL229" i="8" a="1"/>
  <c r="BL229" i="8" s="1"/>
  <c r="BL249" i="8" a="1"/>
  <c r="BL249" i="8" s="1"/>
  <c r="BK319" i="8" a="1"/>
  <c r="BK319" i="8" s="1"/>
  <c r="BG277" i="8" a="1"/>
  <c r="BG277" i="8" s="1"/>
  <c r="C315" i="8" a="1"/>
  <c r="C315" i="8" s="1"/>
  <c r="BH292" i="8" a="1"/>
  <c r="BH292" i="8" s="1"/>
  <c r="BH276" i="8" a="1"/>
  <c r="BH276" i="8" s="1"/>
  <c r="BH311" i="8" a="1"/>
  <c r="BH311" i="8" s="1"/>
  <c r="BH319" i="8" a="1"/>
  <c r="BH319" i="8" s="1"/>
  <c r="BH310" i="8" a="1"/>
  <c r="BH310" i="8" s="1"/>
  <c r="BH277" i="8" a="1"/>
  <c r="BH277" i="8" s="1"/>
  <c r="BA162" i="8"/>
  <c r="L220" i="8" a="1"/>
  <c r="L220" i="8" s="1"/>
  <c r="L221" i="8" a="1"/>
  <c r="L221" i="8" s="1"/>
  <c r="L238" i="8" a="1"/>
  <c r="L238" i="8" s="1"/>
  <c r="L239" i="8" a="1"/>
  <c r="L239" i="8" s="1"/>
  <c r="L229" i="8" a="1"/>
  <c r="L229" i="8" s="1"/>
  <c r="L225" i="8" a="1"/>
  <c r="L225" i="8" s="1"/>
  <c r="BD382" i="8" a="1"/>
  <c r="BD382" i="8" s="1"/>
  <c r="BD361" i="8" a="1"/>
  <c r="BD361" i="8" s="1"/>
  <c r="BD357" i="8" a="1"/>
  <c r="BD357" i="8" s="1"/>
  <c r="BF55" i="8" a="1"/>
  <c r="BF55" i="8" s="1"/>
  <c r="BE89" i="8" a="1"/>
  <c r="BE89" i="8" s="1"/>
  <c r="BE128" i="8" a="1"/>
  <c r="BE128" i="8" s="1"/>
  <c r="N133" i="8" a="1"/>
  <c r="N133" i="8" s="1"/>
  <c r="N128" i="8" a="1"/>
  <c r="N128" i="8" s="1"/>
  <c r="BG347" i="8" a="1"/>
  <c r="BG347" i="8" s="1"/>
  <c r="BN263" i="8" a="1"/>
  <c r="BN263" i="8" s="1"/>
  <c r="BL237" i="8" a="1"/>
  <c r="BL237" i="8" s="1"/>
  <c r="BL231" i="8" a="1"/>
  <c r="BL231" i="8" s="1"/>
  <c r="BL260" i="8" a="1"/>
  <c r="BL260" i="8" s="1"/>
  <c r="BL238" i="8" a="1"/>
  <c r="BL238" i="8" s="1"/>
  <c r="BL236" i="8" a="1"/>
  <c r="BL236" i="8" s="1"/>
  <c r="BL255" i="8" a="1"/>
  <c r="BL255" i="8" s="1"/>
  <c r="BK313" i="8" a="1"/>
  <c r="BK313" i="8" s="1"/>
  <c r="BH301" i="8" a="1"/>
  <c r="BH301" i="8" s="1"/>
  <c r="BH285" i="8" a="1"/>
  <c r="BH285" i="8" s="1"/>
  <c r="BH308" i="8" a="1"/>
  <c r="BH308" i="8" s="1"/>
  <c r="BH275" i="8" a="1"/>
  <c r="BH275" i="8" s="1"/>
  <c r="BH303" i="8" a="1"/>
  <c r="BH303" i="8" s="1"/>
  <c r="BH287" i="8" a="1"/>
  <c r="BH287" i="8" s="1"/>
  <c r="L226" i="8" a="1"/>
  <c r="L226" i="8" s="1"/>
  <c r="L261" i="8" a="1"/>
  <c r="L261" i="8" s="1"/>
  <c r="L266" i="8" a="1"/>
  <c r="L266" i="8" s="1"/>
  <c r="L257" i="8" a="1"/>
  <c r="L257" i="8" s="1"/>
  <c r="L240" i="8" a="1"/>
  <c r="L240" i="8" s="1"/>
  <c r="L249" i="8" a="1"/>
  <c r="L249" i="8" s="1"/>
  <c r="BD338" i="8" a="1"/>
  <c r="BD338" i="8" s="1"/>
  <c r="BD352" i="8" a="1"/>
  <c r="BD352" i="8" s="1"/>
  <c r="BD363" i="8" a="1"/>
  <c r="BD363" i="8" s="1"/>
  <c r="BF72" i="8" a="1"/>
  <c r="BF72" i="8" s="1"/>
  <c r="BE91" i="8" a="1"/>
  <c r="BE91" i="8" s="1"/>
  <c r="BE144" i="8" a="1"/>
  <c r="BE144" i="8" s="1"/>
  <c r="N111" i="8" a="1"/>
  <c r="N111" i="8" s="1"/>
  <c r="N120" i="8" a="1"/>
  <c r="N120" i="8" s="1"/>
  <c r="BG370" i="8" a="1"/>
  <c r="BG370" i="8" s="1"/>
  <c r="BN246" i="8" a="1"/>
  <c r="BN246" i="8" s="1"/>
  <c r="BL263" i="8" a="1"/>
  <c r="BL263" i="8" s="1"/>
  <c r="BL226" i="8" a="1"/>
  <c r="BL226" i="8" s="1"/>
  <c r="BL220" i="8" a="1"/>
  <c r="BL220" i="8" s="1"/>
  <c r="BL259" i="8" a="1"/>
  <c r="BL259" i="8" s="1"/>
  <c r="BL245" i="8" a="1"/>
  <c r="BL245" i="8" s="1"/>
  <c r="BL243" i="8" a="1"/>
  <c r="BL243" i="8" s="1"/>
  <c r="BK304" i="8" a="1"/>
  <c r="BK304" i="8" s="1"/>
  <c r="BH313" i="8" a="1"/>
  <c r="BH313" i="8" s="1"/>
  <c r="BH317" i="8" a="1"/>
  <c r="BH317" i="8" s="1"/>
  <c r="BH320" i="8" a="1"/>
  <c r="BH320" i="8" s="1"/>
  <c r="BH307" i="8" a="1"/>
  <c r="BH307" i="8" s="1"/>
  <c r="BH283" i="8" a="1"/>
  <c r="BH283" i="8" s="1"/>
  <c r="BH315" i="8" a="1"/>
  <c r="BH315" i="8" s="1"/>
  <c r="L232" i="8" a="1"/>
  <c r="L232" i="8" s="1"/>
  <c r="L260" i="8" a="1"/>
  <c r="L260" i="8" s="1"/>
  <c r="L227" i="8" a="1"/>
  <c r="L227" i="8" s="1"/>
  <c r="L246" i="8" a="1"/>
  <c r="L246" i="8" s="1"/>
  <c r="L223" i="8" a="1"/>
  <c r="L223" i="8" s="1"/>
  <c r="L235" i="8" a="1"/>
  <c r="L235" i="8" s="1"/>
  <c r="BD356" i="8" a="1"/>
  <c r="BD356" i="8" s="1"/>
  <c r="BD379" i="8" a="1"/>
  <c r="BD379" i="8" s="1"/>
  <c r="BD354" i="8" a="1"/>
  <c r="BD354" i="8" s="1"/>
  <c r="BF64" i="8" a="1"/>
  <c r="BF64" i="8" s="1"/>
  <c r="BE143" i="8" a="1"/>
  <c r="BE143" i="8" s="1"/>
  <c r="BE116" i="8" a="1"/>
  <c r="BE116" i="8" s="1"/>
  <c r="N140" i="8" a="1"/>
  <c r="N140" i="8" s="1"/>
  <c r="N137" i="8" a="1"/>
  <c r="N137" i="8" s="1"/>
  <c r="N135" i="8" a="1"/>
  <c r="N135" i="8" s="1"/>
  <c r="BN249" i="8" a="1"/>
  <c r="BN249" i="8" s="1"/>
  <c r="BN245" i="8" a="1"/>
  <c r="BN245" i="8" s="1"/>
  <c r="BL228" i="8" a="1"/>
  <c r="BL228" i="8" s="1"/>
  <c r="BL221" i="8" a="1"/>
  <c r="BL221" i="8" s="1"/>
  <c r="BL256" i="8" a="1"/>
  <c r="BL256" i="8" s="1"/>
  <c r="BL232" i="8" a="1"/>
  <c r="BL232" i="8" s="1"/>
  <c r="BL258" i="8" a="1"/>
  <c r="BL258" i="8" s="1"/>
  <c r="BL224" i="8" a="1"/>
  <c r="BL224" i="8" s="1"/>
  <c r="BK310" i="8" a="1"/>
  <c r="BK310" i="8" s="1"/>
  <c r="BH300" i="8" a="1"/>
  <c r="BH300" i="8" s="1"/>
  <c r="BH304" i="8" a="1"/>
  <c r="BH304" i="8" s="1"/>
  <c r="BH309" i="8" a="1"/>
  <c r="BH309" i="8" s="1"/>
  <c r="BH302" i="8" a="1"/>
  <c r="BH302" i="8" s="1"/>
  <c r="BH318" i="8" a="1"/>
  <c r="BH318" i="8" s="1"/>
  <c r="BH299" i="8" a="1"/>
  <c r="BH299" i="8" s="1"/>
  <c r="L265" i="8" a="1"/>
  <c r="L265" i="8" s="1"/>
  <c r="L237" i="8" a="1"/>
  <c r="L237" i="8" s="1"/>
  <c r="L259" i="8" a="1"/>
  <c r="L259" i="8" s="1"/>
  <c r="L255" i="8" a="1"/>
  <c r="L255" i="8" s="1"/>
  <c r="L219" i="8" a="1"/>
  <c r="L219" i="8" s="1"/>
  <c r="L234" i="8" a="1"/>
  <c r="L234" i="8" s="1"/>
  <c r="BD337" i="8" a="1"/>
  <c r="BD337" i="8" s="1"/>
  <c r="BD373" i="8" a="1"/>
  <c r="BD373" i="8" s="1"/>
  <c r="BD345" i="8" a="1"/>
  <c r="BD345" i="8" s="1"/>
  <c r="BF82" i="8" a="1"/>
  <c r="BF82" i="8" s="1"/>
  <c r="BE67" i="8" a="1"/>
  <c r="BE67" i="8" s="1"/>
  <c r="BE141" i="8" a="1"/>
  <c r="BE141" i="8" s="1"/>
  <c r="N118" i="8" a="1"/>
  <c r="N118" i="8" s="1"/>
  <c r="N130" i="8" a="1"/>
  <c r="N130" i="8" s="1"/>
  <c r="N145" i="8" a="1"/>
  <c r="N145" i="8" s="1"/>
  <c r="BN239" i="8" a="1"/>
  <c r="BN239" i="8" s="1"/>
  <c r="BN244" i="8" a="1"/>
  <c r="BN244" i="8" s="1"/>
  <c r="BL223" i="8" a="1"/>
  <c r="BL223" i="8" s="1"/>
  <c r="BL264" i="8" a="1"/>
  <c r="BL264" i="8" s="1"/>
  <c r="BL248" i="8" a="1"/>
  <c r="BL248" i="8" s="1"/>
  <c r="BL251" i="8" a="1"/>
  <c r="BL251" i="8" s="1"/>
  <c r="BL265" i="8" a="1"/>
  <c r="BL265" i="8" s="1"/>
  <c r="BL261" i="8" a="1"/>
  <c r="BL261" i="8" s="1"/>
  <c r="S254" i="8" a="1"/>
  <c r="S254" i="8" s="1"/>
  <c r="BK314" i="8" a="1"/>
  <c r="BK314" i="8" s="1"/>
  <c r="BH297" i="8" a="1"/>
  <c r="BH297" i="8" s="1"/>
  <c r="BH305" i="8" a="1"/>
  <c r="BH305" i="8" s="1"/>
  <c r="BH296" i="8" a="1"/>
  <c r="BH296" i="8" s="1"/>
  <c r="BH298" i="8" a="1"/>
  <c r="BH298" i="8" s="1"/>
  <c r="BH295" i="8" a="1"/>
  <c r="BH295" i="8" s="1"/>
  <c r="BH274" i="8" a="1"/>
  <c r="BH274" i="8" s="1"/>
  <c r="S283" i="8" a="1"/>
  <c r="S283" i="8" s="1"/>
  <c r="L245" i="8" a="1"/>
  <c r="L245" i="8" s="1"/>
  <c r="L252" i="8" a="1"/>
  <c r="L252" i="8" s="1"/>
  <c r="L251" i="8" a="1"/>
  <c r="L251" i="8" s="1"/>
  <c r="L222" i="8" a="1"/>
  <c r="L222" i="8" s="1"/>
  <c r="L256" i="8" a="1"/>
  <c r="L256" i="8" s="1"/>
  <c r="BD370" i="8" a="1"/>
  <c r="BD370" i="8" s="1"/>
  <c r="BD365" i="8" a="1"/>
  <c r="BD365" i="8" s="1"/>
  <c r="BD376" i="8" a="1"/>
  <c r="BD376" i="8" s="1"/>
  <c r="BF56" i="8" a="1"/>
  <c r="BF56" i="8" s="1"/>
  <c r="BE100" i="8" a="1"/>
  <c r="BE100" i="8" s="1"/>
  <c r="N114" i="8" a="1"/>
  <c r="N114" i="8" s="1"/>
  <c r="N125" i="8" a="1"/>
  <c r="N125" i="8" s="1"/>
  <c r="BN243" i="8" a="1"/>
  <c r="BN243" i="8" s="1"/>
  <c r="BL239" i="8" a="1"/>
  <c r="BL239" i="8" s="1"/>
  <c r="BL253" i="8" a="1"/>
  <c r="BL253" i="8" s="1"/>
  <c r="BL266" i="8" a="1"/>
  <c r="BL266" i="8" s="1"/>
  <c r="BL235" i="8" a="1"/>
  <c r="BL235" i="8" s="1"/>
  <c r="BL247" i="8" a="1"/>
  <c r="BL247" i="8" s="1"/>
  <c r="BK305" i="8" a="1"/>
  <c r="BK305" i="8" s="1"/>
  <c r="BH284" i="8" a="1"/>
  <c r="BH284" i="8" s="1"/>
  <c r="BH281" i="8" a="1"/>
  <c r="BH281" i="8" s="1"/>
  <c r="BH293" i="8" a="1"/>
  <c r="BH293" i="8" s="1"/>
  <c r="BH291" i="8" a="1"/>
  <c r="BH291" i="8" s="1"/>
  <c r="BH279" i="8" a="1"/>
  <c r="BH279" i="8" s="1"/>
  <c r="AY140" i="8" a="1"/>
  <c r="AY140" i="8" s="1"/>
  <c r="AY150" i="8" a="1"/>
  <c r="AY150" i="8" s="1"/>
  <c r="AY145" i="8" a="1"/>
  <c r="AY145" i="8" s="1"/>
  <c r="AY136" i="8" a="1"/>
  <c r="AY136" i="8" s="1"/>
  <c r="AY154" i="8" a="1"/>
  <c r="AY154" i="8" s="1"/>
  <c r="AY122" i="8" a="1"/>
  <c r="AY122" i="8" s="1"/>
  <c r="H244" i="8" a="1"/>
  <c r="H244" i="8" s="1"/>
  <c r="H221" i="8" a="1"/>
  <c r="H221" i="8" s="1"/>
  <c r="H232" i="8" a="1"/>
  <c r="H232" i="8" s="1"/>
  <c r="H228" i="8" a="1"/>
  <c r="H228" i="8" s="1"/>
  <c r="H255" i="8" a="1"/>
  <c r="H255" i="8" s="1"/>
  <c r="H240" i="8" a="1"/>
  <c r="H240" i="8" s="1"/>
  <c r="BM92" i="8" a="1"/>
  <c r="BM92" i="8" s="1"/>
  <c r="BM96" i="8" a="1"/>
  <c r="BM96" i="8" s="1"/>
  <c r="BM75" i="8" a="1"/>
  <c r="BM75" i="8" s="1"/>
  <c r="BM82" i="8" a="1"/>
  <c r="BM82" i="8" s="1"/>
  <c r="BM69" i="8" a="1"/>
  <c r="BM69" i="8" s="1"/>
  <c r="BM100" i="8" a="1"/>
  <c r="BM100" i="8" s="1"/>
  <c r="S137" i="8" a="1"/>
  <c r="S137" i="8" s="1"/>
  <c r="S142" i="8" a="1"/>
  <c r="S142" i="8" s="1"/>
  <c r="S155" i="8" a="1"/>
  <c r="S155" i="8" s="1"/>
  <c r="S119" i="8" a="1"/>
  <c r="S119" i="8" s="1"/>
  <c r="S146" i="8" a="1"/>
  <c r="S146" i="8" s="1"/>
  <c r="S129" i="8" a="1"/>
  <c r="S129" i="8" s="1"/>
  <c r="P227" i="8" a="1"/>
  <c r="P227" i="8" s="1"/>
  <c r="P250" i="8" a="1"/>
  <c r="P250" i="8" s="1"/>
  <c r="P226" i="8" a="1"/>
  <c r="P226" i="8" s="1"/>
  <c r="F60" i="8" a="1"/>
  <c r="F60" i="8" s="1"/>
  <c r="F93" i="8" a="1"/>
  <c r="F93" i="8" s="1"/>
  <c r="F85" i="8" a="1"/>
  <c r="F85" i="8" s="1"/>
  <c r="F57" i="8" a="1"/>
  <c r="F57" i="8" s="1"/>
  <c r="F62" i="8" a="1"/>
  <c r="F62" i="8" s="1"/>
  <c r="F71" i="8" a="1"/>
  <c r="F71" i="8" s="1"/>
  <c r="L79" i="8" a="1"/>
  <c r="L79" i="8" s="1"/>
  <c r="L64" i="8" a="1"/>
  <c r="L64" i="8" s="1"/>
  <c r="L80" i="8" a="1"/>
  <c r="L80" i="8" s="1"/>
  <c r="L91" i="8" a="1"/>
  <c r="L91" i="8" s="1"/>
  <c r="L65" i="8" a="1"/>
  <c r="L65" i="8" s="1"/>
  <c r="L94" i="8" a="1"/>
  <c r="L94" i="8" s="1"/>
  <c r="BD258" i="8" a="1"/>
  <c r="BD258" i="8" s="1"/>
  <c r="BD239" i="8" a="1"/>
  <c r="BD239" i="8" s="1"/>
  <c r="BD221" i="8" a="1"/>
  <c r="BD221" i="8" s="1"/>
  <c r="J95" i="8" a="1"/>
  <c r="J95" i="8" s="1"/>
  <c r="J98" i="8" a="1"/>
  <c r="J98" i="8" s="1"/>
  <c r="J61" i="8" a="1"/>
  <c r="J61" i="8" s="1"/>
  <c r="M289" i="8" a="1"/>
  <c r="M289" i="8" s="1"/>
  <c r="M292" i="8" a="1"/>
  <c r="M292" i="8" s="1"/>
  <c r="AY118" i="8" a="1"/>
  <c r="AY118" i="8" s="1"/>
  <c r="AY110" i="8" a="1"/>
  <c r="AY110" i="8" s="1"/>
  <c r="AY156" i="8" a="1"/>
  <c r="AY156" i="8" s="1"/>
  <c r="AY109" i="8" a="1"/>
  <c r="AY109" i="8" s="1"/>
  <c r="AY120" i="8" a="1"/>
  <c r="AY120" i="8" s="1"/>
  <c r="AY141" i="8" a="1"/>
  <c r="AY141" i="8" s="1"/>
  <c r="H248" i="8" a="1"/>
  <c r="H248" i="8" s="1"/>
  <c r="H256" i="8" a="1"/>
  <c r="H256" i="8" s="1"/>
  <c r="H224" i="8" a="1"/>
  <c r="H224" i="8" s="1"/>
  <c r="H239" i="8" a="1"/>
  <c r="H239" i="8" s="1"/>
  <c r="H252" i="8" a="1"/>
  <c r="H252" i="8" s="1"/>
  <c r="H261" i="8" a="1"/>
  <c r="H261" i="8" s="1"/>
  <c r="BM62" i="8" a="1"/>
  <c r="BM62" i="8" s="1"/>
  <c r="BM68" i="8" a="1"/>
  <c r="BM68" i="8" s="1"/>
  <c r="BM97" i="8" a="1"/>
  <c r="BM97" i="8" s="1"/>
  <c r="BM59" i="8" a="1"/>
  <c r="BM59" i="8" s="1"/>
  <c r="BM64" i="8" a="1"/>
  <c r="BM64" i="8" s="1"/>
  <c r="BM98" i="8" a="1"/>
  <c r="BM98" i="8" s="1"/>
  <c r="S112" i="8" a="1"/>
  <c r="S112" i="8" s="1"/>
  <c r="S133" i="8" a="1"/>
  <c r="S133" i="8" s="1"/>
  <c r="S144" i="8" a="1"/>
  <c r="S144" i="8" s="1"/>
  <c r="S149" i="8" a="1"/>
  <c r="S149" i="8" s="1"/>
  <c r="S126" i="8" a="1"/>
  <c r="S126" i="8" s="1"/>
  <c r="S116" i="8" a="1"/>
  <c r="S116" i="8" s="1"/>
  <c r="P247" i="8" a="1"/>
  <c r="P247" i="8" s="1"/>
  <c r="P239" i="8" a="1"/>
  <c r="P239" i="8" s="1"/>
  <c r="P237" i="8" a="1"/>
  <c r="P237" i="8" s="1"/>
  <c r="R245" i="8" a="1"/>
  <c r="R245" i="8" s="1"/>
  <c r="F56" i="8" a="1"/>
  <c r="F56" i="8" s="1"/>
  <c r="F92" i="8" a="1"/>
  <c r="F92" i="8" s="1"/>
  <c r="F87" i="8" a="1"/>
  <c r="F87" i="8" s="1"/>
  <c r="F88" i="8" a="1"/>
  <c r="F88" i="8" s="1"/>
  <c r="F68" i="8" a="1"/>
  <c r="F68" i="8" s="1"/>
  <c r="F70" i="8" a="1"/>
  <c r="F70" i="8" s="1"/>
  <c r="L71" i="8" a="1"/>
  <c r="L71" i="8" s="1"/>
  <c r="L78" i="8" a="1"/>
  <c r="L78" i="8" s="1"/>
  <c r="L72" i="8" a="1"/>
  <c r="L72" i="8" s="1"/>
  <c r="L96" i="8" a="1"/>
  <c r="L96" i="8" s="1"/>
  <c r="L98" i="8" a="1"/>
  <c r="L98" i="8" s="1"/>
  <c r="L63" i="8" a="1"/>
  <c r="L63" i="8" s="1"/>
  <c r="BD230" i="8" a="1"/>
  <c r="BD230" i="8" s="1"/>
  <c r="BD229" i="8" a="1"/>
  <c r="BD229" i="8" s="1"/>
  <c r="BD231" i="8" a="1"/>
  <c r="BD231" i="8" s="1"/>
  <c r="J64" i="8" a="1"/>
  <c r="J64" i="8" s="1"/>
  <c r="BM306" i="8" a="1"/>
  <c r="BM306" i="8" s="1"/>
  <c r="J62" i="8" a="1"/>
  <c r="J62" i="8" s="1"/>
  <c r="M293" i="8" a="1"/>
  <c r="M293" i="8" s="1"/>
  <c r="M297" i="8" a="1"/>
  <c r="M297" i="8" s="1"/>
  <c r="AY113" i="8" a="1"/>
  <c r="AY113" i="8" s="1"/>
  <c r="AY151" i="8" a="1"/>
  <c r="AY151" i="8" s="1"/>
  <c r="AY121" i="8" a="1"/>
  <c r="AY121" i="8" s="1"/>
  <c r="AY137" i="8" a="1"/>
  <c r="AY137" i="8" s="1"/>
  <c r="AY123" i="8" a="1"/>
  <c r="AY123" i="8" s="1"/>
  <c r="AY119" i="8" a="1"/>
  <c r="AY119" i="8" s="1"/>
  <c r="H222" i="8" a="1"/>
  <c r="H222" i="8" s="1"/>
  <c r="H262" i="8" a="1"/>
  <c r="H262" i="8" s="1"/>
  <c r="H241" i="8" a="1"/>
  <c r="H241" i="8" s="1"/>
  <c r="H237" i="8" a="1"/>
  <c r="H237" i="8" s="1"/>
  <c r="H231" i="8" a="1"/>
  <c r="H231" i="8" s="1"/>
  <c r="H251" i="8" a="1"/>
  <c r="H251" i="8" s="1"/>
  <c r="BM56" i="8" a="1"/>
  <c r="BM56" i="8" s="1"/>
  <c r="BM86" i="8" a="1"/>
  <c r="BM86" i="8" s="1"/>
  <c r="BM95" i="8" a="1"/>
  <c r="BM95" i="8" s="1"/>
  <c r="BM101" i="8" a="1"/>
  <c r="BM101" i="8" s="1"/>
  <c r="BM99" i="8" a="1"/>
  <c r="BM99" i="8" s="1"/>
  <c r="BM93" i="8" a="1"/>
  <c r="BM93" i="8" s="1"/>
  <c r="S153" i="8" a="1"/>
  <c r="S153" i="8" s="1"/>
  <c r="S130" i="8" a="1"/>
  <c r="S130" i="8" s="1"/>
  <c r="S120" i="8" a="1"/>
  <c r="S120" i="8" s="1"/>
  <c r="S147" i="8" a="1"/>
  <c r="S147" i="8" s="1"/>
  <c r="S117" i="8" a="1"/>
  <c r="S117" i="8" s="1"/>
  <c r="S138" i="8" a="1"/>
  <c r="S138" i="8" s="1"/>
  <c r="P258" i="8" a="1"/>
  <c r="P258" i="8" s="1"/>
  <c r="P257" i="8" a="1"/>
  <c r="P257" i="8" s="1"/>
  <c r="P220" i="8" a="1"/>
  <c r="P220" i="8" s="1"/>
  <c r="R221" i="8" a="1"/>
  <c r="R221" i="8" s="1"/>
  <c r="F69" i="8" a="1"/>
  <c r="F69" i="8" s="1"/>
  <c r="F98" i="8" a="1"/>
  <c r="F98" i="8" s="1"/>
  <c r="F61" i="8" a="1"/>
  <c r="F61" i="8" s="1"/>
  <c r="F91" i="8" a="1"/>
  <c r="F91" i="8" s="1"/>
  <c r="F99" i="8" a="1"/>
  <c r="F99" i="8" s="1"/>
  <c r="F65" i="8" a="1"/>
  <c r="F65" i="8" s="1"/>
  <c r="L88" i="8" a="1"/>
  <c r="L88" i="8" s="1"/>
  <c r="L70" i="8" a="1"/>
  <c r="L70" i="8" s="1"/>
  <c r="L102" i="8" a="1"/>
  <c r="L102" i="8" s="1"/>
  <c r="L57" i="8" a="1"/>
  <c r="L57" i="8" s="1"/>
  <c r="L84" i="8" a="1"/>
  <c r="L84" i="8" s="1"/>
  <c r="L95" i="8" a="1"/>
  <c r="L95" i="8" s="1"/>
  <c r="BD249" i="8" a="1"/>
  <c r="BD249" i="8" s="1"/>
  <c r="BD224" i="8" a="1"/>
  <c r="BD224" i="8" s="1"/>
  <c r="BD260" i="8" a="1"/>
  <c r="BD260" i="8" s="1"/>
  <c r="J76" i="8" a="1"/>
  <c r="J76" i="8" s="1"/>
  <c r="BN292" i="8" a="1"/>
  <c r="BN292" i="8" s="1"/>
  <c r="M280" i="8" a="1"/>
  <c r="M280" i="8" s="1"/>
  <c r="M287" i="8" a="1"/>
  <c r="M287" i="8" s="1"/>
  <c r="BL373" i="8" a="1"/>
  <c r="BL373" i="8" s="1"/>
  <c r="AY130" i="8" a="1"/>
  <c r="AY130" i="8" s="1"/>
  <c r="AY155" i="8" a="1"/>
  <c r="AY155" i="8" s="1"/>
  <c r="AY132" i="8" a="1"/>
  <c r="AY132" i="8" s="1"/>
  <c r="AY127" i="8" a="1"/>
  <c r="AY127" i="8" s="1"/>
  <c r="AY129" i="8" a="1"/>
  <c r="AY129" i="8" s="1"/>
  <c r="AY125" i="8" a="1"/>
  <c r="AY125" i="8" s="1"/>
  <c r="H263" i="8" a="1"/>
  <c r="H263" i="8" s="1"/>
  <c r="H266" i="8" a="1"/>
  <c r="H266" i="8" s="1"/>
  <c r="H242" i="8" a="1"/>
  <c r="H242" i="8" s="1"/>
  <c r="H225" i="8" a="1"/>
  <c r="H225" i="8" s="1"/>
  <c r="H223" i="8" a="1"/>
  <c r="H223" i="8" s="1"/>
  <c r="H254" i="8" a="1"/>
  <c r="H254" i="8" s="1"/>
  <c r="BM57" i="8" a="1"/>
  <c r="BM57" i="8" s="1"/>
  <c r="BM72" i="8" a="1"/>
  <c r="BM72" i="8" s="1"/>
  <c r="BM61" i="8" a="1"/>
  <c r="BM61" i="8" s="1"/>
  <c r="BM87" i="8" a="1"/>
  <c r="BM87" i="8" s="1"/>
  <c r="BM65" i="8" a="1"/>
  <c r="BM65" i="8" s="1"/>
  <c r="BM70" i="8" a="1"/>
  <c r="BM70" i="8" s="1"/>
  <c r="S123" i="8" a="1"/>
  <c r="S123" i="8" s="1"/>
  <c r="S132" i="8" a="1"/>
  <c r="S132" i="8" s="1"/>
  <c r="S110" i="8" a="1"/>
  <c r="S110" i="8" s="1"/>
  <c r="S115" i="8" a="1"/>
  <c r="S115" i="8" s="1"/>
  <c r="S136" i="8" a="1"/>
  <c r="S136" i="8" s="1"/>
  <c r="S150" i="8" a="1"/>
  <c r="S150" i="8" s="1"/>
  <c r="P266" i="8" a="1"/>
  <c r="P266" i="8" s="1"/>
  <c r="P219" i="8" a="1"/>
  <c r="P219" i="8" s="1"/>
  <c r="P256" i="8" a="1"/>
  <c r="P256" i="8" s="1"/>
  <c r="R223" i="8" a="1"/>
  <c r="R223" i="8" s="1"/>
  <c r="F78" i="8" a="1"/>
  <c r="F78" i="8" s="1"/>
  <c r="F79" i="8" a="1"/>
  <c r="F79" i="8" s="1"/>
  <c r="F75" i="8" a="1"/>
  <c r="F75" i="8" s="1"/>
  <c r="F82" i="8" a="1"/>
  <c r="F82" i="8" s="1"/>
  <c r="F76" i="8" a="1"/>
  <c r="F76" i="8" s="1"/>
  <c r="F58" i="8" a="1"/>
  <c r="F58" i="8" s="1"/>
  <c r="L83" i="8" a="1"/>
  <c r="L83" i="8" s="1"/>
  <c r="L76" i="8" a="1"/>
  <c r="L76" i="8" s="1"/>
  <c r="L87" i="8" a="1"/>
  <c r="L87" i="8" s="1"/>
  <c r="L60" i="8" a="1"/>
  <c r="L60" i="8" s="1"/>
  <c r="L74" i="8" a="1"/>
  <c r="L74" i="8" s="1"/>
  <c r="L99" i="8" a="1"/>
  <c r="L99" i="8" s="1"/>
  <c r="BD248" i="8" a="1"/>
  <c r="BD248" i="8" s="1"/>
  <c r="BD266" i="8" a="1"/>
  <c r="BD266" i="8" s="1"/>
  <c r="BD243" i="8" a="1"/>
  <c r="BD243" i="8" s="1"/>
  <c r="M275" i="8" a="1"/>
  <c r="M275" i="8" s="1"/>
  <c r="AY142" i="8" a="1"/>
  <c r="AY142" i="8" s="1"/>
  <c r="AY143" i="8" a="1"/>
  <c r="AY143" i="8" s="1"/>
  <c r="AY153" i="8" a="1"/>
  <c r="AY153" i="8" s="1"/>
  <c r="AY112" i="8" a="1"/>
  <c r="AY112" i="8" s="1"/>
  <c r="AY135" i="8" a="1"/>
  <c r="AY135" i="8" s="1"/>
  <c r="AY152" i="8" a="1"/>
  <c r="AY152" i="8" s="1"/>
  <c r="H234" i="8" a="1"/>
  <c r="H234" i="8" s="1"/>
  <c r="H220" i="8" a="1"/>
  <c r="H220" i="8" s="1"/>
  <c r="H259" i="8" a="1"/>
  <c r="H259" i="8" s="1"/>
  <c r="H257" i="8" a="1"/>
  <c r="H257" i="8" s="1"/>
  <c r="H235" i="8" a="1"/>
  <c r="H235" i="8" s="1"/>
  <c r="H247" i="8" a="1"/>
  <c r="H247" i="8" s="1"/>
  <c r="BM81" i="8" a="1"/>
  <c r="BM81" i="8" s="1"/>
  <c r="BM90" i="8" a="1"/>
  <c r="BM90" i="8" s="1"/>
  <c r="BM102" i="8" a="1"/>
  <c r="BM102" i="8" s="1"/>
  <c r="BM80" i="8" a="1"/>
  <c r="BM80" i="8" s="1"/>
  <c r="BM84" i="8" a="1"/>
  <c r="BM84" i="8" s="1"/>
  <c r="BM71" i="8" a="1"/>
  <c r="BM71" i="8" s="1"/>
  <c r="S140" i="8" a="1"/>
  <c r="S140" i="8" s="1"/>
  <c r="S135" i="8" a="1"/>
  <c r="S135" i="8" s="1"/>
  <c r="S109" i="8" a="1"/>
  <c r="S109" i="8" s="1"/>
  <c r="S127" i="8" a="1"/>
  <c r="S127" i="8" s="1"/>
  <c r="S154" i="8" a="1"/>
  <c r="S154" i="8" s="1"/>
  <c r="S118" i="8" a="1"/>
  <c r="S118" i="8" s="1"/>
  <c r="P252" i="8" a="1"/>
  <c r="P252" i="8" s="1"/>
  <c r="P242" i="8" a="1"/>
  <c r="P242" i="8" s="1"/>
  <c r="P225" i="8" a="1"/>
  <c r="P225" i="8" s="1"/>
  <c r="F84" i="8" a="1"/>
  <c r="F84" i="8" s="1"/>
  <c r="F86" i="8" a="1"/>
  <c r="F86" i="8" s="1"/>
  <c r="F97" i="8" a="1"/>
  <c r="F97" i="8" s="1"/>
  <c r="F94" i="8" a="1"/>
  <c r="F94" i="8" s="1"/>
  <c r="F89" i="8" a="1"/>
  <c r="F89" i="8" s="1"/>
  <c r="F64" i="8" a="1"/>
  <c r="F64" i="8" s="1"/>
  <c r="L61" i="8" a="1"/>
  <c r="L61" i="8" s="1"/>
  <c r="L59" i="8" a="1"/>
  <c r="L59" i="8" s="1"/>
  <c r="L100" i="8" a="1"/>
  <c r="L100" i="8" s="1"/>
  <c r="L93" i="8" a="1"/>
  <c r="L93" i="8" s="1"/>
  <c r="L82" i="8" a="1"/>
  <c r="L82" i="8" s="1"/>
  <c r="L85" i="8" a="1"/>
  <c r="L85" i="8" s="1"/>
  <c r="BD219" i="8" a="1"/>
  <c r="BD219" i="8" s="1"/>
  <c r="BD265" i="8" a="1"/>
  <c r="BD265" i="8" s="1"/>
  <c r="BD251" i="8" a="1"/>
  <c r="BD251" i="8" s="1"/>
  <c r="M319" i="8" a="1"/>
  <c r="M319" i="8" s="1"/>
  <c r="M162" i="8"/>
  <c r="M177" i="8" s="1" a="1"/>
  <c r="M177" i="8" s="1"/>
  <c r="AY128" i="8" a="1"/>
  <c r="AY128" i="8" s="1"/>
  <c r="AY124" i="8" a="1"/>
  <c r="AY124" i="8" s="1"/>
  <c r="AY147" i="8" a="1"/>
  <c r="AY147" i="8" s="1"/>
  <c r="AY148" i="8" a="1"/>
  <c r="AY148" i="8" s="1"/>
  <c r="AY126" i="8" a="1"/>
  <c r="AY126" i="8" s="1"/>
  <c r="AY139" i="8" a="1"/>
  <c r="AY139" i="8" s="1"/>
  <c r="H246" i="8" a="1"/>
  <c r="H246" i="8" s="1"/>
  <c r="H258" i="8" a="1"/>
  <c r="H258" i="8" s="1"/>
  <c r="H249" i="8" a="1"/>
  <c r="H249" i="8" s="1"/>
  <c r="H236" i="8" a="1"/>
  <c r="H236" i="8" s="1"/>
  <c r="H243" i="8" a="1"/>
  <c r="H243" i="8" s="1"/>
  <c r="H260" i="8" a="1"/>
  <c r="H260" i="8" s="1"/>
  <c r="BM66" i="8" a="1"/>
  <c r="BM66" i="8" s="1"/>
  <c r="BM63" i="8" a="1"/>
  <c r="BM63" i="8" s="1"/>
  <c r="BM88" i="8" a="1"/>
  <c r="BM88" i="8" s="1"/>
  <c r="BM89" i="8" a="1"/>
  <c r="BM89" i="8" s="1"/>
  <c r="BM94" i="8" a="1"/>
  <c r="BM94" i="8" s="1"/>
  <c r="BM58" i="8" a="1"/>
  <c r="BM58" i="8" s="1"/>
  <c r="S124" i="8" a="1"/>
  <c r="S124" i="8" s="1"/>
  <c r="S121" i="8" a="1"/>
  <c r="S121" i="8" s="1"/>
  <c r="S128" i="8" a="1"/>
  <c r="S128" i="8" s="1"/>
  <c r="S139" i="8" a="1"/>
  <c r="S139" i="8" s="1"/>
  <c r="S122" i="8" a="1"/>
  <c r="S122" i="8" s="1"/>
  <c r="S143" i="8" a="1"/>
  <c r="S143" i="8" s="1"/>
  <c r="P234" i="8" a="1"/>
  <c r="P234" i="8" s="1"/>
  <c r="P236" i="8" a="1"/>
  <c r="P236" i="8" s="1"/>
  <c r="P231" i="8" a="1"/>
  <c r="P231" i="8" s="1"/>
  <c r="F59" i="8" a="1"/>
  <c r="F59" i="8" s="1"/>
  <c r="F95" i="8" a="1"/>
  <c r="F95" i="8" s="1"/>
  <c r="F83" i="8" a="1"/>
  <c r="F83" i="8" s="1"/>
  <c r="F100" i="8" a="1"/>
  <c r="F100" i="8" s="1"/>
  <c r="F101" i="8" a="1"/>
  <c r="F101" i="8" s="1"/>
  <c r="F90" i="8" a="1"/>
  <c r="F90" i="8" s="1"/>
  <c r="L90" i="8" a="1"/>
  <c r="L90" i="8" s="1"/>
  <c r="L77" i="8" a="1"/>
  <c r="L77" i="8" s="1"/>
  <c r="L56" i="8" a="1"/>
  <c r="L56" i="8" s="1"/>
  <c r="L86" i="8" a="1"/>
  <c r="L86" i="8" s="1"/>
  <c r="L73" i="8" a="1"/>
  <c r="L73" i="8" s="1"/>
  <c r="L69" i="8" a="1"/>
  <c r="L69" i="8" s="1"/>
  <c r="BD254" i="8" a="1"/>
  <c r="BD254" i="8" s="1"/>
  <c r="BD264" i="8" a="1"/>
  <c r="BD264" i="8" s="1"/>
  <c r="BD225" i="8" a="1"/>
  <c r="BD225" i="8" s="1"/>
  <c r="J75" i="8" a="1"/>
  <c r="J75" i="8" s="1"/>
  <c r="M298" i="8" a="1"/>
  <c r="M298" i="8" s="1"/>
  <c r="D162" i="8"/>
  <c r="D194" i="8" s="1" a="1"/>
  <c r="D194" i="8" s="1"/>
  <c r="AY131" i="8" a="1"/>
  <c r="AY131" i="8" s="1"/>
  <c r="AY116" i="8" a="1"/>
  <c r="AY116" i="8" s="1"/>
  <c r="AY117" i="8" a="1"/>
  <c r="AY117" i="8" s="1"/>
  <c r="AY144" i="8" a="1"/>
  <c r="AY144" i="8" s="1"/>
  <c r="AY133" i="8" a="1"/>
  <c r="AY133" i="8" s="1"/>
  <c r="I228" i="8" a="1"/>
  <c r="I228" i="8" s="1"/>
  <c r="H245" i="8" a="1"/>
  <c r="H245" i="8" s="1"/>
  <c r="H264" i="8" a="1"/>
  <c r="H264" i="8" s="1"/>
  <c r="H229" i="8" a="1"/>
  <c r="H229" i="8" s="1"/>
  <c r="H238" i="8" a="1"/>
  <c r="H238" i="8" s="1"/>
  <c r="H219" i="8" a="1"/>
  <c r="H219" i="8" s="1"/>
  <c r="BM73" i="8" a="1"/>
  <c r="BM73" i="8" s="1"/>
  <c r="BM85" i="8" a="1"/>
  <c r="BM85" i="8" s="1"/>
  <c r="BM79" i="8" a="1"/>
  <c r="BM79" i="8" s="1"/>
  <c r="BM60" i="8" a="1"/>
  <c r="BM60" i="8" s="1"/>
  <c r="BM74" i="8" a="1"/>
  <c r="BM74" i="8" s="1"/>
  <c r="S125" i="8" a="1"/>
  <c r="S125" i="8" s="1"/>
  <c r="S152" i="8" a="1"/>
  <c r="S152" i="8" s="1"/>
  <c r="S156" i="8" a="1"/>
  <c r="S156" i="8" s="1"/>
  <c r="S151" i="8" a="1"/>
  <c r="S151" i="8" s="1"/>
  <c r="S134" i="8" a="1"/>
  <c r="S134" i="8" s="1"/>
  <c r="P264" i="8" a="1"/>
  <c r="P264" i="8" s="1"/>
  <c r="P221" i="8" a="1"/>
  <c r="P221" i="8" s="1"/>
  <c r="F66" i="8" a="1"/>
  <c r="F66" i="8" s="1"/>
  <c r="F80" i="8" a="1"/>
  <c r="F80" i="8" s="1"/>
  <c r="F72" i="8" a="1"/>
  <c r="F72" i="8" s="1"/>
  <c r="F74" i="8" a="1"/>
  <c r="F74" i="8" s="1"/>
  <c r="F55" i="8" a="1"/>
  <c r="F55" i="8" s="1"/>
  <c r="L67" i="8" a="1"/>
  <c r="L67" i="8" s="1"/>
  <c r="L62" i="8" a="1"/>
  <c r="L62" i="8" s="1"/>
  <c r="L92" i="8" a="1"/>
  <c r="L92" i="8" s="1"/>
  <c r="L66" i="8" a="1"/>
  <c r="L66" i="8" s="1"/>
  <c r="L55" i="8" a="1"/>
  <c r="L55" i="8" s="1"/>
  <c r="BD227" i="8" a="1"/>
  <c r="BD227" i="8" s="1"/>
  <c r="BD263" i="8" a="1"/>
  <c r="BD263" i="8" s="1"/>
  <c r="J66" i="8" a="1"/>
  <c r="J66" i="8" s="1"/>
  <c r="J59" i="8" a="1"/>
  <c r="J59" i="8" s="1"/>
  <c r="M290" i="8" a="1"/>
  <c r="M290" i="8" s="1"/>
  <c r="BA196" i="8" a="1"/>
  <c r="BA196" i="8" s="1"/>
  <c r="BA188" i="8" a="1"/>
  <c r="BA188" i="8" s="1"/>
  <c r="BA207" i="8" a="1"/>
  <c r="BA207" i="8" s="1"/>
  <c r="BA167" i="8" a="1"/>
  <c r="BA167" i="8" s="1"/>
  <c r="BA193" i="8" a="1"/>
  <c r="BA193" i="8" s="1"/>
  <c r="BA199" i="8" a="1"/>
  <c r="BA199" i="8" s="1"/>
  <c r="BA176" i="8" a="1"/>
  <c r="BA176" i="8" s="1"/>
  <c r="BA182" i="8" a="1"/>
  <c r="BA182" i="8" s="1"/>
  <c r="BA185" i="8" a="1"/>
  <c r="BA185" i="8" s="1"/>
  <c r="BA202" i="8" a="1"/>
  <c r="BA202" i="8" s="1"/>
  <c r="BA175" i="8" a="1"/>
  <c r="BA175" i="8" s="1"/>
  <c r="BA189" i="8" a="1"/>
  <c r="BA189" i="8" s="1"/>
  <c r="BA186" i="8" a="1"/>
  <c r="BA186" i="8" s="1"/>
  <c r="BA171" i="8" a="1"/>
  <c r="BA171" i="8" s="1"/>
  <c r="BA192" i="8" a="1"/>
  <c r="BA192" i="8" s="1"/>
  <c r="BA174" i="8" a="1"/>
  <c r="BA174" i="8" s="1"/>
  <c r="BA172" i="8" a="1"/>
  <c r="BA172" i="8" s="1"/>
  <c r="BA180" i="8" a="1"/>
  <c r="BA180" i="8" s="1"/>
  <c r="BA210" i="8" a="1"/>
  <c r="BA210" i="8" s="1"/>
  <c r="BA201" i="8" a="1"/>
  <c r="BA201" i="8" s="1"/>
  <c r="BA200" i="8" a="1"/>
  <c r="BA200" i="8" s="1"/>
  <c r="BA181" i="8" a="1"/>
  <c r="BA181" i="8" s="1"/>
  <c r="BA191" i="8" a="1"/>
  <c r="BA191" i="8" s="1"/>
  <c r="BA211" i="8" a="1"/>
  <c r="BA211" i="8" s="1"/>
  <c r="BA170" i="8" a="1"/>
  <c r="BA170" i="8" s="1"/>
  <c r="BA183" i="8" a="1"/>
  <c r="BA183" i="8" s="1"/>
  <c r="BA184" i="8" a="1"/>
  <c r="BA184" i="8" s="1"/>
  <c r="BA177" i="8" a="1"/>
  <c r="BA177" i="8" s="1"/>
  <c r="BA204" i="8" a="1"/>
  <c r="BA204" i="8" s="1"/>
  <c r="BA195" i="8" a="1"/>
  <c r="BA195" i="8" s="1"/>
  <c r="BA205" i="8" a="1"/>
  <c r="BA205" i="8" s="1"/>
  <c r="BA194" i="8" a="1"/>
  <c r="BA194" i="8" s="1"/>
  <c r="BA173" i="8" a="1"/>
  <c r="BA173" i="8" s="1"/>
  <c r="BA208" i="8" a="1"/>
  <c r="BA208" i="8" s="1"/>
  <c r="BA165" i="8" a="1"/>
  <c r="BA165" i="8" s="1"/>
  <c r="BA179" i="8" a="1"/>
  <c r="BA179" i="8" s="1"/>
  <c r="BA203" i="8" a="1"/>
  <c r="BA203" i="8" s="1"/>
  <c r="BA198" i="8" a="1"/>
  <c r="BA198" i="8" s="1"/>
  <c r="BA206" i="8" a="1"/>
  <c r="BA206" i="8" s="1"/>
  <c r="BA187" i="8" a="1"/>
  <c r="BA187" i="8" s="1"/>
  <c r="BA178" i="8" a="1"/>
  <c r="BA178" i="8" s="1"/>
  <c r="BA209" i="8" a="1"/>
  <c r="BA209" i="8" s="1"/>
  <c r="BA197" i="8" a="1"/>
  <c r="BA197" i="8" s="1"/>
  <c r="BA164" i="8" a="1"/>
  <c r="BA164" i="8" s="1"/>
  <c r="BA190" i="8" a="1"/>
  <c r="BA190" i="8" s="1"/>
  <c r="BA168" i="8" a="1"/>
  <c r="BA168" i="8" s="1"/>
  <c r="BA166" i="8" a="1"/>
  <c r="BA166" i="8" s="1"/>
  <c r="BA169" i="8" a="1"/>
  <c r="BA169" i="8" s="1"/>
  <c r="M166" i="8" a="1"/>
  <c r="M166" i="8" s="1"/>
  <c r="M180" i="8" a="1"/>
  <c r="M180" i="8" s="1"/>
  <c r="M198" i="8" a="1"/>
  <c r="M198" i="8" s="1"/>
  <c r="M182" i="8" a="1"/>
  <c r="M182" i="8" s="1"/>
  <c r="M181" i="8" a="1"/>
  <c r="M181" i="8" s="1"/>
  <c r="BA342" i="8" a="1"/>
  <c r="BA342" i="8" s="1"/>
  <c r="BA349" i="8" a="1"/>
  <c r="BA349" i="8" s="1"/>
  <c r="BA350" i="8" a="1"/>
  <c r="BA350" i="8" s="1"/>
  <c r="BA358" i="8" a="1"/>
  <c r="BA358" i="8" s="1"/>
  <c r="BA338" i="8" a="1"/>
  <c r="BA338" i="8" s="1"/>
  <c r="BA347" i="8" a="1"/>
  <c r="BA347" i="8" s="1"/>
  <c r="BA371" i="8" a="1"/>
  <c r="BA371" i="8" s="1"/>
  <c r="BA373" i="8" a="1"/>
  <c r="BA373" i="8" s="1"/>
  <c r="BA343" i="8" a="1"/>
  <c r="BA343" i="8" s="1"/>
  <c r="BA356" i="8" a="1"/>
  <c r="BA356" i="8" s="1"/>
  <c r="BA339" i="8" a="1"/>
  <c r="BA339" i="8" s="1"/>
  <c r="BA340" i="8" a="1"/>
  <c r="BA340" i="8" s="1"/>
  <c r="BA352" i="8" a="1"/>
  <c r="BA352" i="8" s="1"/>
  <c r="BA365" i="8" a="1"/>
  <c r="BA365" i="8" s="1"/>
  <c r="BA360" i="8" a="1"/>
  <c r="BA360" i="8" s="1"/>
  <c r="BA351" i="8" a="1"/>
  <c r="BA351" i="8" s="1"/>
  <c r="BA361" i="8" a="1"/>
  <c r="BA361" i="8" s="1"/>
  <c r="BA374" i="8" a="1"/>
  <c r="BA374" i="8" s="1"/>
  <c r="BA368" i="8" a="1"/>
  <c r="BA368" i="8" s="1"/>
  <c r="BA364" i="8" a="1"/>
  <c r="BA364" i="8" s="1"/>
  <c r="BA375" i="8" a="1"/>
  <c r="BA375" i="8" s="1"/>
  <c r="BA348" i="8" a="1"/>
  <c r="BA348" i="8" s="1"/>
  <c r="BA336" i="8" a="1"/>
  <c r="BA336" i="8" s="1"/>
  <c r="BA366" i="8" a="1"/>
  <c r="BA366" i="8" s="1"/>
  <c r="BA344" i="8" a="1"/>
  <c r="BA344" i="8" s="1"/>
  <c r="BA355" i="8" a="1"/>
  <c r="BA355" i="8" s="1"/>
  <c r="BA346" i="8" a="1"/>
  <c r="BA346" i="8" s="1"/>
  <c r="BA378" i="8" a="1"/>
  <c r="BA378" i="8" s="1"/>
  <c r="BK75" i="8" a="1"/>
  <c r="BK75" i="8" s="1"/>
  <c r="BK100" i="8" a="1"/>
  <c r="BK100" i="8" s="1"/>
  <c r="BK92" i="8" a="1"/>
  <c r="BK92" i="8" s="1"/>
  <c r="BK94" i="8" a="1"/>
  <c r="BK94" i="8" s="1"/>
  <c r="BK73" i="8" a="1"/>
  <c r="BK73" i="8" s="1"/>
  <c r="BK99" i="8" a="1"/>
  <c r="BK99" i="8" s="1"/>
  <c r="BK93" i="8" a="1"/>
  <c r="BK93" i="8" s="1"/>
  <c r="BK59" i="8" a="1"/>
  <c r="BK59" i="8" s="1"/>
  <c r="BK86" i="8" a="1"/>
  <c r="BK86" i="8" s="1"/>
  <c r="BK82" i="8" a="1"/>
  <c r="BK82" i="8" s="1"/>
  <c r="BK76" i="8" a="1"/>
  <c r="BK76" i="8" s="1"/>
  <c r="BK58" i="8" a="1"/>
  <c r="BK58" i="8" s="1"/>
  <c r="BK97" i="8" a="1"/>
  <c r="BK97" i="8" s="1"/>
  <c r="BK62" i="8" a="1"/>
  <c r="BK62" i="8" s="1"/>
  <c r="BK61" i="8" a="1"/>
  <c r="BK61" i="8" s="1"/>
  <c r="BK95" i="8" a="1"/>
  <c r="BK95" i="8" s="1"/>
  <c r="BK60" i="8" a="1"/>
  <c r="BK60" i="8" s="1"/>
  <c r="BK63" i="8" a="1"/>
  <c r="BK63" i="8" s="1"/>
  <c r="BK98" i="8" a="1"/>
  <c r="BK98" i="8" s="1"/>
  <c r="BK79" i="8" a="1"/>
  <c r="BK79" i="8" s="1"/>
  <c r="BK67" i="8" a="1"/>
  <c r="BK67" i="8" s="1"/>
  <c r="BK87" i="8" a="1"/>
  <c r="BK87" i="8" s="1"/>
  <c r="BK74" i="8" a="1"/>
  <c r="BK74" i="8" s="1"/>
  <c r="BK89" i="8" a="1"/>
  <c r="BK89" i="8" s="1"/>
  <c r="BK72" i="8" a="1"/>
  <c r="BK72" i="8" s="1"/>
  <c r="BK77" i="8" a="1"/>
  <c r="BK77" i="8" s="1"/>
  <c r="BK65" i="8" a="1"/>
  <c r="BK65" i="8" s="1"/>
  <c r="BK102" i="8" a="1"/>
  <c r="BK102" i="8" s="1"/>
  <c r="BK56" i="8" a="1"/>
  <c r="BK56" i="8" s="1"/>
  <c r="BK90" i="8" a="1"/>
  <c r="BK90" i="8" s="1"/>
  <c r="BK66" i="8" a="1"/>
  <c r="BK66" i="8" s="1"/>
  <c r="BK71" i="8" a="1"/>
  <c r="BK71" i="8" s="1"/>
  <c r="BK78" i="8" a="1"/>
  <c r="BK78" i="8" s="1"/>
  <c r="BK55" i="8" a="1"/>
  <c r="BK55" i="8" s="1"/>
  <c r="BK80" i="8" a="1"/>
  <c r="BK80" i="8" s="1"/>
  <c r="BK85" i="8" a="1"/>
  <c r="BK85" i="8" s="1"/>
  <c r="BK81" i="8" a="1"/>
  <c r="BK81" i="8" s="1"/>
  <c r="BK69" i="8" a="1"/>
  <c r="BK69" i="8" s="1"/>
  <c r="BM235" i="8" a="1"/>
  <c r="BM235" i="8" s="1"/>
  <c r="BM234" i="8" a="1"/>
  <c r="BM234" i="8" s="1"/>
  <c r="BC93" i="8" a="1"/>
  <c r="BC93" i="8" s="1"/>
  <c r="E358" i="8" a="1"/>
  <c r="E358" i="8" s="1"/>
  <c r="E344" i="8" a="1"/>
  <c r="E344" i="8" s="1"/>
  <c r="E350" i="8" a="1"/>
  <c r="E350" i="8" s="1"/>
  <c r="BA383" i="8" a="1"/>
  <c r="BA383" i="8" s="1"/>
  <c r="BA353" i="8" a="1"/>
  <c r="BA353" i="8" s="1"/>
  <c r="BK83" i="8" a="1"/>
  <c r="BK83" i="8" s="1"/>
  <c r="BC70" i="8" a="1"/>
  <c r="BC70" i="8" s="1"/>
  <c r="E298" i="8" a="1"/>
  <c r="E298" i="8" s="1"/>
  <c r="BG281" i="8" a="1"/>
  <c r="BG281" i="8" s="1"/>
  <c r="BN257" i="8" a="1"/>
  <c r="BN257" i="8" s="1"/>
  <c r="BN237" i="8" a="1"/>
  <c r="BN237" i="8" s="1"/>
  <c r="BN220" i="8" a="1"/>
  <c r="BN220" i="8" s="1"/>
  <c r="BN231" i="8" a="1"/>
  <c r="BN231" i="8" s="1"/>
  <c r="BN219" i="8" a="1"/>
  <c r="BN219" i="8" s="1"/>
  <c r="BN254" i="8" a="1"/>
  <c r="BN254" i="8" s="1"/>
  <c r="BN238" i="8" a="1"/>
  <c r="BN238" i="8" s="1"/>
  <c r="BN224" i="8" a="1"/>
  <c r="BN224" i="8" s="1"/>
  <c r="BN233" i="8" a="1"/>
  <c r="BN233" i="8" s="1"/>
  <c r="BN236" i="8" a="1"/>
  <c r="BN236" i="8" s="1"/>
  <c r="BN242" i="8" a="1"/>
  <c r="BN242" i="8" s="1"/>
  <c r="BN259" i="8" a="1"/>
  <c r="BN259" i="8" s="1"/>
  <c r="BN235" i="8" a="1"/>
  <c r="BN235" i="8" s="1"/>
  <c r="BN226" i="8" a="1"/>
  <c r="BN226" i="8" s="1"/>
  <c r="BN252" i="8" a="1"/>
  <c r="BN252" i="8" s="1"/>
  <c r="BN222" i="8" a="1"/>
  <c r="BN222" i="8" s="1"/>
  <c r="BN230" i="8" a="1"/>
  <c r="BN230" i="8" s="1"/>
  <c r="BN227" i="8" a="1"/>
  <c r="BN227" i="8" s="1"/>
  <c r="BN262" i="8" a="1"/>
  <c r="BN262" i="8" s="1"/>
  <c r="BN256" i="8" a="1"/>
  <c r="BN256" i="8" s="1"/>
  <c r="BN223" i="8" a="1"/>
  <c r="BN223" i="8" s="1"/>
  <c r="BN225" i="8" a="1"/>
  <c r="BN225" i="8" s="1"/>
  <c r="BN266" i="8" a="1"/>
  <c r="BN266" i="8" s="1"/>
  <c r="BN255" i="8" a="1"/>
  <c r="BN255" i="8" s="1"/>
  <c r="BN253" i="8" a="1"/>
  <c r="BN253" i="8" s="1"/>
  <c r="BN221" i="8" a="1"/>
  <c r="BN221" i="8" s="1"/>
  <c r="BN234" i="8" a="1"/>
  <c r="BN234" i="8" s="1"/>
  <c r="BN241" i="8" a="1"/>
  <c r="BN241" i="8" s="1"/>
  <c r="BN247" i="8" a="1"/>
  <c r="BN247" i="8" s="1"/>
  <c r="BN250" i="8" a="1"/>
  <c r="BN250" i="8" s="1"/>
  <c r="BN260" i="8" a="1"/>
  <c r="BN260" i="8" s="1"/>
  <c r="BN264" i="8" a="1"/>
  <c r="BN264" i="8" s="1"/>
  <c r="BN261" i="8" a="1"/>
  <c r="BN261" i="8" s="1"/>
  <c r="BN265" i="8" a="1"/>
  <c r="BN265" i="8" s="1"/>
  <c r="BN248" i="8" a="1"/>
  <c r="BN248" i="8" s="1"/>
  <c r="BN229" i="8" a="1"/>
  <c r="BN229" i="8" s="1"/>
  <c r="BN240" i="8" a="1"/>
  <c r="BN240" i="8" s="1"/>
  <c r="BG365" i="8" a="1"/>
  <c r="BG365" i="8" s="1"/>
  <c r="BG355" i="8" a="1"/>
  <c r="BG355" i="8" s="1"/>
  <c r="BG361" i="8" a="1"/>
  <c r="BG361" i="8" s="1"/>
  <c r="O79" i="8" a="1"/>
  <c r="O79" i="8" s="1"/>
  <c r="O59" i="8" a="1"/>
  <c r="O59" i="8" s="1"/>
  <c r="O101" i="8" a="1"/>
  <c r="O101" i="8" s="1"/>
  <c r="O68" i="8" a="1"/>
  <c r="O68" i="8" s="1"/>
  <c r="O85" i="8" a="1"/>
  <c r="O85" i="8" s="1"/>
  <c r="O71" i="8" a="1"/>
  <c r="O71" i="8" s="1"/>
  <c r="BA83" i="8" a="1"/>
  <c r="BA83" i="8" s="1"/>
  <c r="BA94" i="8" a="1"/>
  <c r="BA94" i="8" s="1"/>
  <c r="BA69" i="8" a="1"/>
  <c r="BA69" i="8" s="1"/>
  <c r="BA70" i="8" a="1"/>
  <c r="BA70" i="8" s="1"/>
  <c r="BA87" i="8" a="1"/>
  <c r="BA87" i="8" s="1"/>
  <c r="BA92" i="8" a="1"/>
  <c r="BA92" i="8" s="1"/>
  <c r="BA74" i="8" a="1"/>
  <c r="BA74" i="8" s="1"/>
  <c r="BM261" i="8" a="1"/>
  <c r="BM261" i="8" s="1"/>
  <c r="BA354" i="8" a="1"/>
  <c r="BA354" i="8" s="1"/>
  <c r="BM260" i="8" a="1"/>
  <c r="BM260" i="8" s="1"/>
  <c r="BM238" i="8" a="1"/>
  <c r="BM238" i="8" s="1"/>
  <c r="BM237" i="8" a="1"/>
  <c r="BM237" i="8" s="1"/>
  <c r="BM257" i="8" a="1"/>
  <c r="BM257" i="8" s="1"/>
  <c r="BM222" i="8" a="1"/>
  <c r="BM222" i="8" s="1"/>
  <c r="BM225" i="8" a="1"/>
  <c r="BM225" i="8" s="1"/>
  <c r="BM251" i="8" a="1"/>
  <c r="BM251" i="8" s="1"/>
  <c r="BM256" i="8" a="1"/>
  <c r="BM256" i="8" s="1"/>
  <c r="BA372" i="8" a="1"/>
  <c r="BA372" i="8" s="1"/>
  <c r="BA370" i="8" a="1"/>
  <c r="BA370" i="8" s="1"/>
  <c r="BK70" i="8" a="1"/>
  <c r="BK70" i="8" s="1"/>
  <c r="BC81" i="8" a="1"/>
  <c r="BC81" i="8" s="1"/>
  <c r="N141" i="8" a="1"/>
  <c r="N141" i="8" s="1"/>
  <c r="N146" i="8" a="1"/>
  <c r="N146" i="8" s="1"/>
  <c r="N110" i="8" a="1"/>
  <c r="N110" i="8" s="1"/>
  <c r="N138" i="8" a="1"/>
  <c r="N138" i="8" s="1"/>
  <c r="N131" i="8" a="1"/>
  <c r="N131" i="8" s="1"/>
  <c r="N147" i="8" a="1"/>
  <c r="N147" i="8" s="1"/>
  <c r="N117" i="8" a="1"/>
  <c r="N117" i="8" s="1"/>
  <c r="N121" i="8" a="1"/>
  <c r="N121" i="8" s="1"/>
  <c r="N116" i="8" a="1"/>
  <c r="N116" i="8" s="1"/>
  <c r="N126" i="8" a="1"/>
  <c r="N126" i="8" s="1"/>
  <c r="N154" i="8" a="1"/>
  <c r="N154" i="8" s="1"/>
  <c r="N113" i="8" a="1"/>
  <c r="N113" i="8" s="1"/>
  <c r="N142" i="8" a="1"/>
  <c r="N142" i="8" s="1"/>
  <c r="N148" i="8" a="1"/>
  <c r="N148" i="8" s="1"/>
  <c r="N115" i="8" a="1"/>
  <c r="N115" i="8" s="1"/>
  <c r="N153" i="8" a="1"/>
  <c r="N153" i="8" s="1"/>
  <c r="N127" i="8" a="1"/>
  <c r="N127" i="8" s="1"/>
  <c r="N143" i="8" a="1"/>
  <c r="N143" i="8" s="1"/>
  <c r="N119" i="8" a="1"/>
  <c r="N119" i="8" s="1"/>
  <c r="N132" i="8" a="1"/>
  <c r="N132" i="8" s="1"/>
  <c r="N144" i="8" a="1"/>
  <c r="N144" i="8" s="1"/>
  <c r="N149" i="8" a="1"/>
  <c r="N149" i="8" s="1"/>
  <c r="N123" i="8" a="1"/>
  <c r="N123" i="8" s="1"/>
  <c r="N156" i="8" a="1"/>
  <c r="N156" i="8" s="1"/>
  <c r="N139" i="8" a="1"/>
  <c r="N139" i="8" s="1"/>
  <c r="N155" i="8" a="1"/>
  <c r="N155" i="8" s="1"/>
  <c r="N134" i="8" a="1"/>
  <c r="N134" i="8" s="1"/>
  <c r="N109" i="8" a="1"/>
  <c r="N109" i="8" s="1"/>
  <c r="BK84" i="8" a="1"/>
  <c r="BK84" i="8" s="1"/>
  <c r="BK64" i="8" a="1"/>
  <c r="BK64" i="8" s="1"/>
  <c r="BC101" i="8" a="1"/>
  <c r="BC101" i="8" s="1"/>
  <c r="BG314" i="8" a="1"/>
  <c r="BG314" i="8" s="1"/>
  <c r="BG283" i="8" a="1"/>
  <c r="BG283" i="8" s="1"/>
  <c r="BG307" i="8" a="1"/>
  <c r="BG307" i="8" s="1"/>
  <c r="BG280" i="8" a="1"/>
  <c r="BG280" i="8" s="1"/>
  <c r="BG299" i="8" a="1"/>
  <c r="BG299" i="8" s="1"/>
  <c r="BG289" i="8" a="1"/>
  <c r="BG289" i="8" s="1"/>
  <c r="BG296" i="8" a="1"/>
  <c r="BG296" i="8" s="1"/>
  <c r="BG312" i="8" a="1"/>
  <c r="BG312" i="8" s="1"/>
  <c r="BG304" i="8" a="1"/>
  <c r="BG304" i="8" s="1"/>
  <c r="BG276" i="8" a="1"/>
  <c r="BG276" i="8" s="1"/>
  <c r="BG313" i="8" a="1"/>
  <c r="BG313" i="8" s="1"/>
  <c r="BG278" i="8" a="1"/>
  <c r="BG278" i="8" s="1"/>
  <c r="BG302" i="8" a="1"/>
  <c r="BG302" i="8" s="1"/>
  <c r="BG308" i="8" a="1"/>
  <c r="BG308" i="8" s="1"/>
  <c r="BG294" i="8" a="1"/>
  <c r="BG294" i="8" s="1"/>
  <c r="BG310" i="8" a="1"/>
  <c r="BG310" i="8" s="1"/>
  <c r="BG288" i="8" a="1"/>
  <c r="BG288" i="8" s="1"/>
  <c r="BG274" i="8" a="1"/>
  <c r="BG274" i="8" s="1"/>
  <c r="BG300" i="8" a="1"/>
  <c r="BG300" i="8" s="1"/>
  <c r="BG317" i="8" a="1"/>
  <c r="BG317" i="8" s="1"/>
  <c r="BG320" i="8" a="1"/>
  <c r="BG320" i="8" s="1"/>
  <c r="BG292" i="8" a="1"/>
  <c r="BG292" i="8" s="1"/>
  <c r="BG285" i="8" a="1"/>
  <c r="BG285" i="8" s="1"/>
  <c r="BG306" i="8" a="1"/>
  <c r="BG306" i="8" s="1"/>
  <c r="BG286" i="8" a="1"/>
  <c r="BG286" i="8" s="1"/>
  <c r="BG315" i="8" a="1"/>
  <c r="BG315" i="8" s="1"/>
  <c r="BG318" i="8" a="1"/>
  <c r="BG318" i="8" s="1"/>
  <c r="BG321" i="8" a="1"/>
  <c r="BG321" i="8" s="1"/>
  <c r="BG303" i="8" a="1"/>
  <c r="BG303" i="8" s="1"/>
  <c r="BG291" i="8" a="1"/>
  <c r="BG291" i="8" s="1"/>
  <c r="BG287" i="8" a="1"/>
  <c r="BG287" i="8" s="1"/>
  <c r="BG297" i="8" a="1"/>
  <c r="BG297" i="8" s="1"/>
  <c r="BG293" i="8" a="1"/>
  <c r="BG293" i="8" s="1"/>
  <c r="BG295" i="8" a="1"/>
  <c r="BG295" i="8" s="1"/>
  <c r="BG316" i="8" a="1"/>
  <c r="BG316" i="8" s="1"/>
  <c r="BG309" i="8" a="1"/>
  <c r="BG309" i="8" s="1"/>
  <c r="BG301" i="8" a="1"/>
  <c r="BG301" i="8" s="1"/>
  <c r="BG290" i="8" a="1"/>
  <c r="BG290" i="8" s="1"/>
  <c r="AY277" i="8" a="1"/>
  <c r="AY277" i="8" s="1"/>
  <c r="AY279" i="8" a="1"/>
  <c r="AY279" i="8" s="1"/>
  <c r="E248" i="8" a="1"/>
  <c r="E248" i="8" s="1"/>
  <c r="E219" i="8" a="1"/>
  <c r="E219" i="8" s="1"/>
  <c r="E251" i="8" a="1"/>
  <c r="E251" i="8" s="1"/>
  <c r="E239" i="8" a="1"/>
  <c r="E239" i="8" s="1"/>
  <c r="E236" i="8" a="1"/>
  <c r="E236" i="8" s="1"/>
  <c r="E252" i="8" a="1"/>
  <c r="E252" i="8" s="1"/>
  <c r="E235" i="8" a="1"/>
  <c r="E235" i="8" s="1"/>
  <c r="E254" i="8" a="1"/>
  <c r="E254" i="8" s="1"/>
  <c r="E250" i="8" a="1"/>
  <c r="E250" i="8" s="1"/>
  <c r="E249" i="8" a="1"/>
  <c r="E249" i="8" s="1"/>
  <c r="E228" i="8" a="1"/>
  <c r="E228" i="8" s="1"/>
  <c r="E243" i="8" a="1"/>
  <c r="E243" i="8" s="1"/>
  <c r="E240" i="8" a="1"/>
  <c r="E240" i="8" s="1"/>
  <c r="E247" i="8" a="1"/>
  <c r="E247" i="8" s="1"/>
  <c r="E242" i="8" a="1"/>
  <c r="E242" i="8" s="1"/>
  <c r="E255" i="8" a="1"/>
  <c r="E255" i="8" s="1"/>
  <c r="E246" i="8" a="1"/>
  <c r="E246" i="8" s="1"/>
  <c r="E266" i="8" a="1"/>
  <c r="E266" i="8" s="1"/>
  <c r="E259" i="8" a="1"/>
  <c r="E259" i="8" s="1"/>
  <c r="E241" i="8" a="1"/>
  <c r="E241" i="8" s="1"/>
  <c r="E265" i="8" a="1"/>
  <c r="E265" i="8" s="1"/>
  <c r="E231" i="8" a="1"/>
  <c r="E231" i="8" s="1"/>
  <c r="E301" i="8" a="1"/>
  <c r="E301" i="8" s="1"/>
  <c r="E300" i="8" a="1"/>
  <c r="E300" i="8" s="1"/>
  <c r="E311" i="8" a="1"/>
  <c r="E311" i="8" s="1"/>
  <c r="E312" i="8" a="1"/>
  <c r="E312" i="8" s="1"/>
  <c r="E282" i="8" a="1"/>
  <c r="E282" i="8" s="1"/>
  <c r="E285" i="8" a="1"/>
  <c r="E285" i="8" s="1"/>
  <c r="E283" i="8" a="1"/>
  <c r="E283" i="8" s="1"/>
  <c r="E302" i="8" a="1"/>
  <c r="E302" i="8" s="1"/>
  <c r="E319" i="8" a="1"/>
  <c r="E319" i="8" s="1"/>
  <c r="E288" i="8" a="1"/>
  <c r="E288" i="8" s="1"/>
  <c r="E295" i="8" a="1"/>
  <c r="E295" i="8" s="1"/>
  <c r="E313" i="8" a="1"/>
  <c r="E313" i="8" s="1"/>
  <c r="E278" i="8" a="1"/>
  <c r="E278" i="8" s="1"/>
  <c r="E320" i="8" a="1"/>
  <c r="E320" i="8" s="1"/>
  <c r="E303" i="8" a="1"/>
  <c r="E303" i="8" s="1"/>
  <c r="E304" i="8" a="1"/>
  <c r="E304" i="8" s="1"/>
  <c r="E275" i="8" a="1"/>
  <c r="E275" i="8" s="1"/>
  <c r="E317" i="8" a="1"/>
  <c r="E317" i="8" s="1"/>
  <c r="E307" i="8" a="1"/>
  <c r="E307" i="8" s="1"/>
  <c r="E308" i="8" a="1"/>
  <c r="E308" i="8" s="1"/>
  <c r="E306" i="8" a="1"/>
  <c r="E306" i="8" s="1"/>
  <c r="E321" i="8" a="1"/>
  <c r="E321" i="8" s="1"/>
  <c r="E279" i="8" a="1"/>
  <c r="E279" i="8" s="1"/>
  <c r="E281" i="8" a="1"/>
  <c r="E281" i="8" s="1"/>
  <c r="E316" i="8" a="1"/>
  <c r="E316" i="8" s="1"/>
  <c r="E289" i="8" a="1"/>
  <c r="E289" i="8" s="1"/>
  <c r="E318" i="8" a="1"/>
  <c r="E318" i="8" s="1"/>
  <c r="E315" i="8" a="1"/>
  <c r="E315" i="8" s="1"/>
  <c r="E296" i="8" a="1"/>
  <c r="E296" i="8" s="1"/>
  <c r="E280" i="8" a="1"/>
  <c r="E280" i="8" s="1"/>
  <c r="E297" i="8" a="1"/>
  <c r="E297" i="8" s="1"/>
  <c r="E286" i="8" a="1"/>
  <c r="E286" i="8" s="1"/>
  <c r="E309" i="8" a="1"/>
  <c r="E309" i="8" s="1"/>
  <c r="E276" i="8" a="1"/>
  <c r="E276" i="8" s="1"/>
  <c r="E310" i="8" a="1"/>
  <c r="E310" i="8" s="1"/>
  <c r="E277" i="8" a="1"/>
  <c r="E277" i="8" s="1"/>
  <c r="E305" i="8" a="1"/>
  <c r="E305" i="8" s="1"/>
  <c r="E299" i="8" a="1"/>
  <c r="E299" i="8" s="1"/>
  <c r="S162" i="8"/>
  <c r="S197" i="8" s="1" a="1"/>
  <c r="S197" i="8" s="1"/>
  <c r="R162" i="8"/>
  <c r="R204" i="8" s="1" a="1"/>
  <c r="R204" i="8" s="1"/>
  <c r="C162" i="8"/>
  <c r="G162" i="8"/>
  <c r="E162" i="8"/>
  <c r="F162" i="8"/>
  <c r="BA337" i="8" a="1"/>
  <c r="BA337" i="8" s="1"/>
  <c r="BA359" i="8" a="1"/>
  <c r="BA359" i="8" s="1"/>
  <c r="BM259" i="8" a="1"/>
  <c r="BM259" i="8" s="1"/>
  <c r="BM232" i="8" a="1"/>
  <c r="BM232" i="8" s="1"/>
  <c r="BM233" i="8" a="1"/>
  <c r="BM233" i="8" s="1"/>
  <c r="BM247" i="8" a="1"/>
  <c r="BM247" i="8" s="1"/>
  <c r="BA382" i="8" a="1"/>
  <c r="BA382" i="8" s="1"/>
  <c r="BK88" i="8" a="1"/>
  <c r="BK88" i="8" s="1"/>
  <c r="BC99" i="8" a="1"/>
  <c r="BC99" i="8" s="1"/>
  <c r="BK295" i="8" a="1"/>
  <c r="BK295" i="8" s="1"/>
  <c r="E290" i="8" a="1"/>
  <c r="E290" i="8" s="1"/>
  <c r="BG305" i="8" a="1"/>
  <c r="BG305" i="8" s="1"/>
  <c r="BM252" i="8" a="1"/>
  <c r="BM252" i="8" s="1"/>
  <c r="BM245" i="8" a="1"/>
  <c r="BM245" i="8" s="1"/>
  <c r="BA367" i="8" a="1"/>
  <c r="BA367" i="8" s="1"/>
  <c r="BM231" i="8" a="1"/>
  <c r="BM231" i="8" s="1"/>
  <c r="BA362" i="8" a="1"/>
  <c r="BA362" i="8" s="1"/>
  <c r="BM219" i="8" a="1"/>
  <c r="BM219" i="8" s="1"/>
  <c r="BM249" i="8" a="1"/>
  <c r="BM249" i="8" s="1"/>
  <c r="BM263" i="8" a="1"/>
  <c r="BM263" i="8" s="1"/>
  <c r="BM262" i="8" a="1"/>
  <c r="BM262" i="8" s="1"/>
  <c r="E380" i="8" a="1"/>
  <c r="E380" i="8" s="1"/>
  <c r="BA341" i="8" a="1"/>
  <c r="BA341" i="8" s="1"/>
  <c r="BK101" i="8" a="1"/>
  <c r="BK101" i="8" s="1"/>
  <c r="E293" i="8" a="1"/>
  <c r="E293" i="8" s="1"/>
  <c r="BG319" i="8" a="1"/>
  <c r="BG319" i="8" s="1"/>
  <c r="M235" i="8" a="1"/>
  <c r="M235" i="8" s="1"/>
  <c r="M244" i="8" a="1"/>
  <c r="M244" i="8" s="1"/>
  <c r="M255" i="8" a="1"/>
  <c r="M255" i="8" s="1"/>
  <c r="M231" i="8" a="1"/>
  <c r="M231" i="8" s="1"/>
  <c r="M261" i="8" a="1"/>
  <c r="M261" i="8" s="1"/>
  <c r="M246" i="8" a="1"/>
  <c r="M246" i="8" s="1"/>
  <c r="M253" i="8" a="1"/>
  <c r="M253" i="8" s="1"/>
  <c r="M230" i="8" a="1"/>
  <c r="M230" i="8" s="1"/>
  <c r="M260" i="8" a="1"/>
  <c r="M260" i="8" s="1"/>
  <c r="M247" i="8" a="1"/>
  <c r="M247" i="8" s="1"/>
  <c r="M236" i="8" a="1"/>
  <c r="M236" i="8" s="1"/>
  <c r="M250" i="8" a="1"/>
  <c r="M250" i="8" s="1"/>
  <c r="M228" i="8" a="1"/>
  <c r="M228" i="8" s="1"/>
  <c r="M219" i="8" a="1"/>
  <c r="M219" i="8" s="1"/>
  <c r="M265" i="8" a="1"/>
  <c r="M265" i="8" s="1"/>
  <c r="M221" i="8" a="1"/>
  <c r="M221" i="8" s="1"/>
  <c r="M233" i="8" a="1"/>
  <c r="M233" i="8" s="1"/>
  <c r="M223" i="8" a="1"/>
  <c r="M223" i="8" s="1"/>
  <c r="M263" i="8" a="1"/>
  <c r="M263" i="8" s="1"/>
  <c r="M258" i="8" a="1"/>
  <c r="M258" i="8" s="1"/>
  <c r="M264" i="8" a="1"/>
  <c r="M264" i="8" s="1"/>
  <c r="M232" i="8" a="1"/>
  <c r="M232" i="8" s="1"/>
  <c r="M220" i="8" a="1"/>
  <c r="M220" i="8" s="1"/>
  <c r="M245" i="8" a="1"/>
  <c r="M245" i="8" s="1"/>
  <c r="M241" i="8" a="1"/>
  <c r="M241" i="8" s="1"/>
  <c r="M229" i="8" a="1"/>
  <c r="M229" i="8" s="1"/>
  <c r="M237" i="8" a="1"/>
  <c r="M237" i="8" s="1"/>
  <c r="M238" i="8" a="1"/>
  <c r="M238" i="8" s="1"/>
  <c r="M234" i="8" a="1"/>
  <c r="M234" i="8" s="1"/>
  <c r="M257" i="8" a="1"/>
  <c r="M257" i="8" s="1"/>
  <c r="M251" i="8" a="1"/>
  <c r="M251" i="8" s="1"/>
  <c r="M239" i="8" a="1"/>
  <c r="M239" i="8" s="1"/>
  <c r="M266" i="8" a="1"/>
  <c r="M266" i="8" s="1"/>
  <c r="M256" i="8" a="1"/>
  <c r="M256" i="8" s="1"/>
  <c r="BA357" i="8" a="1"/>
  <c r="BA357" i="8" s="1"/>
  <c r="BC66" i="8" a="1"/>
  <c r="BC66" i="8" s="1"/>
  <c r="BC62" i="8" a="1"/>
  <c r="BC62" i="8" s="1"/>
  <c r="BC78" i="8" a="1"/>
  <c r="BC78" i="8" s="1"/>
  <c r="BC85" i="8" a="1"/>
  <c r="BC85" i="8" s="1"/>
  <c r="BC58" i="8" a="1"/>
  <c r="BC58" i="8" s="1"/>
  <c r="BC64" i="8" a="1"/>
  <c r="BC64" i="8" s="1"/>
  <c r="BC76" i="8" a="1"/>
  <c r="BC76" i="8" s="1"/>
  <c r="BC84" i="8" a="1"/>
  <c r="BC84" i="8" s="1"/>
  <c r="BC56" i="8" a="1"/>
  <c r="BC56" i="8" s="1"/>
  <c r="BC92" i="8" a="1"/>
  <c r="BC92" i="8" s="1"/>
  <c r="BC88" i="8" a="1"/>
  <c r="BC88" i="8" s="1"/>
  <c r="BC94" i="8" a="1"/>
  <c r="BC94" i="8" s="1"/>
  <c r="BC55" i="8" a="1"/>
  <c r="BC55" i="8" s="1"/>
  <c r="BC90" i="8" a="1"/>
  <c r="BC90" i="8" s="1"/>
  <c r="BC91" i="8" a="1"/>
  <c r="BC91" i="8" s="1"/>
  <c r="BC82" i="8" a="1"/>
  <c r="BC82" i="8" s="1"/>
  <c r="BC77" i="8" a="1"/>
  <c r="BC77" i="8" s="1"/>
  <c r="BC89" i="8" a="1"/>
  <c r="BC89" i="8" s="1"/>
  <c r="BC71" i="8" a="1"/>
  <c r="BC71" i="8" s="1"/>
  <c r="BC63" i="8" a="1"/>
  <c r="BC63" i="8" s="1"/>
  <c r="BC74" i="8" a="1"/>
  <c r="BC74" i="8" s="1"/>
  <c r="BC102" i="8" a="1"/>
  <c r="BC102" i="8" s="1"/>
  <c r="BC69" i="8" a="1"/>
  <c r="BC69" i="8" s="1"/>
  <c r="BC75" i="8" a="1"/>
  <c r="BC75" i="8" s="1"/>
  <c r="BC98" i="8" a="1"/>
  <c r="BC98" i="8" s="1"/>
  <c r="BC65" i="8" a="1"/>
  <c r="BC65" i="8" s="1"/>
  <c r="BC95" i="8" a="1"/>
  <c r="BC95" i="8" s="1"/>
  <c r="BC72" i="8" a="1"/>
  <c r="BC72" i="8" s="1"/>
  <c r="BC80" i="8" a="1"/>
  <c r="BC80" i="8" s="1"/>
  <c r="BC59" i="8" a="1"/>
  <c r="BC59" i="8" s="1"/>
  <c r="BC96" i="8" a="1"/>
  <c r="BC96" i="8" s="1"/>
  <c r="BC83" i="8" a="1"/>
  <c r="BC83" i="8" s="1"/>
  <c r="BC97" i="8" a="1"/>
  <c r="BC97" i="8" s="1"/>
  <c r="BC86" i="8" a="1"/>
  <c r="BC86" i="8" s="1"/>
  <c r="BC61" i="8" a="1"/>
  <c r="BC61" i="8" s="1"/>
  <c r="BC79" i="8" a="1"/>
  <c r="BC79" i="8" s="1"/>
  <c r="BC73" i="8" a="1"/>
  <c r="BC73" i="8" s="1"/>
  <c r="BC67" i="8" a="1"/>
  <c r="BC67" i="8" s="1"/>
  <c r="BM250" i="8" a="1"/>
  <c r="BM250" i="8" s="1"/>
  <c r="BM265" i="8" a="1"/>
  <c r="BM265" i="8" s="1"/>
  <c r="BM253" i="8" a="1"/>
  <c r="BM253" i="8" s="1"/>
  <c r="E361" i="8" a="1"/>
  <c r="E361" i="8" s="1"/>
  <c r="BA377" i="8" a="1"/>
  <c r="BA377" i="8" s="1"/>
  <c r="BK57" i="8" a="1"/>
  <c r="BK57" i="8" s="1"/>
  <c r="BC87" i="8" a="1"/>
  <c r="BC87" i="8" s="1"/>
  <c r="E284" i="8" a="1"/>
  <c r="E284" i="8" s="1"/>
  <c r="BG279" i="8" a="1"/>
  <c r="BG279" i="8" s="1"/>
  <c r="BA376" i="8" a="1"/>
  <c r="BA376" i="8" s="1"/>
  <c r="AZ162" i="8"/>
  <c r="AY162" i="8"/>
  <c r="AY209" i="8" s="1" a="1"/>
  <c r="AY209" i="8" s="1"/>
  <c r="BI162" i="8"/>
  <c r="BH162" i="8"/>
  <c r="BH167" i="8" s="1" a="1"/>
  <c r="BH167" i="8" s="1"/>
  <c r="BC162" i="8"/>
  <c r="BJ162" i="8"/>
  <c r="BM162" i="8"/>
  <c r="BM170" i="8" s="1" a="1"/>
  <c r="BM170" i="8" s="1"/>
  <c r="BE162" i="8"/>
  <c r="BB162" i="8"/>
  <c r="BD162" i="8"/>
  <c r="BL162" i="8"/>
  <c r="BF162" i="8"/>
  <c r="BF208" i="8" s="1" a="1"/>
  <c r="BF208" i="8" s="1"/>
  <c r="BN162" i="8"/>
  <c r="BN210" i="8" s="1" a="1"/>
  <c r="BN210" i="8" s="1"/>
  <c r="BK162" i="8"/>
  <c r="BK187" i="8" s="1" a="1"/>
  <c r="BK187" i="8" s="1"/>
  <c r="BG162" i="8"/>
  <c r="AX162" i="8"/>
  <c r="AX205" i="8" s="1" a="1"/>
  <c r="AX205" i="8" s="1"/>
  <c r="BM221" i="8" a="1"/>
  <c r="BM221" i="8" s="1"/>
  <c r="BM226" i="8" a="1"/>
  <c r="BM226" i="8" s="1"/>
  <c r="BM223" i="8" a="1"/>
  <c r="BM223" i="8" s="1"/>
  <c r="BM255" i="8" a="1"/>
  <c r="BM255" i="8" s="1"/>
  <c r="BM220" i="8" a="1"/>
  <c r="BM220" i="8" s="1"/>
  <c r="BM224" i="8" a="1"/>
  <c r="BM224" i="8" s="1"/>
  <c r="BM244" i="8" a="1"/>
  <c r="BM244" i="8" s="1"/>
  <c r="BM266" i="8" a="1"/>
  <c r="BM266" i="8" s="1"/>
  <c r="BM241" i="8" a="1"/>
  <c r="BM241" i="8" s="1"/>
  <c r="BM230" i="8" a="1"/>
  <c r="BM230" i="8" s="1"/>
  <c r="BM228" i="8" a="1"/>
  <c r="BM228" i="8" s="1"/>
  <c r="E367" i="8" a="1"/>
  <c r="E367" i="8" s="1"/>
  <c r="BA345" i="8" a="1"/>
  <c r="BA345" i="8" s="1"/>
  <c r="BA369" i="8" a="1"/>
  <c r="BA369" i="8" s="1"/>
  <c r="BK96" i="8" a="1"/>
  <c r="BK96" i="8" s="1"/>
  <c r="BC60" i="8" a="1"/>
  <c r="BC60" i="8" s="1"/>
  <c r="E287" i="8" a="1"/>
  <c r="E287" i="8" s="1"/>
  <c r="BG282" i="8" a="1"/>
  <c r="BG282" i="8" s="1"/>
  <c r="BM246" i="8" a="1"/>
  <c r="BM246" i="8" s="1"/>
  <c r="BM240" i="8" a="1"/>
  <c r="BM240" i="8" s="1"/>
  <c r="BM229" i="8" a="1"/>
  <c r="BM229" i="8" s="1"/>
  <c r="BM243" i="8" a="1"/>
  <c r="BM243" i="8" s="1"/>
  <c r="BM239" i="8" a="1"/>
  <c r="BM239" i="8" s="1"/>
  <c r="BM248" i="8" a="1"/>
  <c r="BM248" i="8" s="1"/>
  <c r="BM236" i="8" a="1"/>
  <c r="BM236" i="8" s="1"/>
  <c r="BA381" i="8" a="1"/>
  <c r="BA381" i="8" s="1"/>
  <c r="BA363" i="8" a="1"/>
  <c r="BA363" i="8" s="1"/>
  <c r="BK68" i="8" a="1"/>
  <c r="BK68" i="8" s="1"/>
  <c r="BC100" i="8" a="1"/>
  <c r="BC100" i="8" s="1"/>
  <c r="E314" i="8" a="1"/>
  <c r="E314" i="8" s="1"/>
  <c r="BG284" i="8" a="1"/>
  <c r="BG284" i="8" s="1"/>
  <c r="H277" i="8" a="1"/>
  <c r="H277" i="8" s="1"/>
  <c r="H318" i="8" a="1"/>
  <c r="H318" i="8" s="1"/>
  <c r="H294" i="8" a="1"/>
  <c r="H294" i="8" s="1"/>
  <c r="H316" i="8" a="1"/>
  <c r="H316" i="8" s="1"/>
  <c r="H303" i="8" a="1"/>
  <c r="H303" i="8" s="1"/>
  <c r="H320" i="8" a="1"/>
  <c r="H320" i="8" s="1"/>
  <c r="BK299" i="8" a="1"/>
  <c r="BK299" i="8" s="1"/>
  <c r="BK288" i="8" a="1"/>
  <c r="BK288" i="8" s="1"/>
  <c r="BK281" i="8" a="1"/>
  <c r="BK281" i="8" s="1"/>
  <c r="BK282" i="8" a="1"/>
  <c r="BK282" i="8" s="1"/>
  <c r="BK308" i="8" a="1"/>
  <c r="BK308" i="8" s="1"/>
  <c r="BK303" i="8" a="1"/>
  <c r="BK303" i="8" s="1"/>
  <c r="BK311" i="8" a="1"/>
  <c r="BK311" i="8" s="1"/>
  <c r="BK298" i="8" a="1"/>
  <c r="BK298" i="8" s="1"/>
  <c r="BK277" i="8" a="1"/>
  <c r="BK277" i="8" s="1"/>
  <c r="BK292" i="8" a="1"/>
  <c r="BK292" i="8" s="1"/>
  <c r="BK316" i="8" a="1"/>
  <c r="BK316" i="8" s="1"/>
  <c r="BK278" i="8" a="1"/>
  <c r="BK278" i="8" s="1"/>
  <c r="BK285" i="8" a="1"/>
  <c r="BK285" i="8" s="1"/>
  <c r="BK307" i="8" a="1"/>
  <c r="BK307" i="8" s="1"/>
  <c r="BK291" i="8" a="1"/>
  <c r="BK291" i="8" s="1"/>
  <c r="BK306" i="8" a="1"/>
  <c r="BK306" i="8" s="1"/>
  <c r="BK312" i="8" a="1"/>
  <c r="BK312" i="8" s="1"/>
  <c r="BK280" i="8" a="1"/>
  <c r="BK280" i="8" s="1"/>
  <c r="BK297" i="8" a="1"/>
  <c r="BK297" i="8" s="1"/>
  <c r="BK318" i="8" a="1"/>
  <c r="BK318" i="8" s="1"/>
  <c r="BK321" i="8" a="1"/>
  <c r="BK321" i="8" s="1"/>
  <c r="BK293" i="8" a="1"/>
  <c r="BK293" i="8" s="1"/>
  <c r="BK275" i="8" a="1"/>
  <c r="BK275" i="8" s="1"/>
  <c r="BK286" i="8" a="1"/>
  <c r="BK286" i="8" s="1"/>
  <c r="BK309" i="8" a="1"/>
  <c r="BK309" i="8" s="1"/>
  <c r="BK302" i="8" a="1"/>
  <c r="BK302" i="8" s="1"/>
  <c r="BK284" i="8" a="1"/>
  <c r="BK284" i="8" s="1"/>
  <c r="BK290" i="8" a="1"/>
  <c r="BK290" i="8" s="1"/>
  <c r="BK274" i="8" a="1"/>
  <c r="BK274" i="8" s="1"/>
  <c r="BK300" i="8" a="1"/>
  <c r="BK300" i="8" s="1"/>
  <c r="BK289" i="8" a="1"/>
  <c r="BK289" i="8" s="1"/>
  <c r="BK315" i="8" a="1"/>
  <c r="BK315" i="8" s="1"/>
  <c r="BK317" i="8" a="1"/>
  <c r="BK317" i="8" s="1"/>
  <c r="BK283" i="8" a="1"/>
  <c r="BK283" i="8" s="1"/>
  <c r="BK279" i="8" a="1"/>
  <c r="BK279" i="8" s="1"/>
  <c r="BK301" i="8" a="1"/>
  <c r="BK301" i="8" s="1"/>
  <c r="BK287" i="8" a="1"/>
  <c r="BK287" i="8" s="1"/>
  <c r="BK276" i="8" a="1"/>
  <c r="BK276" i="8" s="1"/>
  <c r="J162" i="8"/>
  <c r="BI261" i="8" a="1"/>
  <c r="BI261" i="8" s="1"/>
  <c r="BI232" i="8" a="1"/>
  <c r="BI232" i="8" s="1"/>
  <c r="BI252" i="8" a="1"/>
  <c r="BI252" i="8" s="1"/>
  <c r="BI233" i="8" a="1"/>
  <c r="BI233" i="8" s="1"/>
  <c r="BI234" i="8" a="1"/>
  <c r="BI234" i="8" s="1"/>
  <c r="BI229" i="8" a="1"/>
  <c r="BI229" i="8" s="1"/>
  <c r="BI258" i="8" a="1"/>
  <c r="BI258" i="8" s="1"/>
  <c r="M73" i="8" a="1"/>
  <c r="M73" i="8" s="1"/>
  <c r="M76" i="8" a="1"/>
  <c r="M76" i="8" s="1"/>
  <c r="M66" i="8" a="1"/>
  <c r="M66" i="8" s="1"/>
  <c r="M96" i="8" a="1"/>
  <c r="M96" i="8" s="1"/>
  <c r="M90" i="8" a="1"/>
  <c r="M90" i="8" s="1"/>
  <c r="M94" i="8" a="1"/>
  <c r="M94" i="8" s="1"/>
  <c r="M80" i="8" a="1"/>
  <c r="M80" i="8" s="1"/>
  <c r="P162" i="8"/>
  <c r="BF317" i="8" a="1"/>
  <c r="BF317" i="8" s="1"/>
  <c r="BF291" i="8" a="1"/>
  <c r="BF291" i="8" s="1"/>
  <c r="BB300" i="8" a="1"/>
  <c r="BB300" i="8" s="1"/>
  <c r="BB313" i="8" a="1"/>
  <c r="BB313" i="8" s="1"/>
  <c r="BB304" i="8" a="1"/>
  <c r="BB304" i="8" s="1"/>
  <c r="BB276" i="8" a="1"/>
  <c r="BB276" i="8" s="1"/>
  <c r="BB305" i="8" a="1"/>
  <c r="BB305" i="8" s="1"/>
  <c r="BB320" i="8" a="1"/>
  <c r="BB320" i="8" s="1"/>
  <c r="BB310" i="8" a="1"/>
  <c r="BB310" i="8" s="1"/>
  <c r="BB290" i="8" a="1"/>
  <c r="BB290" i="8" s="1"/>
  <c r="BB279" i="8" a="1"/>
  <c r="BB279" i="8" s="1"/>
  <c r="BB281" i="8" a="1"/>
  <c r="BB281" i="8" s="1"/>
  <c r="BB297" i="8" a="1"/>
  <c r="BB297" i="8" s="1"/>
  <c r="BB277" i="8" a="1"/>
  <c r="BB277" i="8" s="1"/>
  <c r="BB286" i="8" a="1"/>
  <c r="BB286" i="8" s="1"/>
  <c r="BB289" i="8" a="1"/>
  <c r="BB289" i="8" s="1"/>
  <c r="BB283" i="8" a="1"/>
  <c r="BB283" i="8" s="1"/>
  <c r="BB315" i="8" a="1"/>
  <c r="BB315" i="8" s="1"/>
  <c r="BB306" i="8" a="1"/>
  <c r="BB306" i="8" s="1"/>
  <c r="BB308" i="8" a="1"/>
  <c r="BB308" i="8" s="1"/>
  <c r="BB309" i="8" a="1"/>
  <c r="BB309" i="8" s="1"/>
  <c r="BB318" i="8" a="1"/>
  <c r="BB318" i="8" s="1"/>
  <c r="BB312" i="8" a="1"/>
  <c r="BB312" i="8" s="1"/>
  <c r="BB314" i="8" a="1"/>
  <c r="BB314" i="8" s="1"/>
  <c r="BB285" i="8" a="1"/>
  <c r="BB285" i="8" s="1"/>
  <c r="BB280" i="8" a="1"/>
  <c r="BB280" i="8" s="1"/>
  <c r="R238" i="8" a="1"/>
  <c r="R238" i="8" s="1"/>
  <c r="R246" i="8" a="1"/>
  <c r="R246" i="8" s="1"/>
  <c r="C278" i="8" a="1"/>
  <c r="C278" i="8" s="1"/>
  <c r="C277" i="8" a="1"/>
  <c r="C277" i="8" s="1"/>
  <c r="C313" i="8" a="1"/>
  <c r="C313" i="8" s="1"/>
  <c r="O277" i="8" a="1"/>
  <c r="O277" i="8" s="1"/>
  <c r="O319" i="8" a="1"/>
  <c r="O319" i="8" s="1"/>
  <c r="O311" i="8" a="1"/>
  <c r="O311" i="8" s="1"/>
  <c r="O304" i="8" a="1"/>
  <c r="O304" i="8" s="1"/>
  <c r="D113" i="8" a="1"/>
  <c r="D113" i="8" s="1"/>
  <c r="D131" i="8" a="1"/>
  <c r="D131" i="8" s="1"/>
  <c r="D137" i="8" a="1"/>
  <c r="D137" i="8" s="1"/>
  <c r="D115" i="8" a="1"/>
  <c r="D115" i="8" s="1"/>
  <c r="D149" i="8" a="1"/>
  <c r="D149" i="8" s="1"/>
  <c r="D138" i="8" a="1"/>
  <c r="D138" i="8" s="1"/>
  <c r="D126" i="8" a="1"/>
  <c r="D126" i="8" s="1"/>
  <c r="D156" i="8" a="1"/>
  <c r="D156" i="8" s="1"/>
  <c r="D109" i="8" a="1"/>
  <c r="D109" i="8" s="1"/>
  <c r="D155" i="8" a="1"/>
  <c r="D155" i="8" s="1"/>
  <c r="D129" i="8" a="1"/>
  <c r="D129" i="8" s="1"/>
  <c r="D133" i="8" a="1"/>
  <c r="D133" i="8" s="1"/>
  <c r="D135" i="8" a="1"/>
  <c r="D135" i="8" s="1"/>
  <c r="D118" i="8" a="1"/>
  <c r="D118" i="8" s="1"/>
  <c r="D140" i="8" a="1"/>
  <c r="D140" i="8" s="1"/>
  <c r="D130" i="8" a="1"/>
  <c r="D130" i="8" s="1"/>
  <c r="D142" i="8" a="1"/>
  <c r="D142" i="8" s="1"/>
  <c r="D151" i="8" a="1"/>
  <c r="D151" i="8" s="1"/>
  <c r="D146" i="8" a="1"/>
  <c r="D146" i="8" s="1"/>
  <c r="D141" i="8" a="1"/>
  <c r="D141" i="8" s="1"/>
  <c r="D120" i="8" a="1"/>
  <c r="D120" i="8" s="1"/>
  <c r="D136" i="8" a="1"/>
  <c r="D136" i="8" s="1"/>
  <c r="D132" i="8" a="1"/>
  <c r="D132" i="8" s="1"/>
  <c r="D134" i="8" a="1"/>
  <c r="D134" i="8" s="1"/>
  <c r="G73" i="8" a="1"/>
  <c r="G73" i="8" s="1"/>
  <c r="G95" i="8" a="1"/>
  <c r="G95" i="8" s="1"/>
  <c r="G89" i="8" a="1"/>
  <c r="G89" i="8" s="1"/>
  <c r="BH68" i="8" a="1"/>
  <c r="BH68" i="8" s="1"/>
  <c r="BH70" i="8" a="1"/>
  <c r="BH70" i="8" s="1"/>
  <c r="BH93" i="8" a="1"/>
  <c r="BH93" i="8" s="1"/>
  <c r="BH77" i="8" a="1"/>
  <c r="BH77" i="8" s="1"/>
  <c r="BH69" i="8" a="1"/>
  <c r="BH69" i="8" s="1"/>
  <c r="BN148" i="8" a="1"/>
  <c r="BN148" i="8" s="1"/>
  <c r="BN119" i="8" a="1"/>
  <c r="BN119" i="8" s="1"/>
  <c r="BN110" i="8" a="1"/>
  <c r="BN110" i="8" s="1"/>
  <c r="BN134" i="8" a="1"/>
  <c r="BN134" i="8" s="1"/>
  <c r="BN130" i="8" a="1"/>
  <c r="BN130" i="8" s="1"/>
  <c r="BN135" i="8" a="1"/>
  <c r="BN135" i="8" s="1"/>
  <c r="BN109" i="8" a="1"/>
  <c r="BN109" i="8" s="1"/>
  <c r="BN122" i="8" a="1"/>
  <c r="BN122" i="8" s="1"/>
  <c r="BN129" i="8" a="1"/>
  <c r="BN129" i="8" s="1"/>
  <c r="BN133" i="8" a="1"/>
  <c r="BN133" i="8" s="1"/>
  <c r="BN156" i="8" a="1"/>
  <c r="BN156" i="8" s="1"/>
  <c r="BN137" i="8" a="1"/>
  <c r="BN137" i="8" s="1"/>
  <c r="BN124" i="8" a="1"/>
  <c r="BN124" i="8" s="1"/>
  <c r="BN151" i="8" a="1"/>
  <c r="BN151" i="8" s="1"/>
  <c r="BN149" i="8" a="1"/>
  <c r="BN149" i="8" s="1"/>
  <c r="BN147" i="8" a="1"/>
  <c r="BN147" i="8" s="1"/>
  <c r="BN155" i="8" a="1"/>
  <c r="BN155" i="8" s="1"/>
  <c r="BN138" i="8" a="1"/>
  <c r="BN138" i="8" s="1"/>
  <c r="BN141" i="8" a="1"/>
  <c r="BN141" i="8" s="1"/>
  <c r="BN154" i="8" a="1"/>
  <c r="BN154" i="8" s="1"/>
  <c r="BN142" i="8" a="1"/>
  <c r="BN142" i="8" s="1"/>
  <c r="BN136" i="8" a="1"/>
  <c r="BN136" i="8" s="1"/>
  <c r="BN114" i="8" a="1"/>
  <c r="BN114" i="8" s="1"/>
  <c r="BN111" i="8" a="1"/>
  <c r="BN111" i="8" s="1"/>
  <c r="S280" i="8" a="1"/>
  <c r="S280" i="8" s="1"/>
  <c r="S319" i="8" a="1"/>
  <c r="S319" i="8" s="1"/>
  <c r="BD253" i="8" a="1"/>
  <c r="BD253" i="8" s="1"/>
  <c r="BD256" i="8" a="1"/>
  <c r="BD256" i="8" s="1"/>
  <c r="BD220" i="8" a="1"/>
  <c r="BD220" i="8" s="1"/>
  <c r="BD237" i="8" a="1"/>
  <c r="BD237" i="8" s="1"/>
  <c r="BD238" i="8" a="1"/>
  <c r="BD238" i="8" s="1"/>
  <c r="BD234" i="8" a="1"/>
  <c r="BD234" i="8" s="1"/>
  <c r="BD222" i="8" a="1"/>
  <c r="BD222" i="8" s="1"/>
  <c r="BD241" i="8" a="1"/>
  <c r="BD241" i="8" s="1"/>
  <c r="BD255" i="8" a="1"/>
  <c r="BD255" i="8" s="1"/>
  <c r="BD245" i="8" a="1"/>
  <c r="BD245" i="8" s="1"/>
  <c r="BD226" i="8" a="1"/>
  <c r="BD226" i="8" s="1"/>
  <c r="BD235" i="8" a="1"/>
  <c r="BD235" i="8" s="1"/>
  <c r="BD240" i="8" a="1"/>
  <c r="BD240" i="8" s="1"/>
  <c r="BD246" i="8" a="1"/>
  <c r="BD246" i="8" s="1"/>
  <c r="BD228" i="8" a="1"/>
  <c r="BD228" i="8" s="1"/>
  <c r="BD244" i="8" a="1"/>
  <c r="BD244" i="8" s="1"/>
  <c r="BD257" i="8" a="1"/>
  <c r="BD257" i="8" s="1"/>
  <c r="BD232" i="8" a="1"/>
  <c r="BD232" i="8" s="1"/>
  <c r="BD233" i="8" a="1"/>
  <c r="BD233" i="8" s="1"/>
  <c r="BD250" i="8" a="1"/>
  <c r="BD250" i="8" s="1"/>
  <c r="BD242" i="8" a="1"/>
  <c r="BD242" i="8" s="1"/>
  <c r="BD262" i="8" a="1"/>
  <c r="BD262" i="8" s="1"/>
  <c r="BD259" i="8" a="1"/>
  <c r="BD259" i="8" s="1"/>
  <c r="F152" i="8" a="1"/>
  <c r="F152" i="8" s="1"/>
  <c r="F136" i="8" a="1"/>
  <c r="F136" i="8" s="1"/>
  <c r="F143" i="8" a="1"/>
  <c r="F143" i="8" s="1"/>
  <c r="F127" i="8" a="1"/>
  <c r="F127" i="8" s="1"/>
  <c r="BG249" i="8" a="1"/>
  <c r="BG249" i="8" s="1"/>
  <c r="BG266" i="8" a="1"/>
  <c r="BG266" i="8" s="1"/>
  <c r="BG220" i="8" a="1"/>
  <c r="BG220" i="8" s="1"/>
  <c r="BG265" i="8" a="1"/>
  <c r="BG265" i="8" s="1"/>
  <c r="J97" i="8" a="1"/>
  <c r="J97" i="8" s="1"/>
  <c r="J93" i="8" a="1"/>
  <c r="J93" i="8" s="1"/>
  <c r="K162" i="8"/>
  <c r="BG251" i="8" a="1"/>
  <c r="BG251" i="8" s="1"/>
  <c r="BG260" i="8" a="1"/>
  <c r="BG260" i="8" s="1"/>
  <c r="BG223" i="8" a="1"/>
  <c r="BG223" i="8" s="1"/>
  <c r="BG248" i="8" a="1"/>
  <c r="BG248" i="8" s="1"/>
  <c r="H152" i="8" a="1"/>
  <c r="H152" i="8" s="1"/>
  <c r="J84" i="8" a="1"/>
  <c r="J84" i="8" s="1"/>
  <c r="J92" i="8" a="1"/>
  <c r="J92" i="8" s="1"/>
  <c r="J81" i="8" a="1"/>
  <c r="J81" i="8" s="1"/>
  <c r="B162" i="8"/>
  <c r="B198" i="8" s="1" a="1"/>
  <c r="B198" i="8" s="1"/>
  <c r="O162" i="8"/>
  <c r="F119" i="8" a="1"/>
  <c r="F119" i="8" s="1"/>
  <c r="F116" i="8" a="1"/>
  <c r="F116" i="8" s="1"/>
  <c r="F147" i="8" a="1"/>
  <c r="F147" i="8" s="1"/>
  <c r="F131" i="8" a="1"/>
  <c r="F131" i="8" s="1"/>
  <c r="BG257" i="8" a="1"/>
  <c r="BG257" i="8" s="1"/>
  <c r="BG234" i="8" a="1"/>
  <c r="BG234" i="8" s="1"/>
  <c r="BG236" i="8" a="1"/>
  <c r="BG236" i="8" s="1"/>
  <c r="BG263" i="8" a="1"/>
  <c r="BG263" i="8" s="1"/>
  <c r="J72" i="8" a="1"/>
  <c r="J72" i="8" s="1"/>
  <c r="J87" i="8" a="1"/>
  <c r="J87" i="8" s="1"/>
  <c r="L162" i="8"/>
  <c r="L170" i="8" s="1" a="1"/>
  <c r="L170" i="8" s="1"/>
  <c r="I162" i="8"/>
  <c r="I170" i="8" s="1" a="1"/>
  <c r="I170" i="8" s="1"/>
  <c r="H162" i="8"/>
  <c r="F153" i="8" a="1"/>
  <c r="F153" i="8" s="1"/>
  <c r="F134" i="8" a="1"/>
  <c r="F134" i="8" s="1"/>
  <c r="F125" i="8" a="1"/>
  <c r="F125" i="8" s="1"/>
  <c r="F120" i="8" a="1"/>
  <c r="F120" i="8" s="1"/>
  <c r="BG245" i="8" a="1"/>
  <c r="BG245" i="8" s="1"/>
  <c r="BG228" i="8" a="1"/>
  <c r="BG228" i="8" s="1"/>
  <c r="BG226" i="8" a="1"/>
  <c r="BG226" i="8" s="1"/>
  <c r="BG246" i="8" a="1"/>
  <c r="BG246" i="8" s="1"/>
  <c r="J94" i="8" a="1"/>
  <c r="J94" i="8" s="1"/>
  <c r="Q162" i="8"/>
  <c r="N162" i="8"/>
  <c r="F118" i="8" a="1"/>
  <c r="F118" i="8" s="1"/>
  <c r="F123" i="8" a="1"/>
  <c r="F123" i="8" s="1"/>
  <c r="F151" i="8" a="1"/>
  <c r="F151" i="8" s="1"/>
  <c r="BG241" i="8" a="1"/>
  <c r="BG241" i="8" s="1"/>
  <c r="BG219" i="8" a="1"/>
  <c r="BG219" i="8" s="1"/>
  <c r="BG255" i="8" a="1"/>
  <c r="BG255" i="8" s="1"/>
  <c r="J79" i="8" a="1"/>
  <c r="J79" i="8" s="1"/>
  <c r="J55" i="8" a="1"/>
  <c r="J55" i="8" s="1"/>
  <c r="BE230" i="8"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80" i="8" a="1"/>
  <c r="BF180" i="8" s="1"/>
  <c r="BF194" i="8" a="1"/>
  <c r="BF194" i="8" s="1"/>
  <c r="BF195" i="8" a="1"/>
  <c r="BF195" i="8" s="1"/>
  <c r="G197" i="8" a="1"/>
  <c r="G197" i="8" s="1"/>
  <c r="G167" i="8" a="1"/>
  <c r="G167" i="8" s="1"/>
  <c r="G203" i="8" a="1"/>
  <c r="G203" i="8" s="1"/>
  <c r="G173" i="8" a="1"/>
  <c r="G173" i="8" s="1"/>
  <c r="G174" i="8" a="1"/>
  <c r="G174" i="8" s="1"/>
  <c r="G187" i="8" a="1"/>
  <c r="G187" i="8" s="1"/>
  <c r="C200" i="8" a="1"/>
  <c r="C200" i="8" s="1"/>
  <c r="BF175" i="8" a="1"/>
  <c r="BF175" i="8" s="1"/>
  <c r="BF203" i="8" a="1"/>
  <c r="BF203" i="8" s="1"/>
  <c r="G204" i="8" a="1"/>
  <c r="G204" i="8" s="1"/>
  <c r="G191" i="8" a="1"/>
  <c r="G191" i="8" s="1"/>
  <c r="G177" i="8" a="1"/>
  <c r="G177" i="8" s="1"/>
  <c r="G188" i="8" a="1"/>
  <c r="G188" i="8" s="1"/>
  <c r="G184" i="8" a="1"/>
  <c r="G184" i="8" s="1"/>
  <c r="G190" i="8" a="1"/>
  <c r="G190"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L199" i="8" a="1"/>
  <c r="L199" i="8" s="1"/>
  <c r="L196" i="8" a="1"/>
  <c r="L196" i="8" s="1"/>
  <c r="L203" i="8" a="1"/>
  <c r="L203" i="8" s="1"/>
  <c r="L179" i="8" a="1"/>
  <c r="L179" i="8" s="1"/>
  <c r="L169" i="8" a="1"/>
  <c r="L169"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R145" i="8" a="1"/>
  <c r="R145" i="8" s="1"/>
  <c r="R128" i="8" a="1"/>
  <c r="R128" i="8" s="1"/>
  <c r="R116" i="8" a="1"/>
  <c r="R116" i="8" s="1"/>
  <c r="R134" i="8" a="1"/>
  <c r="R134" i="8" s="1"/>
  <c r="D170" i="8" a="1"/>
  <c r="D170" i="8" s="1"/>
  <c r="D201" i="8" a="1"/>
  <c r="D201"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95" i="8" a="1"/>
  <c r="D195" i="8" s="1"/>
  <c r="D185" i="8" a="1"/>
  <c r="D185"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204" i="8" a="1"/>
  <c r="D204"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90" i="8" a="1"/>
  <c r="D190" i="8" s="1"/>
  <c r="S176" i="8" a="1"/>
  <c r="S176"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06" i="8" a="1"/>
  <c r="D206" i="8" s="1"/>
  <c r="D167" i="8" a="1"/>
  <c r="D167"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98" i="8" a="1"/>
  <c r="D198" i="8" s="1"/>
  <c r="D174" i="8" a="1"/>
  <c r="D174"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I254" i="8" a="1"/>
  <c r="BI254" i="8" s="1"/>
  <c r="BI245" i="8" a="1"/>
  <c r="BI245" i="8" s="1"/>
  <c r="BI73" i="8" a="1"/>
  <c r="BI73"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M171" i="8" a="1"/>
  <c r="BM171" i="8" s="1"/>
  <c r="BM193" i="8" a="1"/>
  <c r="BM193" i="8" s="1"/>
  <c r="BM192" i="8" a="1"/>
  <c r="BM192" i="8" s="1"/>
  <c r="BM200" i="8" a="1"/>
  <c r="BM200" i="8" s="1"/>
  <c r="BM181" i="8" a="1"/>
  <c r="BM181" i="8" s="1"/>
  <c r="BM191" i="8" a="1"/>
  <c r="BM191" i="8" s="1"/>
  <c r="AZ342" i="8" a="1"/>
  <c r="AZ342"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93" i="8" a="1"/>
  <c r="BH193" i="8" s="1"/>
  <c r="BH205" i="8" a="1"/>
  <c r="BH205" i="8" s="1"/>
  <c r="BH174" i="8" a="1"/>
  <c r="BH174"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AZ340" i="8" a="1"/>
  <c r="AZ340" i="8" s="1"/>
  <c r="BI236" i="8" a="1"/>
  <c r="BI236" i="8" s="1"/>
  <c r="BI247" i="8" a="1"/>
  <c r="BI247" i="8" s="1"/>
  <c r="BI220" i="8" a="1"/>
  <c r="BI220" i="8" s="1"/>
  <c r="BI58" i="8" a="1"/>
  <c r="BI58" i="8" s="1"/>
  <c r="BI102" i="8" a="1"/>
  <c r="BI102" i="8" s="1"/>
  <c r="BM176" i="8" a="1"/>
  <c r="BM176"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9" i="8" a="1"/>
  <c r="AY189" i="8" s="1"/>
  <c r="AY177" i="8" a="1"/>
  <c r="AY177" i="8" s="1"/>
  <c r="AY195" i="8" a="1"/>
  <c r="AY195" i="8" s="1"/>
  <c r="BA79" i="8" a="1"/>
  <c r="BA79" i="8" s="1"/>
  <c r="BA98" i="8" a="1"/>
  <c r="BA98" i="8" s="1"/>
  <c r="BA97" i="8" a="1"/>
  <c r="BA97" i="8" s="1"/>
  <c r="BA99" i="8" a="1"/>
  <c r="BA99" i="8" s="1"/>
  <c r="BA58" i="8" a="1"/>
  <c r="BA58" i="8" s="1"/>
  <c r="BA59" i="8" a="1"/>
  <c r="BA59" i="8" s="1"/>
  <c r="AX176" i="8" a="1"/>
  <c r="AX176"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BA102" i="8" a="1"/>
  <c r="BA102" i="8" s="1"/>
  <c r="BA56" i="8" a="1"/>
  <c r="BA56" i="8" s="1"/>
  <c r="BA93" i="8" a="1"/>
  <c r="BA93" i="8" s="1"/>
  <c r="BA95" i="8" a="1"/>
  <c r="BA95" i="8" s="1"/>
  <c r="BA63" i="8" a="1"/>
  <c r="BA63" i="8" s="1"/>
  <c r="BA67" i="8" a="1"/>
  <c r="BA67"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68" i="8" a="1"/>
  <c r="AY168" i="8" s="1"/>
  <c r="AY210" i="8" a="1"/>
  <c r="AY210" i="8" s="1"/>
  <c r="BA62" i="8" a="1"/>
  <c r="BA62" i="8" s="1"/>
  <c r="BA82" i="8" a="1"/>
  <c r="BA82" i="8" s="1"/>
  <c r="BA96" i="8" a="1"/>
  <c r="BA96" i="8" s="1"/>
  <c r="BA84" i="8" a="1"/>
  <c r="BA84" i="8" s="1"/>
  <c r="BA75" i="8" a="1"/>
  <c r="BA75" i="8" s="1"/>
  <c r="BA64" i="8" a="1"/>
  <c r="BA64"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BA86" i="8" a="1"/>
  <c r="BA86" i="8" s="1"/>
  <c r="BA65" i="8" a="1"/>
  <c r="BA65" i="8" s="1"/>
  <c r="BA100" i="8" a="1"/>
  <c r="BA100" i="8" s="1"/>
  <c r="BA72" i="8" a="1"/>
  <c r="BA72" i="8" s="1"/>
  <c r="BA57" i="8" a="1"/>
  <c r="BA57" i="8" s="1"/>
  <c r="BA77" i="8" a="1"/>
  <c r="BA77" i="8" s="1"/>
  <c r="AX179" i="8" a="1"/>
  <c r="AX179"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BA71" i="8" a="1"/>
  <c r="BA71" i="8" s="1"/>
  <c r="BA88" i="8" a="1"/>
  <c r="BA88" i="8" s="1"/>
  <c r="BA61" i="8" a="1"/>
  <c r="BA61" i="8" s="1"/>
  <c r="BA78" i="8" a="1"/>
  <c r="BA78" i="8" s="1"/>
  <c r="BA66" i="8" a="1"/>
  <c r="BA66" i="8" s="1"/>
  <c r="BA81" i="8" a="1"/>
  <c r="BA81"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11" i="8" a="1"/>
  <c r="AY211" i="8" s="1"/>
  <c r="BA80" i="8" a="1"/>
  <c r="BA80" i="8" s="1"/>
  <c r="BA90" i="8" a="1"/>
  <c r="BA90" i="8" s="1"/>
  <c r="BA73" i="8" a="1"/>
  <c r="BA73" i="8" s="1"/>
  <c r="BA85" i="8" a="1"/>
  <c r="BA85" i="8" s="1"/>
  <c r="BA76" i="8" a="1"/>
  <c r="BA76" i="8" s="1"/>
  <c r="BA101" i="8" a="1"/>
  <c r="BA101"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BA60" i="8" a="1"/>
  <c r="BA60" i="8" s="1"/>
  <c r="BA91" i="8" a="1"/>
  <c r="BA91" i="8" s="1"/>
  <c r="BA89" i="8" a="1"/>
  <c r="BA89" i="8" s="1"/>
  <c r="BA68" i="8" a="1"/>
  <c r="BA68" i="8" s="1"/>
  <c r="BA55" i="8" a="1"/>
  <c r="BA5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9" i="8" a="1"/>
  <c r="R189" i="8" s="1"/>
  <c r="R171" i="8" a="1"/>
  <c r="R171" i="8" s="1"/>
  <c r="R201" i="8" a="1"/>
  <c r="R201" i="8" s="1"/>
  <c r="R190" i="8" a="1"/>
  <c r="R190" i="8" s="1"/>
  <c r="R173" i="8" a="1"/>
  <c r="R173"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175" i="8" a="1"/>
  <c r="I175" i="8" s="1"/>
  <c r="I190" i="8" a="1"/>
  <c r="I190"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 r="R181" i="8" l="1" a="1"/>
  <c r="R181" i="8" s="1"/>
  <c r="I206" i="8" a="1"/>
  <c r="I206" i="8" s="1"/>
  <c r="R178" i="8" a="1"/>
  <c r="R178" i="8" s="1"/>
  <c r="R202" i="8" a="1"/>
  <c r="R202" i="8" s="1"/>
  <c r="R203" i="8" a="1"/>
  <c r="R203" i="8" s="1"/>
  <c r="AX180" i="8" a="1"/>
  <c r="AX180" i="8" s="1"/>
  <c r="BH185" i="8" a="1"/>
  <c r="BH185" i="8" s="1"/>
  <c r="BM185" i="8" a="1"/>
  <c r="BM185" i="8" s="1"/>
  <c r="BM186" i="8" a="1"/>
  <c r="BM186" i="8" s="1"/>
  <c r="BM173" i="8" a="1"/>
  <c r="BM173" i="8" s="1"/>
  <c r="I185" i="8" a="1"/>
  <c r="I185" i="8" s="1"/>
  <c r="R187" i="8" a="1"/>
  <c r="R187" i="8" s="1"/>
  <c r="R196" i="8" a="1"/>
  <c r="R196" i="8" s="1"/>
  <c r="R182" i="8" a="1"/>
  <c r="R182" i="8" s="1"/>
  <c r="R209" i="8" a="1"/>
  <c r="R209" i="8" s="1"/>
  <c r="R180" i="8" a="1"/>
  <c r="R180" i="8" s="1"/>
  <c r="R184" i="8" a="1"/>
  <c r="R184" i="8" s="1"/>
  <c r="BM167" i="8" a="1"/>
  <c r="BM167" i="8" s="1"/>
  <c r="BH180" i="8" a="1"/>
  <c r="BH180" i="8" s="1"/>
  <c r="BM183" i="8" a="1"/>
  <c r="BM183" i="8" s="1"/>
  <c r="BM196" i="8" a="1"/>
  <c r="BM196" i="8" s="1"/>
  <c r="BM204" i="8" a="1"/>
  <c r="BM204" i="8" s="1"/>
  <c r="BF201" i="8" a="1"/>
  <c r="BF201" i="8" s="1"/>
  <c r="BF178" i="8" a="1"/>
  <c r="BF178" i="8" s="1"/>
  <c r="R166" i="8" a="1"/>
  <c r="R166" i="8" s="1"/>
  <c r="BM188" i="8" a="1"/>
  <c r="BM188" i="8" s="1"/>
  <c r="BM210" i="8" a="1"/>
  <c r="BM210" i="8" s="1"/>
  <c r="R174" i="8" a="1"/>
  <c r="R174" i="8" s="1"/>
  <c r="R188" i="8" a="1"/>
  <c r="R188" i="8" s="1"/>
  <c r="R185" i="8" a="1"/>
  <c r="R185" i="8" s="1"/>
  <c r="R164" i="8" a="1"/>
  <c r="R164" i="8" s="1"/>
  <c r="AX182" i="8" a="1"/>
  <c r="AX182" i="8" s="1"/>
  <c r="BH198" i="8" a="1"/>
  <c r="BH198" i="8" s="1"/>
  <c r="BH197" i="8" a="1"/>
  <c r="BH197" i="8" s="1"/>
  <c r="BM166" i="8" a="1"/>
  <c r="BM166" i="8" s="1"/>
  <c r="BM206" i="8" a="1"/>
  <c r="BM206" i="8" s="1"/>
  <c r="BM190" i="8" a="1"/>
  <c r="BM190" i="8" s="1"/>
  <c r="BM180" i="8" a="1"/>
  <c r="BM180" i="8" s="1"/>
  <c r="BF164" i="8" a="1"/>
  <c r="BF164" i="8" s="1"/>
  <c r="BF177" i="8" a="1"/>
  <c r="BF177" i="8" s="1"/>
  <c r="R167" i="8" a="1"/>
  <c r="R167" i="8" s="1"/>
  <c r="R191" i="8" a="1"/>
  <c r="R191" i="8" s="1"/>
  <c r="R175" i="8" a="1"/>
  <c r="R175" i="8" s="1"/>
  <c r="R176" i="8" a="1"/>
  <c r="R176" i="8" s="1"/>
  <c r="BM201" i="8" a="1"/>
  <c r="BM201" i="8" s="1"/>
  <c r="BM198" i="8" a="1"/>
  <c r="BM198" i="8" s="1"/>
  <c r="BM195" i="8" a="1"/>
  <c r="BM195" i="8" s="1"/>
  <c r="BM187" i="8" a="1"/>
  <c r="BM187" i="8" s="1"/>
  <c r="M187" i="8" a="1"/>
  <c r="M187" i="8" s="1"/>
  <c r="R198" i="8" a="1"/>
  <c r="R198" i="8" s="1"/>
  <c r="R172" i="8" a="1"/>
  <c r="R172" i="8" s="1"/>
  <c r="R179" i="8" a="1"/>
  <c r="R179" i="8" s="1"/>
  <c r="R192" i="8" a="1"/>
  <c r="R192" i="8" s="1"/>
  <c r="R207" i="8" a="1"/>
  <c r="R207" i="8" s="1"/>
  <c r="AX207" i="8" a="1"/>
  <c r="AX207" i="8" s="1"/>
  <c r="BM178" i="8" a="1"/>
  <c r="BM178" i="8" s="1"/>
  <c r="BM174" i="8" a="1"/>
  <c r="BM174" i="8" s="1"/>
  <c r="BM202" i="8" a="1"/>
  <c r="BM202" i="8" s="1"/>
  <c r="BM175" i="8" a="1"/>
  <c r="BM175" i="8" s="1"/>
  <c r="B177" i="8" a="1"/>
  <c r="B177" i="8" s="1"/>
  <c r="BM164" i="8" a="1"/>
  <c r="BM164" i="8" s="1"/>
  <c r="I201" i="8" a="1"/>
  <c r="I201" i="8" s="1"/>
  <c r="R206" i="8" a="1"/>
  <c r="R206" i="8" s="1"/>
  <c r="R165" i="8" a="1"/>
  <c r="R165" i="8" s="1"/>
  <c r="R211" i="8" a="1"/>
  <c r="R211" i="8" s="1"/>
  <c r="AX171" i="8" a="1"/>
  <c r="AX171" i="8" s="1"/>
  <c r="AX167" i="8" a="1"/>
  <c r="AX167" i="8" s="1"/>
  <c r="BM197" i="8" a="1"/>
  <c r="BM197" i="8" s="1"/>
  <c r="BM177" i="8" a="1"/>
  <c r="BM177" i="8" s="1"/>
  <c r="BM169" i="8" a="1"/>
  <c r="BM169" i="8" s="1"/>
  <c r="I179" i="8" a="1"/>
  <c r="I179" i="8" s="1"/>
  <c r="R205" i="8" a="1"/>
  <c r="R205" i="8" s="1"/>
  <c r="R169" i="8" a="1"/>
  <c r="R169" i="8" s="1"/>
  <c r="R197" i="8" a="1"/>
  <c r="R197" i="8" s="1"/>
  <c r="BM207" i="8" a="1"/>
  <c r="BM207" i="8" s="1"/>
  <c r="BM182" i="8" a="1"/>
  <c r="BM182" i="8" s="1"/>
  <c r="BM211" i="8" a="1"/>
  <c r="BM211" i="8" s="1"/>
  <c r="BM199" i="8" a="1"/>
  <c r="BM199" i="8" s="1"/>
  <c r="BM184" i="8" a="1"/>
  <c r="BM184" i="8" s="1"/>
  <c r="I168" i="8" a="1"/>
  <c r="I168" i="8" s="1"/>
  <c r="R170" i="8" a="1"/>
  <c r="R170" i="8" s="1"/>
  <c r="R183" i="8" a="1"/>
  <c r="R183" i="8" s="1"/>
  <c r="R168" i="8" a="1"/>
  <c r="R168" i="8" s="1"/>
  <c r="R200" i="8" a="1"/>
  <c r="R200" i="8" s="1"/>
  <c r="R195" i="8" a="1"/>
  <c r="R195" i="8" s="1"/>
  <c r="BM189" i="8" a="1"/>
  <c r="BM189" i="8" s="1"/>
  <c r="BH182" i="8" a="1"/>
  <c r="BH182" i="8" s="1"/>
  <c r="BM179" i="8" a="1"/>
  <c r="BM179" i="8" s="1"/>
  <c r="BM172" i="8" a="1"/>
  <c r="BM172" i="8" s="1"/>
  <c r="BM209" i="8" a="1"/>
  <c r="BM209" i="8" s="1"/>
  <c r="BM205" i="8" a="1"/>
  <c r="BM205" i="8" s="1"/>
  <c r="R210" i="8" a="1"/>
  <c r="R210" i="8" s="1"/>
  <c r="R208" i="8" a="1"/>
  <c r="R208" i="8" s="1"/>
  <c r="R193" i="8" a="1"/>
  <c r="R193" i="8" s="1"/>
  <c r="R177" i="8" a="1"/>
  <c r="R177" i="8" s="1"/>
  <c r="AX174" i="8" a="1"/>
  <c r="AX174" i="8" s="1"/>
  <c r="BM208" i="8" a="1"/>
  <c r="BM208" i="8" s="1"/>
  <c r="BM165" i="8" a="1"/>
  <c r="BM165" i="8" s="1"/>
  <c r="BM194" i="8" a="1"/>
  <c r="BM194" i="8" s="1"/>
  <c r="BM203" i="8" a="1"/>
  <c r="BM203" i="8" s="1"/>
  <c r="S205" i="8" a="1"/>
  <c r="S205" i="8" s="1"/>
  <c r="BN200" i="8" a="1"/>
  <c r="BN200" i="8" s="1"/>
  <c r="BN202" i="8" a="1"/>
  <c r="BN202" i="8" s="1"/>
  <c r="D180" i="8" a="1"/>
  <c r="D180" i="8" s="1"/>
  <c r="D211" i="8" a="1"/>
  <c r="D211" i="8" s="1"/>
  <c r="D208" i="8" a="1"/>
  <c r="D208" i="8" s="1"/>
  <c r="D205" i="8" a="1"/>
  <c r="D205" i="8" s="1"/>
  <c r="D192" i="8" a="1"/>
  <c r="D192" i="8" s="1"/>
  <c r="D209" i="8" a="1"/>
  <c r="D209" i="8" s="1"/>
  <c r="BN205" i="8" a="1"/>
  <c r="BN205" i="8" s="1"/>
  <c r="D187" i="8" a="1"/>
  <c r="D187" i="8" s="1"/>
  <c r="BN197" i="8" a="1"/>
  <c r="BN197" i="8" s="1"/>
  <c r="BN207" i="8" a="1"/>
  <c r="BN207" i="8" s="1"/>
  <c r="BN190" i="8" a="1"/>
  <c r="BN190" i="8" s="1"/>
  <c r="BN180" i="8" a="1"/>
  <c r="BN180" i="8" s="1"/>
  <c r="D178" i="8" a="1"/>
  <c r="D178" i="8" s="1"/>
  <c r="D173" i="8" a="1"/>
  <c r="D173" i="8" s="1"/>
  <c r="D165" i="8" a="1"/>
  <c r="D165" i="8" s="1"/>
  <c r="D169" i="8" a="1"/>
  <c r="D169" i="8" s="1"/>
  <c r="D193" i="8" a="1"/>
  <c r="D193" i="8" s="1"/>
  <c r="BN184" i="8" a="1"/>
  <c r="BN184" i="8" s="1"/>
  <c r="BN166" i="8" a="1"/>
  <c r="BN166" i="8" s="1"/>
  <c r="BN211" i="8" a="1"/>
  <c r="BN211" i="8" s="1"/>
  <c r="BN182" i="8" a="1"/>
  <c r="BN182" i="8" s="1"/>
  <c r="D166" i="8" a="1"/>
  <c r="D166" i="8" s="1"/>
  <c r="S178" i="8" a="1"/>
  <c r="S178" i="8" s="1"/>
  <c r="D202" i="8" a="1"/>
  <c r="D202" i="8" s="1"/>
  <c r="D191" i="8" a="1"/>
  <c r="D191" i="8" s="1"/>
  <c r="S188" i="8" a="1"/>
  <c r="S188" i="8" s="1"/>
  <c r="D186" i="8" a="1"/>
  <c r="D186" i="8" s="1"/>
  <c r="D179" i="8" a="1"/>
  <c r="D179" i="8" s="1"/>
  <c r="BN198" i="8" a="1"/>
  <c r="BN198" i="8" s="1"/>
  <c r="BN168" i="8" a="1"/>
  <c r="BN168" i="8" s="1"/>
  <c r="BN165" i="8" a="1"/>
  <c r="BN165" i="8" s="1"/>
  <c r="D197" i="8" a="1"/>
  <c r="D197" i="8" s="1"/>
  <c r="D164" i="8" a="1"/>
  <c r="D164" i="8" s="1"/>
  <c r="D182" i="8" a="1"/>
  <c r="D182" i="8" s="1"/>
  <c r="D176" i="8" a="1"/>
  <c r="D176" i="8" s="1"/>
  <c r="S183" i="8" a="1"/>
  <c r="S183" i="8" s="1"/>
  <c r="D183" i="8" a="1"/>
  <c r="D183" i="8" s="1"/>
  <c r="BN183" i="8" a="1"/>
  <c r="BN183" i="8" s="1"/>
  <c r="D203" i="8" a="1"/>
  <c r="D203" i="8" s="1"/>
  <c r="BN181" i="8" a="1"/>
  <c r="BN181" i="8" s="1"/>
  <c r="BN179" i="8" a="1"/>
  <c r="BN179" i="8" s="1"/>
  <c r="BN208" i="8" a="1"/>
  <c r="BN208" i="8" s="1"/>
  <c r="D171" i="8" a="1"/>
  <c r="D171" i="8" s="1"/>
  <c r="D184" i="8" a="1"/>
  <c r="D184" i="8" s="1"/>
  <c r="D175" i="8" a="1"/>
  <c r="D175" i="8" s="1"/>
  <c r="D188" i="8" a="1"/>
  <c r="D188" i="8" s="1"/>
  <c r="D172" i="8" a="1"/>
  <c r="D172" i="8" s="1"/>
  <c r="S171" i="8" a="1"/>
  <c r="S171" i="8" s="1"/>
  <c r="D207" i="8" a="1"/>
  <c r="D207" i="8" s="1"/>
  <c r="BN175" i="8" a="1"/>
  <c r="BN175" i="8" s="1"/>
  <c r="BF167" i="8" a="1"/>
  <c r="BF167" i="8" s="1"/>
  <c r="BN170" i="8" a="1"/>
  <c r="BN170" i="8" s="1"/>
  <c r="D189" i="8" a="1"/>
  <c r="D189" i="8" s="1"/>
  <c r="D181" i="8" a="1"/>
  <c r="D181" i="8" s="1"/>
  <c r="D199" i="8" a="1"/>
  <c r="D199" i="8" s="1"/>
  <c r="D196" i="8" a="1"/>
  <c r="D196" i="8" s="1"/>
  <c r="D177" i="8" a="1"/>
  <c r="D177" i="8" s="1"/>
  <c r="D200" i="8" a="1"/>
  <c r="D200" i="8" s="1"/>
  <c r="BN187" i="8" a="1"/>
  <c r="BN187" i="8" s="1"/>
  <c r="S203" i="8" a="1"/>
  <c r="S203" i="8" s="1"/>
  <c r="S167" i="8" a="1"/>
  <c r="S167" i="8" s="1"/>
  <c r="S194" i="8" a="1"/>
  <c r="S194" i="8" s="1"/>
  <c r="S186" i="8" a="1"/>
  <c r="S186" i="8" s="1"/>
  <c r="S174" i="8" a="1"/>
  <c r="S174" i="8" s="1"/>
  <c r="S185" i="8" a="1"/>
  <c r="S185" i="8" s="1"/>
  <c r="M188" i="8" a="1"/>
  <c r="M188" i="8" s="1"/>
  <c r="M167" i="8" a="1"/>
  <c r="M167" i="8" s="1"/>
  <c r="M173" i="8" a="1"/>
  <c r="M173" i="8" s="1"/>
  <c r="M202" i="8" a="1"/>
  <c r="M202" i="8" s="1"/>
  <c r="M171" i="8" a="1"/>
  <c r="M171" i="8" s="1"/>
  <c r="M172" i="8" a="1"/>
  <c r="M172" i="8" s="1"/>
  <c r="BK198" i="8" a="1"/>
  <c r="BK198" i="8" s="1"/>
  <c r="S175" i="8" a="1"/>
  <c r="S175" i="8" s="1"/>
  <c r="S168" i="8" a="1"/>
  <c r="S168" i="8" s="1"/>
  <c r="S210" i="8" a="1"/>
  <c r="S210" i="8" s="1"/>
  <c r="S173" i="8" a="1"/>
  <c r="S173" i="8" s="1"/>
  <c r="S191" i="8" a="1"/>
  <c r="S191" i="8" s="1"/>
  <c r="S184" i="8" a="1"/>
  <c r="S184" i="8" s="1"/>
  <c r="M189" i="8" a="1"/>
  <c r="M189" i="8" s="1"/>
  <c r="M211" i="8" a="1"/>
  <c r="M211" i="8" s="1"/>
  <c r="M209" i="8" a="1"/>
  <c r="M209" i="8" s="1"/>
  <c r="M165" i="8" a="1"/>
  <c r="M165" i="8" s="1"/>
  <c r="M178" i="8" a="1"/>
  <c r="M178" i="8" s="1"/>
  <c r="M207" i="8" a="1"/>
  <c r="M207" i="8" s="1"/>
  <c r="BK201" i="8" a="1"/>
  <c r="BK201" i="8" s="1"/>
  <c r="BK181" i="8" a="1"/>
  <c r="BK181" i="8" s="1"/>
  <c r="BK190" i="8" a="1"/>
  <c r="BK190" i="8" s="1"/>
  <c r="BK165" i="8" a="1"/>
  <c r="BK165" i="8" s="1"/>
  <c r="S189" i="8" a="1"/>
  <c r="S189" i="8" s="1"/>
  <c r="S211" i="8" a="1"/>
  <c r="S211" i="8" s="1"/>
  <c r="S181" i="8" a="1"/>
  <c r="S181" i="8" s="1"/>
  <c r="S164" i="8" a="1"/>
  <c r="S164" i="8" s="1"/>
  <c r="S200" i="8" a="1"/>
  <c r="S200" i="8" s="1"/>
  <c r="S187" i="8" a="1"/>
  <c r="S187" i="8" s="1"/>
  <c r="M193" i="8" a="1"/>
  <c r="M193" i="8" s="1"/>
  <c r="M170" i="8" a="1"/>
  <c r="M170" i="8" s="1"/>
  <c r="M176" i="8" a="1"/>
  <c r="M176" i="8" s="1"/>
  <c r="M174" i="8" a="1"/>
  <c r="M174" i="8" s="1"/>
  <c r="M186" i="8" a="1"/>
  <c r="M186" i="8" s="1"/>
  <c r="M175" i="8" a="1"/>
  <c r="M175" i="8" s="1"/>
  <c r="BK166" i="8" a="1"/>
  <c r="BK166" i="8" s="1"/>
  <c r="BK209" i="8" a="1"/>
  <c r="BK209" i="8" s="1"/>
  <c r="S209" i="8" a="1"/>
  <c r="S209" i="8" s="1"/>
  <c r="S169" i="8" a="1"/>
  <c r="S169" i="8" s="1"/>
  <c r="S172" i="8" a="1"/>
  <c r="S172" i="8" s="1"/>
  <c r="S204" i="8" a="1"/>
  <c r="S204" i="8" s="1"/>
  <c r="S179" i="8" a="1"/>
  <c r="S179" i="8" s="1"/>
  <c r="M200" i="8" a="1"/>
  <c r="M200" i="8" s="1"/>
  <c r="M210" i="8" a="1"/>
  <c r="M210" i="8" s="1"/>
  <c r="M191" i="8" a="1"/>
  <c r="M191" i="8" s="1"/>
  <c r="M199" i="8" a="1"/>
  <c r="M199" i="8" s="1"/>
  <c r="M205" i="8" a="1"/>
  <c r="M205" i="8" s="1"/>
  <c r="M201" i="8" a="1"/>
  <c r="M201" i="8" s="1"/>
  <c r="BK175" i="8" a="1"/>
  <c r="BK175" i="8" s="1"/>
  <c r="BK208" i="8" a="1"/>
  <c r="BK208" i="8" s="1"/>
  <c r="S206" i="8" a="1"/>
  <c r="S206" i="8" s="1"/>
  <c r="S190" i="8" a="1"/>
  <c r="S190" i="8" s="1"/>
  <c r="S182" i="8" a="1"/>
  <c r="S182" i="8" s="1"/>
  <c r="S170" i="8" a="1"/>
  <c r="S170" i="8" s="1"/>
  <c r="S166" i="8" a="1"/>
  <c r="S166" i="8" s="1"/>
  <c r="M169" i="8" a="1"/>
  <c r="M169" i="8" s="1"/>
  <c r="M190" i="8" a="1"/>
  <c r="M190" i="8" s="1"/>
  <c r="M164" i="8" a="1"/>
  <c r="M164" i="8" s="1"/>
  <c r="M197" i="8" a="1"/>
  <c r="M197" i="8" s="1"/>
  <c r="M208" i="8" a="1"/>
  <c r="M208" i="8" s="1"/>
  <c r="M194" i="8" a="1"/>
  <c r="M194" i="8" s="1"/>
  <c r="BK176" i="8" a="1"/>
  <c r="BK176" i="8" s="1"/>
  <c r="BK170" i="8" a="1"/>
  <c r="BK170" i="8" s="1"/>
  <c r="S165" i="8" a="1"/>
  <c r="S165" i="8" s="1"/>
  <c r="S208" i="8" a="1"/>
  <c r="S208" i="8" s="1"/>
  <c r="S180" i="8" a="1"/>
  <c r="S180" i="8" s="1"/>
  <c r="S207" i="8" a="1"/>
  <c r="S207" i="8" s="1"/>
  <c r="S192" i="8" a="1"/>
  <c r="S192" i="8" s="1"/>
  <c r="S196" i="8" a="1"/>
  <c r="S196" i="8" s="1"/>
  <c r="M195" i="8" a="1"/>
  <c r="M195" i="8" s="1"/>
  <c r="M203" i="8" a="1"/>
  <c r="M203" i="8" s="1"/>
  <c r="M204" i="8" a="1"/>
  <c r="M204" i="8" s="1"/>
  <c r="M185" i="8" a="1"/>
  <c r="M185" i="8" s="1"/>
  <c r="M192" i="8" a="1"/>
  <c r="M192" i="8" s="1"/>
  <c r="M184" i="8" a="1"/>
  <c r="M184" i="8" s="1"/>
  <c r="BK194" i="8" a="1"/>
  <c r="BK194" i="8" s="1"/>
  <c r="S198" i="8" a="1"/>
  <c r="S198" i="8" s="1"/>
  <c r="S193" i="8" a="1"/>
  <c r="S193" i="8" s="1"/>
  <c r="S199" i="8" a="1"/>
  <c r="S199" i="8" s="1"/>
  <c r="S202" i="8" a="1"/>
  <c r="S202" i="8" s="1"/>
  <c r="S201" i="8" a="1"/>
  <c r="S201" i="8" s="1"/>
  <c r="S195" i="8" a="1"/>
  <c r="S195" i="8" s="1"/>
  <c r="S177" i="8" a="1"/>
  <c r="S177" i="8" s="1"/>
  <c r="M206" i="8" a="1"/>
  <c r="M206" i="8" s="1"/>
  <c r="M168" i="8" a="1"/>
  <c r="M168" i="8" s="1"/>
  <c r="M183" i="8" a="1"/>
  <c r="M183" i="8" s="1"/>
  <c r="M196" i="8" a="1"/>
  <c r="M196" i="8" s="1"/>
  <c r="M179" i="8" a="1"/>
  <c r="M179" i="8" s="1"/>
  <c r="N166" i="8" a="1"/>
  <c r="N166" i="8" s="1"/>
  <c r="N172" i="8" a="1"/>
  <c r="N172" i="8" s="1"/>
  <c r="N186" i="8" a="1"/>
  <c r="N186" i="8" s="1"/>
  <c r="N181" i="8" a="1"/>
  <c r="N181" i="8" s="1"/>
  <c r="N165" i="8" a="1"/>
  <c r="N165" i="8" s="1"/>
  <c r="N173" i="8" a="1"/>
  <c r="N173" i="8" s="1"/>
  <c r="N190" i="8" a="1"/>
  <c r="N190" i="8" s="1"/>
  <c r="N175" i="8" a="1"/>
  <c r="N175" i="8" s="1"/>
  <c r="N167" i="8" a="1"/>
  <c r="N167" i="8" s="1"/>
  <c r="N194" i="8" a="1"/>
  <c r="N194" i="8" s="1"/>
  <c r="N168" i="8" a="1"/>
  <c r="N168" i="8" s="1"/>
  <c r="N198" i="8" a="1"/>
  <c r="N198" i="8" s="1"/>
  <c r="N171" i="8" a="1"/>
  <c r="N171" i="8" s="1"/>
  <c r="N174" i="8" a="1"/>
  <c r="N174" i="8" s="1"/>
  <c r="N191" i="8" a="1"/>
  <c r="N191" i="8" s="1"/>
  <c r="N206" i="8" a="1"/>
  <c r="N206" i="8" s="1"/>
  <c r="N185" i="8" a="1"/>
  <c r="N185" i="8" s="1"/>
  <c r="N199" i="8" a="1"/>
  <c r="N199" i="8" s="1"/>
  <c r="N211" i="8" a="1"/>
  <c r="N211" i="8" s="1"/>
  <c r="N187" i="8" a="1"/>
  <c r="N187" i="8" s="1"/>
  <c r="N170" i="8" a="1"/>
  <c r="N170" i="8" s="1"/>
  <c r="N176" i="8" a="1"/>
  <c r="N176" i="8" s="1"/>
  <c r="N201" i="8" a="1"/>
  <c r="N201" i="8" s="1"/>
  <c r="N164" i="8" a="1"/>
  <c r="N164" i="8" s="1"/>
  <c r="N180" i="8" a="1"/>
  <c r="N180" i="8" s="1"/>
  <c r="N193" i="8" a="1"/>
  <c r="N193" i="8" s="1"/>
  <c r="N195" i="8" a="1"/>
  <c r="N195" i="8" s="1"/>
  <c r="N208" i="8" a="1"/>
  <c r="N208" i="8" s="1"/>
  <c r="N188" i="8" a="1"/>
  <c r="N188" i="8" s="1"/>
  <c r="N196" i="8" a="1"/>
  <c r="N196" i="8" s="1"/>
  <c r="N203" i="8" a="1"/>
  <c r="N203" i="8" s="1"/>
  <c r="N209" i="8" a="1"/>
  <c r="N209" i="8" s="1"/>
  <c r="N204" i="8" a="1"/>
  <c r="N204" i="8" s="1"/>
  <c r="N177" i="8" a="1"/>
  <c r="N177" i="8" s="1"/>
  <c r="N192" i="8" a="1"/>
  <c r="N192" i="8" s="1"/>
  <c r="N178" i="8" a="1"/>
  <c r="N178" i="8" s="1"/>
  <c r="N182" i="8" a="1"/>
  <c r="N182" i="8" s="1"/>
  <c r="N207" i="8" a="1"/>
  <c r="N207" i="8" s="1"/>
  <c r="N202" i="8" a="1"/>
  <c r="N202" i="8" s="1"/>
  <c r="N205" i="8" a="1"/>
  <c r="N205" i="8" s="1"/>
  <c r="N200" i="8" a="1"/>
  <c r="N200" i="8" s="1"/>
  <c r="N183" i="8" a="1"/>
  <c r="N183" i="8" s="1"/>
  <c r="N189" i="8" a="1"/>
  <c r="N189" i="8" s="1"/>
  <c r="N210" i="8" a="1"/>
  <c r="N210" i="8" s="1"/>
  <c r="N184" i="8" a="1"/>
  <c r="N184" i="8" s="1"/>
  <c r="N197" i="8" a="1"/>
  <c r="N197" i="8" s="1"/>
  <c r="N169" i="8" a="1"/>
  <c r="N169" i="8" s="1"/>
  <c r="N179" i="8" a="1"/>
  <c r="N179" i="8" s="1"/>
  <c r="I186" i="8" a="1"/>
  <c r="I186" i="8" s="1"/>
  <c r="I174" i="8" a="1"/>
  <c r="I174" i="8" s="1"/>
  <c r="I182" i="8" a="1"/>
  <c r="I182" i="8" s="1"/>
  <c r="I196" i="8" a="1"/>
  <c r="I196" i="8" s="1"/>
  <c r="I165" i="8" a="1"/>
  <c r="I165" i="8" s="1"/>
  <c r="I199" i="8" a="1"/>
  <c r="I199" i="8" s="1"/>
  <c r="I193" i="8" a="1"/>
  <c r="I193" i="8" s="1"/>
  <c r="I172" i="8" a="1"/>
  <c r="I172" i="8" s="1"/>
  <c r="I203" i="8" a="1"/>
  <c r="I203" i="8" s="1"/>
  <c r="I177" i="8" a="1"/>
  <c r="I177" i="8" s="1"/>
  <c r="I209" i="8" a="1"/>
  <c r="I209" i="8" s="1"/>
  <c r="I188" i="8" a="1"/>
  <c r="I188" i="8" s="1"/>
  <c r="I181" i="8" a="1"/>
  <c r="I181" i="8" s="1"/>
  <c r="I164" i="8" a="1"/>
  <c r="I164" i="8" s="1"/>
  <c r="I192" i="8" a="1"/>
  <c r="I192" i="8" s="1"/>
  <c r="I184" i="8" a="1"/>
  <c r="I184" i="8" s="1"/>
  <c r="I202" i="8" a="1"/>
  <c r="I202" i="8" s="1"/>
  <c r="I167" i="8" a="1"/>
  <c r="I167" i="8" s="1"/>
  <c r="O189" i="8" a="1"/>
  <c r="O189" i="8" s="1"/>
  <c r="O183" i="8" a="1"/>
  <c r="O183" i="8" s="1"/>
  <c r="O168" i="8" a="1"/>
  <c r="O168" i="8" s="1"/>
  <c r="O184" i="8" a="1"/>
  <c r="O184" i="8" s="1"/>
  <c r="O175" i="8" a="1"/>
  <c r="O175" i="8" s="1"/>
  <c r="O201" i="8" a="1"/>
  <c r="O201" i="8" s="1"/>
  <c r="O190" i="8" a="1"/>
  <c r="O190" i="8" s="1"/>
  <c r="O176" i="8" a="1"/>
  <c r="O176" i="8" s="1"/>
  <c r="O186" i="8" a="1"/>
  <c r="O186" i="8" s="1"/>
  <c r="O205" i="8" a="1"/>
  <c r="O205" i="8" s="1"/>
  <c r="O207" i="8" a="1"/>
  <c r="O207" i="8" s="1"/>
  <c r="O210" i="8" a="1"/>
  <c r="O210" i="8" s="1"/>
  <c r="O211" i="8" a="1"/>
  <c r="O211" i="8" s="1"/>
  <c r="O199" i="8" a="1"/>
  <c r="O199" i="8" s="1"/>
  <c r="O170" i="8" a="1"/>
  <c r="O170" i="8" s="1"/>
  <c r="O166" i="8" a="1"/>
  <c r="O166" i="8" s="1"/>
  <c r="O206" i="8" a="1"/>
  <c r="O206" i="8" s="1"/>
  <c r="O180" i="8" a="1"/>
  <c r="O180" i="8" s="1"/>
  <c r="O181" i="8" a="1"/>
  <c r="O181" i="8" s="1"/>
  <c r="O182" i="8" a="1"/>
  <c r="O182" i="8" s="1"/>
  <c r="O194" i="8" a="1"/>
  <c r="O194" i="8" s="1"/>
  <c r="O165" i="8" a="1"/>
  <c r="O165" i="8" s="1"/>
  <c r="O174" i="8" a="1"/>
  <c r="O174" i="8" s="1"/>
  <c r="O169" i="8" a="1"/>
  <c r="O169" i="8" s="1"/>
  <c r="O171" i="8" a="1"/>
  <c r="O171" i="8" s="1"/>
  <c r="O200" i="8" a="1"/>
  <c r="O200" i="8" s="1"/>
  <c r="O209" i="8" a="1"/>
  <c r="O209" i="8" s="1"/>
  <c r="O179" i="8" a="1"/>
  <c r="O179" i="8" s="1"/>
  <c r="O208" i="8" a="1"/>
  <c r="O208" i="8" s="1"/>
  <c r="O177" i="8" a="1"/>
  <c r="O177" i="8" s="1"/>
  <c r="O196" i="8" a="1"/>
  <c r="O196" i="8" s="1"/>
  <c r="O195" i="8" a="1"/>
  <c r="O195" i="8" s="1"/>
  <c r="O185" i="8" a="1"/>
  <c r="O185" i="8" s="1"/>
  <c r="O193" i="8" a="1"/>
  <c r="O193" i="8" s="1"/>
  <c r="O191" i="8" a="1"/>
  <c r="O191" i="8" s="1"/>
  <c r="O202" i="8" a="1"/>
  <c r="O202" i="8" s="1"/>
  <c r="O203" i="8" a="1"/>
  <c r="O203" i="8" s="1"/>
  <c r="O187" i="8" a="1"/>
  <c r="O187" i="8" s="1"/>
  <c r="O198" i="8" a="1"/>
  <c r="O198" i="8" s="1"/>
  <c r="O167" i="8" a="1"/>
  <c r="O167" i="8" s="1"/>
  <c r="O164" i="8" a="1"/>
  <c r="O164" i="8" s="1"/>
  <c r="O188" i="8" a="1"/>
  <c r="O188" i="8" s="1"/>
  <c r="O172" i="8" a="1"/>
  <c r="O172" i="8" s="1"/>
  <c r="O178" i="8" a="1"/>
  <c r="O178" i="8" s="1"/>
  <c r="O192" i="8" a="1"/>
  <c r="O192" i="8" s="1"/>
  <c r="O197" i="8" a="1"/>
  <c r="O197" i="8" s="1"/>
  <c r="O173" i="8" a="1"/>
  <c r="O173" i="8" s="1"/>
  <c r="O204" i="8" a="1"/>
  <c r="O204" i="8" s="1"/>
  <c r="AX183" i="8" a="1"/>
  <c r="AX183" i="8" s="1"/>
  <c r="AX172" i="8" a="1"/>
  <c r="AX172" i="8" s="1"/>
  <c r="AX199" i="8" a="1"/>
  <c r="AX199" i="8" s="1"/>
  <c r="AX166" i="8" a="1"/>
  <c r="AX166" i="8" s="1"/>
  <c r="AX210" i="8" a="1"/>
  <c r="AX210" i="8" s="1"/>
  <c r="AX194" i="8" a="1"/>
  <c r="AX194" i="8" s="1"/>
  <c r="AX201" i="8" a="1"/>
  <c r="AX201" i="8" s="1"/>
  <c r="BH186" i="8" a="1"/>
  <c r="BH186" i="8" s="1"/>
  <c r="BH206" i="8" a="1"/>
  <c r="BH206" i="8" s="1"/>
  <c r="BH195" i="8" a="1"/>
  <c r="BH195" i="8" s="1"/>
  <c r="BH172" i="8" a="1"/>
  <c r="BH172" i="8" s="1"/>
  <c r="BH211" i="8" a="1"/>
  <c r="BH211" i="8" s="1"/>
  <c r="I187" i="8" a="1"/>
  <c r="I187" i="8" s="1"/>
  <c r="I191" i="8" a="1"/>
  <c r="I191" i="8" s="1"/>
  <c r="I200" i="8" a="1"/>
  <c r="I200" i="8" s="1"/>
  <c r="BK167" i="8" a="1"/>
  <c r="BK167" i="8" s="1"/>
  <c r="AX165" i="8" a="1"/>
  <c r="AX165" i="8" s="1"/>
  <c r="AY171" i="8" a="1"/>
  <c r="AY171" i="8" s="1"/>
  <c r="BK189" i="8" a="1"/>
  <c r="BK189" i="8" s="1"/>
  <c r="AX208" i="8" a="1"/>
  <c r="AX208" i="8" s="1"/>
  <c r="AY176" i="8" a="1"/>
  <c r="AY176" i="8" s="1"/>
  <c r="BK191" i="8" a="1"/>
  <c r="BK191" i="8" s="1"/>
  <c r="AX187" i="8" a="1"/>
  <c r="AX187" i="8" s="1"/>
  <c r="AY198" i="8" a="1"/>
  <c r="AY198" i="8" s="1"/>
  <c r="BK210" i="8" a="1"/>
  <c r="BK210" i="8" s="1"/>
  <c r="BN192" i="8" a="1"/>
  <c r="BN192" i="8" s="1"/>
  <c r="BN169" i="8" a="1"/>
  <c r="BN169" i="8" s="1"/>
  <c r="BH166" i="8" a="1"/>
  <c r="BH166" i="8" s="1"/>
  <c r="BH177" i="8" a="1"/>
  <c r="BH177" i="8" s="1"/>
  <c r="BH175" i="8" a="1"/>
  <c r="BH175" i="8" s="1"/>
  <c r="BH210" i="8" a="1"/>
  <c r="BH210" i="8" s="1"/>
  <c r="Q182" i="8" a="1"/>
  <c r="Q182" i="8" s="1"/>
  <c r="Q190" i="8" a="1"/>
  <c r="Q190" i="8" s="1"/>
  <c r="Q206" i="8" a="1"/>
  <c r="Q206" i="8" s="1"/>
  <c r="Q174" i="8" a="1"/>
  <c r="Q174" i="8" s="1"/>
  <c r="Q189" i="8" a="1"/>
  <c r="Q189" i="8" s="1"/>
  <c r="Q197" i="8" a="1"/>
  <c r="Q197" i="8" s="1"/>
  <c r="Q183" i="8" a="1"/>
  <c r="Q183" i="8" s="1"/>
  <c r="Q168" i="8" a="1"/>
  <c r="Q168" i="8" s="1"/>
  <c r="Q199" i="8" a="1"/>
  <c r="Q199" i="8" s="1"/>
  <c r="Q191" i="8" a="1"/>
  <c r="Q191" i="8" s="1"/>
  <c r="Q173" i="8" a="1"/>
  <c r="Q173" i="8" s="1"/>
  <c r="Q171" i="8" a="1"/>
  <c r="Q171" i="8" s="1"/>
  <c r="Q172" i="8" a="1"/>
  <c r="Q172" i="8" s="1"/>
  <c r="Q184" i="8" a="1"/>
  <c r="Q184" i="8" s="1"/>
  <c r="Q200" i="8" a="1"/>
  <c r="Q200" i="8" s="1"/>
  <c r="Q170" i="8" a="1"/>
  <c r="Q170" i="8" s="1"/>
  <c r="Q178" i="8" a="1"/>
  <c r="Q178" i="8" s="1"/>
  <c r="Q196" i="8" a="1"/>
  <c r="Q196" i="8" s="1"/>
  <c r="Q181" i="8" a="1"/>
  <c r="Q181" i="8" s="1"/>
  <c r="Q207" i="8" a="1"/>
  <c r="Q207" i="8" s="1"/>
  <c r="Q192" i="8" a="1"/>
  <c r="Q192" i="8" s="1"/>
  <c r="Q194" i="8" a="1"/>
  <c r="Q194" i="8" s="1"/>
  <c r="Q205" i="8" a="1"/>
  <c r="Q205" i="8" s="1"/>
  <c r="Q177" i="8" a="1"/>
  <c r="Q177" i="8" s="1"/>
  <c r="Q166" i="8" a="1"/>
  <c r="Q166" i="8" s="1"/>
  <c r="Q185" i="8" a="1"/>
  <c r="Q185" i="8" s="1"/>
  <c r="Q211" i="8" a="1"/>
  <c r="Q211" i="8" s="1"/>
  <c r="Q180" i="8" a="1"/>
  <c r="Q180" i="8" s="1"/>
  <c r="Q186" i="8" a="1"/>
  <c r="Q186" i="8" s="1"/>
  <c r="Q209" i="8" a="1"/>
  <c r="Q209" i="8" s="1"/>
  <c r="Q175" i="8" a="1"/>
  <c r="Q175" i="8" s="1"/>
  <c r="Q169" i="8" a="1"/>
  <c r="Q169" i="8" s="1"/>
  <c r="Q198" i="8" a="1"/>
  <c r="Q198" i="8" s="1"/>
  <c r="Q204" i="8" a="1"/>
  <c r="Q204" i="8" s="1"/>
  <c r="Q176" i="8" a="1"/>
  <c r="Q176" i="8" s="1"/>
  <c r="Q187" i="8" a="1"/>
  <c r="Q187" i="8" s="1"/>
  <c r="Q203" i="8" a="1"/>
  <c r="Q203" i="8" s="1"/>
  <c r="Q167" i="8" a="1"/>
  <c r="Q167" i="8" s="1"/>
  <c r="Q165" i="8" a="1"/>
  <c r="Q165" i="8" s="1"/>
  <c r="Q188" i="8" a="1"/>
  <c r="Q188" i="8" s="1"/>
  <c r="Q164" i="8" a="1"/>
  <c r="Q164" i="8" s="1"/>
  <c r="Q210" i="8" a="1"/>
  <c r="Q210" i="8" s="1"/>
  <c r="Q202" i="8" a="1"/>
  <c r="Q202" i="8" s="1"/>
  <c r="Q193" i="8" a="1"/>
  <c r="Q193" i="8" s="1"/>
  <c r="Q201" i="8" a="1"/>
  <c r="Q201" i="8" s="1"/>
  <c r="Q179" i="8" a="1"/>
  <c r="Q179" i="8" s="1"/>
  <c r="Q195" i="8" a="1"/>
  <c r="Q195" i="8" s="1"/>
  <c r="Q208" i="8" a="1"/>
  <c r="Q208" i="8" s="1"/>
  <c r="B176" i="8" a="1"/>
  <c r="B176" i="8" s="1"/>
  <c r="B206" i="8" a="1"/>
  <c r="B206" i="8" s="1"/>
  <c r="B171" i="8" a="1"/>
  <c r="B171" i="8" s="1"/>
  <c r="BG172" i="8" a="1"/>
  <c r="BG172" i="8" s="1"/>
  <c r="BG174" i="8" a="1"/>
  <c r="BG174" i="8" s="1"/>
  <c r="BG202" i="8" a="1"/>
  <c r="BG202" i="8" s="1"/>
  <c r="BG189" i="8" a="1"/>
  <c r="BG189" i="8" s="1"/>
  <c r="BG192" i="8" a="1"/>
  <c r="BG192" i="8" s="1"/>
  <c r="BG165" i="8" a="1"/>
  <c r="BG165" i="8" s="1"/>
  <c r="BG167" i="8" a="1"/>
  <c r="BG167" i="8" s="1"/>
  <c r="BG181" i="8" a="1"/>
  <c r="BG181" i="8" s="1"/>
  <c r="BG170" i="8" a="1"/>
  <c r="BG170" i="8" s="1"/>
  <c r="BG203" i="8" a="1"/>
  <c r="BG203" i="8" s="1"/>
  <c r="BG210" i="8" a="1"/>
  <c r="BG210" i="8" s="1"/>
  <c r="BG175" i="8" a="1"/>
  <c r="BG175" i="8" s="1"/>
  <c r="BG166" i="8" a="1"/>
  <c r="BG166" i="8" s="1"/>
  <c r="BG199" i="8" a="1"/>
  <c r="BG199" i="8" s="1"/>
  <c r="BG164" i="8" a="1"/>
  <c r="BG164" i="8" s="1"/>
  <c r="BG186" i="8" a="1"/>
  <c r="BG186" i="8" s="1"/>
  <c r="BG208" i="8" a="1"/>
  <c r="BG208" i="8" s="1"/>
  <c r="BG188" i="8" a="1"/>
  <c r="BG188" i="8" s="1"/>
  <c r="BG209" i="8" a="1"/>
  <c r="BG209" i="8" s="1"/>
  <c r="BG206" i="8" a="1"/>
  <c r="BG206" i="8" s="1"/>
  <c r="BG200" i="8" a="1"/>
  <c r="BG200" i="8" s="1"/>
  <c r="BG193" i="8" a="1"/>
  <c r="BG193" i="8" s="1"/>
  <c r="BG190" i="8" a="1"/>
  <c r="BG190" i="8" s="1"/>
  <c r="BG191" i="8" a="1"/>
  <c r="BG191" i="8" s="1"/>
  <c r="BG169" i="8" a="1"/>
  <c r="BG169" i="8" s="1"/>
  <c r="BG183" i="8" a="1"/>
  <c r="BG183" i="8" s="1"/>
  <c r="BG198" i="8" a="1"/>
  <c r="BG198" i="8" s="1"/>
  <c r="BG185" i="8" a="1"/>
  <c r="BG185" i="8" s="1"/>
  <c r="BG177" i="8" a="1"/>
  <c r="BG177" i="8" s="1"/>
  <c r="BG179" i="8" a="1"/>
  <c r="BG179" i="8" s="1"/>
  <c r="BG176" i="8" a="1"/>
  <c r="BG176" i="8" s="1"/>
  <c r="BG184" i="8" a="1"/>
  <c r="BG184" i="8" s="1"/>
  <c r="BG173" i="8" a="1"/>
  <c r="BG173" i="8" s="1"/>
  <c r="BG201" i="8" a="1"/>
  <c r="BG201" i="8" s="1"/>
  <c r="BG207" i="8" a="1"/>
  <c r="BG207" i="8" s="1"/>
  <c r="BG196" i="8" a="1"/>
  <c r="BG196" i="8" s="1"/>
  <c r="BG194" i="8" a="1"/>
  <c r="BG194" i="8" s="1"/>
  <c r="BG182" i="8" a="1"/>
  <c r="BG182" i="8" s="1"/>
  <c r="BG187" i="8" a="1"/>
  <c r="BG187" i="8" s="1"/>
  <c r="BG211" i="8" a="1"/>
  <c r="BG211" i="8" s="1"/>
  <c r="BG204" i="8" a="1"/>
  <c r="BG204" i="8" s="1"/>
  <c r="BG205" i="8" a="1"/>
  <c r="BG205" i="8" s="1"/>
  <c r="BG197" i="8" a="1"/>
  <c r="BG197" i="8" s="1"/>
  <c r="BG195" i="8" a="1"/>
  <c r="BG195" i="8" s="1"/>
  <c r="BG168" i="8" a="1"/>
  <c r="BG168" i="8" s="1"/>
  <c r="BG178" i="8" a="1"/>
  <c r="BG178" i="8" s="1"/>
  <c r="BG171" i="8" a="1"/>
  <c r="BG171" i="8" s="1"/>
  <c r="BG180" i="8" a="1"/>
  <c r="BG180" i="8" s="1"/>
  <c r="BI180" i="8" a="1"/>
  <c r="BI180" i="8" s="1"/>
  <c r="BI192" i="8" a="1"/>
  <c r="BI192" i="8" s="1"/>
  <c r="BI203" i="8" a="1"/>
  <c r="BI203" i="8" s="1"/>
  <c r="BI207" i="8" a="1"/>
  <c r="BI207" i="8" s="1"/>
  <c r="BI181" i="8" a="1"/>
  <c r="BI181" i="8" s="1"/>
  <c r="BI208" i="8" a="1"/>
  <c r="BI208" i="8" s="1"/>
  <c r="BI176" i="8" a="1"/>
  <c r="BI176" i="8" s="1"/>
  <c r="BI165" i="8" a="1"/>
  <c r="BI165" i="8" s="1"/>
  <c r="BI182" i="8" a="1"/>
  <c r="BI182" i="8" s="1"/>
  <c r="BI169" i="8" a="1"/>
  <c r="BI169" i="8" s="1"/>
  <c r="BI185" i="8" a="1"/>
  <c r="BI185" i="8" s="1"/>
  <c r="BI172" i="8" a="1"/>
  <c r="BI172" i="8" s="1"/>
  <c r="BI190" i="8" a="1"/>
  <c r="BI190" i="8" s="1"/>
  <c r="BI206" i="8" a="1"/>
  <c r="BI206" i="8" s="1"/>
  <c r="BI193" i="8" a="1"/>
  <c r="BI193" i="8" s="1"/>
  <c r="BI184" i="8" a="1"/>
  <c r="BI184" i="8" s="1"/>
  <c r="BI210" i="8" a="1"/>
  <c r="BI210" i="8" s="1"/>
  <c r="BI202" i="8" a="1"/>
  <c r="BI202" i="8" s="1"/>
  <c r="BI164" i="8" a="1"/>
  <c r="BI164" i="8" s="1"/>
  <c r="BI166" i="8" a="1"/>
  <c r="BI166" i="8" s="1"/>
  <c r="BI174" i="8" a="1"/>
  <c r="BI174" i="8" s="1"/>
  <c r="BI173" i="8" a="1"/>
  <c r="BI173" i="8" s="1"/>
  <c r="BI168" i="8" a="1"/>
  <c r="BI168" i="8" s="1"/>
  <c r="BI178" i="8" a="1"/>
  <c r="BI178" i="8" s="1"/>
  <c r="BI179" i="8" a="1"/>
  <c r="BI179" i="8" s="1"/>
  <c r="BI191" i="8" a="1"/>
  <c r="BI191" i="8" s="1"/>
  <c r="BI167" i="8" a="1"/>
  <c r="BI167" i="8" s="1"/>
  <c r="BI211" i="8" a="1"/>
  <c r="BI211" i="8" s="1"/>
  <c r="BI200" i="8" a="1"/>
  <c r="BI200" i="8" s="1"/>
  <c r="BI201" i="8" a="1"/>
  <c r="BI201" i="8" s="1"/>
  <c r="BI189" i="8" a="1"/>
  <c r="BI189" i="8" s="1"/>
  <c r="BI170" i="8" a="1"/>
  <c r="BI170" i="8" s="1"/>
  <c r="BI188" i="8" a="1"/>
  <c r="BI188" i="8" s="1"/>
  <c r="BI171" i="8" a="1"/>
  <c r="BI171" i="8" s="1"/>
  <c r="BI199" i="8" a="1"/>
  <c r="BI199" i="8" s="1"/>
  <c r="BI186" i="8" a="1"/>
  <c r="BI186" i="8" s="1"/>
  <c r="BI177" i="8" a="1"/>
  <c r="BI177" i="8" s="1"/>
  <c r="BI198" i="8" a="1"/>
  <c r="BI198" i="8" s="1"/>
  <c r="BI183" i="8" a="1"/>
  <c r="BI183" i="8" s="1"/>
  <c r="BI196" i="8" a="1"/>
  <c r="BI196" i="8" s="1"/>
  <c r="BI195" i="8" a="1"/>
  <c r="BI195" i="8" s="1"/>
  <c r="BI197" i="8" a="1"/>
  <c r="BI197" i="8" s="1"/>
  <c r="BI204" i="8" a="1"/>
  <c r="BI204" i="8" s="1"/>
  <c r="BI209" i="8" a="1"/>
  <c r="BI209" i="8" s="1"/>
  <c r="BI205" i="8" a="1"/>
  <c r="BI205" i="8" s="1"/>
  <c r="BI175" i="8" a="1"/>
  <c r="BI175" i="8" s="1"/>
  <c r="BI194" i="8" a="1"/>
  <c r="BI194" i="8" s="1"/>
  <c r="BI187" i="8" a="1"/>
  <c r="BI187" i="8" s="1"/>
  <c r="I171" i="8" a="1"/>
  <c r="I171" i="8" s="1"/>
  <c r="AX196" i="8" a="1"/>
  <c r="AX196" i="8" s="1"/>
  <c r="BN186" i="8" a="1"/>
  <c r="BN186" i="8" s="1"/>
  <c r="BN176" i="8" a="1"/>
  <c r="BN176" i="8" s="1"/>
  <c r="I180" i="8" a="1"/>
  <c r="I180" i="8" s="1"/>
  <c r="I205" i="8" a="1"/>
  <c r="I205" i="8" s="1"/>
  <c r="I208" i="8" a="1"/>
  <c r="I208" i="8" s="1"/>
  <c r="AY172" i="8" a="1"/>
  <c r="AY172" i="8" s="1"/>
  <c r="AX209" i="8" a="1"/>
  <c r="AX209" i="8" s="1"/>
  <c r="AY164" i="8" a="1"/>
  <c r="AY164" i="8" s="1"/>
  <c r="BK195" i="8" a="1"/>
  <c r="BK195" i="8" s="1"/>
  <c r="AX204" i="8" a="1"/>
  <c r="AX204" i="8" s="1"/>
  <c r="AY187" i="8" a="1"/>
  <c r="AY187" i="8" s="1"/>
  <c r="BK178" i="8" a="1"/>
  <c r="BK178" i="8" s="1"/>
  <c r="BH192" i="8" a="1"/>
  <c r="BH192" i="8" s="1"/>
  <c r="BN185" i="8" a="1"/>
  <c r="BN185" i="8" s="1"/>
  <c r="BH204" i="8" a="1"/>
  <c r="BH204" i="8" s="1"/>
  <c r="BN177" i="8" a="1"/>
  <c r="BN177" i="8" s="1"/>
  <c r="BH201" i="8" a="1"/>
  <c r="BH201" i="8" s="1"/>
  <c r="BH202" i="8" a="1"/>
  <c r="BH202" i="8" s="1"/>
  <c r="BH181" i="8" a="1"/>
  <c r="BH181" i="8" s="1"/>
  <c r="BN199" i="8" a="1"/>
  <c r="BN199" i="8" s="1"/>
  <c r="BF196" i="8" a="1"/>
  <c r="BF196" i="8" s="1"/>
  <c r="BF168" i="8" a="1"/>
  <c r="BF168" i="8" s="1"/>
  <c r="BF207" i="8" a="1"/>
  <c r="BF207" i="8" s="1"/>
  <c r="BF172" i="8" a="1"/>
  <c r="BF172" i="8" s="1"/>
  <c r="BF165" i="8" a="1"/>
  <c r="BF165" i="8" s="1"/>
  <c r="BF169" i="8" a="1"/>
  <c r="BF169" i="8" s="1"/>
  <c r="BF205" i="8" a="1"/>
  <c r="BF205" i="8" s="1"/>
  <c r="BF189" i="8" a="1"/>
  <c r="BF189" i="8" s="1"/>
  <c r="BF202" i="8" a="1"/>
  <c r="BF202" i="8" s="1"/>
  <c r="BF179" i="8" a="1"/>
  <c r="BF179" i="8" s="1"/>
  <c r="BF181" i="8" a="1"/>
  <c r="BF181" i="8" s="1"/>
  <c r="BF200" i="8" a="1"/>
  <c r="BF200" i="8" s="1"/>
  <c r="BF197" i="8" a="1"/>
  <c r="BF197" i="8" s="1"/>
  <c r="BF206" i="8" a="1"/>
  <c r="BF206" i="8" s="1"/>
  <c r="BF192" i="8" a="1"/>
  <c r="BF192" i="8" s="1"/>
  <c r="BF204" i="8" a="1"/>
  <c r="BF204" i="8" s="1"/>
  <c r="BF184" i="8" a="1"/>
  <c r="BF184" i="8" s="1"/>
  <c r="BF176" i="8" a="1"/>
  <c r="BF176" i="8" s="1"/>
  <c r="BF209" i="8" a="1"/>
  <c r="BF209" i="8" s="1"/>
  <c r="BF190" i="8" a="1"/>
  <c r="BF190" i="8" s="1"/>
  <c r="BF166" i="8" a="1"/>
  <c r="BF166" i="8" s="1"/>
  <c r="BF187" i="8" a="1"/>
  <c r="BF187" i="8" s="1"/>
  <c r="BF188" i="8" a="1"/>
  <c r="BF188" i="8" s="1"/>
  <c r="BF183" i="8" a="1"/>
  <c r="BF183" i="8" s="1"/>
  <c r="BF174" i="8" a="1"/>
  <c r="BF174" i="8" s="1"/>
  <c r="BF185" i="8" a="1"/>
  <c r="BF185" i="8" s="1"/>
  <c r="BF171" i="8" a="1"/>
  <c r="BF171" i="8" s="1"/>
  <c r="BF170" i="8" a="1"/>
  <c r="BF170" i="8" s="1"/>
  <c r="BF211" i="8" a="1"/>
  <c r="BF211" i="8" s="1"/>
  <c r="BF199" i="8" a="1"/>
  <c r="BF199" i="8" s="1"/>
  <c r="BF193" i="8" a="1"/>
  <c r="BF193" i="8" s="1"/>
  <c r="BF198" i="8" a="1"/>
  <c r="BF198" i="8" s="1"/>
  <c r="BF173" i="8" a="1"/>
  <c r="BF173" i="8" s="1"/>
  <c r="BF210" i="8" a="1"/>
  <c r="BF210" i="8" s="1"/>
  <c r="BF191" i="8" a="1"/>
  <c r="BF191" i="8" s="1"/>
  <c r="BF182" i="8" a="1"/>
  <c r="BF182" i="8" s="1"/>
  <c r="BF186" i="8" a="1"/>
  <c r="BF186" i="8" s="1"/>
  <c r="H168" i="8" a="1"/>
  <c r="H168" i="8" s="1"/>
  <c r="H175" i="8" a="1"/>
  <c r="H175" i="8" s="1"/>
  <c r="H174" i="8" a="1"/>
  <c r="H174" i="8" s="1"/>
  <c r="H191" i="8" a="1"/>
  <c r="H191" i="8" s="1"/>
  <c r="H187" i="8" a="1"/>
  <c r="H187" i="8" s="1"/>
  <c r="H186" i="8" a="1"/>
  <c r="H186" i="8" s="1"/>
  <c r="H189" i="8" a="1"/>
  <c r="H189" i="8" s="1"/>
  <c r="H192" i="8" a="1"/>
  <c r="H192" i="8" s="1"/>
  <c r="H207" i="8" a="1"/>
  <c r="H207" i="8" s="1"/>
  <c r="H171" i="8" a="1"/>
  <c r="H171" i="8" s="1"/>
  <c r="H167" i="8" a="1"/>
  <c r="H167" i="8" s="1"/>
  <c r="H199" i="8" a="1"/>
  <c r="H199" i="8" s="1"/>
  <c r="H182" i="8" a="1"/>
  <c r="H182" i="8" s="1"/>
  <c r="H169" i="8" a="1"/>
  <c r="H169" i="8" s="1"/>
  <c r="H209" i="8" a="1"/>
  <c r="H209" i="8" s="1"/>
  <c r="H206" i="8" a="1"/>
  <c r="H206" i="8" s="1"/>
  <c r="H202" i="8" a="1"/>
  <c r="H202" i="8" s="1"/>
  <c r="H200" i="8" a="1"/>
  <c r="H200" i="8" s="1"/>
  <c r="H197" i="8" a="1"/>
  <c r="H197" i="8" s="1"/>
  <c r="H181" i="8" a="1"/>
  <c r="H181" i="8" s="1"/>
  <c r="H172" i="8" a="1"/>
  <c r="H172" i="8" s="1"/>
  <c r="H208" i="8" a="1"/>
  <c r="H208" i="8" s="1"/>
  <c r="H185" i="8" a="1"/>
  <c r="H185" i="8" s="1"/>
  <c r="H190" i="8" a="1"/>
  <c r="H190" i="8" s="1"/>
  <c r="H198" i="8" a="1"/>
  <c r="H198" i="8" s="1"/>
  <c r="H177" i="8" a="1"/>
  <c r="H177" i="8" s="1"/>
  <c r="H196" i="8" a="1"/>
  <c r="H196" i="8" s="1"/>
  <c r="H178" i="8" a="1"/>
  <c r="H178" i="8" s="1"/>
  <c r="H211" i="8" a="1"/>
  <c r="H211" i="8" s="1"/>
  <c r="H188" i="8" a="1"/>
  <c r="H188" i="8" s="1"/>
  <c r="H204" i="8" a="1"/>
  <c r="H204" i="8" s="1"/>
  <c r="H203" i="8" a="1"/>
  <c r="H203" i="8" s="1"/>
  <c r="H205" i="8" a="1"/>
  <c r="H205" i="8" s="1"/>
  <c r="H165" i="8" a="1"/>
  <c r="H165" i="8" s="1"/>
  <c r="H201" i="8" a="1"/>
  <c r="H201" i="8" s="1"/>
  <c r="H194" i="8" a="1"/>
  <c r="H194" i="8" s="1"/>
  <c r="H183" i="8" a="1"/>
  <c r="H183" i="8" s="1"/>
  <c r="H166" i="8" a="1"/>
  <c r="H166" i="8" s="1"/>
  <c r="H170" i="8" a="1"/>
  <c r="H170" i="8" s="1"/>
  <c r="H193" i="8" a="1"/>
  <c r="H193" i="8" s="1"/>
  <c r="H179" i="8" a="1"/>
  <c r="H179" i="8" s="1"/>
  <c r="H173" i="8" a="1"/>
  <c r="H173" i="8" s="1"/>
  <c r="H184" i="8" a="1"/>
  <c r="H184" i="8" s="1"/>
  <c r="H164" i="8" a="1"/>
  <c r="H164" i="8" s="1"/>
  <c r="H210" i="8" a="1"/>
  <c r="H210" i="8" s="1"/>
  <c r="H195" i="8" a="1"/>
  <c r="H195" i="8" s="1"/>
  <c r="H176" i="8" a="1"/>
  <c r="H176" i="8" s="1"/>
  <c r="H180" i="8" a="1"/>
  <c r="H180" i="8" s="1"/>
  <c r="I197" i="8" a="1"/>
  <c r="I197" i="8" s="1"/>
  <c r="BK202" i="8" a="1"/>
  <c r="BK202" i="8" s="1"/>
  <c r="I194" i="8" a="1"/>
  <c r="I194" i="8" s="1"/>
  <c r="I195" i="8" a="1"/>
  <c r="I195" i="8" s="1"/>
  <c r="I210" i="8" a="1"/>
  <c r="I210" i="8" s="1"/>
  <c r="AY203" i="8" a="1"/>
  <c r="AY203" i="8" s="1"/>
  <c r="AX198" i="8" a="1"/>
  <c r="AX198" i="8" s="1"/>
  <c r="AY170" i="8" a="1"/>
  <c r="AY170" i="8" s="1"/>
  <c r="BK207" i="8" a="1"/>
  <c r="BK207" i="8" s="1"/>
  <c r="AX189" i="8" a="1"/>
  <c r="AX189" i="8" s="1"/>
  <c r="AY175" i="8" a="1"/>
  <c r="AY175" i="8" s="1"/>
  <c r="BK203" i="8" a="1"/>
  <c r="BK203" i="8" s="1"/>
  <c r="AX193" i="8" a="1"/>
  <c r="AX193" i="8" s="1"/>
  <c r="AY197" i="8" a="1"/>
  <c r="AY197" i="8" s="1"/>
  <c r="BK164" i="8" a="1"/>
  <c r="BK164" i="8" s="1"/>
  <c r="BH169" i="8" a="1"/>
  <c r="BH169" i="8" s="1"/>
  <c r="BN204" i="8" a="1"/>
  <c r="BN204" i="8" s="1"/>
  <c r="BH203" i="8" a="1"/>
  <c r="BH203" i="8" s="1"/>
  <c r="BH194" i="8" a="1"/>
  <c r="BH194" i="8" s="1"/>
  <c r="BN206" i="8" a="1"/>
  <c r="BN206" i="8" s="1"/>
  <c r="BH189" i="8" a="1"/>
  <c r="BH189" i="8" s="1"/>
  <c r="BH183" i="8" a="1"/>
  <c r="BH183" i="8" s="1"/>
  <c r="BH170" i="8" a="1"/>
  <c r="BH170" i="8" s="1"/>
  <c r="BN188" i="8" a="1"/>
  <c r="BN188" i="8" s="1"/>
  <c r="B167" i="8" a="1"/>
  <c r="B167" i="8" s="1"/>
  <c r="P182" i="8" a="1"/>
  <c r="P182" i="8" s="1"/>
  <c r="P178" i="8" a="1"/>
  <c r="P178" i="8" s="1"/>
  <c r="P211" i="8" a="1"/>
  <c r="P211" i="8" s="1"/>
  <c r="P184" i="8" a="1"/>
  <c r="P184" i="8" s="1"/>
  <c r="P198" i="8" a="1"/>
  <c r="P198" i="8" s="1"/>
  <c r="P181" i="8" a="1"/>
  <c r="P181" i="8" s="1"/>
  <c r="P167" i="8" a="1"/>
  <c r="P167" i="8" s="1"/>
  <c r="P177" i="8" a="1"/>
  <c r="P177" i="8" s="1"/>
  <c r="P201" i="8" a="1"/>
  <c r="P201" i="8" s="1"/>
  <c r="P209" i="8" a="1"/>
  <c r="P209" i="8" s="1"/>
  <c r="P203" i="8" a="1"/>
  <c r="P203" i="8" s="1"/>
  <c r="P188" i="8" a="1"/>
  <c r="P188" i="8" s="1"/>
  <c r="P199" i="8" a="1"/>
  <c r="P199" i="8" s="1"/>
  <c r="P196" i="8" a="1"/>
  <c r="P196" i="8" s="1"/>
  <c r="P175" i="8" a="1"/>
  <c r="P175" i="8" s="1"/>
  <c r="P192" i="8" a="1"/>
  <c r="P192" i="8" s="1"/>
  <c r="P205" i="8" a="1"/>
  <c r="P205" i="8" s="1"/>
  <c r="P208" i="8" a="1"/>
  <c r="P208" i="8" s="1"/>
  <c r="P172" i="8" a="1"/>
  <c r="P172" i="8" s="1"/>
  <c r="P191" i="8" a="1"/>
  <c r="P191" i="8" s="1"/>
  <c r="P193" i="8" a="1"/>
  <c r="P193" i="8" s="1"/>
  <c r="P180" i="8" a="1"/>
  <c r="P180" i="8" s="1"/>
  <c r="P194" i="8" a="1"/>
  <c r="P194" i="8" s="1"/>
  <c r="P176" i="8" a="1"/>
  <c r="P176" i="8" s="1"/>
  <c r="P189" i="8" a="1"/>
  <c r="P189" i="8" s="1"/>
  <c r="P197" i="8" a="1"/>
  <c r="P197" i="8" s="1"/>
  <c r="P185" i="8" a="1"/>
  <c r="P185" i="8" s="1"/>
  <c r="P195" i="8" a="1"/>
  <c r="P195" i="8" s="1"/>
  <c r="P186" i="8" a="1"/>
  <c r="P186" i="8" s="1"/>
  <c r="P183" i="8" a="1"/>
  <c r="P183" i="8" s="1"/>
  <c r="P165" i="8" a="1"/>
  <c r="P165" i="8" s="1"/>
  <c r="P206" i="8" a="1"/>
  <c r="P206" i="8" s="1"/>
  <c r="P202" i="8" a="1"/>
  <c r="P202" i="8" s="1"/>
  <c r="P174" i="8" a="1"/>
  <c r="P174" i="8" s="1"/>
  <c r="P164" i="8" a="1"/>
  <c r="P164" i="8" s="1"/>
  <c r="P179" i="8" a="1"/>
  <c r="P179" i="8" s="1"/>
  <c r="P210" i="8" a="1"/>
  <c r="P210" i="8" s="1"/>
  <c r="P190" i="8" a="1"/>
  <c r="P190" i="8" s="1"/>
  <c r="P207" i="8" a="1"/>
  <c r="P207" i="8" s="1"/>
  <c r="P166" i="8" a="1"/>
  <c r="P166" i="8" s="1"/>
  <c r="P173" i="8" a="1"/>
  <c r="P173" i="8" s="1"/>
  <c r="P204" i="8" a="1"/>
  <c r="P204" i="8" s="1"/>
  <c r="P170" i="8" a="1"/>
  <c r="P170" i="8" s="1"/>
  <c r="P169" i="8" a="1"/>
  <c r="P169" i="8" s="1"/>
  <c r="P200" i="8" a="1"/>
  <c r="P200" i="8" s="1"/>
  <c r="P187" i="8" a="1"/>
  <c r="P187" i="8" s="1"/>
  <c r="P171" i="8" a="1"/>
  <c r="P171" i="8" s="1"/>
  <c r="P168" i="8" a="1"/>
  <c r="P168" i="8" s="1"/>
  <c r="BL193" i="8" a="1"/>
  <c r="BL193" i="8" s="1"/>
  <c r="BL172" i="8" a="1"/>
  <c r="BL172" i="8" s="1"/>
  <c r="BL209" i="8" a="1"/>
  <c r="BL209" i="8" s="1"/>
  <c r="BL185" i="8" a="1"/>
  <c r="BL185" i="8" s="1"/>
  <c r="BL201" i="8" a="1"/>
  <c r="BL201" i="8" s="1"/>
  <c r="BL167" i="8" a="1"/>
  <c r="BL167" i="8" s="1"/>
  <c r="BL194" i="8" a="1"/>
  <c r="BL194" i="8" s="1"/>
  <c r="BL170" i="8" a="1"/>
  <c r="BL170" i="8" s="1"/>
  <c r="BL184" i="8" a="1"/>
  <c r="BL184" i="8" s="1"/>
  <c r="BL189" i="8" a="1"/>
  <c r="BL189" i="8" s="1"/>
  <c r="BL168" i="8" a="1"/>
  <c r="BL168" i="8" s="1"/>
  <c r="BL177" i="8" a="1"/>
  <c r="BL177" i="8" s="1"/>
  <c r="BL208" i="8" a="1"/>
  <c r="BL208" i="8" s="1"/>
  <c r="BL195" i="8" a="1"/>
  <c r="BL195" i="8" s="1"/>
  <c r="BL205" i="8" a="1"/>
  <c r="BL205" i="8" s="1"/>
  <c r="BL164" i="8" a="1"/>
  <c r="BL164" i="8" s="1"/>
  <c r="BL176" i="8" a="1"/>
  <c r="BL176" i="8" s="1"/>
  <c r="BL166" i="8" a="1"/>
  <c r="BL166" i="8" s="1"/>
  <c r="BL203" i="8" a="1"/>
  <c r="BL203" i="8" s="1"/>
  <c r="BL169" i="8" a="1"/>
  <c r="BL169" i="8" s="1"/>
  <c r="F169" i="8" a="1"/>
  <c r="F169" i="8" s="1"/>
  <c r="F200" i="8" a="1"/>
  <c r="F200" i="8" s="1"/>
  <c r="F186" i="8" a="1"/>
  <c r="F186" i="8" s="1"/>
  <c r="F205" i="8" a="1"/>
  <c r="F205" i="8" s="1"/>
  <c r="F187" i="8" a="1"/>
  <c r="F187" i="8" s="1"/>
  <c r="F199" i="8" a="1"/>
  <c r="F199" i="8" s="1"/>
  <c r="F193" i="8" a="1"/>
  <c r="F193" i="8" s="1"/>
  <c r="F181" i="8" a="1"/>
  <c r="F181" i="8" s="1"/>
  <c r="F178" i="8" a="1"/>
  <c r="F178" i="8" s="1"/>
  <c r="F170" i="8" a="1"/>
  <c r="F170" i="8" s="1"/>
  <c r="F177" i="8" a="1"/>
  <c r="F177" i="8" s="1"/>
  <c r="F189" i="8" a="1"/>
  <c r="F189" i="8" s="1"/>
  <c r="F208" i="8" a="1"/>
  <c r="F208" i="8" s="1"/>
  <c r="F188" i="8" a="1"/>
  <c r="F188" i="8" s="1"/>
  <c r="F175" i="8" a="1"/>
  <c r="F175" i="8" s="1"/>
  <c r="F194" i="8" a="1"/>
  <c r="F194" i="8" s="1"/>
  <c r="F179" i="8" a="1"/>
  <c r="F179" i="8" s="1"/>
  <c r="F201" i="8" a="1"/>
  <c r="F201" i="8" s="1"/>
  <c r="F182" i="8" a="1"/>
  <c r="F182" i="8" s="1"/>
  <c r="F184" i="8" a="1"/>
  <c r="F184" i="8" s="1"/>
  <c r="F180" i="8" a="1"/>
  <c r="F180" i="8" s="1"/>
  <c r="F209" i="8" a="1"/>
  <c r="F209" i="8" s="1"/>
  <c r="F176" i="8" a="1"/>
  <c r="F176" i="8" s="1"/>
  <c r="F174" i="8" a="1"/>
  <c r="F174" i="8" s="1"/>
  <c r="F211" i="8" a="1"/>
  <c r="F211" i="8" s="1"/>
  <c r="F167" i="8" a="1"/>
  <c r="F167" i="8" s="1"/>
  <c r="F195" i="8" a="1"/>
  <c r="F195" i="8" s="1"/>
  <c r="F171" i="8" a="1"/>
  <c r="F171" i="8" s="1"/>
  <c r="F207" i="8" a="1"/>
  <c r="F207" i="8" s="1"/>
  <c r="F196" i="8" a="1"/>
  <c r="F196" i="8" s="1"/>
  <c r="F166" i="8" a="1"/>
  <c r="F166" i="8" s="1"/>
  <c r="F204" i="8" a="1"/>
  <c r="F204" i="8" s="1"/>
  <c r="F198" i="8" a="1"/>
  <c r="F198" i="8" s="1"/>
  <c r="F210" i="8" a="1"/>
  <c r="F210" i="8" s="1"/>
  <c r="F197" i="8" a="1"/>
  <c r="F197" i="8" s="1"/>
  <c r="F173" i="8" a="1"/>
  <c r="F173" i="8" s="1"/>
  <c r="F203" i="8" a="1"/>
  <c r="F203" i="8" s="1"/>
  <c r="F191" i="8" a="1"/>
  <c r="F191" i="8" s="1"/>
  <c r="F202" i="8" a="1"/>
  <c r="F202" i="8" s="1"/>
  <c r="F183" i="8" a="1"/>
  <c r="F183" i="8" s="1"/>
  <c r="F165" i="8" a="1"/>
  <c r="F165" i="8" s="1"/>
  <c r="F168" i="8" a="1"/>
  <c r="F168" i="8" s="1"/>
  <c r="F172" i="8" a="1"/>
  <c r="F172" i="8" s="1"/>
  <c r="F192" i="8" a="1"/>
  <c r="F192" i="8" s="1"/>
  <c r="F190" i="8" a="1"/>
  <c r="F190" i="8" s="1"/>
  <c r="F206" i="8" a="1"/>
  <c r="F206" i="8" s="1"/>
  <c r="F185" i="8" a="1"/>
  <c r="F185" i="8" s="1"/>
  <c r="F164" i="8" a="1"/>
  <c r="F164" i="8" s="1"/>
  <c r="BC200" i="8" a="1"/>
  <c r="BC200" i="8" s="1"/>
  <c r="BC177" i="8" a="1"/>
  <c r="BC177" i="8" s="1"/>
  <c r="BC175" i="8" a="1"/>
  <c r="BC175" i="8" s="1"/>
  <c r="BC202" i="8" a="1"/>
  <c r="BC202" i="8" s="1"/>
  <c r="BC176" i="8" a="1"/>
  <c r="BC176" i="8" s="1"/>
  <c r="BC204" i="8" a="1"/>
  <c r="BC204" i="8" s="1"/>
  <c r="BC197" i="8" a="1"/>
  <c r="BC197" i="8" s="1"/>
  <c r="BC178" i="8" a="1"/>
  <c r="BC178" i="8" s="1"/>
  <c r="BC207" i="8" a="1"/>
  <c r="BC207" i="8" s="1"/>
  <c r="BC191" i="8" a="1"/>
  <c r="BC191" i="8" s="1"/>
  <c r="BC198" i="8" a="1"/>
  <c r="BC198" i="8" s="1"/>
  <c r="BC172" i="8" a="1"/>
  <c r="BC172" i="8" s="1"/>
  <c r="BC173" i="8" a="1"/>
  <c r="BC173" i="8" s="1"/>
  <c r="BC166" i="8" a="1"/>
  <c r="BC166" i="8" s="1"/>
  <c r="BC188" i="8" a="1"/>
  <c r="BC188" i="8" s="1"/>
  <c r="BC183" i="8" a="1"/>
  <c r="BC183" i="8" s="1"/>
  <c r="BC211" i="8" a="1"/>
  <c r="BC211" i="8" s="1"/>
  <c r="BC186" i="8" a="1"/>
  <c r="BC186" i="8" s="1"/>
  <c r="BC182" i="8" a="1"/>
  <c r="BC182" i="8" s="1"/>
  <c r="BC201" i="8" a="1"/>
  <c r="BC201" i="8" s="1"/>
  <c r="BC169" i="8" a="1"/>
  <c r="BC169" i="8" s="1"/>
  <c r="BC199" i="8" a="1"/>
  <c r="BC199" i="8" s="1"/>
  <c r="BC196" i="8" a="1"/>
  <c r="BC196" i="8" s="1"/>
  <c r="BC192" i="8" a="1"/>
  <c r="BC192" i="8" s="1"/>
  <c r="BC206" i="8" a="1"/>
  <c r="BC206" i="8" s="1"/>
  <c r="BC171" i="8" a="1"/>
  <c r="BC171" i="8" s="1"/>
  <c r="BC190" i="8" a="1"/>
  <c r="BC190" i="8" s="1"/>
  <c r="BC168" i="8" a="1"/>
  <c r="BC168" i="8" s="1"/>
  <c r="BC180" i="8" a="1"/>
  <c r="BC180" i="8" s="1"/>
  <c r="BC174" i="8" a="1"/>
  <c r="BC174" i="8" s="1"/>
  <c r="BC208" i="8" a="1"/>
  <c r="BC208" i="8" s="1"/>
  <c r="BC187" i="8" a="1"/>
  <c r="BC187" i="8" s="1"/>
  <c r="BC195" i="8" a="1"/>
  <c r="BC195" i="8" s="1"/>
  <c r="BC189" i="8" a="1"/>
  <c r="BC189" i="8" s="1"/>
  <c r="BC205" i="8" a="1"/>
  <c r="BC205" i="8" s="1"/>
  <c r="BC181" i="8" a="1"/>
  <c r="BC181" i="8" s="1"/>
  <c r="BC203" i="8" a="1"/>
  <c r="BC203" i="8" s="1"/>
  <c r="BC184" i="8" a="1"/>
  <c r="BC184" i="8" s="1"/>
  <c r="BC170" i="8" a="1"/>
  <c r="BC170" i="8" s="1"/>
  <c r="BC209" i="8" a="1"/>
  <c r="BC209" i="8" s="1"/>
  <c r="BC164" i="8" a="1"/>
  <c r="BC164" i="8" s="1"/>
  <c r="BC185" i="8" a="1"/>
  <c r="BC185" i="8" s="1"/>
  <c r="BC179" i="8" a="1"/>
  <c r="BC179" i="8" s="1"/>
  <c r="BC193" i="8" a="1"/>
  <c r="BC193" i="8" s="1"/>
  <c r="BC194" i="8" a="1"/>
  <c r="BC194" i="8" s="1"/>
  <c r="BC165" i="8" a="1"/>
  <c r="BC165" i="8" s="1"/>
  <c r="BC210" i="8" a="1"/>
  <c r="BC210" i="8" s="1"/>
  <c r="BC167" i="8" a="1"/>
  <c r="BC167" i="8" s="1"/>
  <c r="BK186" i="8" a="1"/>
  <c r="BK186" i="8" s="1"/>
  <c r="I204" i="8" a="1"/>
  <c r="I204" i="8" s="1"/>
  <c r="I189" i="8" a="1"/>
  <c r="I189" i="8" s="1"/>
  <c r="AX185" i="8" a="1"/>
  <c r="AX185" i="8" s="1"/>
  <c r="AY179" i="8" a="1"/>
  <c r="AY179" i="8" s="1"/>
  <c r="AX197" i="8" a="1"/>
  <c r="AX197" i="8" s="1"/>
  <c r="AY204" i="8" a="1"/>
  <c r="AY204" i="8" s="1"/>
  <c r="BK192" i="8" a="1"/>
  <c r="BK192" i="8" s="1"/>
  <c r="AX211" i="8" a="1"/>
  <c r="AX211" i="8" s="1"/>
  <c r="AY192" i="8" a="1"/>
  <c r="AY192" i="8" s="1"/>
  <c r="BK193" i="8" a="1"/>
  <c r="BK193" i="8" s="1"/>
  <c r="AX191" i="8" a="1"/>
  <c r="AX191" i="8" s="1"/>
  <c r="AY182" i="8" a="1"/>
  <c r="AY182" i="8" s="1"/>
  <c r="BH188" i="8" a="1"/>
  <c r="BH188" i="8" s="1"/>
  <c r="BN203" i="8" a="1"/>
  <c r="BN203" i="8" s="1"/>
  <c r="BH176" i="8" a="1"/>
  <c r="BH176" i="8" s="1"/>
  <c r="BN191" i="8" a="1"/>
  <c r="BN191" i="8" s="1"/>
  <c r="BH173" i="8" a="1"/>
  <c r="BH173" i="8" s="1"/>
  <c r="BH184" i="8" a="1"/>
  <c r="BH184" i="8" s="1"/>
  <c r="BN167" i="8" a="1"/>
  <c r="BN167" i="8" s="1"/>
  <c r="BD180" i="8" a="1"/>
  <c r="BD180" i="8" s="1"/>
  <c r="BD184" i="8" a="1"/>
  <c r="BD184" i="8" s="1"/>
  <c r="BD210" i="8" a="1"/>
  <c r="BD210" i="8" s="1"/>
  <c r="BD200" i="8" a="1"/>
  <c r="BD200" i="8" s="1"/>
  <c r="BD170" i="8" a="1"/>
  <c r="BD170" i="8" s="1"/>
  <c r="BD189" i="8" a="1"/>
  <c r="BD189" i="8" s="1"/>
  <c r="BD208" i="8" a="1"/>
  <c r="BD208" i="8" s="1"/>
  <c r="BD205" i="8" a="1"/>
  <c r="BD205" i="8" s="1"/>
  <c r="BD203" i="8" a="1"/>
  <c r="BD203" i="8" s="1"/>
  <c r="BD209" i="8" a="1"/>
  <c r="BD209" i="8" s="1"/>
  <c r="BD164" i="8" a="1"/>
  <c r="BD164" i="8" s="1"/>
  <c r="BD192" i="8" a="1"/>
  <c r="BD192" i="8" s="1"/>
  <c r="BD186" i="8" a="1"/>
  <c r="BD186" i="8" s="1"/>
  <c r="BD177" i="8" a="1"/>
  <c r="BD177" i="8" s="1"/>
  <c r="BD211" i="8" a="1"/>
  <c r="BD211" i="8" s="1"/>
  <c r="BD182" i="8" a="1"/>
  <c r="BD182" i="8" s="1"/>
  <c r="BD196" i="8" a="1"/>
  <c r="BD196" i="8" s="1"/>
  <c r="BD185" i="8" a="1"/>
  <c r="BD185" i="8" s="1"/>
  <c r="BD169" i="8" a="1"/>
  <c r="BD169" i="8" s="1"/>
  <c r="BD202" i="8" a="1"/>
  <c r="BD202" i="8" s="1"/>
  <c r="BD199" i="8" a="1"/>
  <c r="BD199" i="8" s="1"/>
  <c r="BD201" i="8" a="1"/>
  <c r="BD201" i="8" s="1"/>
  <c r="BD172" i="8" a="1"/>
  <c r="BD172" i="8" s="1"/>
  <c r="BD207" i="8" a="1"/>
  <c r="BD207" i="8" s="1"/>
  <c r="BD165" i="8" a="1"/>
  <c r="BD165" i="8" s="1"/>
  <c r="BD167" i="8" a="1"/>
  <c r="BD167" i="8" s="1"/>
  <c r="BD173" i="8" a="1"/>
  <c r="BD173" i="8" s="1"/>
  <c r="BD174" i="8" a="1"/>
  <c r="BD174" i="8" s="1"/>
  <c r="BD198" i="8" a="1"/>
  <c r="BD198" i="8" s="1"/>
  <c r="BD195" i="8" a="1"/>
  <c r="BD195" i="8" s="1"/>
  <c r="BD183" i="8" a="1"/>
  <c r="BD183" i="8" s="1"/>
  <c r="BD171" i="8" a="1"/>
  <c r="BD171" i="8" s="1"/>
  <c r="BD181" i="8" a="1"/>
  <c r="BD181" i="8" s="1"/>
  <c r="BD176" i="8" a="1"/>
  <c r="BD176" i="8" s="1"/>
  <c r="BD175" i="8" a="1"/>
  <c r="BD175" i="8" s="1"/>
  <c r="BD178" i="8" a="1"/>
  <c r="BD178" i="8" s="1"/>
  <c r="BD190" i="8" a="1"/>
  <c r="BD190" i="8" s="1"/>
  <c r="BD166" i="8" a="1"/>
  <c r="BD166" i="8" s="1"/>
  <c r="BD188" i="8" a="1"/>
  <c r="BD188" i="8" s="1"/>
  <c r="BD197" i="8" a="1"/>
  <c r="BD197" i="8" s="1"/>
  <c r="BD194" i="8" a="1"/>
  <c r="BD194" i="8" s="1"/>
  <c r="BD193" i="8" a="1"/>
  <c r="BD193" i="8" s="1"/>
  <c r="BD187" i="8" a="1"/>
  <c r="BD187" i="8" s="1"/>
  <c r="BD168" i="8" a="1"/>
  <c r="BD168" i="8" s="1"/>
  <c r="BD204" i="8" a="1"/>
  <c r="BD204" i="8" s="1"/>
  <c r="BD206" i="8" a="1"/>
  <c r="BD206" i="8" s="1"/>
  <c r="BD179" i="8" a="1"/>
  <c r="BD179" i="8" s="1"/>
  <c r="BD191" i="8" a="1"/>
  <c r="BD191" i="8" s="1"/>
  <c r="E205" i="8" a="1"/>
  <c r="E205" i="8" s="1"/>
  <c r="E164" i="8" a="1"/>
  <c r="E164" i="8" s="1"/>
  <c r="BK184" i="8" a="1"/>
  <c r="BK184" i="8" s="1"/>
  <c r="BK180" i="8" a="1"/>
  <c r="BK180" i="8" s="1"/>
  <c r="BK172" i="8" a="1"/>
  <c r="BK172" i="8" s="1"/>
  <c r="BK168" i="8" a="1"/>
  <c r="BK168" i="8" s="1"/>
  <c r="BK169" i="8" a="1"/>
  <c r="BK169" i="8" s="1"/>
  <c r="BK179" i="8" a="1"/>
  <c r="BK179" i="8" s="1"/>
  <c r="BK204" i="8" a="1"/>
  <c r="BK204" i="8" s="1"/>
  <c r="I211" i="8" a="1"/>
  <c r="I211" i="8" s="1"/>
  <c r="BK185" i="8" a="1"/>
  <c r="BK185" i="8" s="1"/>
  <c r="AZ175" i="8" a="1"/>
  <c r="AZ175" i="8" s="1"/>
  <c r="AZ180" i="8" a="1"/>
  <c r="AZ180" i="8" s="1"/>
  <c r="AZ201" i="8" a="1"/>
  <c r="AZ201" i="8" s="1"/>
  <c r="AZ199" i="8" a="1"/>
  <c r="AZ199" i="8" s="1"/>
  <c r="AZ206" i="8" a="1"/>
  <c r="AZ206" i="8" s="1"/>
  <c r="AZ191" i="8" a="1"/>
  <c r="AZ191" i="8" s="1"/>
  <c r="AZ208" i="8" a="1"/>
  <c r="AZ208" i="8" s="1"/>
  <c r="AZ167" i="8" a="1"/>
  <c r="AZ167" i="8" s="1"/>
  <c r="AZ203" i="8" a="1"/>
  <c r="AZ203" i="8" s="1"/>
  <c r="AZ192" i="8" a="1"/>
  <c r="AZ192" i="8" s="1"/>
  <c r="AZ168" i="8" a="1"/>
  <c r="AZ168" i="8" s="1"/>
  <c r="AZ195" i="8" a="1"/>
  <c r="AZ195" i="8" s="1"/>
  <c r="AZ204" i="8" a="1"/>
  <c r="AZ204" i="8" s="1"/>
  <c r="AZ190" i="8" a="1"/>
  <c r="AZ190" i="8" s="1"/>
  <c r="AZ164" i="8" a="1"/>
  <c r="AZ164" i="8" s="1"/>
  <c r="AZ169" i="8" a="1"/>
  <c r="AZ169" i="8" s="1"/>
  <c r="AZ202" i="8" a="1"/>
  <c r="AZ202" i="8" s="1"/>
  <c r="AZ173" i="8" a="1"/>
  <c r="AZ173" i="8" s="1"/>
  <c r="AZ184" i="8" a="1"/>
  <c r="AZ184" i="8" s="1"/>
  <c r="AZ177" i="8" a="1"/>
  <c r="AZ177" i="8" s="1"/>
  <c r="AZ194" i="8" a="1"/>
  <c r="AZ194" i="8" s="1"/>
  <c r="AZ178" i="8" a="1"/>
  <c r="AZ178" i="8" s="1"/>
  <c r="AZ182" i="8" a="1"/>
  <c r="AZ182" i="8" s="1"/>
  <c r="AZ187" i="8" a="1"/>
  <c r="AZ187" i="8" s="1"/>
  <c r="AZ171" i="8" a="1"/>
  <c r="AZ171" i="8" s="1"/>
  <c r="AZ183" i="8" a="1"/>
  <c r="AZ183" i="8" s="1"/>
  <c r="AZ186" i="8" a="1"/>
  <c r="AZ186" i="8" s="1"/>
  <c r="AZ165" i="8" a="1"/>
  <c r="AZ165" i="8" s="1"/>
  <c r="AZ200" i="8" a="1"/>
  <c r="AZ200" i="8" s="1"/>
  <c r="AZ196" i="8" a="1"/>
  <c r="AZ196" i="8" s="1"/>
  <c r="AZ179" i="8" a="1"/>
  <c r="AZ179" i="8" s="1"/>
  <c r="AZ176" i="8" a="1"/>
  <c r="AZ176" i="8" s="1"/>
  <c r="AZ193" i="8" a="1"/>
  <c r="AZ193" i="8" s="1"/>
  <c r="AZ198" i="8" a="1"/>
  <c r="AZ198" i="8" s="1"/>
  <c r="AZ181" i="8" a="1"/>
  <c r="AZ181" i="8" s="1"/>
  <c r="AZ211" i="8" a="1"/>
  <c r="AZ211" i="8" s="1"/>
  <c r="AZ207" i="8" a="1"/>
  <c r="AZ207" i="8" s="1"/>
  <c r="AZ205" i="8" a="1"/>
  <c r="AZ205" i="8" s="1"/>
  <c r="AZ174" i="8" a="1"/>
  <c r="AZ174" i="8" s="1"/>
  <c r="AZ209" i="8" a="1"/>
  <c r="AZ209" i="8" s="1"/>
  <c r="AZ185" i="8" a="1"/>
  <c r="AZ185" i="8" s="1"/>
  <c r="AZ188" i="8" a="1"/>
  <c r="AZ188" i="8" s="1"/>
  <c r="AZ189" i="8" a="1"/>
  <c r="AZ189" i="8" s="1"/>
  <c r="AZ166" i="8" a="1"/>
  <c r="AZ166" i="8" s="1"/>
  <c r="AZ170" i="8" a="1"/>
  <c r="AZ170" i="8" s="1"/>
  <c r="AZ197" i="8" a="1"/>
  <c r="AZ197" i="8" s="1"/>
  <c r="AZ210" i="8" a="1"/>
  <c r="AZ210" i="8" s="1"/>
  <c r="AZ172" i="8" a="1"/>
  <c r="AZ172" i="8" s="1"/>
  <c r="I176" i="8" a="1"/>
  <c r="I176" i="8" s="1"/>
  <c r="I183" i="8" a="1"/>
  <c r="I183" i="8" s="1"/>
  <c r="AX200" i="8" a="1"/>
  <c r="AX200" i="8" s="1"/>
  <c r="AY202" i="8" a="1"/>
  <c r="AY202" i="8" s="1"/>
  <c r="AX168" i="8" a="1"/>
  <c r="AX168" i="8" s="1"/>
  <c r="AY169" i="8" a="1"/>
  <c r="AY169" i="8" s="1"/>
  <c r="BK173" i="8" a="1"/>
  <c r="BK173" i="8" s="1"/>
  <c r="AX190" i="8" a="1"/>
  <c r="AX190" i="8" s="1"/>
  <c r="AY196" i="8" a="1"/>
  <c r="AY196" i="8" s="1"/>
  <c r="BK205" i="8" a="1"/>
  <c r="BK205" i="8" s="1"/>
  <c r="AX181" i="8" a="1"/>
  <c r="AX181" i="8" s="1"/>
  <c r="AY181" i="8" a="1"/>
  <c r="AY181" i="8" s="1"/>
  <c r="BK188" i="8" a="1"/>
  <c r="BK188" i="8" s="1"/>
  <c r="BH190" i="8" a="1"/>
  <c r="BH190" i="8" s="1"/>
  <c r="BH200" i="8" a="1"/>
  <c r="BH200" i="8" s="1"/>
  <c r="BN173" i="8" a="1"/>
  <c r="BN173" i="8" s="1"/>
  <c r="BH165" i="8" a="1"/>
  <c r="BH165" i="8" s="1"/>
  <c r="BH171" i="8" a="1"/>
  <c r="BH171" i="8" s="1"/>
  <c r="BN194" i="8" a="1"/>
  <c r="BN194" i="8" s="1"/>
  <c r="BH208" i="8" a="1"/>
  <c r="BH208" i="8" s="1"/>
  <c r="BN196" i="8" a="1"/>
  <c r="BN196" i="8" s="1"/>
  <c r="BN171" i="8" a="1"/>
  <c r="BN171" i="8" s="1"/>
  <c r="G165" i="8" a="1"/>
  <c r="G165" i="8" s="1"/>
  <c r="G205" i="8" a="1"/>
  <c r="G205" i="8" s="1"/>
  <c r="G164" i="8" a="1"/>
  <c r="G164" i="8" s="1"/>
  <c r="G180" i="8" a="1"/>
  <c r="G180" i="8" s="1"/>
  <c r="G207" i="8" a="1"/>
  <c r="G207" i="8" s="1"/>
  <c r="G170" i="8" a="1"/>
  <c r="G170" i="8" s="1"/>
  <c r="G210" i="8" a="1"/>
  <c r="G210" i="8" s="1"/>
  <c r="G195" i="8" a="1"/>
  <c r="G195" i="8" s="1"/>
  <c r="G208" i="8" a="1"/>
  <c r="G208" i="8" s="1"/>
  <c r="G168" i="8" a="1"/>
  <c r="G168" i="8" s="1"/>
  <c r="G183" i="8" a="1"/>
  <c r="G183" i="8" s="1"/>
  <c r="G171" i="8" a="1"/>
  <c r="G171" i="8" s="1"/>
  <c r="G198" i="8" a="1"/>
  <c r="G198" i="8" s="1"/>
  <c r="BK183" i="8" a="1"/>
  <c r="BK183" i="8" s="1"/>
  <c r="AY167" i="8" a="1"/>
  <c r="AY167" i="8" s="1"/>
  <c r="AY200" i="8" a="1"/>
  <c r="AY200" i="8" s="1"/>
  <c r="AY188" i="8" a="1"/>
  <c r="AY188" i="8" s="1"/>
  <c r="BH209" i="8" a="1"/>
  <c r="BH209" i="8" s="1"/>
  <c r="I207" i="8" a="1"/>
  <c r="I207" i="8" s="1"/>
  <c r="I178" i="8" a="1"/>
  <c r="I178" i="8" s="1"/>
  <c r="AX188" i="8" a="1"/>
  <c r="AX188" i="8" s="1"/>
  <c r="AY190" i="8" a="1"/>
  <c r="AY190" i="8" s="1"/>
  <c r="AX178" i="8" a="1"/>
  <c r="AX178" i="8" s="1"/>
  <c r="AY183" i="8" a="1"/>
  <c r="AY183" i="8" s="1"/>
  <c r="BK177" i="8" a="1"/>
  <c r="BK177" i="8" s="1"/>
  <c r="AX177" i="8" a="1"/>
  <c r="AX177" i="8" s="1"/>
  <c r="AY180" i="8" a="1"/>
  <c r="AY180" i="8" s="1"/>
  <c r="BK196" i="8" a="1"/>
  <c r="BK196" i="8" s="1"/>
  <c r="AX206" i="8" a="1"/>
  <c r="AX206" i="8" s="1"/>
  <c r="AY186" i="8" a="1"/>
  <c r="AY186" i="8" s="1"/>
  <c r="BK182" i="8" a="1"/>
  <c r="BK182" i="8" s="1"/>
  <c r="BN174" i="8" a="1"/>
  <c r="BN174" i="8" s="1"/>
  <c r="BN209" i="8" a="1"/>
  <c r="BN209" i="8" s="1"/>
  <c r="BH187" i="8" a="1"/>
  <c r="BH187" i="8" s="1"/>
  <c r="BH199" i="8" a="1"/>
  <c r="BH199" i="8" s="1"/>
  <c r="BH179" i="8" a="1"/>
  <c r="BH179" i="8" s="1"/>
  <c r="BN193" i="8" a="1"/>
  <c r="BN193" i="8" s="1"/>
  <c r="J182" i="8" a="1"/>
  <c r="J182" i="8" s="1"/>
  <c r="J176" i="8" a="1"/>
  <c r="J176" i="8" s="1"/>
  <c r="J187" i="8" a="1"/>
  <c r="J187" i="8" s="1"/>
  <c r="J167" i="8" a="1"/>
  <c r="J167" i="8" s="1"/>
  <c r="J210" i="8" a="1"/>
  <c r="J210" i="8" s="1"/>
  <c r="J196" i="8" a="1"/>
  <c r="J196" i="8" s="1"/>
  <c r="J200" i="8" a="1"/>
  <c r="J200" i="8" s="1"/>
  <c r="J180" i="8" a="1"/>
  <c r="J180" i="8" s="1"/>
  <c r="J201" i="8" a="1"/>
  <c r="J201" i="8" s="1"/>
  <c r="J177" i="8" a="1"/>
  <c r="J177" i="8" s="1"/>
  <c r="J192" i="8" a="1"/>
  <c r="J192" i="8" s="1"/>
  <c r="J184" i="8" a="1"/>
  <c r="J184" i="8" s="1"/>
  <c r="J178" i="8" a="1"/>
  <c r="J178" i="8" s="1"/>
  <c r="J168" i="8" a="1"/>
  <c r="J168" i="8" s="1"/>
  <c r="J164" i="8" a="1"/>
  <c r="J164" i="8" s="1"/>
  <c r="J181" i="8" a="1"/>
  <c r="J181" i="8" s="1"/>
  <c r="J193" i="8" a="1"/>
  <c r="J193" i="8" s="1"/>
  <c r="J170" i="8" a="1"/>
  <c r="J170" i="8" s="1"/>
  <c r="J190" i="8" a="1"/>
  <c r="J190" i="8" s="1"/>
  <c r="J208" i="8" a="1"/>
  <c r="J208" i="8" s="1"/>
  <c r="J207" i="8" a="1"/>
  <c r="J207" i="8" s="1"/>
  <c r="J183" i="8" a="1"/>
  <c r="J183" i="8" s="1"/>
  <c r="J166" i="8" a="1"/>
  <c r="J166" i="8" s="1"/>
  <c r="J185" i="8" a="1"/>
  <c r="J185" i="8" s="1"/>
  <c r="J174" i="8" a="1"/>
  <c r="J174" i="8" s="1"/>
  <c r="J173" i="8" a="1"/>
  <c r="J173" i="8" s="1"/>
  <c r="J191" i="8" a="1"/>
  <c r="J191" i="8" s="1"/>
  <c r="J197" i="8" a="1"/>
  <c r="J197" i="8" s="1"/>
  <c r="J198" i="8" a="1"/>
  <c r="J198" i="8" s="1"/>
  <c r="J175" i="8" a="1"/>
  <c r="J175" i="8" s="1"/>
  <c r="J205" i="8" a="1"/>
  <c r="J205" i="8" s="1"/>
  <c r="J171" i="8" a="1"/>
  <c r="J171" i="8" s="1"/>
  <c r="J188" i="8" a="1"/>
  <c r="J188" i="8" s="1"/>
  <c r="J206" i="8" a="1"/>
  <c r="J206" i="8" s="1"/>
  <c r="J165" i="8" a="1"/>
  <c r="J165" i="8" s="1"/>
  <c r="J209" i="8" a="1"/>
  <c r="J209" i="8" s="1"/>
  <c r="J203" i="8" a="1"/>
  <c r="J203" i="8" s="1"/>
  <c r="J195" i="8" a="1"/>
  <c r="J195" i="8" s="1"/>
  <c r="J186" i="8" a="1"/>
  <c r="J186" i="8" s="1"/>
  <c r="J199" i="8" a="1"/>
  <c r="J199" i="8" s="1"/>
  <c r="J202" i="8" a="1"/>
  <c r="J202" i="8" s="1"/>
  <c r="J172" i="8" a="1"/>
  <c r="J172" i="8" s="1"/>
  <c r="J179" i="8" a="1"/>
  <c r="J179" i="8" s="1"/>
  <c r="J189" i="8" a="1"/>
  <c r="J189" i="8" s="1"/>
  <c r="J204" i="8" a="1"/>
  <c r="J204" i="8" s="1"/>
  <c r="J211" i="8" a="1"/>
  <c r="J211" i="8" s="1"/>
  <c r="J194" i="8" a="1"/>
  <c r="J194" i="8" s="1"/>
  <c r="J169" i="8" a="1"/>
  <c r="J169" i="8" s="1"/>
  <c r="C196" i="8" a="1"/>
  <c r="C196" i="8" s="1"/>
  <c r="C178" i="8" a="1"/>
  <c r="C178" i="8" s="1"/>
  <c r="C169" i="8" a="1"/>
  <c r="C169" i="8" s="1"/>
  <c r="C192" i="8" a="1"/>
  <c r="C192" i="8" s="1"/>
  <c r="C175" i="8" a="1"/>
  <c r="C175" i="8" s="1"/>
  <c r="C209" i="8" a="1"/>
  <c r="C209" i="8" s="1"/>
  <c r="BH191" i="8" a="1"/>
  <c r="BH191" i="8" s="1"/>
  <c r="I169" i="8" a="1"/>
  <c r="I169" i="8" s="1"/>
  <c r="I198" i="8" a="1"/>
  <c r="I198" i="8" s="1"/>
  <c r="AX202" i="8" a="1"/>
  <c r="AX202" i="8" s="1"/>
  <c r="AX195" i="8" a="1"/>
  <c r="AX195" i="8" s="1"/>
  <c r="AY205" i="8" a="1"/>
  <c r="AY205" i="8" s="1"/>
  <c r="BK200" i="8" a="1"/>
  <c r="BK200" i="8" s="1"/>
  <c r="AX169" i="8" a="1"/>
  <c r="AX169" i="8" s="1"/>
  <c r="AY165" i="8" a="1"/>
  <c r="AY165" i="8" s="1"/>
  <c r="BK206" i="8" a="1"/>
  <c r="BK206" i="8" s="1"/>
  <c r="AX186" i="8" a="1"/>
  <c r="AX186" i="8" s="1"/>
  <c r="BK199" i="8" a="1"/>
  <c r="BK199" i="8" s="1"/>
  <c r="BN178" i="8" a="1"/>
  <c r="BN178" i="8" s="1"/>
  <c r="BN201" i="8" a="1"/>
  <c r="BN201" i="8" s="1"/>
  <c r="BH207" i="8" a="1"/>
  <c r="BH207" i="8" s="1"/>
  <c r="BH178" i="8" a="1"/>
  <c r="BH178" i="8" s="1"/>
  <c r="AY201" i="8" a="1"/>
  <c r="AY201" i="8" s="1"/>
  <c r="AY206" i="8" a="1"/>
  <c r="AY206" i="8" s="1"/>
  <c r="AY199" i="8" a="1"/>
  <c r="AY199" i="8" s="1"/>
  <c r="AY184" i="8" a="1"/>
  <c r="AY184" i="8" s="1"/>
  <c r="AY173" i="8" a="1"/>
  <c r="AY173" i="8" s="1"/>
  <c r="AY208" i="8" a="1"/>
  <c r="AY208" i="8" s="1"/>
  <c r="AY174" i="8" a="1"/>
  <c r="AY174" i="8" s="1"/>
  <c r="AX175" i="8" a="1"/>
  <c r="AX175" i="8" s="1"/>
  <c r="AX203" i="8" a="1"/>
  <c r="AX203" i="8" s="1"/>
  <c r="BH196" i="8" a="1"/>
  <c r="BH196" i="8" s="1"/>
  <c r="I166" i="8" a="1"/>
  <c r="I166" i="8" s="1"/>
  <c r="I173" i="8" a="1"/>
  <c r="I173" i="8" s="1"/>
  <c r="AX170" i="8" a="1"/>
  <c r="AX170" i="8" s="1"/>
  <c r="AX192" i="8" a="1"/>
  <c r="AX192" i="8" s="1"/>
  <c r="AY178" i="8" a="1"/>
  <c r="AY178" i="8" s="1"/>
  <c r="BK211" i="8" a="1"/>
  <c r="BK211" i="8" s="1"/>
  <c r="AX184" i="8" a="1"/>
  <c r="AX184" i="8" s="1"/>
  <c r="AY191" i="8" a="1"/>
  <c r="AY191" i="8" s="1"/>
  <c r="BK171" i="8" a="1"/>
  <c r="BK171" i="8" s="1"/>
  <c r="AX173" i="8" a="1"/>
  <c r="AX173" i="8" s="1"/>
  <c r="AY194" i="8" a="1"/>
  <c r="AY194" i="8" s="1"/>
  <c r="BK174" i="8" a="1"/>
  <c r="BK174" i="8" s="1"/>
  <c r="AX164" i="8" a="1"/>
  <c r="AX164" i="8" s="1"/>
  <c r="AY193" i="8" a="1"/>
  <c r="AY193" i="8" s="1"/>
  <c r="BK197" i="8" a="1"/>
  <c r="BK197" i="8" s="1"/>
  <c r="BN172" i="8" a="1"/>
  <c r="BN172" i="8" s="1"/>
  <c r="BN189" i="8" a="1"/>
  <c r="BN189" i="8" s="1"/>
  <c r="BN195" i="8" a="1"/>
  <c r="BN195" i="8" s="1"/>
  <c r="BH168" i="8" a="1"/>
  <c r="BH168" i="8" s="1"/>
  <c r="BH164" i="8" a="1"/>
  <c r="BH164" i="8" s="1"/>
  <c r="BN164" i="8" a="1"/>
  <c r="BN164" i="8" s="1"/>
  <c r="K208" i="8" a="1"/>
  <c r="K208" i="8" s="1"/>
  <c r="K207" i="8" a="1"/>
  <c r="K207" i="8" s="1"/>
  <c r="K184" i="8" a="1"/>
  <c r="K184" i="8" s="1"/>
  <c r="K166" i="8" a="1"/>
  <c r="K166" i="8" s="1"/>
  <c r="K190" i="8" a="1"/>
  <c r="K190" i="8" s="1"/>
  <c r="K194" i="8" a="1"/>
  <c r="K194" i="8" s="1"/>
  <c r="K204" i="8" a="1"/>
  <c r="K204" i="8" s="1"/>
  <c r="K198" i="8" a="1"/>
  <c r="K198" i="8" s="1"/>
  <c r="K195" i="8" a="1"/>
  <c r="K195" i="8" s="1"/>
  <c r="K169" i="8" a="1"/>
  <c r="K169" i="8" s="1"/>
  <c r="K174" i="8" a="1"/>
  <c r="K174" i="8" s="1"/>
  <c r="K203" i="8" a="1"/>
  <c r="K203" i="8" s="1"/>
  <c r="K188" i="8" a="1"/>
  <c r="K188" i="8" s="1"/>
  <c r="K167" i="8" a="1"/>
  <c r="K167" i="8" s="1"/>
  <c r="K200" i="8" a="1"/>
  <c r="K200" i="8" s="1"/>
  <c r="K175" i="8" a="1"/>
  <c r="K175" i="8" s="1"/>
  <c r="K192" i="8" a="1"/>
  <c r="K192" i="8" s="1"/>
  <c r="K206" i="8" a="1"/>
  <c r="K206" i="8" s="1"/>
  <c r="K173" i="8" a="1"/>
  <c r="K173" i="8" s="1"/>
  <c r="K171" i="8" a="1"/>
  <c r="K171" i="8" s="1"/>
  <c r="K191" i="8" a="1"/>
  <c r="K191" i="8" s="1"/>
  <c r="K177" i="8" a="1"/>
  <c r="K177" i="8" s="1"/>
  <c r="K183" i="8" a="1"/>
  <c r="K183" i="8" s="1"/>
  <c r="BJ181" i="8" a="1"/>
  <c r="BJ181" i="8" s="1"/>
  <c r="BJ211" i="8" a="1"/>
  <c r="BJ211" i="8" s="1"/>
  <c r="BJ173" i="8" a="1"/>
  <c r="BJ173" i="8" s="1"/>
  <c r="BJ201" i="8" a="1"/>
  <c r="BJ201" i="8" s="1"/>
  <c r="BJ199" i="8" a="1"/>
  <c r="BJ199" i="8" s="1"/>
  <c r="BJ184" i="8" a="1"/>
  <c r="BJ184" i="8" s="1"/>
  <c r="BJ205" i="8" a="1"/>
  <c r="BJ205" i="8" s="1"/>
  <c r="BJ210" i="8" a="1"/>
  <c r="BJ210" i="8" s="1"/>
  <c r="BJ192" i="8" a="1"/>
  <c r="BJ192" i="8" s="1"/>
  <c r="BJ169" i="8" a="1"/>
  <c r="BJ169" i="8" s="1"/>
  <c r="BJ178" i="8" a="1"/>
  <c r="BJ178" i="8" s="1"/>
  <c r="BJ170" i="8" a="1"/>
  <c r="BJ170" i="8" s="1"/>
  <c r="BJ168" i="8" a="1"/>
  <c r="BJ168" i="8" s="1"/>
  <c r="BJ166" i="8" a="1"/>
  <c r="BJ166" i="8" s="1"/>
  <c r="BJ174" i="8" a="1"/>
  <c r="BJ174" i="8" s="1"/>
  <c r="BJ189" i="8" a="1"/>
  <c r="BJ189" i="8" s="1"/>
  <c r="BJ164" i="8" a="1"/>
  <c r="BJ164" i="8" s="1"/>
  <c r="BJ172" i="8" a="1"/>
  <c r="BJ172" i="8" s="1"/>
  <c r="BJ209" i="8" a="1"/>
  <c r="BJ209" i="8" s="1"/>
  <c r="BJ204" i="8" a="1"/>
  <c r="BJ204" i="8" s="1"/>
  <c r="BJ171" i="8" a="1"/>
  <c r="BJ171" i="8" s="1"/>
  <c r="BJ200" i="8" a="1"/>
  <c r="BJ200" i="8" s="1"/>
  <c r="BJ167" i="8" a="1"/>
  <c r="BJ167" i="8" s="1"/>
  <c r="BJ190" i="8" a="1"/>
  <c r="BJ190" i="8" s="1"/>
  <c r="BJ187" i="8" a="1"/>
  <c r="BJ187" i="8" s="1"/>
  <c r="BJ175" i="8" a="1"/>
  <c r="BJ175" i="8" s="1"/>
  <c r="BJ165" i="8" a="1"/>
  <c r="BJ165" i="8" s="1"/>
  <c r="BJ193" i="8" a="1"/>
  <c r="BJ193" i="8" s="1"/>
  <c r="BJ177" i="8" a="1"/>
  <c r="BJ177" i="8" s="1"/>
  <c r="BJ191" i="8" a="1"/>
  <c r="BJ191" i="8" s="1"/>
  <c r="BJ196" i="8" a="1"/>
  <c r="BJ196" i="8" s="1"/>
  <c r="BJ185" i="8" a="1"/>
  <c r="BJ185" i="8" s="1"/>
  <c r="BJ207" i="8" a="1"/>
  <c r="BJ207" i="8" s="1"/>
  <c r="BJ182" i="8" a="1"/>
  <c r="BJ182" i="8" s="1"/>
  <c r="BJ208" i="8" a="1"/>
  <c r="BJ208" i="8" s="1"/>
  <c r="BJ195" i="8" a="1"/>
  <c r="BJ195" i="8" s="1"/>
  <c r="BJ176" i="8" a="1"/>
  <c r="BJ176" i="8" s="1"/>
  <c r="BJ198" i="8" a="1"/>
  <c r="BJ198" i="8" s="1"/>
  <c r="BJ197" i="8" a="1"/>
  <c r="BJ197" i="8" s="1"/>
  <c r="BJ186" i="8" a="1"/>
  <c r="BJ186" i="8" s="1"/>
  <c r="BJ183" i="8" a="1"/>
  <c r="BJ183" i="8" s="1"/>
  <c r="BJ194" i="8" a="1"/>
  <c r="BJ194" i="8" s="1"/>
  <c r="BJ179" i="8" a="1"/>
  <c r="BJ179" i="8" s="1"/>
  <c r="BJ202" i="8" a="1"/>
  <c r="BJ202" i="8" s="1"/>
  <c r="BJ188" i="8" a="1"/>
  <c r="BJ188" i="8" s="1"/>
  <c r="BJ203" i="8" a="1"/>
  <c r="BJ203" i="8" s="1"/>
  <c r="BJ180" i="8" a="1"/>
  <c r="BJ180" i="8" s="1"/>
  <c r="BJ206" i="8" a="1"/>
  <c r="BJ206"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<sst xmlns="http://schemas.openxmlformats.org/spreadsheetml/2006/main" count="3736" uniqueCount="1413">
  <si>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</si>
  <si>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</si>
  <si>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</si>
  <si>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</si>
  <si>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</si>
  <si>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</si>
  <si>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</si>
  <si>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</si>
  <si>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</si>
  <si>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</si>
  <si>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</si>
  <si>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</si>
  <si>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</si>
  <si>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</si>
  <si>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</si>
  <si>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</si>
  <si>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</si>
  <si>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</si>
  <si>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</si>
  <si>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</si>
  <si>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</si>
  <si>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</si>
  <si>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</si>
  <si>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</si>
  <si>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</si>
  <si>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</si>
  <si>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</si>
  <si>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</si>
  <si>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</si>
  <si>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</si>
  <si>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</si>
  <si>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</si>
  <si>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</si>
  <si>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</si>
  <si>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</si>
  <si>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</si>
  <si>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</si>
  <si>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</si>
  <si>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</si>
  <si>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</si>
  <si>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</si>
  <si>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</si>
  <si>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</si>
  <si>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</si>
  <si>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</si>
  <si>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</si>
  <si>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</si>
  <si>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</si>
  <si>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</si>
  <si>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</si>
  <si>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</si>
  <si>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</si>
  <si>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</si>
  <si>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</si>
  <si>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</si>
  <si>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</si>
  <si>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</si>
  <si>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</si>
  <si>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</si>
  <si>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</si>
  <si>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</si>
  <si>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</si>
  <si>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</si>
  <si>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</si>
  <si>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</si>
  <si>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</si>
  <si>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</si>
  <si>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</si>
  <si>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</si>
  <si>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</si>
  <si>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</si>
  <si>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</si>
  <si>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</si>
  <si>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</si>
  <si>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</si>
  <si>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</si>
  <si>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</si>
  <si>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</si>
  <si>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</si>
  <si>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</si>
  <si>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</si>
  <si>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</si>
  <si>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</si>
  <si>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</si>
  <si>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</si>
  <si>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</si>
  <si>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</si>
  <si>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</si>
  <si>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</si>
  <si>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</si>
  <si>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</si>
  <si>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</si>
  <si>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</si>
  <si>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</si>
  <si>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</si>
  <si>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</si>
  <si>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</si>
  <si>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</si>
  <si>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</si>
  <si>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</si>
  <si>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</si>
  <si>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</si>
  <si>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</si>
  <si>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</si>
  <si>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</si>
  <si>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</si>
  <si>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</si>
  <si>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</si>
  <si>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</si>
  <si>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</si>
  <si>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</si>
  <si>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</si>
  <si>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</si>
  <si>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</si>
  <si>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</si>
  <si>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</si>
  <si>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</si>
  <si>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</si>
  <si>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</si>
  <si>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</si>
  <si>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</si>
  <si>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</si>
  <si>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</si>
  <si>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</si>
  <si>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</si>
  <si>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</si>
  <si>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</si>
  <si>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</si>
  <si>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</si>
  <si>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</si>
  <si>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</si>
  <si>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</si>
  <si>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</si>
  <si>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</si>
  <si>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</si>
  <si>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</si>
  <si>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</si>
  <si>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</si>
  <si>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</si>
  <si>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</si>
  <si>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</si>
  <si>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</si>
  <si>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</si>
  <si>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</si>
  <si>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</si>
  <si>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</si>
  <si>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</si>
  <si>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</si>
  <si>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</si>
  <si>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</si>
  <si>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</si>
  <si>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</si>
  <si>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</si>
  <si>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</si>
  <si>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</si>
  <si>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</si>
  <si>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</si>
  <si>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</si>
  <si>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</si>
  <si>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</si>
  <si>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</si>
  <si>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</si>
  <si>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</si>
  <si>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</si>
  <si>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</si>
  <si>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</si>
  <si>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</si>
  <si>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</si>
  <si>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</si>
  <si>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</si>
  <si>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</si>
  <si>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</si>
  <si>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</si>
  <si>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</si>
  <si>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</si>
  <si>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</si>
  <si>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</si>
  <si>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</si>
  <si>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</si>
  <si>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</si>
  <si>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</si>
  <si>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</si>
  <si>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</si>
  <si>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</si>
  <si>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</si>
  <si>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</si>
  <si>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</si>
  <si>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</si>
  <si>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</si>
  <si>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</si>
  <si>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</si>
  <si>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</si>
  <si>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</si>
  <si>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</si>
  <si>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</si>
  <si>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</si>
  <si>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</si>
  <si>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</si>
  <si>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</si>
  <si>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</si>
  <si>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</si>
  <si>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</si>
  <si>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</si>
  <si>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</si>
  <si>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</si>
  <si>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</si>
  <si>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</si>
  <si>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</si>
  <si>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</si>
  <si>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</si>
  <si>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</si>
  <si>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</si>
  <si>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</si>
  <si>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</si>
  <si>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</si>
  <si>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</si>
  <si>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</si>
  <si>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</si>
  <si>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</si>
  <si>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</si>
  <si>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</si>
  <si>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</si>
  <si>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</si>
  <si>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</si>
  <si>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</si>
  <si>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</si>
  <si>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</si>
  <si>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</si>
  <si>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</si>
  <si>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</si>
  <si>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</si>
  <si>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</si>
  <si>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</si>
  <si>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</si>
  <si>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</si>
  <si>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</si>
  <si>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</si>
  <si>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</si>
  <si>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</si>
  <si>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</si>
  <si>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</si>
  <si>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</si>
  <si>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</si>
  <si>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</si>
  <si>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</si>
  <si>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</si>
  <si>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</si>
  <si>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</si>
  <si>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</si>
  <si>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</si>
  <si>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</si>
  <si>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</si>
  <si>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</si>
  <si>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</si>
  <si>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</si>
  <si>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</si>
  <si>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</si>
  <si>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</si>
  <si>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</si>
  <si>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</si>
  <si>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</si>
  <si>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</si>
  <si>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</si>
  <si>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</si>
  <si>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</si>
  <si>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</si>
  <si>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</si>
  <si>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</si>
  <si>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</si>
  <si>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</si>
  <si>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</si>
  <si>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</si>
  <si>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</si>
  <si>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</si>
  <si>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</si>
  <si>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</si>
  <si>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</si>
  <si>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</si>
  <si>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</si>
  <si>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</si>
  <si>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</si>
  <si>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</si>
  <si>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</si>
  <si>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</si>
  <si>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</si>
  <si>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</si>
  <si>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</si>
  <si>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</si>
  <si>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</si>
  <si>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</si>
  <si>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</si>
  <si>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</si>
  <si>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</si>
  <si>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</si>
  <si>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</si>
  <si>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</si>
  <si>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</si>
  <si>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</si>
  <si>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</si>
  <si>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</si>
  <si>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</si>
  <si>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</si>
  <si>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</si>
  <si>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</si>
  <si>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</si>
  <si>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</si>
  <si>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</si>
  <si>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</si>
  <si>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</si>
  <si>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</si>
  <si>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</si>
  <si>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</si>
  <si>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</si>
  <si>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</si>
  <si>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</si>
  <si>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</si>
  <si>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</si>
  <si>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</si>
  <si>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</si>
  <si>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</si>
  <si>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</si>
  <si>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</si>
  <si>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</si>
  <si>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</si>
  <si>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</si>
  <si>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</si>
  <si>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</si>
  <si>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</si>
  <si>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</si>
  <si>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</si>
  <si>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</si>
  <si>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</si>
  <si>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</si>
  <si>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</si>
  <si>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</si>
  <si>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</si>
  <si>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</si>
  <si>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</si>
  <si>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</si>
  <si>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</si>
  <si>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</si>
  <si>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</si>
  <si>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</si>
  <si>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</si>
  <si>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</si>
  <si>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</si>
  <si>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</si>
  <si>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</si>
  <si>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</si>
  <si>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</si>
  <si>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</si>
  <si>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</si>
  <si>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</si>
  <si>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</si>
  <si>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</si>
  <si>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</si>
  <si>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</si>
  <si>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</si>
  <si>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</si>
  <si>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</si>
  <si>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</si>
  <si>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</si>
  <si>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</si>
  <si>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</si>
  <si>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</si>
  <si>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</si>
  <si>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</si>
  <si>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</si>
  <si>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</si>
  <si>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</si>
  <si>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</si>
  <si>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</si>
  <si>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</si>
  <si>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</si>
  <si>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</si>
  <si>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</si>
  <si>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</si>
  <si>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</si>
  <si>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</si>
  <si>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</si>
  <si>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</si>
  <si>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</si>
  <si>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</si>
  <si>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</si>
  <si>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</si>
  <si>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</si>
  <si>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</si>
  <si>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</si>
  <si>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</si>
  <si>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</si>
  <si>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</si>
  <si>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</si>
  <si>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</si>
  <si>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</si>
  <si>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</si>
  <si>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</si>
  <si>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</si>
  <si>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</si>
  <si>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</si>
  <si>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</si>
  <si>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</si>
  <si>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</si>
  <si>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</si>
  <si>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</si>
  <si>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</si>
  <si>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</si>
  <si>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</si>
  <si>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</si>
  <si>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</si>
  <si>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</si>
  <si>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</si>
  <si>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</si>
  <si>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</si>
  <si>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</si>
  <si>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</si>
  <si>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</si>
  <si>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</si>
  <si>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</si>
  <si>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</si>
  <si>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</si>
  <si>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</si>
  <si>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</si>
  <si>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</si>
  <si>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</si>
  <si>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</si>
  <si>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</si>
  <si>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</si>
  <si>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</si>
  <si>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</si>
  <si>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</si>
  <si>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</si>
  <si>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</si>
  <si>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</si>
  <si>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</si>
  <si>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</si>
  <si>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</si>
  <si>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</si>
  <si>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</si>
  <si>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</si>
  <si>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</si>
  <si>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</si>
  <si>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</si>
  <si>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</si>
  <si>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</si>
  <si>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</si>
  <si>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</si>
  <si>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</si>
  <si>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</si>
  <si>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</si>
  <si>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</si>
  <si>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</si>
  <si>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</si>
  <si>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</si>
  <si>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</si>
  <si>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</si>
  <si>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</si>
  <si>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</si>
  <si>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</si>
  <si>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</si>
  <si>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</si>
  <si>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</si>
  <si>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</si>
  <si>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</si>
  <si>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</si>
  <si>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</si>
  <si>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</si>
  <si>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</si>
  <si>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</si>
  <si>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</si>
  <si>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</si>
  <si>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</si>
  <si>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</si>
  <si>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</si>
  <si>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</si>
  <si>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</si>
  <si>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</si>
  <si>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</si>
  <si>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</si>
  <si>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</si>
  <si>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</si>
  <si>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</si>
  <si>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</si>
  <si>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</si>
  <si>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</si>
  <si>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</si>
  <si>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</si>
  <si>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</si>
  <si>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</si>
  <si>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</si>
  <si>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</si>
  <si>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</si>
  <si>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</si>
  <si>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</si>
  <si>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</si>
  <si>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</si>
  <si>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</si>
  <si>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</si>
  <si>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</si>
  <si>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</si>
  <si>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</si>
  <si>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</si>
  <si>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</si>
  <si>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</si>
  <si>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</si>
  <si>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</si>
  <si>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</si>
  <si>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</si>
  <si>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</si>
  <si>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</si>
  <si>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</si>
  <si>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</si>
  <si>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</si>
  <si>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</si>
  <si>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</si>
  <si>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</si>
  <si>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</si>
  <si>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</si>
  <si>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</si>
  <si>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</si>
  <si>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</si>
  <si>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</si>
  <si>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</si>
  <si>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</si>
  <si>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</si>
  <si>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</si>
  <si>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</si>
  <si>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</si>
  <si>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</si>
  <si>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</si>
  <si>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</si>
  <si>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</si>
  <si>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</si>
  <si>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</si>
  <si>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</si>
  <si>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</si>
  <si>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</si>
  <si>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</si>
  <si>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</si>
  <si>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</si>
  <si>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</si>
  <si>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</si>
  <si>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</si>
  <si>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</si>
  <si>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</si>
  <si>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</si>
  <si>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</si>
  <si>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</si>
  <si>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</si>
  <si>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</si>
  <si>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</si>
  <si>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</si>
  <si>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</si>
  <si>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</si>
  <si>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</si>
  <si>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</si>
  <si>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</si>
  <si>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</si>
  <si>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</si>
  <si>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</si>
  <si>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</si>
  <si>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</si>
  <si>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</si>
  <si>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</si>
  <si>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</si>
  <si>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</si>
  <si>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</si>
  <si>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</si>
  <si>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</si>
  <si>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</si>
  <si>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</si>
  <si>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</si>
  <si>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</si>
  <si>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</si>
  <si>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</si>
  <si>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</si>
  <si>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</si>
  <si>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</si>
  <si>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</si>
  <si>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</si>
  <si>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</si>
  <si>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</si>
  <si>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</si>
  <si>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</si>
  <si>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</si>
  <si>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</si>
  <si>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</si>
  <si>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</si>
  <si>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</si>
  <si>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</si>
  <si>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</si>
  <si>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</si>
  <si>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</si>
  <si>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</si>
  <si>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</si>
  <si>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</si>
  <si>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</si>
  <si>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</si>
  <si>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</si>
  <si>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</si>
  <si>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</si>
  <si>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</si>
  <si>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</si>
  <si>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</si>
  <si>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</si>
  <si>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</si>
  <si>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</si>
  <si>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</si>
  <si>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</si>
  <si>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</si>
  <si>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</si>
  <si>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</si>
  <si>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</si>
  <si>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</si>
  <si>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</si>
  <si>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</si>
  <si>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</si>
  <si>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</si>
  <si>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</si>
  <si>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</si>
  <si>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</si>
  <si>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</si>
  <si>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</si>
  <si>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</si>
  <si>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</si>
  <si>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</si>
  <si>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</si>
  <si>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</si>
  <si>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</si>
  <si>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</si>
  <si>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</si>
  <si>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</si>
  <si>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</si>
  <si>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</si>
  <si>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</si>
  <si>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</si>
  <si>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</si>
  <si>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</si>
  <si>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</si>
  <si>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</si>
  <si>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</si>
  <si>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</si>
  <si>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</si>
  <si>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</si>
  <si>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</si>
  <si>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</si>
  <si>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</si>
  <si>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</si>
  <si>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</si>
  <si>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</si>
  <si>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</si>
  <si>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</si>
  <si>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</si>
  <si>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</si>
  <si>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</si>
  <si>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</si>
  <si>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</si>
  <si>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</si>
  <si>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</si>
  <si>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</si>
  <si>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</si>
  <si>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</si>
  <si>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</si>
  <si>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</si>
  <si>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</si>
  <si>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</si>
  <si>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</si>
  <si>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</si>
  <si>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</si>
  <si>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</si>
  <si>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</si>
  <si>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</si>
  <si>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</si>
  <si>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</si>
  <si>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</si>
  <si>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</si>
  <si>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</si>
  <si>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</si>
  <si>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</si>
  <si>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</si>
  <si>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</si>
  <si>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</si>
  <si>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</si>
  <si>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</si>
  <si>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</si>
  <si>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</si>
  <si>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</si>
  <si>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</si>
  <si>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</si>
  <si>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</si>
  <si>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</si>
  <si>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</si>
  <si>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</si>
  <si>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</si>
  <si>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</si>
  <si>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</si>
  <si>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</si>
  <si>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</si>
  <si>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</si>
  <si>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</si>
  <si>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</si>
  <si>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</si>
  <si>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</si>
  <si>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</si>
  <si>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</si>
  <si>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</si>
  <si>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</si>
  <si>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</si>
  <si>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</si>
  <si>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</si>
  <si>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</si>
  <si>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</si>
  <si>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</si>
  <si>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</si>
  <si>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</si>
  <si>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</si>
  <si>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</si>
  <si>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</si>
  <si>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</si>
  <si>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</si>
  <si>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</si>
  <si>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</si>
  <si>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</si>
  <si>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</si>
  <si>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</si>
  <si>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</si>
  <si>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</si>
  <si>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</si>
  <si>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</si>
  <si>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</si>
  <si>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</si>
  <si>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</si>
  <si>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</si>
  <si>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</si>
  <si>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</si>
  <si>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</si>
  <si>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</si>
  <si>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</si>
  <si>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</si>
  <si>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</si>
  <si>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</si>
  <si>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</si>
  <si>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</si>
  <si>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</si>
  <si>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</si>
  <si>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</si>
  <si>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</si>
  <si>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</si>
  <si>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</si>
  <si>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</si>
  <si>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</si>
  <si>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</si>
  <si>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</si>
  <si>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</si>
  <si>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</si>
  <si>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</si>
  <si>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</si>
  <si>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</si>
  <si>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</si>
  <si>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</si>
  <si>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</si>
  <si>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</si>
  <si>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</si>
  <si>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</si>
  <si>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</si>
  <si>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</si>
  <si>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</si>
  <si>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</si>
  <si>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</si>
  <si>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</si>
  <si>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</si>
  <si>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</si>
  <si>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</si>
  <si>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</si>
  <si>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</si>
  <si>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</si>
  <si>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</si>
  <si>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</si>
  <si>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</si>
  <si>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</si>
  <si>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</si>
  <si>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</si>
  <si>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</si>
  <si>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</si>
  <si>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</si>
  <si>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</si>
  <si>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</si>
  <si>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</si>
  <si>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</si>
  <si>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</si>
  <si>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</si>
  <si>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</si>
  <si>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</si>
  <si>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</si>
  <si>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</si>
  <si>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</si>
  <si>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</si>
  <si>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</si>
  <si>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</si>
  <si>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</si>
  <si>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</si>
  <si>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</si>
  <si>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</si>
  <si>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</si>
  <si>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</si>
  <si>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</si>
  <si>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</si>
  <si>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</si>
  <si>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</si>
  <si>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</si>
  <si>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</si>
  <si>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</si>
  <si>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</si>
  <si>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</si>
  <si>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</si>
  <si>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</si>
  <si>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</si>
  <si>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</si>
  <si>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</si>
  <si>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</si>
  <si>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</si>
  <si>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</si>
  <si>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</si>
  <si>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</si>
  <si>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</si>
  <si>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</si>
  <si>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</si>
  <si>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</si>
  <si>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</si>
  <si>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</si>
  <si>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</si>
  <si>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</si>
  <si>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</si>
  <si>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</si>
  <si>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</si>
  <si>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</si>
  <si>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</si>
  <si>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</si>
  <si>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</si>
  <si>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</si>
  <si>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</si>
  <si>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</si>
  <si>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</si>
  <si>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</si>
  <si>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</si>
  <si>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</si>
  <si>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</si>
  <si>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</si>
  <si>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</si>
  <si>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</si>
  <si>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</si>
  <si>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</si>
  <si>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</si>
  <si>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</si>
  <si>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</si>
  <si>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</si>
  <si>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</si>
  <si>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</si>
  <si>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</si>
  <si>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</si>
  <si>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</si>
  <si>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</si>
  <si>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</si>
  <si>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</si>
  <si>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</si>
  <si>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</si>
  <si>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</si>
  <si>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</si>
  <si>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</si>
  <si>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</si>
  <si>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</si>
  <si>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</si>
  <si>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</si>
  <si>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</si>
  <si>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</si>
  <si>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</si>
  <si>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</si>
  <si>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</si>
  <si>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</si>
  <si>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</si>
  <si>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</si>
  <si>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</si>
  <si>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</si>
  <si>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</si>
  <si>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</si>
  <si>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</si>
  <si>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</si>
  <si>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</si>
  <si>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</si>
  <si>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</si>
  <si>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</si>
  <si>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</si>
  <si>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</si>
  <si>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</si>
  <si>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</si>
  <si>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</si>
  <si>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</si>
  <si>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</si>
  <si>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</si>
  <si>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</si>
  <si>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</si>
  <si>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</si>
  <si>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</si>
  <si>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</si>
  <si>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</si>
  <si>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</si>
  <si>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</si>
  <si>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</si>
  <si>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</si>
  <si>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</si>
  <si>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</si>
  <si>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</si>
  <si>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</si>
  <si>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</si>
  <si>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</si>
  <si>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</si>
  <si>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</si>
  <si>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</si>
  <si>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</si>
  <si>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</si>
  <si>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</si>
  <si>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</si>
  <si>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</si>
  <si>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</si>
  <si>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</si>
  <si>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</si>
  <si>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</si>
  <si>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</si>
  <si>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</si>
  <si>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</si>
  <si>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</si>
  <si>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</si>
  <si>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</si>
  <si>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</si>
  <si>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</si>
  <si>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</si>
  <si>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</si>
  <si>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</si>
  <si>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</si>
  <si>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</si>
  <si>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</si>
  <si>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</si>
  <si>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</si>
  <si>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</si>
  <si>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</si>
  <si>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</si>
  <si>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</si>
  <si>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</si>
  <si>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</si>
  <si>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</si>
  <si>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</si>
  <si>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</si>
  <si>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</si>
  <si>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</si>
  <si>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</si>
  <si>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</si>
  <si>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</si>
  <si>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</si>
  <si>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</si>
  <si>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</si>
  <si>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</si>
  <si>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</si>
  <si>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</si>
  <si>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</si>
  <si>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</si>
  <si>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</si>
  <si>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</si>
  <si>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</si>
  <si>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</si>
  <si>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</si>
  <si>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</si>
  <si>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</si>
  <si>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</si>
  <si>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</si>
  <si>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</si>
  <si>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</si>
  <si>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</si>
  <si>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</si>
  <si>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</si>
  <si>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</si>
  <si>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</si>
  <si>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</si>
  <si>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</si>
  <si>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</si>
  <si>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</si>
  <si>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</si>
  <si>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</si>
  <si>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</si>
  <si>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</si>
  <si>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</si>
  <si>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</si>
  <si>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</si>
  <si>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</si>
  <si>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</si>
  <si>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</si>
  <si>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</si>
  <si>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</si>
  <si>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</si>
  <si>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</si>
  <si>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</si>
  <si>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</si>
  <si>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</si>
  <si>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</si>
  <si>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</si>
  <si>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</si>
  <si>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</si>
  <si>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</si>
  <si>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</si>
  <si>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</si>
  <si>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</si>
  <si>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</si>
  <si>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</si>
  <si>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</si>
  <si>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</si>
  <si>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</si>
  <si>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</si>
  <si>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</si>
  <si>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</si>
  <si>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</si>
  <si>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</si>
  <si>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</si>
  <si>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</si>
  <si>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</si>
  <si>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</si>
  <si>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</si>
  <si>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</si>
  <si>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</si>
  <si>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</si>
  <si>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</si>
  <si>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</si>
  <si>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</si>
  <si>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</si>
  <si>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</si>
  <si>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</si>
  <si>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</si>
  <si>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</si>
  <si>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</si>
  <si>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</si>
  <si>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</si>
  <si>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</si>
  <si>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</si>
  <si>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</si>
  <si>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</si>
  <si>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</si>
  <si>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</si>
  <si>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</si>
  <si>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</si>
  <si>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</si>
  <si>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</si>
  <si>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</si>
  <si>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</si>
  <si>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</si>
  <si>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</si>
  <si>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</si>
  <si>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</si>
  <si>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</si>
  <si>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</si>
  <si>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</si>
  <si>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</si>
  <si>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</si>
  <si>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</si>
  <si>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</si>
  <si>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</si>
  <si>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</si>
  <si>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</si>
  <si>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</si>
  <si>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</si>
  <si>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</si>
  <si>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</si>
  <si>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</si>
  <si>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</si>
  <si>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</si>
  <si>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</si>
  <si>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</si>
  <si>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</si>
  <si>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</si>
  <si>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</si>
  <si>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</si>
  <si>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</si>
  <si>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</si>
  <si>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</si>
  <si>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</si>
  <si>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</si>
  <si>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</si>
  <si>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</si>
  <si>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</si>
  <si>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</si>
  <si>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</si>
  <si>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</si>
  <si>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</si>
  <si>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</si>
  <si>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</si>
  <si>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</si>
  <si>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</si>
  <si>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</si>
  <si>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</si>
  <si>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</si>
  <si>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</si>
  <si>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</si>
  <si>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</si>
  <si>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</si>
  <si>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</si>
  <si>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</si>
  <si>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</si>
  <si>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</si>
  <si>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</si>
  <si>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</si>
  <si>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</si>
  <si>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</si>
  <si>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</si>
  <si>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</si>
  <si>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</si>
  <si>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</si>
  <si>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</si>
  <si>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</si>
  <si>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</si>
  <si>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</si>
  <si>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</si>
  <si>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</si>
  <si>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</si>
  <si>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</si>
  <si>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</si>
  <si>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</si>
  <si>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</si>
  <si>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</si>
  <si>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</si>
  <si>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</si>
  <si>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</si>
  <si>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</si>
  <si>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</si>
  <si>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</si>
  <si>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</si>
  <si>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</si>
  <si>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</si>
  <si>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</si>
  <si>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</si>
  <si>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</si>
  <si>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</si>
  <si>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</si>
  <si>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</si>
  <si>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</si>
  <si>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</si>
  <si>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</si>
  <si>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</si>
  <si>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</si>
  <si>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</si>
  <si>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</si>
  <si>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</si>
  <si>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</si>
  <si>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</si>
  <si>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</si>
  <si>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</si>
  <si>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</si>
  <si>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</si>
  <si>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</si>
  <si>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</si>
  <si>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</si>
  <si>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</si>
  <si>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</si>
  <si>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</si>
  <si>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</si>
  <si>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</si>
  <si>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</si>
  <si>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</si>
  <si>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</si>
  <si>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</si>
  <si>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</si>
  <si>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</si>
  <si>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</si>
  <si>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</si>
  <si>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</si>
  <si>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</si>
  <si>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</si>
  <si>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</si>
  <si>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</si>
  <si>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</si>
  <si>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</si>
  <si>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</si>
  <si>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</si>
  <si>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</si>
  <si>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</si>
  <si>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</si>
  <si>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</si>
  <si>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</si>
  <si>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</si>
  <si>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</si>
  <si>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</si>
  <si>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</si>
  <si>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</si>
  <si>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</si>
  <si>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</si>
  <si>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</si>
  <si>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</si>
  <si>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</si>
  <si>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</si>
  <si>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</si>
  <si>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</si>
  <si>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</si>
  <si>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</si>
  <si>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</si>
  <si>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</si>
  <si>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</si>
  <si>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</si>
  <si>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</si>
  <si>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</si>
  <si>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</si>
  <si>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</si>
  <si>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</si>
  <si>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</si>
  <si>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</si>
  <si>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</si>
  <si>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</si>
  <si>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</si>
  <si>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</si>
  <si>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</si>
  <si>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</si>
  <si>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</si>
  <si>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</si>
  <si>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</si>
  <si>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</si>
  <si>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</si>
  <si>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</si>
  <si>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</si>
  <si>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</si>
  <si>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</si>
  <si>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</si>
  <si>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</si>
  <si>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</si>
  <si>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</si>
  <si>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</si>
  <si>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</si>
  <si>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</si>
  <si>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</si>
  <si>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</si>
  <si>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</si>
  <si>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</si>
  <si>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</si>
  <si>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</si>
  <si>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</si>
  <si>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</si>
  <si>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</si>
  <si>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</si>
  <si>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</si>
  <si>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</si>
  <si>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</si>
  <si>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</si>
  <si>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</si>
  <si>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</si>
  <si>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</si>
  <si>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</si>
  <si>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</si>
  <si>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</si>
  <si>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</si>
  <si>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</si>
  <si>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</si>
  <si>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</si>
  <si>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</si>
  <si>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</si>
  <si>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</si>
  <si>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</si>
  <si>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</si>
  <si>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</si>
  <si>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</si>
  <si>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</si>
  <si>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</si>
  <si>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</si>
  <si>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</si>
  <si>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</si>
  <si>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</si>
  <si>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</si>
  <si>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</si>
  <si>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</si>
  <si>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</si>
  <si>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</si>
  <si>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</si>
  <si>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</si>
  <si>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</si>
  <si>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</si>
  <si>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</si>
  <si>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</si>
  <si>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</si>
  <si>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</si>
  <si>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</si>
  <si>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</si>
  <si>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</si>
  <si>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</si>
  <si>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</si>
  <si>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</si>
  <si>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</si>
  <si>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</si>
  <si>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</si>
  <si>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</si>
  <si>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</si>
  <si>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</si>
  <si>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</si>
  <si>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</si>
  <si>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</si>
  <si>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</si>
  <si>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</si>
  <si>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</si>
  <si>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</si>
  <si>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</si>
  <si>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</si>
  <si>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</si>
  <si>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</si>
  <si>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</si>
  <si>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</si>
  <si>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</si>
  <si>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</si>
  <si>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</si>
  <si>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</si>
  <si>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</si>
  <si>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</si>
  <si>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</si>
  <si>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</si>
  <si>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</si>
  <si>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</si>
  <si>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</si>
  <si>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</si>
  <si>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</si>
  <si>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</si>
  <si>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</si>
  <si>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</si>
  <si>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</si>
  <si>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</si>
  <si>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</si>
  <si>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</si>
  <si>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</si>
  <si>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</si>
  <si>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</si>
  <si>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</si>
  <si>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</si>
  <si>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</si>
  <si>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</si>
  <si>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</si>
  <si>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</si>
  <si>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</si>
  <si>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</si>
  <si>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</si>
  <si>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</si>
  <si>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</si>
  <si>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</si>
  <si>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</si>
  <si>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</si>
  <si>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</si>
  <si>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</si>
  <si>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</si>
  <si>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</si>
  <si>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</si>
  <si>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</si>
  <si>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</si>
  <si>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</si>
  <si>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</si>
  <si>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</si>
  <si>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</si>
  <si>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</si>
  <si>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</si>
  <si>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</si>
  <si>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</si>
  <si>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</si>
  <si>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</si>
  <si>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</si>
  <si>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</si>
  <si>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</si>
  <si>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</si>
  <si>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</si>
  <si>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</si>
  <si>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</si>
  <si>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</si>
  <si>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</si>
  <si>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</si>
  <si>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</si>
  <si>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</si>
  <si>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</si>
  <si>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</si>
  <si>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</si>
  <si>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</si>
  <si>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</si>
  <si>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</si>
  <si>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</si>
  <si>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</si>
  <si>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</si>
  <si>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</si>
  <si>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</si>
  <si>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</si>
  <si>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</si>
  <si>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</si>
  <si>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</si>
  <si>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</si>
  <si>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</si>
  <si>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tCO2e/year</t>
  </si>
  <si>
    <t>MWh/year</t>
  </si>
  <si>
    <t>01/01/2021 to 31/12/2021</t>
  </si>
  <si>
    <t>01/01/2022 to 31/12/2022</t>
  </si>
  <si>
    <t>01/01/2023 to 15/11/2023</t>
  </si>
  <si>
    <t xml:space="preserve">Number of employees/years,Number of training </t>
  </si>
  <si>
    <r>
      <t>. 
The project results in providing 138</t>
    </r>
    <r>
      <rPr>
        <b/>
        <sz val="9"/>
        <color rgb="FF515151"/>
        <rFont val="Verdana"/>
        <family val="2"/>
      </rPr>
      <t xml:space="preserve"> trainings</t>
    </r>
    <r>
      <rPr>
        <sz val="9"/>
        <color rgb="FF515151"/>
        <rFont val="Verdana"/>
        <family val="2"/>
      </rPr>
      <t xml:space="preserve"> in current monitoring period 
</t>
    </r>
  </si>
  <si>
    <t>Training Records (HSE &amp; HR) &amp; Employee feedback forms Salary Slip of the project employees.</t>
  </si>
  <si>
    <t>Annually</t>
  </si>
  <si>
    <t>Salary slip can be checked for earnings of employees.  
The trainings held can be crosschecked with the training documents maintained at site.</t>
  </si>
  <si>
    <t>•	Training Attendance sheets and records.
•	Salary slips of the employees</t>
  </si>
  <si>
    <t>Generation statement provided by APSPDCL every month</t>
  </si>
  <si>
    <t>Calibration frequency: Once in 5 years as per CEA guidelines</t>
  </si>
  <si>
    <t>Calibration of all the meters will be undertaken once every five year and faulty meters will be duly replaced immediately. The meters are of accuracy class 0.2s.
Cross Checking:
Quantity of net electricity supplied to the grid and it is cross
checked from the Invoices/ Monthly Bill raised by PD to NTPC Limited</t>
  </si>
  <si>
    <t>Data archived electronically for a period of 2 years beyond the end of crediting period.</t>
  </si>
  <si>
    <t>Calculated as per “Tool to calculate the emission factor for an electricity system,”. The data are obtained from “CO2 Baseline Database for Indian Power Sector” version 15.0, published by the Central Electricity Authority, Ministry of Power, Government of India.</t>
  </si>
  <si>
    <t>Calculated from CEA database and Energy Generation</t>
  </si>
  <si>
    <t>A check meter is also installed near to the export meter to cross check the electricity exported to the grid. The check meter reading is used in case of failure of export meter</t>
  </si>
  <si>
    <t>Number (employees): 20 Number(Trainings): minimum 1 training                            The income to all the unskilled workers are made on day to day basis with the minimum being Rs. 350 per day.</t>
  </si>
  <si>
    <t xml:space="preserve">48 Trainings, 9 Employees(7skilled, 2Unskilled),1,701,024 INR  </t>
  </si>
  <si>
    <t xml:space="preserve">48 Trainings, 9 Employees (7skilled, 2Unskilled), 1,724,424 INR </t>
  </si>
  <si>
    <t xml:space="preserve">42 Trainings, 9 Employees (7skilled, 2Unskilled), 1,949,194 INR  </t>
  </si>
  <si>
    <t xml:space="preserve">138  Trainings, 9 Employees (7skilled, 2Unskilled), 5,374,642 INR  </t>
  </si>
  <si>
    <t xml:space="preserve">138  Trainings, 9 Employees (7skilled, 2Unskilled), 1,791,547.33 INR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</si>
</sst>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_(* #,##0_);_(* \(#,##0\);_(* &quot;-&quot;??_);_(@_)"/>
  </numFmts>
  <fonts count="81"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b/>
      <sz val="9"/>
      <color rgb="FF515151"/>
      <name val="Verdana"/>
      <family val="2"/>
    </font>
  </fonts>
  <fills count="27">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
      <patternFill patternType="solid">
        <fgColor rgb="FFF2F2F2"/>
        <bgColor rgb="FF000000"/>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55">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3" fontId="59" fillId="0" borderId="1" xfId="0" applyNumberFormat="1" applyFont="1" applyBorder="1" applyAlignment="1">
      <alignment horizontal="center"/>
    </xf>
    <xf numFmtId="14" fontId="59" fillId="26" borderId="1" xfId="0" applyNumberFormat="1" applyFont="1" applyFill="1" applyBorder="1" applyAlignment="1">
      <alignment horizontal="left"/>
    </xf>
    <xf numFmtId="14" fontId="80" fillId="19" borderId="1" xfId="0" applyNumberFormat="1" applyFont="1" applyFill="1" applyBorder="1" applyAlignment="1">
      <alignment horizontal="left"/>
    </xf>
    <xf numFmtId="14" fontId="66" fillId="19" borderId="1" xfId="0" applyNumberFormat="1" applyFont="1" applyFill="1" applyBorder="1" applyAlignment="1">
      <alignment horizontal="left"/>
    </xf>
    <xf numFmtId="164" fontId="56" fillId="15" borderId="25" xfId="0" applyNumberFormat="1" applyFont="1" applyFill="1" applyBorder="1"/>
    <xf numFmtId="0" fontId="56" fillId="15" borderId="25" xfId="0" applyFont="1" applyFill="1" applyBorder="1" applyAlignment="1">
      <alignment horizontal="center"/>
    </xf>
    <xf numFmtId="1" fontId="59" fillId="0" borderId="1" xfId="0" applyNumberFormat="1" applyFont="1" applyBorder="1" applyAlignment="1">
      <alignment horizontal="center"/>
    </xf>
    <xf numFmtId="3" fontId="59" fillId="0" borderId="1" xfId="0" applyNumberFormat="1" applyFont="1" applyBorder="1"/>
    <xf numFmtId="1" fontId="59" fillId="0" borderId="1" xfId="0" applyNumberFormat="1" applyFont="1" applyBorder="1"/>
    <xf numFmtId="0" fontId="66" fillId="0" borderId="0" xfId="0" applyFont="1" applyAlignment="1">
      <alignment vertical="center" wrapText="1"/>
    </xf>
    <xf numFmtId="165" fontId="66" fillId="2" borderId="1" xfId="0" applyNumberFormat="1" applyFont="1" applyFill="1" applyBorder="1" applyAlignment="1">
      <alignment horizontal="right" wrapText="1"/>
    </xf>
    <xf numFmtId="165" fontId="66" fillId="2" borderId="1" xfId="0" applyNumberFormat="1" applyFont="1" applyFill="1" applyBorder="1" applyAlignment="1">
      <alignment wrapText="1"/>
    </xf>
    <xf numFmtId="3" fontId="59" fillId="0" borderId="1" xfId="0" applyNumberFormat="1" applyFont="1" applyBorder="1" applyAlignment="1">
      <alignment horizontal="right"/>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59" fillId="2" borderId="1" xfId="0" applyFont="1" applyFill="1" applyBorder="1" applyAlignment="1">
      <alignment horizontal="center" vertical="top" wrapText="1"/>
    </xf>
    <xf numFmtId="0" fontId="62" fillId="0" borderId="0" xfId="2" applyFont="1" applyFill="1" applyAlignment="1">
      <alignmen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56" fillId="19" borderId="26" xfId="0" applyFont="1" applyFill="1" applyBorder="1" applyAlignment="1">
      <alignment horizontal="center"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6" fillId="19" borderId="31" xfId="0" applyFont="1" applyFill="1" applyBorder="1" applyAlignment="1">
      <alignment horizontal="center"/>
    </xf>
    <xf numFmtId="0" fontId="56" fillId="19" borderId="32" xfId="0" applyFont="1" applyFill="1" applyBorder="1" applyAlignment="1">
      <alignment horizontal="center"/>
    </xf>
    <xf numFmtId="0" fontId="71" fillId="15" borderId="33" xfId="0" applyFont="1" applyFill="1" applyBorder="1" applyAlignment="1">
      <alignment horizontal="center" vertical="top"/>
    </xf>
    <xf numFmtId="0" fontId="71" fillId="15" borderId="34" xfId="0" applyFont="1" applyFill="1" applyBorder="1" applyAlignment="1">
      <alignment horizontal="center" vertical="top"/>
    </xf>
    <xf numFmtId="0" fontId="71" fillId="15" borderId="35"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59" fillId="0" borderId="1" xfId="0" applyFont="1" applyBorder="1" applyAlignment="1">
      <alignment horizontal="center" vertical="center"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goldstandard1-my.sharepoint.com/Users/anshikagupta/Desktop/430_V1.1_IQ_SDG-Impact-tool%20(1).xlsx" TargetMode="External"/><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110" zoomScaleNormal="110" workbookViewId="0">
      <selection activeCell="B4" sqref="B4:H4"/>
    </sheetView>
  </sheetViews>
  <sheetFormatPr baseColWidth="10" defaultColWidth="10.5" defaultRowHeight="16" x14ac:dyDescent="0.2"/>
  <cols>
    <col min="1" max="1" width="1.83203125" style="161" customWidth="1"/>
    <col min="2" max="2" width="14.1640625" style="218" customWidth="1"/>
    <col min="3" max="3" width="75.5" style="161" customWidth="1"/>
    <col min="4" max="4" width="1.1640625" style="161" customWidth="1"/>
    <col min="5" max="6" width="1.83203125" style="161" customWidth="1"/>
    <col min="7" max="7" width="59" style="161" customWidth="1"/>
    <col min="8" max="8" width="30.1640625" style="161" customWidth="1"/>
    <col min="9" max="10" width="10.5" style="161"/>
    <col min="11" max="11" width="29.1640625" style="161" customWidth="1"/>
    <col min="12" max="16384" width="10.5" style="161"/>
  </cols>
  <sheetData>
    <row r="1" spans="1:8" ht="135" customHeight="1" x14ac:dyDescent="0.2"/>
    <row r="2" spans="1:8" ht="20.25" customHeight="1" x14ac:dyDescent="0.15">
      <c r="A2" s="160"/>
      <c r="B2" s="245" t="s">
        <v>1379</v>
      </c>
      <c r="C2" s="246"/>
      <c r="D2" s="160"/>
      <c r="E2" s="160"/>
      <c r="F2" s="160"/>
    </row>
    <row r="3" spans="1:8" ht="20.25" customHeight="1" x14ac:dyDescent="0.15">
      <c r="A3" s="160"/>
      <c r="B3" s="245" t="s">
        <v>1388</v>
      </c>
      <c r="C3" s="246"/>
      <c r="D3" s="160"/>
      <c r="E3" s="160"/>
      <c r="F3" s="160"/>
    </row>
    <row r="4" spans="1:8" ht="56.25" customHeight="1" x14ac:dyDescent="0.3">
      <c r="A4" s="160"/>
      <c r="B4" s="247" t="s">
        <v>0</v>
      </c>
      <c r="C4" s="247"/>
      <c r="D4" s="247"/>
      <c r="E4" s="247"/>
      <c r="F4" s="247"/>
      <c r="G4" s="247"/>
      <c r="H4" s="247"/>
    </row>
    <row r="5" spans="1:8" x14ac:dyDescent="0.15">
      <c r="A5" s="160"/>
      <c r="B5" s="219" t="s">
        <v>1</v>
      </c>
      <c r="C5" s="225" t="s">
        <v>2</v>
      </c>
      <c r="D5" s="160"/>
      <c r="E5" s="160"/>
      <c r="F5" s="160"/>
    </row>
    <row r="6" spans="1:8" x14ac:dyDescent="0.2">
      <c r="A6" s="160"/>
      <c r="B6" s="220"/>
      <c r="C6" s="226"/>
      <c r="D6" s="160"/>
      <c r="E6" s="160"/>
      <c r="F6" s="160"/>
    </row>
    <row r="7" spans="1:8" ht="26.25" customHeight="1" x14ac:dyDescent="0.15">
      <c r="A7" s="160"/>
      <c r="B7" s="219" t="s">
        <v>3</v>
      </c>
      <c r="C7" s="227" t="s">
        <v>4</v>
      </c>
      <c r="D7" s="160"/>
      <c r="E7" s="160"/>
      <c r="F7" s="160"/>
    </row>
    <row r="8" spans="1:8" x14ac:dyDescent="0.2">
      <c r="B8" s="221"/>
      <c r="C8" s="167"/>
    </row>
    <row r="9" spans="1:8" ht="126" customHeight="1" x14ac:dyDescent="0.15">
      <c r="B9" s="219" t="s">
        <v>5</v>
      </c>
      <c r="C9" s="228" t="s">
        <v>1348</v>
      </c>
    </row>
    <row r="10" spans="1:8" ht="20.25" customHeight="1" x14ac:dyDescent="0.2">
      <c r="B10" s="221"/>
      <c r="C10" s="167"/>
    </row>
    <row r="11" spans="1:8" ht="141.75" customHeight="1" x14ac:dyDescent="0.15">
      <c r="B11" s="219" t="s">
        <v>6</v>
      </c>
      <c r="C11" s="229" t="s">
        <v>1349</v>
      </c>
    </row>
    <row r="12" spans="1:8" ht="20.25" customHeight="1" x14ac:dyDescent="0.2">
      <c r="B12" s="221"/>
      <c r="C12" s="167"/>
    </row>
    <row r="13" spans="1:8" ht="232.5" customHeight="1" x14ac:dyDescent="0.15">
      <c r="B13" s="219" t="s">
        <v>7</v>
      </c>
      <c r="C13" s="228" t="s">
        <v>1350</v>
      </c>
    </row>
    <row r="14" spans="1:8" ht="23.25" customHeight="1" x14ac:dyDescent="0.15">
      <c r="B14" s="222"/>
      <c r="C14" s="230"/>
    </row>
    <row r="15" spans="1:8" ht="169.5" customHeight="1" x14ac:dyDescent="0.15">
      <c r="B15" s="219" t="s">
        <v>8</v>
      </c>
      <c r="C15" s="228" t="s">
        <v>1351</v>
      </c>
    </row>
    <row r="16" spans="1:8" x14ac:dyDescent="0.2">
      <c r="B16" s="221"/>
      <c r="G16" s="223"/>
    </row>
    <row r="17" spans="2:7" x14ac:dyDescent="0.2">
      <c r="B17" s="221"/>
    </row>
    <row r="18" spans="2:7" x14ac:dyDescent="0.2">
      <c r="B18" s="221"/>
      <c r="G18" s="224"/>
    </row>
    <row r="19" spans="2:7" x14ac:dyDescent="0.2">
      <c r="B19" s="221"/>
    </row>
    <row r="20" spans="2:7" ht="17.25" customHeight="1" x14ac:dyDescent="0.15">
      <c r="B20" s="248" t="s">
        <v>1380</v>
      </c>
      <c r="C20" s="248"/>
      <c r="G20" s="224"/>
    </row>
    <row r="21" spans="2:7" ht="14" x14ac:dyDescent="0.15">
      <c r="B21" s="228" t="s">
        <v>1381</v>
      </c>
      <c r="C21" s="228" t="s">
        <v>1382</v>
      </c>
    </row>
    <row r="22" spans="2:7" ht="14" x14ac:dyDescent="0.15">
      <c r="B22" s="228" t="s">
        <v>1383</v>
      </c>
      <c r="C22" s="228" t="s">
        <v>1384</v>
      </c>
      <c r="G22" s="224"/>
    </row>
    <row r="23" spans="2:7" ht="14" x14ac:dyDescent="0.15">
      <c r="B23" s="228" t="s">
        <v>1386</v>
      </c>
      <c r="C23" s="228" t="s">
        <v>1385</v>
      </c>
    </row>
    <row r="24" spans="2:7" ht="14" x14ac:dyDescent="0.15">
      <c r="B24" s="228" t="s">
        <v>1387</v>
      </c>
      <c r="C24" s="228" t="s">
        <v>1385</v>
      </c>
      <c r="G24" s="224"/>
    </row>
    <row r="26" spans="2:7" x14ac:dyDescent="0.2">
      <c r="G26" s="224"/>
    </row>
    <row r="29" spans="2:7" x14ac:dyDescent="0.2">
      <c r="G29" s="224"/>
    </row>
    <row r="31" spans="2:7" x14ac:dyDescent="0.2">
      <c r="G31" s="224"/>
    </row>
    <row r="32" spans="2:7" x14ac:dyDescent="0.2">
      <c r="G32" s="224"/>
    </row>
    <row r="34" spans="7:7" x14ac:dyDescent="0.2">
      <c r="G34" s="224"/>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52" activePane="bottomRight" state="frozen"/>
      <selection pane="topRight" activeCell="C1" sqref="C1"/>
      <selection pane="bottomLeft" activeCell="A3" sqref="A3"/>
      <selection pane="bottomRight" activeCell="C64" sqref="C64"/>
    </sheetView>
  </sheetViews>
  <sheetFormatPr baseColWidth="10" defaultColWidth="9.1640625" defaultRowHeight="11" x14ac:dyDescent="0.15"/>
  <cols>
    <col min="1" max="1" width="29.5" style="8" customWidth="1"/>
    <col min="2" max="2" width="32.1640625" style="8" customWidth="1"/>
    <col min="3" max="3" width="25.83203125" style="8" customWidth="1"/>
    <col min="4" max="4" width="27.1640625" style="8" customWidth="1"/>
    <col min="5" max="5" width="25.83203125" style="8" customWidth="1"/>
    <col min="6" max="6" width="3.83203125" style="14" customWidth="1"/>
    <col min="7" max="9" width="25.83203125" style="8" customWidth="1"/>
    <col min="10" max="10" width="3.83203125" style="8" customWidth="1"/>
    <col min="11" max="13" width="25.83203125" style="8" customWidth="1"/>
    <col min="14" max="14" width="3.83203125" style="8" customWidth="1"/>
    <col min="15" max="17" width="25.83203125" style="8" customWidth="1"/>
    <col min="18" max="18" width="3.83203125" style="8" customWidth="1"/>
    <col min="19" max="21" width="25.83203125" style="8" customWidth="1"/>
    <col min="22" max="22" width="3.83203125" style="8" customWidth="1"/>
    <col min="23" max="25" width="25.83203125" style="8" customWidth="1"/>
    <col min="26" max="26" width="3.83203125" style="8" customWidth="1"/>
    <col min="27" max="29" width="25.83203125" style="8" customWidth="1"/>
    <col min="30" max="30" width="3.83203125" style="8" customWidth="1"/>
    <col min="31" max="33" width="25.83203125" style="8" customWidth="1"/>
    <col min="34" max="34" width="3.83203125" style="8" customWidth="1"/>
    <col min="35" max="37" width="25.83203125" style="8" customWidth="1"/>
    <col min="38" max="38" width="3.83203125" style="8" customWidth="1"/>
    <col min="39" max="41" width="25.83203125" style="8" customWidth="1"/>
    <col min="42" max="55" width="9.1640625" style="14"/>
    <col min="56" max="16384" width="9.1640625" style="8"/>
  </cols>
  <sheetData>
    <row r="1" spans="1:5" s="14" customFormat="1" ht="12.75" customHeight="1" x14ac:dyDescent="0.15">
      <c r="A1" s="346" t="s">
        <v>9</v>
      </c>
      <c r="B1" s="59"/>
      <c r="C1" s="148"/>
      <c r="D1" s="148"/>
      <c r="E1" s="149"/>
    </row>
    <row r="2" spans="1:5" s="14" customFormat="1" ht="14" x14ac:dyDescent="0.2">
      <c r="A2" s="346"/>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v>1111</v>
      </c>
      <c r="D5" s="14" t="s">
        <v>16</v>
      </c>
      <c r="E5" s="87"/>
    </row>
    <row r="6" spans="1:5" s="14" customFormat="1" x14ac:dyDescent="0.15">
      <c r="B6" s="59" t="s">
        <v>17</v>
      </c>
      <c r="C6" s="87"/>
      <c r="D6" s="14" t="s">
        <v>18</v>
      </c>
      <c r="E6" s="87"/>
    </row>
    <row r="7" spans="1:5" s="14" customFormat="1" x14ac:dyDescent="0.15">
      <c r="B7" s="59" t="s">
        <v>19</v>
      </c>
      <c r="C7" s="88" t="s">
        <v>922</v>
      </c>
    </row>
    <row r="8" spans="1:5" s="14" customFormat="1" x14ac:dyDescent="0.15">
      <c r="B8" s="59" t="s">
        <v>21</v>
      </c>
      <c r="C8" s="14" t="s">
        <v>22</v>
      </c>
      <c r="D8" s="14" t="s">
        <v>23</v>
      </c>
    </row>
    <row r="9" spans="1:5" s="14" customFormat="1" x14ac:dyDescent="0.15">
      <c r="B9" s="59"/>
      <c r="C9" s="147">
        <v>43466</v>
      </c>
      <c r="D9" s="147" t="s">
        <v>1328</v>
      </c>
      <c r="E9" s="14" t="s">
        <v>24</v>
      </c>
    </row>
    <row r="10" spans="1:5" s="14" customFormat="1" x14ac:dyDescent="0.15">
      <c r="B10" s="59" t="s">
        <v>25</v>
      </c>
      <c r="C10" s="14" t="s">
        <v>22</v>
      </c>
      <c r="D10" s="14" t="s">
        <v>23</v>
      </c>
    </row>
    <row r="11" spans="1:5" s="14" customFormat="1" x14ac:dyDescent="0.15">
      <c r="B11" s="59" t="s">
        <v>26</v>
      </c>
      <c r="C11" s="147">
        <v>43466</v>
      </c>
      <c r="D11" s="147" t="s">
        <v>1329</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35</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305" t="s">
        <v>5</v>
      </c>
      <c r="B20" s="11" t="s">
        <v>38</v>
      </c>
      <c r="C20" s="88" t="s">
        <v>39</v>
      </c>
      <c r="E20" s="94" t="s">
        <v>40</v>
      </c>
      <c r="O20" s="57"/>
    </row>
    <row r="21" spans="1:41 16384:16384" s="14" customFormat="1" x14ac:dyDescent="0.15">
      <c r="A21" s="305"/>
      <c r="B21" s="17"/>
    </row>
    <row r="22" spans="1:41 16384:16384" x14ac:dyDescent="0.15">
      <c r="A22" s="305"/>
      <c r="C22" s="338" t="s">
        <v>1330</v>
      </c>
      <c r="D22" s="339"/>
      <c r="E22" s="340"/>
      <c r="G22" s="329" t="s">
        <v>42</v>
      </c>
      <c r="H22" s="330"/>
      <c r="I22" s="331"/>
      <c r="K22" s="329" t="s">
        <v>42</v>
      </c>
      <c r="L22" s="330"/>
      <c r="M22" s="331"/>
      <c r="O22" s="329" t="s">
        <v>42</v>
      </c>
      <c r="P22" s="330"/>
      <c r="Q22" s="331"/>
      <c r="S22" s="329" t="s">
        <v>42</v>
      </c>
      <c r="T22" s="330"/>
      <c r="U22" s="331"/>
      <c r="W22" s="329" t="s">
        <v>42</v>
      </c>
      <c r="X22" s="330"/>
      <c r="Y22" s="331"/>
      <c r="AA22" s="329" t="s">
        <v>42</v>
      </c>
      <c r="AB22" s="330"/>
      <c r="AC22" s="331"/>
      <c r="AE22" s="329" t="s">
        <v>42</v>
      </c>
      <c r="AF22" s="330"/>
      <c r="AG22" s="331"/>
      <c r="AI22" s="329" t="s">
        <v>42</v>
      </c>
      <c r="AJ22" s="330"/>
      <c r="AK22" s="331"/>
      <c r="AM22" s="329" t="s">
        <v>42</v>
      </c>
      <c r="AN22" s="330"/>
      <c r="AO22" s="331"/>
    </row>
    <row r="23" spans="1:41 16384:16384" ht="12" x14ac:dyDescent="0.15">
      <c r="A23" s="305"/>
      <c r="B23" s="150" t="str">
        <f>IF(C20="Start with impact category","Select Impact category &gt;&gt;","")</f>
        <v/>
      </c>
      <c r="C23" s="323"/>
      <c r="D23" s="324"/>
      <c r="E23" s="325"/>
      <c r="F23" s="101" t="str">
        <f>IF($B$23="Select Impact category &gt;&gt;", "&gt;&gt;","")</f>
        <v/>
      </c>
      <c r="G23" s="323"/>
      <c r="H23" s="324"/>
      <c r="I23" s="325"/>
      <c r="J23" s="101" t="str">
        <f>IF($B$23="Select Impact category &gt;&gt;", "&gt;&gt;","")</f>
        <v/>
      </c>
      <c r="K23" s="323"/>
      <c r="L23" s="324"/>
      <c r="M23" s="325"/>
      <c r="N23" s="101" t="str">
        <f>IF($B$23="Select Impact category &gt;&gt;", "&gt;&gt;","")</f>
        <v/>
      </c>
      <c r="O23" s="323"/>
      <c r="P23" s="324"/>
      <c r="Q23" s="325"/>
      <c r="R23" s="101" t="str">
        <f>IF($B$23="Select Impact category &gt;&gt;", "&gt;&gt;","")</f>
        <v/>
      </c>
      <c r="S23" s="323"/>
      <c r="T23" s="324"/>
      <c r="U23" s="325"/>
      <c r="V23" s="101" t="str">
        <f>IF($B$23="Select Impact category &gt;&gt;", "&gt;&gt;","")</f>
        <v/>
      </c>
      <c r="W23" s="323"/>
      <c r="X23" s="324"/>
      <c r="Y23" s="325"/>
      <c r="Z23" s="101" t="str">
        <f>IF($B$23="Select Impact category &gt;&gt;", "&gt;&gt;","")</f>
        <v/>
      </c>
      <c r="AA23" s="323"/>
      <c r="AB23" s="324"/>
      <c r="AC23" s="325"/>
      <c r="AD23" s="101" t="str">
        <f>IF($B$23="Select Impact category &gt;&gt;", "&gt;&gt;","")</f>
        <v/>
      </c>
      <c r="AE23" s="323"/>
      <c r="AF23" s="324"/>
      <c r="AG23" s="325"/>
      <c r="AH23" s="101" t="str">
        <f>IF($B$23="Select Impact category &gt;&gt;", "&gt;&gt;","")</f>
        <v/>
      </c>
      <c r="AI23" s="323"/>
      <c r="AJ23" s="324"/>
      <c r="AK23" s="325"/>
      <c r="AL23" s="101" t="str">
        <f>IF($B$23="Select Impact category &gt;&gt;", "&gt;&gt;","")</f>
        <v/>
      </c>
      <c r="AM23" s="323"/>
      <c r="AN23" s="324"/>
      <c r="AO23" s="325"/>
    </row>
    <row r="24" spans="1:41 16384:16384" ht="12.75" customHeight="1" x14ac:dyDescent="0.15">
      <c r="A24" s="305"/>
      <c r="B24" s="150" t="str">
        <f>IF(C20="Start with SDG","Select SDG &gt;&gt;","")</f>
        <v>Select SDG &gt;&gt;</v>
      </c>
      <c r="C24" s="326" t="s">
        <v>129</v>
      </c>
      <c r="D24" s="327"/>
      <c r="E24" s="328"/>
      <c r="F24" s="101" t="str">
        <f>IF($B$24="Select SDG &gt;&gt;","&gt;&gt;","")</f>
        <v>&gt;&gt;</v>
      </c>
      <c r="G24" s="326" t="s">
        <v>43</v>
      </c>
      <c r="H24" s="327"/>
      <c r="I24" s="328"/>
      <c r="J24" s="101" t="str">
        <f>IF($B$24="Select SDG &gt;&gt;","&gt;&gt;","")</f>
        <v>&gt;&gt;</v>
      </c>
      <c r="K24" s="326" t="s">
        <v>122</v>
      </c>
      <c r="L24" s="327"/>
      <c r="M24" s="328"/>
      <c r="N24" s="101" t="str">
        <f>IF($B$24="Select SDG &gt;&gt;","&gt;&gt;","")</f>
        <v>&gt;&gt;</v>
      </c>
      <c r="O24" s="326" t="s">
        <v>128</v>
      </c>
      <c r="P24" s="327"/>
      <c r="Q24" s="328"/>
      <c r="R24" s="101" t="str">
        <f>IF($B$24="Select SDG &gt;&gt;","&gt;&gt;","")</f>
        <v>&gt;&gt;</v>
      </c>
      <c r="S24" s="326"/>
      <c r="T24" s="327"/>
      <c r="U24" s="328"/>
      <c r="V24" s="101" t="str">
        <f>IF($B$24="Select SDG &gt;&gt;","&gt;&gt;","")</f>
        <v>&gt;&gt;</v>
      </c>
      <c r="W24" s="326"/>
      <c r="X24" s="327"/>
      <c r="Y24" s="328"/>
      <c r="Z24" s="101" t="str">
        <f>IF($B$24="Select SDG &gt;&gt;","&gt;&gt;","")</f>
        <v>&gt;&gt;</v>
      </c>
      <c r="AA24" s="326"/>
      <c r="AB24" s="327"/>
      <c r="AC24" s="328"/>
      <c r="AD24" s="101" t="str">
        <f>IF($B$24="Select SDG &gt;&gt;","&gt;&gt;","")</f>
        <v>&gt;&gt;</v>
      </c>
      <c r="AE24" s="326"/>
      <c r="AF24" s="327"/>
      <c r="AG24" s="328"/>
      <c r="AH24" s="101" t="str">
        <f>IF($B$24="Select SDG &gt;&gt;","&gt;&gt;","")</f>
        <v>&gt;&gt;</v>
      </c>
      <c r="AI24" s="326"/>
      <c r="AJ24" s="327"/>
      <c r="AK24" s="328"/>
      <c r="AL24" s="101" t="str">
        <f>IF($B$24="Select SDG &gt;&gt;","&gt;&gt;","")</f>
        <v>&gt;&gt;</v>
      </c>
      <c r="AM24" s="326"/>
      <c r="AN24" s="327"/>
      <c r="AO24" s="328"/>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51"/>
      <c r="D26" s="352"/>
      <c r="E26" s="353"/>
      <c r="F26" s="101" t="str">
        <f>IF($B$26="Select Monitoring indicator &gt;&gt;", "&gt;&gt;","")</f>
        <v/>
      </c>
      <c r="G26" s="323"/>
      <c r="H26" s="324"/>
      <c r="I26" s="325"/>
      <c r="J26" s="101" t="str">
        <f>IF($B$26="Select Monitoring indicator &gt;&gt;","&gt;&gt;","")</f>
        <v/>
      </c>
      <c r="K26" s="323"/>
      <c r="L26" s="324"/>
      <c r="M26" s="325"/>
      <c r="N26" s="101" t="str">
        <f>IF($B$26="Select Monitoring indicator &gt;&gt;","&gt;&gt;","")</f>
        <v/>
      </c>
      <c r="O26" s="323"/>
      <c r="P26" s="324"/>
      <c r="Q26" s="325"/>
      <c r="R26" s="101" t="str">
        <f>IF($B$26="Select Monitoring indicator &gt;&gt;","&gt;&gt;","")</f>
        <v/>
      </c>
      <c r="S26" s="323"/>
      <c r="T26" s="324"/>
      <c r="U26" s="325"/>
      <c r="V26" s="101" t="str">
        <f>IF($B$26="Select Monitoring indicator &gt;&gt;","&gt;&gt;","")</f>
        <v/>
      </c>
      <c r="W26" s="323"/>
      <c r="X26" s="324"/>
      <c r="Y26" s="325"/>
      <c r="Z26" s="101" t="str">
        <f>IF($B$26="Select Monitoring indicator &gt;&gt;","&gt;&gt;","")</f>
        <v/>
      </c>
      <c r="AA26" s="323"/>
      <c r="AB26" s="324"/>
      <c r="AC26" s="325"/>
      <c r="AD26" s="101" t="str">
        <f>IF($B$26="Select Monitoring indicator &gt;&gt;","&gt;&gt;","")</f>
        <v/>
      </c>
      <c r="AE26" s="323"/>
      <c r="AF26" s="324"/>
      <c r="AG26" s="325"/>
      <c r="AH26" s="101" t="str">
        <f>IF($B$26="Select Monitoring indicator &gt;&gt;","&gt;&gt;","")</f>
        <v/>
      </c>
      <c r="AI26" s="323"/>
      <c r="AJ26" s="324"/>
      <c r="AK26" s="325"/>
      <c r="AL26" s="101" t="str">
        <f>IF($B$26="Select Monitoring indicator &gt;&gt;","&gt;&gt;","")</f>
        <v/>
      </c>
      <c r="AM26" s="323"/>
      <c r="AN26" s="324"/>
      <c r="AO26" s="325"/>
    </row>
    <row r="27" spans="1:41 16384:16384" ht="12.75" customHeight="1" x14ac:dyDescent="0.15">
      <c r="B27" s="151" t="str">
        <f>IF(C24&lt;&gt;"","Select Monitoring indicator &gt;&gt;","")</f>
        <v>Select Monitoring indicator &gt;&gt;</v>
      </c>
      <c r="C27" s="320" t="s">
        <v>218</v>
      </c>
      <c r="D27" s="321"/>
      <c r="E27" s="322"/>
      <c r="F27" s="101" t="str">
        <f>IF($B$27="Select Monitoring indicator &gt;&gt;","&gt;&gt;","")</f>
        <v>&gt;&gt;</v>
      </c>
      <c r="G27" s="326" t="s">
        <v>1340</v>
      </c>
      <c r="H27" s="327"/>
      <c r="I27" s="328"/>
      <c r="J27" s="101" t="str">
        <f>IF($B$27="Select Monitoring indicator &gt;&gt;","&gt;&gt;","")</f>
        <v>&gt;&gt;</v>
      </c>
      <c r="K27" s="326" t="s">
        <v>1056</v>
      </c>
      <c r="L27" s="327"/>
      <c r="M27" s="328"/>
      <c r="N27" s="101" t="str">
        <f>IF($B$27="Select Monitoring indicator &gt;&gt;","&gt;&gt;","")</f>
        <v>&gt;&gt;</v>
      </c>
      <c r="O27" s="326" t="s">
        <v>1176</v>
      </c>
      <c r="P27" s="327"/>
      <c r="Q27" s="328"/>
      <c r="R27" s="101" t="str">
        <f>IF($B$27="Select Monitoring indicator &gt;&gt;","&gt;&gt;","")</f>
        <v>&gt;&gt;</v>
      </c>
      <c r="S27" s="326"/>
      <c r="T27" s="327"/>
      <c r="U27" s="328"/>
      <c r="V27" s="101" t="str">
        <f>IF($B$27="Select Monitoring indicator &gt;&gt;","&gt;&gt;","")</f>
        <v>&gt;&gt;</v>
      </c>
      <c r="W27" s="326"/>
      <c r="X27" s="327"/>
      <c r="Y27" s="328"/>
      <c r="Z27" s="101" t="str">
        <f>IF($B$27="Select Monitoring indicator &gt;&gt;","&gt;&gt;","")</f>
        <v>&gt;&gt;</v>
      </c>
      <c r="AA27" s="326"/>
      <c r="AB27" s="327"/>
      <c r="AC27" s="328"/>
      <c r="AD27" s="101" t="str">
        <f>IF($B$27="Select Monitoring indicator &gt;&gt;","&gt;&gt;","")</f>
        <v>&gt;&gt;</v>
      </c>
      <c r="AE27" s="326"/>
      <c r="AF27" s="327"/>
      <c r="AG27" s="328"/>
      <c r="AH27" s="101" t="str">
        <f>IF($B$27="Select Monitoring indicator &gt;&gt;","&gt;&gt;","")</f>
        <v>&gt;&gt;</v>
      </c>
      <c r="AI27" s="326"/>
      <c r="AJ27" s="327"/>
      <c r="AK27" s="328"/>
      <c r="AL27" s="101" t="str">
        <f>IF($B$27="Select Monitoring indicator &gt;&gt;","&gt;&gt;","")</f>
        <v>&gt;&gt;</v>
      </c>
      <c r="AM27" s="326"/>
      <c r="AN27" s="327"/>
      <c r="AO27" s="328"/>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18" t="str" cm="1">
        <f t="array" ref="C30">IFERROR(_xlfn.IFS(C23&lt;&gt;"",IFERROR(INDEX(BA!$J$4:$J$952,MATCH(C26,BA!$P$4:$P$952,0)),""),C24&lt;&gt;"",IFERROR(INDEX(BA!$J$4:$J$952,MATCH(C27,BA!$P$4:$P$952,0)),"")),"")</f>
        <v>GSDM-I13.2.1</v>
      </c>
      <c r="D30" s="303"/>
      <c r="E30" s="319"/>
      <c r="G30" s="318" t="str" cm="1">
        <f t="array" ref="G30">IFERROR(_xlfn.IFS(G23&lt;&gt;"",IFERROR(INDEX(BA!$J$4:$J$952,MATCH(G26,BA!$P$4:$P$952,0)),""),G24&lt;&gt;"",IFERROR(INDEX(BA!$J$4:$J$952,MATCH(G27,BA!$P$4:$P$952,0)),"")),"")</f>
        <v>GSDM-I2.3.2</v>
      </c>
      <c r="H30" s="303"/>
      <c r="I30" s="319"/>
      <c r="K30" s="318" t="str" cm="1">
        <f t="array" ref="K30">IFERROR(_xlfn.IFS(K23&lt;&gt;"",IFERROR(INDEX(BA!$J$4:$J$952,MATCH(K26,BA!$P$4:$P$952,0)),""),K24&lt;&gt;"",IFERROR(INDEX(BA!$J$4:$J$952,MATCH(K27,BA!$P$4:$P$952,0)),"")),"")</f>
        <v>GSDG-I6.1.1</v>
      </c>
      <c r="L30" s="303"/>
      <c r="M30" s="319"/>
      <c r="O30" s="318" t="str" cm="1">
        <f t="array" ref="O30">IFERROR(_xlfn.IFS(O23&lt;&gt;"",IFERROR(INDEX(BA!$J$4:$J$952,MATCH(O26,BA!$P$4:$P$952,0)),""),O24&lt;&gt;"",IFERROR(INDEX(BA!$J$4:$J$952,MATCH(O27,BA!$P$4:$P$952,0)),"")),"")</f>
        <v>GSDG-I12.2.1</v>
      </c>
      <c r="P30" s="303"/>
      <c r="Q30" s="319"/>
      <c r="S30" s="318" t="str" cm="1">
        <f t="array" ref="S30">IFERROR(_xlfn.IFS(S23&lt;&gt;"",IFERROR(INDEX(BA!$J$4:$J$952,MATCH(S26,BA!$P$4:$P$952,0)),""),S24&lt;&gt;"",IFERROR(INDEX(BA!$J$4:$J$952,MATCH(S27,BA!$P$4:$P$952,0)),"")),"")</f>
        <v/>
      </c>
      <c r="T30" s="303"/>
      <c r="U30" s="319"/>
      <c r="W30" s="318" t="str" cm="1">
        <f t="array" ref="W30">IFERROR(_xlfn.IFS(W23&lt;&gt;"",IFERROR(INDEX(BA!$J$4:$J$952,MATCH(W26,BA!$P$4:$P$952,0)),""),W24&lt;&gt;"",IFERROR(INDEX(BA!$J$4:$J$952,MATCH(W27,BA!$P$4:$P$952,0)),"")),"")</f>
        <v/>
      </c>
      <c r="X30" s="303"/>
      <c r="Y30" s="319"/>
      <c r="AA30" s="318" t="str" cm="1">
        <f t="array" ref="AA30">IFERROR(_xlfn.IFS(AA23&lt;&gt;"",IFERROR(INDEX(BA!$J$4:$J$952,MATCH(AA26,BA!$P$4:$P$952,0)),""),AA24&lt;&gt;"",IFERROR(INDEX(BA!$J$4:$J$952,MATCH(AA27,BA!$P$4:$P$952,0)),"")),"")</f>
        <v/>
      </c>
      <c r="AB30" s="303"/>
      <c r="AC30" s="319"/>
      <c r="AE30" s="318" t="str" cm="1">
        <f t="array" ref="AE30">IFERROR(_xlfn.IFS(AE23&lt;&gt;"",IFERROR(INDEX(BA!$J$4:$J$952,MATCH(AE26,BA!$P$4:$P$952,0)),""),AE24&lt;&gt;"",IFERROR(INDEX(BA!$J$4:$J$952,MATCH(AE27,BA!$P$4:$P$952,0)),"")),"")</f>
        <v/>
      </c>
      <c r="AF30" s="303"/>
      <c r="AG30" s="319"/>
      <c r="AI30" s="318" t="str" cm="1">
        <f t="array" ref="AI30">IFERROR(_xlfn.IFS(AI23&lt;&gt;"",IFERROR(INDEX(BA!$J$4:$J$952,MATCH(AI26,BA!$P$4:$P$952,0)),""),AI24&lt;&gt;"",IFERROR(INDEX(BA!$J$4:$J$952,MATCH(AI27,BA!$P$4:$P$952,0)),"")),"")</f>
        <v/>
      </c>
      <c r="AJ30" s="303"/>
      <c r="AK30" s="319"/>
      <c r="AM30" s="318" t="str" cm="1">
        <f t="array" ref="AM30">IFERROR(_xlfn.IFS(AM23&lt;&gt;"",IFERROR(INDEX(BA!$J$4:$J$952,MATCH(AM26,BA!$P$4:$P$952,0)),""),AM24&lt;&gt;"",IFERROR(INDEX(BA!$J$4:$J$952,MATCH(AM27,BA!$P$4:$P$952,0)),"")),"")</f>
        <v/>
      </c>
      <c r="AN30" s="303"/>
      <c r="AO30" s="319"/>
    </row>
    <row r="31" spans="1:41 16384:16384" x14ac:dyDescent="0.15">
      <c r="A31" s="14"/>
      <c r="B31" s="90" t="s">
        <v>50</v>
      </c>
      <c r="C31" s="318" t="str">
        <f>IFERROR(INDEX(BA!$O$4:$O$952,MATCH(C30,BA!$J$4:$J$952,0)),"")</f>
        <v xml:space="preserve">Reduction in GHGs emissions </v>
      </c>
      <c r="D31" s="303"/>
      <c r="E31" s="319"/>
      <c r="G31" s="318" t="str">
        <f>IFERROR(INDEX(BA!$O$4:$O$952,MATCH(G30,BA!$J$4:$J$952,0)),"")</f>
        <v xml:space="preserve">Increased productivity </v>
      </c>
      <c r="H31" s="303"/>
      <c r="I31" s="319"/>
      <c r="K31" s="318" t="str">
        <f>IFERROR(INDEX(BA!$O$4:$O$952,MATCH(K30,BA!$J$4:$J$952,0)),"")</f>
        <v>Access to improved source of water</v>
      </c>
      <c r="L31" s="303"/>
      <c r="M31" s="319"/>
      <c r="O31" s="318">
        <f>IFERROR(INDEX(BA!$O$4:$O$952,MATCH(O30,BA!$J$4:$J$952,0)),"")</f>
        <v>0</v>
      </c>
      <c r="P31" s="303"/>
      <c r="Q31" s="319"/>
      <c r="S31" s="318" t="str">
        <f>IFERROR(INDEX(BA!$O$4:$O$952,MATCH(S30,BA!$J$4:$J$952,0)),"")</f>
        <v/>
      </c>
      <c r="T31" s="303"/>
      <c r="U31" s="319"/>
      <c r="W31" s="318" t="str">
        <f>IFERROR(INDEX(BA!$O$4:$O$952,MATCH(W30,BA!$J$4:$J$952,0)),"")</f>
        <v/>
      </c>
      <c r="X31" s="303"/>
      <c r="Y31" s="319"/>
      <c r="AA31" s="318" t="str">
        <f>IFERROR(INDEX(BA!$O$4:$O$952,MATCH(AA30,BA!$J$4:$J$952,0)),"")</f>
        <v/>
      </c>
      <c r="AB31" s="303"/>
      <c r="AC31" s="319"/>
      <c r="AE31" s="318" t="str">
        <f>IFERROR(INDEX(BA!$O$4:$O$952,MATCH(AE30,BA!$J$4:$J$952,0)),"")</f>
        <v/>
      </c>
      <c r="AF31" s="303"/>
      <c r="AG31" s="319"/>
      <c r="AI31" s="318" t="str">
        <f>IFERROR(INDEX(BA!$O$4:$O$952,MATCH(AI30,BA!$J$4:$J$952,0)),"")</f>
        <v/>
      </c>
      <c r="AJ31" s="303"/>
      <c r="AK31" s="319"/>
      <c r="AM31" s="318" t="str">
        <f>IFERROR(INDEX(BA!$O$4:$O$952,MATCH(AM30,BA!$J$4:$J$952,0)),"")</f>
        <v/>
      </c>
      <c r="AN31" s="303"/>
      <c r="AO31" s="319"/>
    </row>
    <row r="32" spans="1:41 16384:16384" ht="15" customHeight="1" x14ac:dyDescent="0.15">
      <c r="A32" s="14"/>
      <c r="B32" s="90" t="s">
        <v>51</v>
      </c>
      <c r="C32" s="318" t="str">
        <f>IFERROR(INDEX(BA!$L$4:$L$952,MATCH(C30,BA!$J$4:$J$952,0)),"")</f>
        <v>Climate change mitigation</v>
      </c>
      <c r="D32" s="303"/>
      <c r="E32" s="319"/>
      <c r="G32" s="318" t="str">
        <f>IFERROR(INDEX(BA!$L$4:$L$952,MATCH(G30,BA!$J$4:$J$952,0)),"")</f>
        <v>Livelihood</v>
      </c>
      <c r="H32" s="303"/>
      <c r="I32" s="319"/>
      <c r="K32" s="318" t="str">
        <f>IFERROR(INDEX(BA!$L$4:$L$952,MATCH(K30,BA!$J$4:$J$952,0)),"")</f>
        <v>Access to basic services</v>
      </c>
      <c r="L32" s="303"/>
      <c r="M32" s="319"/>
      <c r="O32" s="318">
        <f>IFERROR(INDEX(BA!$L$4:$L$952,MATCH(O30,BA!$J$4:$J$952,0)),"")</f>
        <v>0</v>
      </c>
      <c r="P32" s="303"/>
      <c r="Q32" s="319"/>
      <c r="S32" s="318" t="str">
        <f>IFERROR(INDEX(BA!$L$4:$L$952,MATCH(S30,BA!$J$4:$J$952,0)),"")</f>
        <v/>
      </c>
      <c r="T32" s="303"/>
      <c r="U32" s="319"/>
      <c r="W32" s="318" t="str">
        <f>IFERROR(INDEX(BA!$L$4:$L$952,MATCH(W30,BA!$J$4:$J$952,0)),"")</f>
        <v/>
      </c>
      <c r="X32" s="303"/>
      <c r="Y32" s="319"/>
      <c r="AA32" s="318" t="str">
        <f>IFERROR(INDEX(BA!$L$4:$L$952,MATCH(AA30,BA!$J$4:$J$952,0)),"")</f>
        <v/>
      </c>
      <c r="AB32" s="303"/>
      <c r="AC32" s="319"/>
      <c r="AE32" s="318" t="str">
        <f>IFERROR(INDEX(BA!$L$4:$L$952,MATCH(AE30,BA!$J$4:$J$952,0)),"")</f>
        <v/>
      </c>
      <c r="AF32" s="303"/>
      <c r="AG32" s="319"/>
      <c r="AI32" s="318" t="str">
        <f>IFERROR(INDEX(BA!$L$4:$L$952,MATCH(AI30,BA!$J$4:$J$952,0)),"")</f>
        <v/>
      </c>
      <c r="AJ32" s="303"/>
      <c r="AK32" s="319"/>
      <c r="AM32" s="318" t="str">
        <f>IFERROR(INDEX(BA!$L$4:$L$952,MATCH(AM30,BA!$J$4:$J$952,0)),"")</f>
        <v/>
      </c>
      <c r="AN32" s="303"/>
      <c r="AO32" s="319"/>
    </row>
    <row r="33" spans="1:41" ht="15" customHeight="1" x14ac:dyDescent="0.15">
      <c r="A33" s="14"/>
      <c r="B33" s="90" t="s">
        <v>52</v>
      </c>
      <c r="C33" s="318" t="str">
        <f>IFERROR(INDEX(BA!$M$4:$M$952,MATCH(C30,BA!$J$4:$J$952,0)),"")</f>
        <v>13. Climate action</v>
      </c>
      <c r="D33" s="303"/>
      <c r="E33" s="319"/>
      <c r="G33" s="318" t="str">
        <f>IFERROR(INDEX(BA!$M$4:$M$952,MATCH(G30,BA!$J$4:$J$952,0)),"")</f>
        <v>2. Zero hunger</v>
      </c>
      <c r="H33" s="303"/>
      <c r="I33" s="319"/>
      <c r="K33" s="318" t="str">
        <f>IFERROR(INDEX(BA!$M$4:$M$952,MATCH(K30,BA!$J$4:$J$952,0)),"")</f>
        <v xml:space="preserve">6. Clean water and sanitation </v>
      </c>
      <c r="L33" s="303"/>
      <c r="M33" s="319"/>
      <c r="O33" s="318" t="str">
        <f>IFERROR(INDEX(BA!$M$4:$M$952,MATCH(O30,BA!$J$4:$J$952,0)),"")</f>
        <v xml:space="preserve">12. Responsible consumption and production </v>
      </c>
      <c r="P33" s="303"/>
      <c r="Q33" s="319"/>
      <c r="S33" s="318" t="str">
        <f>IFERROR(INDEX(BA!$M$4:$M$952,MATCH(S30,BA!$J$4:$J$952,0)),"")</f>
        <v/>
      </c>
      <c r="T33" s="303"/>
      <c r="U33" s="319"/>
      <c r="W33" s="318" t="str">
        <f>IFERROR(INDEX(BA!$M$4:$M$952,MATCH(W30,BA!$J$4:$J$952,0)),"")</f>
        <v/>
      </c>
      <c r="X33" s="303"/>
      <c r="Y33" s="319"/>
      <c r="AA33" s="318" t="str">
        <f>IFERROR(INDEX(BA!$M$4:$M$952,MATCH(AA30,BA!$J$4:$J$952,0)),"")</f>
        <v/>
      </c>
      <c r="AB33" s="303"/>
      <c r="AC33" s="319"/>
      <c r="AE33" s="318" t="str">
        <f>IFERROR(INDEX(BA!$M$4:$M$952,MATCH(AE30,BA!$J$4:$J$952,0)),"")</f>
        <v/>
      </c>
      <c r="AF33" s="303"/>
      <c r="AG33" s="319"/>
      <c r="AI33" s="318" t="str">
        <f>IFERROR(INDEX(BA!$M$4:$M$952,MATCH(AI30,BA!$J$4:$J$952,0)),"")</f>
        <v/>
      </c>
      <c r="AJ33" s="303"/>
      <c r="AK33" s="319"/>
      <c r="AM33" s="318" t="str">
        <f>IFERROR(INDEX(BA!$M$4:$M$952,MATCH(AM30,BA!$J$4:$J$952,0)),"")</f>
        <v/>
      </c>
      <c r="AN33" s="303"/>
      <c r="AO33" s="319"/>
    </row>
    <row r="34" spans="1:41" ht="15" customHeight="1" x14ac:dyDescent="0.15">
      <c r="A34" s="14"/>
      <c r="B34" s="90" t="s">
        <v>53</v>
      </c>
      <c r="C34" s="318" t="str">
        <f>IFERROR(INDEX(BA!$N$4:$N$952,MATCH(C30,BA!$J$4:$J$952,0)),"")</f>
        <v>13.2 Integrate climate change measures into national policies, strategies and planning</v>
      </c>
      <c r="D34" s="303"/>
      <c r="E34" s="319"/>
      <c r="G34" s="318"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303"/>
      <c r="I34" s="319"/>
      <c r="K34" s="318" t="str">
        <f>IFERROR(INDEX(BA!$N$4:$N$952,MATCH(K30,BA!$J$4:$J$952,0)),"")</f>
        <v>6.1 By 2030, achieve universal and equitable access to safe and affordable drinking water for all</v>
      </c>
      <c r="L34" s="303"/>
      <c r="M34" s="319"/>
      <c r="O34" s="318" t="str">
        <f>IFERROR(INDEX(BA!$N$4:$N$952,MATCH(O30,BA!$J$4:$J$952,0)),"")</f>
        <v>12.2 By 2030, achieve the sustainable management and efficient use of natural resources</v>
      </c>
      <c r="P34" s="303"/>
      <c r="Q34" s="319"/>
      <c r="S34" s="318" t="str">
        <f>IFERROR(INDEX(BA!$N$4:$N$952,MATCH(S30,BA!$J$4:$J$952,0)),"")</f>
        <v/>
      </c>
      <c r="T34" s="303"/>
      <c r="U34" s="319"/>
      <c r="W34" s="318" t="str">
        <f>IFERROR(INDEX(BA!$N$4:$N$952,MATCH(W30,BA!$J$4:$J$952,0)),"")</f>
        <v/>
      </c>
      <c r="X34" s="303"/>
      <c r="Y34" s="319"/>
      <c r="AA34" s="318" t="str">
        <f>IFERROR(INDEX(BA!$N$4:$N$952,MATCH(AA30,BA!$J$4:$J$952,0)),"")</f>
        <v/>
      </c>
      <c r="AB34" s="303"/>
      <c r="AC34" s="319"/>
      <c r="AE34" s="318" t="str">
        <f>IFERROR(INDEX(BA!$N$4:$N$952,MATCH(AE30,BA!$J$4:$J$952,0)),"")</f>
        <v/>
      </c>
      <c r="AF34" s="303"/>
      <c r="AG34" s="319"/>
      <c r="AI34" s="318" t="str">
        <f>IFERROR(INDEX(BA!$N$4:$N$952,MATCH(AI30,BA!$J$4:$J$952,0)),"")</f>
        <v/>
      </c>
      <c r="AJ34" s="303"/>
      <c r="AK34" s="319"/>
      <c r="AM34" s="318" t="str">
        <f>IFERROR(INDEX(BA!$N$4:$N$952,MATCH(AM30,BA!$J$4:$J$952,0)),"")</f>
        <v/>
      </c>
      <c r="AN34" s="303"/>
      <c r="AO34" s="319"/>
    </row>
    <row r="35" spans="1:41" ht="140.25" customHeight="1" x14ac:dyDescent="0.15">
      <c r="A35" s="14"/>
      <c r="B35" s="90" t="s">
        <v>54</v>
      </c>
      <c r="C35" s="318" t="str">
        <f>IFERROR(INDEX(BA!$Q$4:$Q$952,MATCH($C$30,BA!$J$4:$J$952,0)),"")</f>
        <v>Refers to total amount of greenhouse gases avoided or sequestered during the reporting period.</v>
      </c>
      <c r="D35" s="303"/>
      <c r="E35" s="319"/>
      <c r="G35" s="318" t="str">
        <f>IFERROR(INDEX(BA!$Q$4:$Q$952,MATCH($G$30,BA!$J$4:$J$952,0)),"")</f>
        <v>Refers to change in farmer income due to adoption of measures implemented as part of project activity</v>
      </c>
      <c r="H35" s="303"/>
      <c r="I35" s="319"/>
      <c r="K35" s="318"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303"/>
      <c r="M35" s="319"/>
      <c r="O35" s="318" t="str">
        <f>IFERROR(INDEX(BA!$Q$4:$Q$952,MATCH($O$30,BA!$J$4:$J$952,0)),"")</f>
        <v>NA</v>
      </c>
      <c r="P35" s="303"/>
      <c r="Q35" s="319"/>
      <c r="S35" s="318" t="str">
        <f>IFERROR(INDEX(BA!$Q$4:$Q$952,MATCH($S$30,BA!$J$4:$J$952,0)),"")</f>
        <v/>
      </c>
      <c r="T35" s="303"/>
      <c r="U35" s="319"/>
      <c r="W35" s="318" t="str">
        <f>IFERROR(INDEX(BA!$Q$4:$Q$952,MATCH($W$30,BA!$J$4:$J$952,0)),"")</f>
        <v/>
      </c>
      <c r="X35" s="303"/>
      <c r="Y35" s="319"/>
      <c r="AA35" s="318" t="str">
        <f>IFERROR(INDEX(BA!$Q$4:$Q$952,MATCH($AA$30,BA!$J$4:$J$952,0)),"")</f>
        <v/>
      </c>
      <c r="AB35" s="303"/>
      <c r="AC35" s="319"/>
      <c r="AE35" s="318" t="str">
        <f>IFERROR(INDEX(BA!$Q$4:$Q$952,MATCH($AE$30,BA!$J$4:$J$952,0)),"")</f>
        <v/>
      </c>
      <c r="AF35" s="303"/>
      <c r="AG35" s="319"/>
      <c r="AI35" s="318" t="str">
        <f>IFERROR(INDEX(BA!$Q$4:$Q$952,MATCH($AI$30,BA!$J$4:$J$952,0)),"")</f>
        <v/>
      </c>
      <c r="AJ35" s="303"/>
      <c r="AK35" s="319"/>
      <c r="AM35" s="318" t="str">
        <f>IFERROR(INDEX(BA!$Q$4:$Q$952,MATCH($AM$30,BA!$J$4:$J$952,0)),"")</f>
        <v/>
      </c>
      <c r="AN35" s="303"/>
      <c r="AO35" s="319"/>
    </row>
    <row r="36" spans="1:41" ht="187.5" customHeight="1" x14ac:dyDescent="0.15">
      <c r="A36" s="100" t="s">
        <v>55</v>
      </c>
      <c r="B36" s="91" t="str">
        <f>BA!R3</f>
        <v>Guidance, calculation method and other considerations</v>
      </c>
      <c r="C36" s="31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03"/>
      <c r="E36" s="319"/>
      <c r="G36" s="318" t="str">
        <f>IFERROR(INDEX(BA!$R$4:$R$952,MATCH($G$30,BA!$J$4:$J$952,0)),"")</f>
        <v>Wherever detailed income surveys are not being conducted, this indicator may be compiled on the basis of the assessment and opinions of a target group of farmers.</v>
      </c>
      <c r="H36" s="303"/>
      <c r="I36" s="319"/>
      <c r="K36" s="318"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303"/>
      <c r="M36" s="319"/>
      <c r="O36" s="318" t="str">
        <f>IFERROR(INDEX(BA!$R$4:$R$952,MATCH($O$30,BA!$J$4:$J$952,0)),"")</f>
        <v>NA</v>
      </c>
      <c r="P36" s="303"/>
      <c r="Q36" s="319"/>
      <c r="S36" s="318" t="str">
        <f>IFERROR(INDEX(BA!$R$4:$R$952,MATCH($S$30,BA!$J$4:$J$952,0)),"")</f>
        <v/>
      </c>
      <c r="T36" s="303"/>
      <c r="U36" s="319"/>
      <c r="W36" s="318" t="str">
        <f>IFERROR(INDEX(BA!$R$4:$R$952,MATCH($W$30,BA!$J$4:$J$952,0)),"")</f>
        <v/>
      </c>
      <c r="X36" s="303"/>
      <c r="Y36" s="319"/>
      <c r="AA36" s="318" t="str">
        <f>IFERROR(INDEX(BA!$R$4:$R$952,MATCH($AA$30,BA!$J$4:$J$952,0)),"")</f>
        <v/>
      </c>
      <c r="AB36" s="303"/>
      <c r="AC36" s="319"/>
      <c r="AE36" s="318" t="str">
        <f>IFERROR(INDEX(BA!$R$4:$R$952,MATCH($AE$30,BA!$J$4:$J$952,0)),"")</f>
        <v/>
      </c>
      <c r="AF36" s="303"/>
      <c r="AG36" s="319"/>
      <c r="AI36" s="318" t="str">
        <f>IFERROR(INDEX(BA!$R$4:$R$952,MATCH($AI$30,BA!$J$4:$J$952,0)),"")</f>
        <v/>
      </c>
      <c r="AJ36" s="303"/>
      <c r="AK36" s="319"/>
      <c r="AM36" s="318" t="str">
        <f>IFERROR(INDEX(BA!$R$4:$R$952,MATCH($AM$30,BA!$J$4:$J$952,0)),"")</f>
        <v/>
      </c>
      <c r="AN36" s="303"/>
      <c r="AO36" s="319"/>
    </row>
    <row r="37" spans="1:41" ht="15" customHeight="1" x14ac:dyDescent="0.15">
      <c r="A37" s="14"/>
      <c r="B37" s="92" t="s">
        <v>56</v>
      </c>
      <c r="C37" s="315" t="str">
        <f>IFERROR(INDEX(BA!$S$4:$S$952,MATCH(C30,BA!$J$4:$J$952,0)),"")</f>
        <v>tCO2eq</v>
      </c>
      <c r="D37" s="316"/>
      <c r="E37" s="317"/>
      <c r="G37" s="315" t="str">
        <f>IFERROR(INDEX(BA!$S$4:$S$952,MATCH(G30,BA!$J$4:$J$952,0)),"")</f>
        <v xml:space="preserve">Percentage increase in average annual salary </v>
      </c>
      <c r="H37" s="316"/>
      <c r="I37" s="317"/>
      <c r="K37" s="315" t="str">
        <f>IFERROR(INDEX(BA!$S$4:$S$952,MATCH(K30,BA!$J$4:$J$952,0)),"")</f>
        <v>% or Number</v>
      </c>
      <c r="L37" s="316"/>
      <c r="M37" s="317"/>
      <c r="O37" s="315" t="str">
        <f>IFERROR(INDEX(BA!$S$4:$S$952,MATCH(O30,BA!$J$4:$J$952,0)),"")</f>
        <v>NA</v>
      </c>
      <c r="P37" s="316"/>
      <c r="Q37" s="317"/>
      <c r="S37" s="315" t="str">
        <f>IFERROR(INDEX(BA!$S$4:$S$952,MATCH(S30,BA!$J$4:$J$952,0)),"")</f>
        <v/>
      </c>
      <c r="T37" s="316"/>
      <c r="U37" s="317"/>
      <c r="W37" s="315" t="str">
        <f>IFERROR(INDEX(BA!$S$4:$S$952,MATCH(W30,BA!$J$4:$J$952,0)),"")</f>
        <v/>
      </c>
      <c r="X37" s="316"/>
      <c r="Y37" s="317"/>
      <c r="AA37" s="315" t="str">
        <f>IFERROR(INDEX(BA!$S$4:$S$952,MATCH(AA30,BA!$J$4:$J$952,0)),"")</f>
        <v/>
      </c>
      <c r="AB37" s="316"/>
      <c r="AC37" s="317"/>
      <c r="AE37" s="315" t="str">
        <f>IFERROR(INDEX(BA!$S$4:$S$952,MATCH(AE30,BA!$J$4:$J$952,0)),"")</f>
        <v/>
      </c>
      <c r="AF37" s="316"/>
      <c r="AG37" s="317"/>
      <c r="AI37" s="315" t="str">
        <f>IFERROR(INDEX(BA!$S$4:$S$952,MATCH(AI30,BA!$J$4:$J$952,0)),"")</f>
        <v/>
      </c>
      <c r="AJ37" s="316"/>
      <c r="AK37" s="317"/>
      <c r="AM37" s="315" t="str">
        <f>IFERROR(INDEX(BA!$S$4:$S$952,MATCH(AM30,BA!$J$4:$J$952,0)),"")</f>
        <v/>
      </c>
      <c r="AN37" s="316"/>
      <c r="AO37" s="317"/>
    </row>
    <row r="38" spans="1:41" ht="15" customHeight="1" x14ac:dyDescent="0.15">
      <c r="A38" s="14"/>
      <c r="B38" s="92" t="s">
        <v>57</v>
      </c>
      <c r="C38" s="315" t="str">
        <f>IFERROR(INDEX(BA!$T$4:$T$952,MATCH(C30,BA!$J$4:$J$952,0)),"")</f>
        <v>Project activity</v>
      </c>
      <c r="D38" s="316"/>
      <c r="E38" s="317"/>
      <c r="G38" s="315" t="str">
        <f>IFERROR(INDEX(BA!$T$4:$T$952,MATCH(G30,BA!$J$4:$J$952,0)),"")</f>
        <v>Project activity and/or reference studies</v>
      </c>
      <c r="H38" s="316"/>
      <c r="I38" s="317"/>
      <c r="K38" s="315" t="str">
        <f>IFERROR(INDEX(BA!$T$4:$T$952,MATCH(K30,BA!$J$4:$J$952,0)),"")</f>
        <v>Project activity</v>
      </c>
      <c r="L38" s="316"/>
      <c r="M38" s="317"/>
      <c r="O38" s="315" t="str">
        <f>IFERROR(INDEX(BA!$T$4:$T$952,MATCH(O30,BA!$J$4:$J$952,0)),"")</f>
        <v>NA</v>
      </c>
      <c r="P38" s="316"/>
      <c r="Q38" s="317"/>
      <c r="S38" s="315" t="str">
        <f>IFERROR(INDEX(BA!$T$4:$T$952,MATCH(S30,BA!$J$4:$J$952,0)),"")</f>
        <v/>
      </c>
      <c r="T38" s="316"/>
      <c r="U38" s="317"/>
      <c r="W38" s="315" t="str">
        <f>IFERROR(INDEX(BA!$T$4:$T$952,MATCH(W30,BA!$J$4:$J$952,0)),"")</f>
        <v/>
      </c>
      <c r="X38" s="316"/>
      <c r="Y38" s="317"/>
      <c r="AA38" s="315" t="str">
        <f>IFERROR(INDEX(BA!$T$4:$T$952,MATCH(AA30,BA!$J$4:$J$952,0)),"")</f>
        <v/>
      </c>
      <c r="AB38" s="316"/>
      <c r="AC38" s="317"/>
      <c r="AE38" s="315" t="str">
        <f>IFERROR(INDEX(BA!$T$4:$T$952,MATCH(AE30,BA!$J$4:$J$952,0)),"")</f>
        <v/>
      </c>
      <c r="AF38" s="316"/>
      <c r="AG38" s="317"/>
      <c r="AI38" s="315" t="str">
        <f>IFERROR(INDEX(BA!$T$4:$T$952,MATCH(AI30,BA!$J$4:$J$952,0)),"")</f>
        <v/>
      </c>
      <c r="AJ38" s="316"/>
      <c r="AK38" s="317"/>
      <c r="AM38" s="315" t="str">
        <f>IFERROR(INDEX(BA!$T$4:$T$952,MATCH(AM30,BA!$J$4:$J$952,0)),"")</f>
        <v/>
      </c>
      <c r="AN38" s="316"/>
      <c r="AO38" s="317"/>
    </row>
    <row r="39" spans="1:41" ht="15" customHeight="1" x14ac:dyDescent="0.15">
      <c r="A39" s="14"/>
      <c r="B39" s="92" t="s">
        <v>58</v>
      </c>
      <c r="C39" s="315" t="str">
        <f>IFERROR(INDEX(BA!$U$4:$U$952,MATCH(C30,BA!$J$4:$J$952,0)),"")</f>
        <v>Calculation</v>
      </c>
      <c r="D39" s="316"/>
      <c r="E39" s="317"/>
      <c r="G39" s="315">
        <f>IFERROR(INDEX(BA!$U$4:$U$952,MATCH(G30,BA!$J$4:$J$952,0)),"")</f>
        <v>0</v>
      </c>
      <c r="H39" s="316"/>
      <c r="I39" s="317"/>
      <c r="K39" s="315" t="str">
        <f>IFERROR(INDEX(BA!$U$4:$U$952,MATCH(K30,BA!$J$4:$J$952,0)),"")</f>
        <v>Household surveys</v>
      </c>
      <c r="L39" s="316"/>
      <c r="M39" s="317"/>
      <c r="O39" s="315" t="str">
        <f>IFERROR(INDEX(BA!$U$4:$U$952,MATCH(O30,BA!$J$4:$J$952,0)),"")</f>
        <v>NA</v>
      </c>
      <c r="P39" s="316"/>
      <c r="Q39" s="317"/>
      <c r="S39" s="315" t="str">
        <f>IFERROR(INDEX(BA!$U$4:$U$952,MATCH(S30,BA!$J$4:$J$952,0)),"")</f>
        <v/>
      </c>
      <c r="T39" s="316"/>
      <c r="U39" s="317"/>
      <c r="W39" s="315" t="str">
        <f>IFERROR(INDEX(BA!$U$4:$U$952,MATCH(W30,BA!$J$4:$J$952,0)),"")</f>
        <v/>
      </c>
      <c r="X39" s="316"/>
      <c r="Y39" s="317"/>
      <c r="AA39" s="315" t="str">
        <f>IFERROR(INDEX(BA!$U$4:$U$952,MATCH(AA30,BA!$J$4:$J$952,0)),"")</f>
        <v/>
      </c>
      <c r="AB39" s="316"/>
      <c r="AC39" s="317"/>
      <c r="AE39" s="315" t="str">
        <f>IFERROR(INDEX(BA!$U$4:$U$952,MATCH(AE30,BA!$J$4:$J$952,0)),"")</f>
        <v/>
      </c>
      <c r="AF39" s="316"/>
      <c r="AG39" s="317"/>
      <c r="AI39" s="315" t="str">
        <f>IFERROR(INDEX(BA!$U$4:$U$952,MATCH(AI30,BA!$J$4:$J$952,0)),"")</f>
        <v/>
      </c>
      <c r="AJ39" s="316"/>
      <c r="AK39" s="317"/>
      <c r="AM39" s="315" t="str">
        <f>IFERROR(INDEX(BA!$U$4:$U$952,MATCH(AM30,BA!$J$4:$J$952,0)),"")</f>
        <v/>
      </c>
      <c r="AN39" s="316"/>
      <c r="AO39" s="317"/>
    </row>
    <row r="40" spans="1:41" ht="15" customHeight="1" x14ac:dyDescent="0.15">
      <c r="A40" s="14"/>
      <c r="B40" s="92" t="s">
        <v>59</v>
      </c>
      <c r="C40" s="315" t="str">
        <f>IFERROR(INDEX(BA!$V$4:$V$952,MATCH(C30,BA!$J$4:$J$952,0)),"")</f>
        <v>Annual</v>
      </c>
      <c r="D40" s="316"/>
      <c r="E40" s="317"/>
      <c r="G40" s="315" t="str">
        <f>IFERROR(INDEX(BA!$V$4:$V$952,MATCH(G30,BA!$J$4:$J$952,0)),"")</f>
        <v>Annual</v>
      </c>
      <c r="H40" s="316"/>
      <c r="I40" s="317"/>
      <c r="K40" s="315" t="str">
        <f>IFERROR(INDEX(BA!$V$4:$V$952,MATCH(K30,BA!$J$4:$J$952,0)),"")</f>
        <v>Annual</v>
      </c>
      <c r="L40" s="316"/>
      <c r="M40" s="317"/>
      <c r="O40" s="315" t="str">
        <f>IFERROR(INDEX(BA!$V$4:$V$952,MATCH(O30,BA!$J$4:$J$952,0)),"")</f>
        <v>NA</v>
      </c>
      <c r="P40" s="316"/>
      <c r="Q40" s="317"/>
      <c r="S40" s="315" t="str">
        <f>IFERROR(INDEX(BA!$V$4:$V$952,MATCH(S30,BA!$J$4:$J$952,0)),"")</f>
        <v/>
      </c>
      <c r="T40" s="316"/>
      <c r="U40" s="317"/>
      <c r="W40" s="315" t="str">
        <f>IFERROR(INDEX(BA!$V$4:$V$952,MATCH(W30,BA!$J$4:$J$952,0)),"")</f>
        <v/>
      </c>
      <c r="X40" s="316"/>
      <c r="Y40" s="317"/>
      <c r="AA40" s="315" t="str">
        <f>IFERROR(INDEX(BA!$V$4:$V$952,MATCH(AA30,BA!$J$4:$J$952,0)),"")</f>
        <v/>
      </c>
      <c r="AB40" s="316"/>
      <c r="AC40" s="317"/>
      <c r="AE40" s="315" t="str">
        <f>IFERROR(INDEX(BA!$V$4:$V$952,MATCH(AE30,BA!$J$4:$J$952,0)),"")</f>
        <v/>
      </c>
      <c r="AF40" s="316"/>
      <c r="AG40" s="317"/>
      <c r="AI40" s="315" t="str">
        <f>IFERROR(INDEX(BA!$V$4:$V$952,MATCH(AI30,BA!$J$4:$J$952,0)),"")</f>
        <v/>
      </c>
      <c r="AJ40" s="316"/>
      <c r="AK40" s="317"/>
      <c r="AM40" s="315" t="str">
        <f>IFERROR(INDEX(BA!$V$4:$V$952,MATCH(AM30,BA!$J$4:$J$952,0)),"")</f>
        <v/>
      </c>
      <c r="AN40" s="316"/>
      <c r="AO40" s="317"/>
    </row>
    <row r="41" spans="1:41" ht="15" customHeight="1" x14ac:dyDescent="0.15">
      <c r="A41" s="14"/>
      <c r="B41" s="92" t="s">
        <v>60</v>
      </c>
      <c r="C41" s="315" t="str">
        <f>IFERROR(INDEX(BA!$X$4:$X$952,MATCH(C30,BA!$J$4:$J$952,0 )),"")</f>
        <v>NA</v>
      </c>
      <c r="D41" s="316"/>
      <c r="E41" s="317"/>
      <c r="G41" s="315" t="str">
        <f>IFERROR(INDEX(BA!$X$4:$X$952,MATCH(G30,BA!$J$4:$J$952,0 )),"")</f>
        <v xml:space="preserve"> </v>
      </c>
      <c r="H41" s="316"/>
      <c r="I41" s="317"/>
      <c r="K41" s="315">
        <f>IFERROR(INDEX(BA!$X$4:$X$952,MATCH(K30,BA!$J$4:$J$952,0 )),"")</f>
        <v>0</v>
      </c>
      <c r="L41" s="316"/>
      <c r="M41" s="317"/>
      <c r="O41" s="315">
        <f>IFERROR(INDEX(BA!$X$4:$X$952,MATCH(O30,BA!$J$4:$J$952,0 )),"")</f>
        <v>0</v>
      </c>
      <c r="P41" s="316"/>
      <c r="Q41" s="317"/>
      <c r="S41" s="315" t="str">
        <f>IFERROR(INDEX(BA!$X$4:$X$952,MATCH(S30,BA!$J$4:$J$952,0 )),"")</f>
        <v/>
      </c>
      <c r="T41" s="316"/>
      <c r="U41" s="317"/>
      <c r="W41" s="315" t="str">
        <f>IFERROR(INDEX(BA!$X$4:$X$952,MATCH(W30,BA!$J$4:$J$952,0 )),"")</f>
        <v/>
      </c>
      <c r="X41" s="316"/>
      <c r="Y41" s="317"/>
      <c r="AA41" s="315" t="str">
        <f>IFERROR(INDEX(BA!$X$4:$X$952,MATCH(AA30,BA!$J$4:$J$952,0 )),"")</f>
        <v/>
      </c>
      <c r="AB41" s="316"/>
      <c r="AC41" s="317"/>
      <c r="AE41" s="315" t="str">
        <f>IFERROR(INDEX(BA!$X$4:$X$952,MATCH(AE30,BA!$J$4:$J$952,0 )),"")</f>
        <v/>
      </c>
      <c r="AF41" s="316"/>
      <c r="AG41" s="317"/>
      <c r="AI41" s="315" t="str">
        <f>IFERROR(INDEX(BA!$X$4:$X$952,MATCH(AI30,BA!$J$4:$J$952,0 )),"")</f>
        <v/>
      </c>
      <c r="AJ41" s="316"/>
      <c r="AK41" s="317"/>
      <c r="AM41" s="315" t="str">
        <f>IFERROR(INDEX(BA!$X$4:$X$952,MATCH(AM30,BA!$J$4:$J$952,0 )),"")</f>
        <v/>
      </c>
      <c r="AN41" s="316"/>
      <c r="AO41" s="317"/>
    </row>
    <row r="42" spans="1:41" ht="28.5" customHeight="1" x14ac:dyDescent="0.15">
      <c r="A42" s="14"/>
      <c r="B42" s="92" t="s">
        <v>61</v>
      </c>
      <c r="C42" s="315" t="str">
        <f>IFERROR(INDEX(BA!$Y$4:$Y$952,MATCH(C30,BA!$J$4:$J$952,0 )),"NA")</f>
        <v>Gold Standard approved SDG Impact Quantification methodologies are available at https://globalgoals.goldstandard.org/</v>
      </c>
      <c r="D42" s="316"/>
      <c r="E42" s="317"/>
      <c r="G42" s="315" t="str">
        <f>IFERROR(INDEX(BA!$Y$4:$Y$952,MATCH(G30,BA!$J$4:$J$952,0)),"")</f>
        <v xml:space="preserve"> </v>
      </c>
      <c r="H42" s="316"/>
      <c r="I42" s="317"/>
      <c r="K42" s="315" t="str">
        <f>IFERROR(INDEX(BA!$Y$4:$Y$952,MATCH(K30,BA!$J$4:$J$952,0 )),"")</f>
        <v>Drinking water: https://washdata.org/monitoring/drinking-water</v>
      </c>
      <c r="L42" s="316"/>
      <c r="M42" s="317"/>
      <c r="O42" s="315">
        <f>IFERROR(INDEX(BA!$Y$4:$Y$952,MATCH(O30,BA!$J$4:$J$952,0 )),"")</f>
        <v>0</v>
      </c>
      <c r="P42" s="316"/>
      <c r="Q42" s="317"/>
      <c r="S42" s="315" t="str">
        <f>IFERROR(INDEX(BA!$Y$4:$Y$952,MATCH(S30,BA!$J$4:$J$952,0 )),"")</f>
        <v/>
      </c>
      <c r="T42" s="316"/>
      <c r="U42" s="317"/>
      <c r="W42" s="315" t="str">
        <f>IFERROR(INDEX(BA!$Y$4:$Y$952,MATCH(W30,BA!$J$4:$J$952,0 )),"")</f>
        <v/>
      </c>
      <c r="X42" s="316"/>
      <c r="Y42" s="317"/>
      <c r="AA42" s="315" t="str">
        <f>IFERROR(INDEX(BA!$Y$4:$Y$952,MATCH(AA30,BA!$J$4:$J$952,0 )),"")</f>
        <v/>
      </c>
      <c r="AB42" s="316"/>
      <c r="AC42" s="317"/>
      <c r="AE42" s="315" t="str">
        <f>IFERROR(INDEX(BA!$Y$4:$Y$952,MATCH(AE30,BA!$J$4:$J$952,0 )),"")</f>
        <v/>
      </c>
      <c r="AF42" s="316"/>
      <c r="AG42" s="317"/>
      <c r="AI42" s="315" t="str">
        <f>IFERROR(INDEX(BA!$Y$4:$Y$952,MATCH(AI30,BA!$J$4:$J$952,0 )),"")</f>
        <v/>
      </c>
      <c r="AJ42" s="316"/>
      <c r="AK42" s="317"/>
      <c r="AM42" s="315" t="str">
        <f>IFERROR(INDEX(BA!$Y$4:$Y$952,MATCH(AM30,BA!$J$4:$J$952,0 )),"")</f>
        <v/>
      </c>
      <c r="AN42" s="316"/>
      <c r="AO42" s="317"/>
    </row>
    <row r="43" spans="1:41" ht="15" customHeight="1" x14ac:dyDescent="0.15">
      <c r="A43" s="14"/>
      <c r="B43" s="30"/>
      <c r="C43" s="315"/>
      <c r="D43" s="316"/>
      <c r="E43" s="317"/>
      <c r="G43" s="332"/>
      <c r="H43" s="333"/>
      <c r="I43" s="334"/>
      <c r="K43" s="315"/>
      <c r="L43" s="316"/>
      <c r="M43" s="317"/>
      <c r="O43" s="315"/>
      <c r="P43" s="316"/>
      <c r="Q43" s="317"/>
      <c r="S43" s="315"/>
      <c r="T43" s="316"/>
      <c r="U43" s="317"/>
      <c r="W43" s="315"/>
      <c r="X43" s="316"/>
      <c r="Y43" s="317"/>
      <c r="AA43" s="315"/>
      <c r="AB43" s="316"/>
      <c r="AC43" s="317"/>
      <c r="AE43" s="315"/>
      <c r="AF43" s="316"/>
      <c r="AG43" s="317"/>
      <c r="AI43" s="315"/>
      <c r="AJ43" s="316"/>
      <c r="AK43" s="317"/>
      <c r="AM43" s="315"/>
      <c r="AN43" s="316"/>
      <c r="AO43" s="317"/>
    </row>
    <row r="44" spans="1:41" ht="15" customHeight="1" x14ac:dyDescent="0.15">
      <c r="A44" s="14"/>
      <c r="B44" s="30"/>
      <c r="C44" s="332"/>
      <c r="D44" s="333"/>
      <c r="E44" s="334"/>
      <c r="G44" s="332"/>
      <c r="H44" s="333"/>
      <c r="I44" s="334"/>
      <c r="K44" s="315"/>
      <c r="L44" s="316"/>
      <c r="M44" s="317"/>
      <c r="O44" s="315"/>
      <c r="P44" s="316"/>
      <c r="Q44" s="317"/>
      <c r="S44" s="315"/>
      <c r="T44" s="316"/>
      <c r="U44" s="317"/>
      <c r="W44" s="315"/>
      <c r="X44" s="316"/>
      <c r="Y44" s="317"/>
      <c r="AA44" s="315"/>
      <c r="AB44" s="316"/>
      <c r="AC44" s="317"/>
      <c r="AE44" s="315"/>
      <c r="AF44" s="316"/>
      <c r="AG44" s="317"/>
      <c r="AI44" s="315"/>
      <c r="AJ44" s="316"/>
      <c r="AK44" s="317"/>
      <c r="AM44" s="315"/>
      <c r="AN44" s="316"/>
      <c r="AO44" s="317"/>
    </row>
    <row r="45" spans="1:41" ht="15" customHeight="1" x14ac:dyDescent="0.15">
      <c r="A45" s="14"/>
      <c r="B45" s="30"/>
      <c r="C45" s="332"/>
      <c r="D45" s="333"/>
      <c r="E45" s="334"/>
      <c r="G45" s="332"/>
      <c r="H45" s="333"/>
      <c r="I45" s="334"/>
      <c r="K45" s="315"/>
      <c r="L45" s="316"/>
      <c r="M45" s="317"/>
      <c r="O45" s="315"/>
      <c r="P45" s="316"/>
      <c r="Q45" s="317"/>
      <c r="S45" s="315"/>
      <c r="T45" s="316"/>
      <c r="U45" s="317"/>
      <c r="W45" s="315"/>
      <c r="X45" s="316"/>
      <c r="Y45" s="317"/>
      <c r="AA45" s="315"/>
      <c r="AB45" s="316"/>
      <c r="AC45" s="317"/>
      <c r="AE45" s="315"/>
      <c r="AF45" s="316"/>
      <c r="AG45" s="317"/>
      <c r="AI45" s="315"/>
      <c r="AJ45" s="316"/>
      <c r="AK45" s="317"/>
      <c r="AM45" s="315"/>
      <c r="AN45" s="316"/>
      <c r="AO45" s="317"/>
    </row>
    <row r="46" spans="1:41" ht="15" customHeight="1" x14ac:dyDescent="0.15">
      <c r="A46" s="14"/>
      <c r="B46" s="30"/>
      <c r="C46" s="332"/>
      <c r="D46" s="333"/>
      <c r="E46" s="334"/>
      <c r="G46" s="332"/>
      <c r="H46" s="333"/>
      <c r="I46" s="334"/>
      <c r="K46" s="315"/>
      <c r="L46" s="316"/>
      <c r="M46" s="317"/>
      <c r="O46" s="315"/>
      <c r="P46" s="316"/>
      <c r="Q46" s="317"/>
      <c r="S46" s="315"/>
      <c r="T46" s="316"/>
      <c r="U46" s="317"/>
      <c r="W46" s="315"/>
      <c r="X46" s="316"/>
      <c r="Y46" s="317"/>
      <c r="AA46" s="315"/>
      <c r="AB46" s="316"/>
      <c r="AC46" s="317"/>
      <c r="AE46" s="315"/>
      <c r="AF46" s="316"/>
      <c r="AG46" s="317"/>
      <c r="AI46" s="315"/>
      <c r="AJ46" s="316"/>
      <c r="AK46" s="317"/>
      <c r="AM46" s="315"/>
      <c r="AN46" s="316"/>
      <c r="AO46" s="317"/>
    </row>
    <row r="47" spans="1:41" ht="15" customHeight="1" x14ac:dyDescent="0.15">
      <c r="A47" s="14"/>
      <c r="B47" s="30"/>
      <c r="C47" s="335"/>
      <c r="D47" s="336"/>
      <c r="E47" s="337"/>
      <c r="G47" s="335"/>
      <c r="H47" s="336"/>
      <c r="I47" s="337"/>
      <c r="K47" s="315"/>
      <c r="L47" s="316"/>
      <c r="M47" s="317"/>
      <c r="O47" s="315"/>
      <c r="P47" s="316"/>
      <c r="Q47" s="317"/>
      <c r="S47" s="315"/>
      <c r="T47" s="316"/>
      <c r="U47" s="317"/>
      <c r="W47" s="315"/>
      <c r="X47" s="316"/>
      <c r="Y47" s="317"/>
      <c r="AA47" s="315"/>
      <c r="AB47" s="316"/>
      <c r="AC47" s="317"/>
      <c r="AE47" s="315"/>
      <c r="AF47" s="316"/>
      <c r="AG47" s="317"/>
      <c r="AI47" s="315"/>
      <c r="AJ47" s="316"/>
      <c r="AK47" s="317"/>
      <c r="AM47" s="315"/>
      <c r="AN47" s="316"/>
      <c r="AO47" s="317"/>
    </row>
    <row r="48" spans="1:41" ht="15" customHeight="1" x14ac:dyDescent="0.15">
      <c r="A48" s="14"/>
      <c r="B48" s="30"/>
      <c r="C48" s="341"/>
      <c r="D48" s="342"/>
      <c r="E48" s="343"/>
      <c r="G48" s="341"/>
      <c r="H48" s="342"/>
      <c r="I48" s="343"/>
      <c r="K48" s="315"/>
      <c r="L48" s="316"/>
      <c r="M48" s="317"/>
      <c r="O48" s="315"/>
      <c r="P48" s="316"/>
      <c r="Q48" s="317"/>
      <c r="S48" s="315"/>
      <c r="T48" s="316"/>
      <c r="U48" s="317"/>
      <c r="W48" s="315"/>
      <c r="X48" s="316"/>
      <c r="Y48" s="317"/>
      <c r="AA48" s="315"/>
      <c r="AB48" s="316"/>
      <c r="AC48" s="317"/>
      <c r="AE48" s="315"/>
      <c r="AF48" s="316"/>
      <c r="AG48" s="317"/>
      <c r="AI48" s="315"/>
      <c r="AJ48" s="316"/>
      <c r="AK48" s="317"/>
      <c r="AM48" s="315"/>
      <c r="AN48" s="316"/>
      <c r="AO48" s="317"/>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44" t="s">
        <v>64</v>
      </c>
      <c r="B50" s="138" t="s">
        <v>65</v>
      </c>
      <c r="C50" s="310" t="str" cm="1">
        <f t="array" ref="C50">IFERROR(_xlfn.IFS(B26&lt;&gt;"",C26,B27&lt;&gt;"",C27),"")</f>
        <v>Amount of GHGs emissions avoided or sequestered</v>
      </c>
      <c r="D50" s="311"/>
      <c r="E50" s="312"/>
      <c r="F50" s="37"/>
      <c r="G50" s="310" t="str" cm="1">
        <f t="array" ref="G50">IFERROR(_xlfn.IFS(F26&lt;&gt;"",G26,F27&lt;&gt;"",G27),"")</f>
        <v>Change in farmer income as a result of project, by gender and and indigenous status</v>
      </c>
      <c r="H50" s="311"/>
      <c r="I50" s="312"/>
      <c r="J50" s="38"/>
      <c r="K50" s="310" t="str" cm="1">
        <f t="array" ref="K50">IFERROR(_xlfn.IFS(J26&lt;&gt;"",K26,J27&lt;&gt;"",K27),"")</f>
        <v>6.1.1 Proportion of population using safely managed drinking water services</v>
      </c>
      <c r="L50" s="311"/>
      <c r="M50" s="312"/>
      <c r="N50" s="38"/>
      <c r="O50" s="310" t="str" cm="1">
        <f t="array" ref="O50">IFERROR(_xlfn.IFS(N26&lt;&gt;"",O26,N27&lt;&gt;"",O27),"")</f>
        <v>12.2.1 Material footprint, material footprint per capita, and material footprint per GDP</v>
      </c>
      <c r="P50" s="311"/>
      <c r="Q50" s="312"/>
      <c r="R50" s="38"/>
      <c r="S50" s="310" cm="1">
        <f t="array" ref="S50">IFERROR(_xlfn.IFS(R26&lt;&gt;"",S26,R27&lt;&gt;"",S27),"")</f>
        <v>0</v>
      </c>
      <c r="T50" s="311"/>
      <c r="U50" s="312"/>
      <c r="V50" s="38"/>
      <c r="W50" s="310" cm="1">
        <f t="array" ref="W50">IFERROR(_xlfn.IFS(V26&lt;&gt;"",W26,V27&lt;&gt;"",W27),"")</f>
        <v>0</v>
      </c>
      <c r="X50" s="311"/>
      <c r="Y50" s="312"/>
      <c r="Z50" s="38"/>
      <c r="AA50" s="310" cm="1">
        <f t="array" ref="AA50">IFERROR(_xlfn.IFS(Z26&lt;&gt;"",AA26,Z27&lt;&gt;"",AA27),"")</f>
        <v>0</v>
      </c>
      <c r="AB50" s="311"/>
      <c r="AC50" s="312"/>
      <c r="AD50" s="38"/>
      <c r="AE50" s="310" cm="1">
        <f t="array" ref="AE50">IFERROR(_xlfn.IFS(AD26&lt;&gt;"",AE26,AD27&lt;&gt;"",AE27),"")</f>
        <v>0</v>
      </c>
      <c r="AF50" s="311"/>
      <c r="AG50" s="312"/>
      <c r="AH50" s="38"/>
      <c r="AI50" s="310" cm="1">
        <f t="array" ref="AI50">IFERROR(_xlfn.IFS(AH26&lt;&gt;"",AI26,AH27&lt;&gt;"",AI27),"")</f>
        <v>0</v>
      </c>
      <c r="AJ50" s="311"/>
      <c r="AK50" s="312"/>
      <c r="AL50" s="38"/>
      <c r="AM50" s="310" cm="1">
        <f t="array" ref="AM50">IFERROR(_xlfn.IFS(AL26&lt;&gt;"",AM26,AL27&lt;&gt;"",AM27),"")</f>
        <v>0</v>
      </c>
      <c r="AN50" s="311"/>
      <c r="AO50" s="312"/>
    </row>
    <row r="51" spans="1:41" x14ac:dyDescent="0.15">
      <c r="A51" s="344"/>
      <c r="B51" s="92" t="s">
        <v>56</v>
      </c>
      <c r="C51" s="313" t="s">
        <v>221</v>
      </c>
      <c r="D51" s="314"/>
      <c r="E51" s="314"/>
      <c r="F51" s="37"/>
      <c r="G51" s="313" t="s">
        <v>1331</v>
      </c>
      <c r="H51" s="314"/>
      <c r="I51" s="314"/>
      <c r="J51" s="38"/>
      <c r="K51" s="313" t="s">
        <v>276</v>
      </c>
      <c r="L51" s="314"/>
      <c r="M51" s="314"/>
      <c r="N51" s="38"/>
      <c r="O51" s="313" t="s">
        <v>66</v>
      </c>
      <c r="P51" s="314"/>
      <c r="Q51" s="314"/>
      <c r="R51" s="38"/>
      <c r="S51" s="313" t="s">
        <v>66</v>
      </c>
      <c r="T51" s="314"/>
      <c r="U51" s="314"/>
      <c r="V51" s="38"/>
      <c r="W51" s="313" t="s">
        <v>66</v>
      </c>
      <c r="X51" s="314"/>
      <c r="Y51" s="314"/>
      <c r="Z51" s="38"/>
      <c r="AA51" s="313" t="s">
        <v>66</v>
      </c>
      <c r="AB51" s="314"/>
      <c r="AC51" s="314"/>
      <c r="AD51" s="38"/>
      <c r="AE51" s="313" t="s">
        <v>66</v>
      </c>
      <c r="AF51" s="314"/>
      <c r="AG51" s="314"/>
      <c r="AH51" s="38"/>
      <c r="AI51" s="313" t="s">
        <v>66</v>
      </c>
      <c r="AJ51" s="314"/>
      <c r="AK51" s="314"/>
      <c r="AL51" s="38"/>
      <c r="AM51" s="313" t="s">
        <v>66</v>
      </c>
      <c r="AN51" s="314"/>
      <c r="AO51" s="314"/>
    </row>
    <row r="52" spans="1:41" x14ac:dyDescent="0.15">
      <c r="A52" s="344"/>
      <c r="B52" s="92" t="s">
        <v>57</v>
      </c>
      <c r="C52" s="313" t="s">
        <v>1332</v>
      </c>
      <c r="D52" s="314"/>
      <c r="E52" s="314"/>
      <c r="F52" s="37"/>
      <c r="G52" s="313" t="s">
        <v>1333</v>
      </c>
      <c r="H52" s="314"/>
      <c r="I52" s="314"/>
      <c r="J52" s="38"/>
      <c r="K52" s="313" t="s">
        <v>1334</v>
      </c>
      <c r="L52" s="314"/>
      <c r="M52" s="314"/>
      <c r="N52" s="38"/>
      <c r="O52" s="313" t="s">
        <v>66</v>
      </c>
      <c r="P52" s="314"/>
      <c r="Q52" s="314"/>
      <c r="R52" s="38"/>
      <c r="S52" s="313" t="s">
        <v>66</v>
      </c>
      <c r="T52" s="314"/>
      <c r="U52" s="314"/>
      <c r="V52" s="38"/>
      <c r="W52" s="313" t="s">
        <v>66</v>
      </c>
      <c r="X52" s="314"/>
      <c r="Y52" s="314"/>
      <c r="Z52" s="38"/>
      <c r="AA52" s="313" t="s">
        <v>66</v>
      </c>
      <c r="AB52" s="314"/>
      <c r="AC52" s="314"/>
      <c r="AD52" s="38"/>
      <c r="AE52" s="313" t="s">
        <v>66</v>
      </c>
      <c r="AF52" s="314"/>
      <c r="AG52" s="314"/>
      <c r="AH52" s="38"/>
      <c r="AI52" s="313" t="s">
        <v>66</v>
      </c>
      <c r="AJ52" s="314"/>
      <c r="AK52" s="314"/>
      <c r="AL52" s="38"/>
      <c r="AM52" s="313" t="s">
        <v>66</v>
      </c>
      <c r="AN52" s="314"/>
      <c r="AO52" s="314"/>
    </row>
    <row r="53" spans="1:41" x14ac:dyDescent="0.15">
      <c r="A53" s="344"/>
      <c r="B53" s="92" t="s">
        <v>59</v>
      </c>
      <c r="C53" s="313" t="s">
        <v>223</v>
      </c>
      <c r="D53" s="314"/>
      <c r="E53" s="314"/>
      <c r="F53" s="37"/>
      <c r="G53" s="313" t="s">
        <v>223</v>
      </c>
      <c r="H53" s="314"/>
      <c r="I53" s="314"/>
      <c r="J53" s="38"/>
      <c r="K53" s="313" t="s">
        <v>208</v>
      </c>
      <c r="L53" s="314"/>
      <c r="M53" s="314"/>
      <c r="N53" s="38"/>
      <c r="O53" s="313" t="s">
        <v>66</v>
      </c>
      <c r="P53" s="314"/>
      <c r="Q53" s="314"/>
      <c r="R53" s="38"/>
      <c r="S53" s="313" t="s">
        <v>66</v>
      </c>
      <c r="T53" s="314"/>
      <c r="U53" s="314"/>
      <c r="V53" s="38"/>
      <c r="W53" s="313" t="s">
        <v>66</v>
      </c>
      <c r="X53" s="314"/>
      <c r="Y53" s="314"/>
      <c r="Z53" s="38"/>
      <c r="AA53" s="313" t="s">
        <v>66</v>
      </c>
      <c r="AB53" s="314"/>
      <c r="AC53" s="314"/>
      <c r="AD53" s="38"/>
      <c r="AE53" s="313" t="s">
        <v>66</v>
      </c>
      <c r="AF53" s="314"/>
      <c r="AG53" s="314"/>
      <c r="AH53" s="38"/>
      <c r="AI53" s="313" t="s">
        <v>66</v>
      </c>
      <c r="AJ53" s="314"/>
      <c r="AK53" s="314"/>
      <c r="AL53" s="38"/>
      <c r="AM53" s="313" t="s">
        <v>66</v>
      </c>
      <c r="AN53" s="314"/>
      <c r="AO53" s="314"/>
    </row>
    <row r="54" spans="1:41" x14ac:dyDescent="0.15">
      <c r="A54" s="344"/>
      <c r="B54" s="92" t="s">
        <v>58</v>
      </c>
      <c r="C54" s="313"/>
      <c r="D54" s="314"/>
      <c r="E54" s="314"/>
      <c r="F54" s="37"/>
      <c r="G54" s="349" t="s">
        <v>1335</v>
      </c>
      <c r="H54" s="350"/>
      <c r="I54" s="350"/>
      <c r="J54" s="38"/>
      <c r="K54" s="313" t="s">
        <v>1336</v>
      </c>
      <c r="L54" s="314"/>
      <c r="M54" s="314"/>
      <c r="N54" s="38"/>
      <c r="O54" s="313" t="s">
        <v>66</v>
      </c>
      <c r="P54" s="314"/>
      <c r="Q54" s="314"/>
      <c r="R54" s="38"/>
      <c r="S54" s="313" t="s">
        <v>66</v>
      </c>
      <c r="T54" s="314"/>
      <c r="U54" s="314"/>
      <c r="V54" s="38"/>
      <c r="W54" s="313" t="s">
        <v>66</v>
      </c>
      <c r="X54" s="314"/>
      <c r="Y54" s="314"/>
      <c r="Z54" s="38"/>
      <c r="AA54" s="313" t="s">
        <v>66</v>
      </c>
      <c r="AB54" s="314"/>
      <c r="AC54" s="314"/>
      <c r="AD54" s="38"/>
      <c r="AE54" s="313" t="s">
        <v>66</v>
      </c>
      <c r="AF54" s="314"/>
      <c r="AG54" s="314"/>
      <c r="AH54" s="38"/>
      <c r="AI54" s="313" t="s">
        <v>66</v>
      </c>
      <c r="AJ54" s="314"/>
      <c r="AK54" s="314"/>
      <c r="AL54" s="38"/>
      <c r="AM54" s="313" t="s">
        <v>66</v>
      </c>
      <c r="AN54" s="314"/>
      <c r="AO54" s="314"/>
    </row>
    <row r="55" spans="1:41" x14ac:dyDescent="0.15">
      <c r="A55" s="344"/>
      <c r="B55" s="92" t="s">
        <v>67</v>
      </c>
      <c r="C55" s="313" t="s">
        <v>66</v>
      </c>
      <c r="D55" s="314"/>
      <c r="E55" s="314"/>
      <c r="F55" s="37"/>
      <c r="G55" s="313" t="s">
        <v>1337</v>
      </c>
      <c r="H55" s="314"/>
      <c r="I55" s="314"/>
      <c r="J55" s="38"/>
      <c r="K55" s="313" t="s">
        <v>209</v>
      </c>
      <c r="L55" s="314"/>
      <c r="M55" s="314"/>
      <c r="N55" s="38"/>
      <c r="O55" s="313" t="s">
        <v>66</v>
      </c>
      <c r="P55" s="314"/>
      <c r="Q55" s="314"/>
      <c r="R55" s="38"/>
      <c r="S55" s="313" t="s">
        <v>66</v>
      </c>
      <c r="T55" s="314"/>
      <c r="U55" s="314"/>
      <c r="V55" s="38"/>
      <c r="W55" s="313" t="s">
        <v>66</v>
      </c>
      <c r="X55" s="314"/>
      <c r="Y55" s="314"/>
      <c r="Z55" s="38"/>
      <c r="AA55" s="313" t="s">
        <v>66</v>
      </c>
      <c r="AB55" s="314"/>
      <c r="AC55" s="314"/>
      <c r="AD55" s="38"/>
      <c r="AE55" s="313" t="s">
        <v>66</v>
      </c>
      <c r="AF55" s="314"/>
      <c r="AG55" s="314"/>
      <c r="AH55" s="38"/>
      <c r="AI55" s="313" t="s">
        <v>66</v>
      </c>
      <c r="AJ55" s="314"/>
      <c r="AK55" s="314"/>
      <c r="AL55" s="38"/>
      <c r="AM55" s="313" t="s">
        <v>66</v>
      </c>
      <c r="AN55" s="314"/>
      <c r="AO55" s="314"/>
    </row>
    <row r="56" spans="1:41" x14ac:dyDescent="0.15">
      <c r="A56" s="344"/>
      <c r="B56" s="92" t="s">
        <v>68</v>
      </c>
      <c r="C56" s="313" t="s">
        <v>66</v>
      </c>
      <c r="D56" s="314"/>
      <c r="E56" s="314"/>
      <c r="F56" s="37"/>
      <c r="G56" s="313"/>
      <c r="H56" s="314"/>
      <c r="I56" s="314"/>
      <c r="J56" s="38"/>
      <c r="K56" s="313"/>
      <c r="L56" s="314"/>
      <c r="M56" s="314"/>
      <c r="N56" s="38"/>
      <c r="O56" s="313" t="s">
        <v>66</v>
      </c>
      <c r="P56" s="314"/>
      <c r="Q56" s="314"/>
      <c r="R56" s="38"/>
      <c r="S56" s="313" t="s">
        <v>66</v>
      </c>
      <c r="T56" s="314"/>
      <c r="U56" s="314"/>
      <c r="V56" s="38"/>
      <c r="W56" s="313" t="s">
        <v>66</v>
      </c>
      <c r="X56" s="314"/>
      <c r="Y56" s="314"/>
      <c r="Z56" s="38"/>
      <c r="AA56" s="313" t="s">
        <v>66</v>
      </c>
      <c r="AB56" s="314"/>
      <c r="AC56" s="314"/>
      <c r="AD56" s="38"/>
      <c r="AE56" s="313" t="s">
        <v>66</v>
      </c>
      <c r="AF56" s="314"/>
      <c r="AG56" s="314"/>
      <c r="AH56" s="38"/>
      <c r="AI56" s="313" t="s">
        <v>66</v>
      </c>
      <c r="AJ56" s="314"/>
      <c r="AK56" s="314"/>
      <c r="AL56" s="38"/>
      <c r="AM56" s="313" t="s">
        <v>66</v>
      </c>
      <c r="AN56" s="314"/>
      <c r="AO56" s="314"/>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47"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47"/>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47"/>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45"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45"/>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45"/>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4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4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4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45"/>
      <c r="B67" s="39" t="s">
        <v>77</v>
      </c>
      <c r="C67" s="348" t="s">
        <v>1338</v>
      </c>
      <c r="D67" s="348"/>
      <c r="E67" s="348"/>
      <c r="F67" s="37"/>
      <c r="G67" s="306" t="s">
        <v>1339</v>
      </c>
      <c r="H67" s="306"/>
      <c r="I67" s="306"/>
      <c r="J67" s="38"/>
      <c r="K67" s="306" t="s">
        <v>78</v>
      </c>
      <c r="L67" s="306"/>
      <c r="M67" s="306"/>
      <c r="N67" s="38"/>
      <c r="O67" s="306" t="s">
        <v>78</v>
      </c>
      <c r="P67" s="306"/>
      <c r="Q67" s="306"/>
      <c r="R67" s="38"/>
      <c r="S67" s="306" t="s">
        <v>78</v>
      </c>
      <c r="T67" s="306"/>
      <c r="U67" s="306"/>
      <c r="V67" s="38"/>
      <c r="W67" s="306" t="s">
        <v>78</v>
      </c>
      <c r="X67" s="306"/>
      <c r="Y67" s="306"/>
      <c r="Z67" s="38"/>
      <c r="AA67" s="306" t="s">
        <v>78</v>
      </c>
      <c r="AB67" s="306"/>
      <c r="AC67" s="306"/>
      <c r="AD67" s="38"/>
      <c r="AE67" s="306" t="s">
        <v>78</v>
      </c>
      <c r="AF67" s="306"/>
      <c r="AG67" s="306"/>
      <c r="AH67" s="38"/>
      <c r="AI67" s="306" t="s">
        <v>78</v>
      </c>
      <c r="AJ67" s="306"/>
      <c r="AK67" s="306"/>
      <c r="AL67" s="38"/>
      <c r="AM67" s="306" t="s">
        <v>78</v>
      </c>
      <c r="AN67" s="306"/>
      <c r="AO67" s="306"/>
    </row>
    <row r="68" spans="1:41" x14ac:dyDescent="0.15">
      <c r="A68" s="345"/>
      <c r="B68" s="307"/>
      <c r="C68" s="348"/>
      <c r="D68" s="348"/>
      <c r="E68" s="348"/>
      <c r="F68" s="37"/>
      <c r="G68" s="306"/>
      <c r="H68" s="306"/>
      <c r="I68" s="306"/>
      <c r="J68" s="38"/>
      <c r="K68" s="306"/>
      <c r="L68" s="306"/>
      <c r="M68" s="306"/>
      <c r="N68" s="38"/>
      <c r="O68" s="306"/>
      <c r="P68" s="306"/>
      <c r="Q68" s="306"/>
      <c r="R68" s="38"/>
      <c r="S68" s="306"/>
      <c r="T68" s="306"/>
      <c r="U68" s="306"/>
      <c r="V68" s="38"/>
      <c r="W68" s="306"/>
      <c r="X68" s="306"/>
      <c r="Y68" s="306"/>
      <c r="Z68" s="38"/>
      <c r="AA68" s="306"/>
      <c r="AB68" s="306"/>
      <c r="AC68" s="306"/>
      <c r="AD68" s="38"/>
      <c r="AE68" s="306"/>
      <c r="AF68" s="306"/>
      <c r="AG68" s="306"/>
      <c r="AH68" s="38"/>
      <c r="AI68" s="306"/>
      <c r="AJ68" s="306"/>
      <c r="AK68" s="306"/>
      <c r="AL68" s="38"/>
      <c r="AM68" s="306"/>
      <c r="AN68" s="306"/>
      <c r="AO68" s="306"/>
    </row>
    <row r="69" spans="1:41" x14ac:dyDescent="0.15">
      <c r="A69" s="345"/>
      <c r="B69" s="308"/>
      <c r="C69" s="348"/>
      <c r="D69" s="348"/>
      <c r="E69" s="348"/>
      <c r="F69" s="37"/>
      <c r="G69" s="306"/>
      <c r="H69" s="306"/>
      <c r="I69" s="306"/>
      <c r="J69" s="38"/>
      <c r="K69" s="306"/>
      <c r="L69" s="306"/>
      <c r="M69" s="306"/>
      <c r="N69" s="38"/>
      <c r="O69" s="306"/>
      <c r="P69" s="306"/>
      <c r="Q69" s="306"/>
      <c r="R69" s="38"/>
      <c r="S69" s="306"/>
      <c r="T69" s="306"/>
      <c r="U69" s="306"/>
      <c r="V69" s="38"/>
      <c r="W69" s="306"/>
      <c r="X69" s="306"/>
      <c r="Y69" s="306"/>
      <c r="Z69" s="38"/>
      <c r="AA69" s="306"/>
      <c r="AB69" s="306"/>
      <c r="AC69" s="306"/>
      <c r="AD69" s="38"/>
      <c r="AE69" s="306"/>
      <c r="AF69" s="306"/>
      <c r="AG69" s="306"/>
      <c r="AH69" s="38"/>
      <c r="AI69" s="306"/>
      <c r="AJ69" s="306"/>
      <c r="AK69" s="306"/>
      <c r="AL69" s="38"/>
      <c r="AM69" s="306"/>
      <c r="AN69" s="306"/>
      <c r="AO69" s="306"/>
    </row>
    <row r="70" spans="1:41" x14ac:dyDescent="0.15">
      <c r="A70" s="345"/>
      <c r="B70" s="308"/>
      <c r="C70" s="348"/>
      <c r="D70" s="348"/>
      <c r="E70" s="348"/>
      <c r="F70" s="37"/>
      <c r="G70" s="306"/>
      <c r="H70" s="306"/>
      <c r="I70" s="306"/>
      <c r="J70" s="38"/>
      <c r="K70" s="306"/>
      <c r="L70" s="306"/>
      <c r="M70" s="306"/>
      <c r="N70" s="38"/>
      <c r="O70" s="306"/>
      <c r="P70" s="306"/>
      <c r="Q70" s="306"/>
      <c r="R70" s="38"/>
      <c r="S70" s="306"/>
      <c r="T70" s="306"/>
      <c r="U70" s="306"/>
      <c r="V70" s="38"/>
      <c r="W70" s="306"/>
      <c r="X70" s="306"/>
      <c r="Y70" s="306"/>
      <c r="Z70" s="38"/>
      <c r="AA70" s="306"/>
      <c r="AB70" s="306"/>
      <c r="AC70" s="306"/>
      <c r="AD70" s="38"/>
      <c r="AE70" s="306"/>
      <c r="AF70" s="306"/>
      <c r="AG70" s="306"/>
      <c r="AH70" s="38"/>
      <c r="AI70" s="306"/>
      <c r="AJ70" s="306"/>
      <c r="AK70" s="306"/>
      <c r="AL70" s="38"/>
      <c r="AM70" s="306"/>
      <c r="AN70" s="306"/>
      <c r="AO70" s="306"/>
    </row>
    <row r="71" spans="1:41" x14ac:dyDescent="0.15">
      <c r="A71" s="345"/>
      <c r="B71" s="308"/>
      <c r="C71" s="348"/>
      <c r="D71" s="348"/>
      <c r="E71" s="348"/>
      <c r="F71" s="37"/>
      <c r="G71" s="306"/>
      <c r="H71" s="306"/>
      <c r="I71" s="306"/>
      <c r="J71" s="38"/>
      <c r="K71" s="306"/>
      <c r="L71" s="306"/>
      <c r="M71" s="306"/>
      <c r="N71" s="38"/>
      <c r="O71" s="306"/>
      <c r="P71" s="306"/>
      <c r="Q71" s="306"/>
      <c r="R71" s="38"/>
      <c r="S71" s="306"/>
      <c r="T71" s="306"/>
      <c r="U71" s="306"/>
      <c r="V71" s="38"/>
      <c r="W71" s="306"/>
      <c r="X71" s="306"/>
      <c r="Y71" s="306"/>
      <c r="Z71" s="38"/>
      <c r="AA71" s="306"/>
      <c r="AB71" s="306"/>
      <c r="AC71" s="306"/>
      <c r="AD71" s="38"/>
      <c r="AE71" s="306"/>
      <c r="AF71" s="306"/>
      <c r="AG71" s="306"/>
      <c r="AH71" s="38"/>
      <c r="AI71" s="306"/>
      <c r="AJ71" s="306"/>
      <c r="AK71" s="306"/>
      <c r="AL71" s="38"/>
      <c r="AM71" s="306"/>
      <c r="AN71" s="306"/>
      <c r="AO71" s="306"/>
    </row>
    <row r="72" spans="1:41" x14ac:dyDescent="0.15">
      <c r="A72" s="345"/>
      <c r="B72" s="308"/>
      <c r="C72" s="348"/>
      <c r="D72" s="348"/>
      <c r="E72" s="348"/>
      <c r="F72" s="37"/>
      <c r="G72" s="306"/>
      <c r="H72" s="306"/>
      <c r="I72" s="306"/>
      <c r="J72" s="38"/>
      <c r="K72" s="306"/>
      <c r="L72" s="306"/>
      <c r="M72" s="306"/>
      <c r="N72" s="38"/>
      <c r="O72" s="306"/>
      <c r="P72" s="306"/>
      <c r="Q72" s="306"/>
      <c r="R72" s="38"/>
      <c r="S72" s="306"/>
      <c r="T72" s="306"/>
      <c r="U72" s="306"/>
      <c r="V72" s="38"/>
      <c r="W72" s="306"/>
      <c r="X72" s="306"/>
      <c r="Y72" s="306"/>
      <c r="Z72" s="38"/>
      <c r="AA72" s="306"/>
      <c r="AB72" s="306"/>
      <c r="AC72" s="306"/>
      <c r="AD72" s="38"/>
      <c r="AE72" s="306"/>
      <c r="AF72" s="306"/>
      <c r="AG72" s="306"/>
      <c r="AH72" s="38"/>
      <c r="AI72" s="306"/>
      <c r="AJ72" s="306"/>
      <c r="AK72" s="306"/>
      <c r="AL72" s="38"/>
      <c r="AM72" s="306"/>
      <c r="AN72" s="306"/>
      <c r="AO72" s="306"/>
    </row>
    <row r="73" spans="1:41" x14ac:dyDescent="0.15">
      <c r="A73" s="345"/>
      <c r="B73" s="309"/>
      <c r="C73" s="348"/>
      <c r="D73" s="348"/>
      <c r="E73" s="348"/>
      <c r="F73" s="37"/>
      <c r="G73" s="306"/>
      <c r="H73" s="306"/>
      <c r="I73" s="306"/>
      <c r="J73" s="38"/>
      <c r="K73" s="306"/>
      <c r="L73" s="306"/>
      <c r="M73" s="306"/>
      <c r="N73" s="38"/>
      <c r="O73" s="306"/>
      <c r="P73" s="306"/>
      <c r="Q73" s="306"/>
      <c r="R73" s="38"/>
      <c r="S73" s="306"/>
      <c r="T73" s="306"/>
      <c r="U73" s="306"/>
      <c r="V73" s="38"/>
      <c r="W73" s="306"/>
      <c r="X73" s="306"/>
      <c r="Y73" s="306"/>
      <c r="Z73" s="38"/>
      <c r="AA73" s="306"/>
      <c r="AB73" s="306"/>
      <c r="AC73" s="306"/>
      <c r="AD73" s="38"/>
      <c r="AE73" s="306"/>
      <c r="AF73" s="306"/>
      <c r="AG73" s="306"/>
      <c r="AH73" s="38"/>
      <c r="AI73" s="306"/>
      <c r="AJ73" s="306"/>
      <c r="AK73" s="306"/>
      <c r="AL73" s="38"/>
      <c r="AM73" s="306"/>
      <c r="AN73" s="306"/>
      <c r="AO73" s="306"/>
    </row>
    <row r="74" spans="1:41" x14ac:dyDescent="0.15">
      <c r="A74" s="345"/>
    </row>
    <row r="75" spans="1:41" x14ac:dyDescent="0.15">
      <c r="A75" s="345"/>
    </row>
    <row r="76" spans="1:41" x14ac:dyDescent="0.15">
      <c r="A76" s="345"/>
    </row>
    <row r="77" spans="1:41" x14ac:dyDescent="0.15">
      <c r="A77" s="345"/>
    </row>
    <row r="78" spans="1:41" x14ac:dyDescent="0.15">
      <c r="A78" s="345"/>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17"/>
  <sheetViews>
    <sheetView tabSelected="1" zoomScale="106" zoomScaleNormal="114" workbookViewId="0">
      <pane xSplit="2" ySplit="2" topLeftCell="K54" activePane="bottomRight" state="frozen"/>
      <selection pane="topRight" activeCell="C1" sqref="C1"/>
      <selection pane="bottomLeft" activeCell="A3" sqref="A3"/>
      <selection pane="bottomRight" activeCell="B59" sqref="B59"/>
    </sheetView>
  </sheetViews>
  <sheetFormatPr baseColWidth="10" defaultColWidth="9.1640625" defaultRowHeight="13" x14ac:dyDescent="0.15"/>
  <cols>
    <col min="1" max="1" width="29.5" style="172" customWidth="1"/>
    <col min="2" max="2" width="32.1640625" style="172" customWidth="1"/>
    <col min="3" max="3" width="25.83203125" style="172" customWidth="1"/>
    <col min="4" max="4" width="27.1640625" style="172" customWidth="1"/>
    <col min="5" max="5" width="25.83203125" style="172" customWidth="1"/>
    <col min="6" max="6" width="3.83203125" style="161" customWidth="1"/>
    <col min="7" max="9" width="25.83203125" style="172" customWidth="1"/>
    <col min="10" max="10" width="3.83203125" style="172" customWidth="1"/>
    <col min="11" max="13" width="25.83203125" style="172" customWidth="1"/>
    <col min="14" max="14" width="3.83203125" style="172" customWidth="1"/>
    <col min="15" max="17" width="25.83203125" style="172" customWidth="1"/>
    <col min="18" max="18" width="3.83203125" style="172" customWidth="1"/>
    <col min="19" max="21" width="25.83203125" style="172" customWidth="1"/>
    <col min="22" max="22" width="3.83203125" style="172" customWidth="1"/>
    <col min="23" max="25" width="25.83203125" style="172" customWidth="1"/>
    <col min="26" max="26" width="3.83203125" style="172" customWidth="1"/>
    <col min="27" max="29" width="25.83203125" style="172" customWidth="1"/>
    <col min="30" max="30" width="3.83203125" style="172" customWidth="1"/>
    <col min="31" max="33" width="25.83203125" style="172" customWidth="1"/>
    <col min="34" max="34" width="3.83203125" style="172" customWidth="1"/>
    <col min="35" max="37" width="25.83203125" style="172" customWidth="1"/>
    <col min="38" max="38" width="3.83203125" style="172" customWidth="1"/>
    <col min="39" max="41" width="25.83203125" style="172" customWidth="1"/>
    <col min="42" max="55" width="9.1640625" style="161"/>
    <col min="56" max="16384" width="9.1640625" style="172"/>
  </cols>
  <sheetData>
    <row r="1" spans="1:5" s="161" customFormat="1" ht="12.75" customHeight="1" x14ac:dyDescent="0.15">
      <c r="A1" s="297" t="s">
        <v>9</v>
      </c>
      <c r="B1" s="201"/>
      <c r="C1" s="202"/>
      <c r="D1" s="202"/>
      <c r="E1" s="203"/>
    </row>
    <row r="2" spans="1:5" s="161" customFormat="1" ht="14.25" customHeight="1" x14ac:dyDescent="0.2">
      <c r="A2" s="297"/>
      <c r="B2" s="162" t="s">
        <v>10</v>
      </c>
      <c r="C2" s="163" t="s">
        <v>11</v>
      </c>
      <c r="D2" s="164" t="s">
        <v>12</v>
      </c>
    </row>
    <row r="3" spans="1:5" s="161" customFormat="1" ht="12.75" customHeight="1" x14ac:dyDescent="0.15">
      <c r="A3" s="204"/>
    </row>
    <row r="4" spans="1:5" s="161" customFormat="1" ht="16" customHeight="1" x14ac:dyDescent="0.15">
      <c r="A4" s="165" t="s">
        <v>13</v>
      </c>
      <c r="B4" s="169" t="s">
        <v>14</v>
      </c>
    </row>
    <row r="5" spans="1:5" s="161" customFormat="1" x14ac:dyDescent="0.15">
      <c r="B5" s="162" t="s">
        <v>15</v>
      </c>
      <c r="C5" s="185">
        <v>7138</v>
      </c>
      <c r="D5" s="167" t="s">
        <v>16</v>
      </c>
      <c r="E5" s="185"/>
    </row>
    <row r="6" spans="1:5" s="161" customFormat="1" x14ac:dyDescent="0.15">
      <c r="B6" s="162" t="s">
        <v>17</v>
      </c>
      <c r="C6" s="185"/>
      <c r="D6" s="167" t="s">
        <v>18</v>
      </c>
      <c r="E6" s="185"/>
    </row>
    <row r="7" spans="1:5" s="161" customFormat="1" x14ac:dyDescent="0.15">
      <c r="B7" s="162" t="s">
        <v>19</v>
      </c>
      <c r="C7" s="166" t="s">
        <v>926</v>
      </c>
    </row>
    <row r="8" spans="1:5" s="161" customFormat="1" x14ac:dyDescent="0.15">
      <c r="B8" s="162" t="s">
        <v>21</v>
      </c>
      <c r="C8" s="167" t="s">
        <v>22</v>
      </c>
      <c r="D8" s="167" t="s">
        <v>23</v>
      </c>
      <c r="E8" s="167"/>
    </row>
    <row r="9" spans="1:5" s="161" customFormat="1" x14ac:dyDescent="0.15">
      <c r="B9" s="162"/>
      <c r="C9" s="235">
        <v>43420</v>
      </c>
      <c r="D9" s="235">
        <v>45245</v>
      </c>
      <c r="E9" s="167" t="s">
        <v>24</v>
      </c>
    </row>
    <row r="10" spans="1:5" s="161" customFormat="1" x14ac:dyDescent="0.15">
      <c r="B10" s="162" t="s">
        <v>25</v>
      </c>
      <c r="C10" s="167" t="s">
        <v>22</v>
      </c>
      <c r="D10" s="167" t="s">
        <v>23</v>
      </c>
      <c r="E10" s="167"/>
    </row>
    <row r="11" spans="1:5" s="161" customFormat="1" x14ac:dyDescent="0.15">
      <c r="B11" s="162" t="s">
        <v>26</v>
      </c>
      <c r="C11" s="233"/>
      <c r="D11" s="233"/>
      <c r="E11" s="167" t="s">
        <v>28</v>
      </c>
    </row>
    <row r="12" spans="1:5" s="161" customFormat="1" x14ac:dyDescent="0.15">
      <c r="B12" s="162" t="s">
        <v>29</v>
      </c>
      <c r="C12" s="168">
        <v>44197</v>
      </c>
      <c r="D12" s="168">
        <v>45245</v>
      </c>
    </row>
    <row r="13" spans="1:5" s="161" customFormat="1" x14ac:dyDescent="0.15">
      <c r="B13" s="162" t="s">
        <v>30</v>
      </c>
      <c r="C13" s="233"/>
      <c r="D13" s="233"/>
    </row>
    <row r="14" spans="1:5" s="161" customFormat="1" x14ac:dyDescent="0.15">
      <c r="B14" s="162" t="s">
        <v>31</v>
      </c>
      <c r="C14" s="233"/>
      <c r="D14" s="233"/>
    </row>
    <row r="15" spans="1:5" s="161" customFormat="1" x14ac:dyDescent="0.15">
      <c r="B15" s="162" t="s">
        <v>32</v>
      </c>
      <c r="C15" s="234"/>
      <c r="D15" s="234"/>
    </row>
    <row r="16" spans="1:5" s="161" customFormat="1" x14ac:dyDescent="0.15">
      <c r="B16" s="162" t="s">
        <v>33</v>
      </c>
      <c r="C16" s="168"/>
      <c r="D16" s="168"/>
    </row>
    <row r="17" spans="1:50 16384:16384" s="161" customFormat="1" x14ac:dyDescent="0.15"/>
    <row r="18" spans="1:50 16384:16384" s="161" customFormat="1" ht="36" x14ac:dyDescent="0.15">
      <c r="A18" s="165" t="s">
        <v>3</v>
      </c>
      <c r="B18" s="169" t="s">
        <v>34</v>
      </c>
      <c r="C18" s="189" t="s">
        <v>186</v>
      </c>
      <c r="E18" s="186" t="s">
        <v>36</v>
      </c>
    </row>
    <row r="19" spans="1:50 16384:16384" s="161" customFormat="1" x14ac:dyDescent="0.15">
      <c r="D19" s="187"/>
      <c r="E19" s="188" t="s">
        <v>37</v>
      </c>
      <c r="XFD19" s="161" t="e" cm="1">
        <f t="array" ref="XFD19">_xlfn.IFS(C18="Renewable",(INDEX(RE,,MATCH(AM23,REC,0))),C18="CSA",(INDEX(IMP_CSA,,MATCH(AM23,IMP_CSAC,0))),C18="Forestry",(INDEX(AR,,MATCH(AM23,ARC,0))),C18="AGR",(INDEX(AGR,,MATCH(AM23,AGRC,0))))</f>
        <v>#N/A</v>
      </c>
    </row>
    <row r="20" spans="1:50 16384:16384" s="161" customFormat="1" x14ac:dyDescent="0.15">
      <c r="A20" s="165" t="s">
        <v>5</v>
      </c>
      <c r="B20" s="169" t="s">
        <v>38</v>
      </c>
      <c r="C20" s="189" t="s">
        <v>956</v>
      </c>
      <c r="E20" s="186" t="s">
        <v>40</v>
      </c>
      <c r="O20" s="190"/>
    </row>
    <row r="21" spans="1:50 16384:16384" s="161" customFormat="1" x14ac:dyDescent="0.15">
      <c r="A21" s="165"/>
      <c r="B21" s="205"/>
    </row>
    <row r="22" spans="1:50 16384:16384" x14ac:dyDescent="0.15">
      <c r="A22" s="165"/>
      <c r="C22" s="298" t="s">
        <v>41</v>
      </c>
      <c r="D22" s="299"/>
      <c r="E22" s="300"/>
      <c r="G22" s="294" t="s">
        <v>42</v>
      </c>
      <c r="H22" s="295"/>
      <c r="I22" s="296"/>
      <c r="K22" s="294" t="s">
        <v>42</v>
      </c>
      <c r="L22" s="295"/>
      <c r="M22" s="296"/>
      <c r="O22" s="294" t="s">
        <v>42</v>
      </c>
      <c r="P22" s="295"/>
      <c r="Q22" s="296"/>
      <c r="S22" s="294" t="s">
        <v>42</v>
      </c>
      <c r="T22" s="295"/>
      <c r="U22" s="296"/>
      <c r="W22" s="294" t="s">
        <v>42</v>
      </c>
      <c r="X22" s="295"/>
      <c r="Y22" s="296"/>
      <c r="AA22" s="294" t="s">
        <v>42</v>
      </c>
      <c r="AB22" s="295"/>
      <c r="AC22" s="296"/>
      <c r="AE22" s="294" t="s">
        <v>42</v>
      </c>
      <c r="AF22" s="295"/>
      <c r="AG22" s="296"/>
      <c r="AI22" s="294" t="s">
        <v>42</v>
      </c>
      <c r="AJ22" s="295"/>
      <c r="AK22" s="296"/>
      <c r="AM22" s="294" t="s">
        <v>42</v>
      </c>
      <c r="AN22" s="295"/>
      <c r="AO22" s="296"/>
    </row>
    <row r="23" spans="1:50 16384:16384" ht="14" x14ac:dyDescent="0.15">
      <c r="A23" s="165"/>
      <c r="B23" s="206" t="str">
        <f>IF(C20="Start with impact category","Select Impact category &gt;&gt;","")</f>
        <v>Select Impact category &gt;&gt;</v>
      </c>
      <c r="C23" s="291"/>
      <c r="D23" s="292"/>
      <c r="E23" s="293"/>
      <c r="F23" s="171" t="str">
        <f>IF($B$23="Select Impact category &gt;&gt;", "&gt;&gt;","")</f>
        <v>&gt;&gt;</v>
      </c>
      <c r="G23" s="291"/>
      <c r="H23" s="292"/>
      <c r="I23" s="293"/>
      <c r="J23" s="171" t="str">
        <f>IF($B$23="Select Impact category &gt;&gt;", "&gt;&gt;","")</f>
        <v>&gt;&gt;</v>
      </c>
      <c r="K23" s="291"/>
      <c r="L23" s="292"/>
      <c r="M23" s="293"/>
      <c r="N23" s="171" t="str">
        <f>IF($B$23="Select Impact category &gt;&gt;", "&gt;&gt;","")</f>
        <v>&gt;&gt;</v>
      </c>
      <c r="O23" s="291"/>
      <c r="P23" s="292"/>
      <c r="Q23" s="293"/>
      <c r="R23" s="171" t="str">
        <f>IF($B$23="Select Impact category &gt;&gt;", "&gt;&gt;","")</f>
        <v>&gt;&gt;</v>
      </c>
      <c r="S23" s="291"/>
      <c r="T23" s="292"/>
      <c r="U23" s="293"/>
      <c r="V23" s="171" t="str">
        <f>IF($B$23="Select Impact category &gt;&gt;", "&gt;&gt;","")</f>
        <v>&gt;&gt;</v>
      </c>
      <c r="W23" s="291"/>
      <c r="X23" s="292"/>
      <c r="Y23" s="293"/>
      <c r="Z23" s="171" t="str">
        <f>IF($B$23="Select Impact category &gt;&gt;", "&gt;&gt;","")</f>
        <v>&gt;&gt;</v>
      </c>
      <c r="AA23" s="291"/>
      <c r="AB23" s="292"/>
      <c r="AC23" s="293"/>
      <c r="AD23" s="171" t="str">
        <f>IF($B$23="Select Impact category &gt;&gt;", "&gt;&gt;","")</f>
        <v>&gt;&gt;</v>
      </c>
      <c r="AE23" s="291"/>
      <c r="AF23" s="292"/>
      <c r="AG23" s="293"/>
      <c r="AH23" s="171" t="str">
        <f>IF($B$23="Select Impact category &gt;&gt;", "&gt;&gt;","")</f>
        <v>&gt;&gt;</v>
      </c>
      <c r="AI23" s="291"/>
      <c r="AJ23" s="292"/>
      <c r="AK23" s="293"/>
      <c r="AL23" s="171" t="str">
        <f>IF($B$23="Select Impact category &gt;&gt;", "&gt;&gt;","")</f>
        <v>&gt;&gt;</v>
      </c>
      <c r="AM23" s="291"/>
      <c r="AN23" s="292"/>
      <c r="AO23" s="293"/>
    </row>
    <row r="24" spans="1:50 16384:16384" ht="12.75" customHeight="1" x14ac:dyDescent="0.15">
      <c r="A24" s="165"/>
      <c r="B24" s="169" t="str">
        <f>IF(C20="Start with SDG","Select SDG &gt;&gt;","")</f>
        <v/>
      </c>
      <c r="C24" s="285" t="s">
        <v>129</v>
      </c>
      <c r="D24" s="286"/>
      <c r="E24" s="287"/>
      <c r="F24" s="171" t="str">
        <f>IF($B$24="Select SDG &gt;&gt;","&gt;&gt;","")</f>
        <v/>
      </c>
      <c r="G24" s="285" t="s">
        <v>123</v>
      </c>
      <c r="H24" s="286"/>
      <c r="I24" s="287"/>
      <c r="J24" s="171" t="str">
        <f>IF($B$24="Select SDG &gt;&gt;","&gt;&gt;","")</f>
        <v/>
      </c>
      <c r="K24" s="285" t="s">
        <v>124</v>
      </c>
      <c r="L24" s="286"/>
      <c r="M24" s="287"/>
      <c r="N24" s="171" t="str">
        <f>IF($B$24="Select SDG &gt;&gt;","&gt;&gt;","")</f>
        <v/>
      </c>
      <c r="O24" s="285"/>
      <c r="P24" s="286"/>
      <c r="Q24" s="287"/>
      <c r="R24" s="171" t="str">
        <f>IF($B$24="Select SDG &gt;&gt;","&gt;&gt;","")</f>
        <v/>
      </c>
      <c r="S24" s="285"/>
      <c r="T24" s="286"/>
      <c r="U24" s="287"/>
      <c r="V24" s="171" t="str">
        <f>IF($B$24="Select SDG &gt;&gt;","&gt;&gt;","")</f>
        <v/>
      </c>
      <c r="W24" s="285"/>
      <c r="X24" s="286"/>
      <c r="Y24" s="287"/>
      <c r="Z24" s="171" t="str">
        <f>IF($B$24="Select SDG &gt;&gt;","&gt;&gt;","")</f>
        <v/>
      </c>
      <c r="AA24" s="285"/>
      <c r="AB24" s="286"/>
      <c r="AC24" s="287"/>
      <c r="AD24" s="171" t="str">
        <f>IF($B$24="Select SDG &gt;&gt;","&gt;&gt;","")</f>
        <v/>
      </c>
      <c r="AE24" s="285"/>
      <c r="AF24" s="286"/>
      <c r="AG24" s="287"/>
      <c r="AH24" s="171" t="str">
        <f>IF($B$24="Select SDG &gt;&gt;","&gt;&gt;","")</f>
        <v/>
      </c>
      <c r="AI24" s="285"/>
      <c r="AJ24" s="286"/>
      <c r="AK24" s="287"/>
      <c r="AL24" s="171" t="str">
        <f>IF($B$24="Select SDG &gt;&gt;","&gt;&gt;","")</f>
        <v/>
      </c>
      <c r="AM24" s="285"/>
      <c r="AN24" s="286"/>
      <c r="AO24" s="287"/>
    </row>
    <row r="25" spans="1:50 16384:16384" s="161" customFormat="1" x14ac:dyDescent="0.15">
      <c r="C25" s="191"/>
      <c r="D25" s="192"/>
      <c r="E25" s="193"/>
      <c r="F25" s="171"/>
      <c r="G25" s="194"/>
      <c r="I25" s="195"/>
      <c r="J25" s="171"/>
      <c r="K25" s="194"/>
      <c r="M25" s="195"/>
      <c r="N25" s="171"/>
      <c r="O25" s="194"/>
      <c r="Q25" s="195"/>
      <c r="R25" s="171"/>
      <c r="S25" s="194"/>
      <c r="U25" s="195"/>
      <c r="V25" s="171"/>
      <c r="W25" s="194"/>
      <c r="Y25" s="195"/>
      <c r="Z25" s="171"/>
      <c r="AA25" s="194"/>
      <c r="AC25" s="195"/>
      <c r="AD25" s="171"/>
      <c r="AE25" s="194"/>
      <c r="AG25" s="195"/>
      <c r="AH25" s="171"/>
      <c r="AI25" s="194"/>
      <c r="AK25" s="195"/>
      <c r="AL25" s="171"/>
      <c r="AM25" s="194"/>
      <c r="AO25" s="195"/>
    </row>
    <row r="26" spans="1:50 16384:16384" ht="14" x14ac:dyDescent="0.15">
      <c r="A26" s="165" t="s">
        <v>6</v>
      </c>
      <c r="B26" s="170" t="str">
        <f>IF(C23&lt;&gt;"","Select Monitoring indicator &gt;&gt;","")</f>
        <v/>
      </c>
      <c r="C26" s="291"/>
      <c r="D26" s="292"/>
      <c r="E26" s="293"/>
      <c r="F26" s="171" t="str">
        <f>IF($B$26="Select Monitoring indicator &gt;&gt;", "&gt;&gt;","")</f>
        <v/>
      </c>
      <c r="G26" s="291"/>
      <c r="H26" s="292"/>
      <c r="I26" s="293"/>
      <c r="J26" s="171" t="str">
        <f>IF($B$26="Select Monitoring indicator &gt;&gt;","&gt;&gt;","")</f>
        <v/>
      </c>
      <c r="K26" s="291"/>
      <c r="L26" s="292"/>
      <c r="M26" s="293"/>
      <c r="N26" s="171" t="str">
        <f>IF($B$26="Select Monitoring indicator &gt;&gt;","&gt;&gt;","")</f>
        <v/>
      </c>
      <c r="O26" s="291"/>
      <c r="P26" s="292"/>
      <c r="Q26" s="293"/>
      <c r="R26" s="171" t="str">
        <f>IF($B$26="Select Monitoring indicator &gt;&gt;","&gt;&gt;","")</f>
        <v/>
      </c>
      <c r="S26" s="291"/>
      <c r="T26" s="292"/>
      <c r="U26" s="293"/>
      <c r="V26" s="171" t="str">
        <f>IF($B$26="Select Monitoring indicator &gt;&gt;","&gt;&gt;","")</f>
        <v/>
      </c>
      <c r="W26" s="291"/>
      <c r="X26" s="292"/>
      <c r="Y26" s="293"/>
      <c r="Z26" s="171" t="str">
        <f>IF($B$26="Select Monitoring indicator &gt;&gt;","&gt;&gt;","")</f>
        <v/>
      </c>
      <c r="AA26" s="291"/>
      <c r="AB26" s="292"/>
      <c r="AC26" s="293"/>
      <c r="AD26" s="171" t="str">
        <f>IF($B$26="Select Monitoring indicator &gt;&gt;","&gt;&gt;","")</f>
        <v/>
      </c>
      <c r="AE26" s="291"/>
      <c r="AF26" s="292"/>
      <c r="AG26" s="293"/>
      <c r="AH26" s="171" t="str">
        <f>IF($B$26="Select Monitoring indicator &gt;&gt;","&gt;&gt;","")</f>
        <v/>
      </c>
      <c r="AI26" s="291"/>
      <c r="AJ26" s="292"/>
      <c r="AK26" s="293"/>
      <c r="AL26" s="171" t="str">
        <f>IF($B$26="Select Monitoring indicator &gt;&gt;","&gt;&gt;","")</f>
        <v/>
      </c>
      <c r="AM26" s="291"/>
      <c r="AN26" s="292"/>
      <c r="AO26" s="293"/>
    </row>
    <row r="27" spans="1:50 16384:16384" ht="12.75" customHeight="1" x14ac:dyDescent="0.15">
      <c r="B27" s="169" t="str">
        <f>IF(C24&lt;&gt;"","Select Monitoring indicator &gt;&gt;","")</f>
        <v>Select Monitoring indicator &gt;&gt;</v>
      </c>
      <c r="C27" s="288" t="s">
        <v>218</v>
      </c>
      <c r="D27" s="289"/>
      <c r="E27" s="290"/>
      <c r="F27" s="171" t="str">
        <f>IF($B$27="Select Monitoring indicator &gt;&gt;","&gt;&gt;","")</f>
        <v>&gt;&gt;</v>
      </c>
      <c r="G27" s="285" t="s">
        <v>177</v>
      </c>
      <c r="H27" s="286"/>
      <c r="I27" s="287"/>
      <c r="J27" s="171" t="str">
        <f>IF($B$27="Select Monitoring indicator &gt;&gt;","&gt;&gt;","")</f>
        <v>&gt;&gt;</v>
      </c>
      <c r="K27" s="285" t="s">
        <v>273</v>
      </c>
      <c r="L27" s="286"/>
      <c r="M27" s="287"/>
      <c r="N27" s="171" t="str">
        <f>IF($B$27="Select Monitoring indicator &gt;&gt;","&gt;&gt;","")</f>
        <v>&gt;&gt;</v>
      </c>
      <c r="O27" s="285"/>
      <c r="P27" s="286"/>
      <c r="Q27" s="287"/>
      <c r="R27" s="171" t="str">
        <f>IF($B$27="Select Monitoring indicator &gt;&gt;","&gt;&gt;","")</f>
        <v>&gt;&gt;</v>
      </c>
      <c r="S27" s="285"/>
      <c r="T27" s="286"/>
      <c r="U27" s="287"/>
      <c r="V27" s="171" t="str">
        <f>IF($B$27="Select Monitoring indicator &gt;&gt;","&gt;&gt;","")</f>
        <v>&gt;&gt;</v>
      </c>
      <c r="W27" s="285"/>
      <c r="X27" s="286"/>
      <c r="Y27" s="287"/>
      <c r="Z27" s="171" t="str">
        <f>IF($B$27="Select Monitoring indicator &gt;&gt;","&gt;&gt;","")</f>
        <v>&gt;&gt;</v>
      </c>
      <c r="AA27" s="285"/>
      <c r="AB27" s="286"/>
      <c r="AC27" s="287"/>
      <c r="AD27" s="171" t="str">
        <f>IF($B$27="Select Monitoring indicator &gt;&gt;","&gt;&gt;","")</f>
        <v>&gt;&gt;</v>
      </c>
      <c r="AE27" s="285"/>
      <c r="AF27" s="286"/>
      <c r="AG27" s="287"/>
      <c r="AH27" s="171" t="str">
        <f>IF($B$27="Select Monitoring indicator &gt;&gt;","&gt;&gt;","")</f>
        <v>&gt;&gt;</v>
      </c>
      <c r="AI27" s="285"/>
      <c r="AJ27" s="286"/>
      <c r="AK27" s="287"/>
      <c r="AL27" s="171" t="str">
        <f>IF($B$27="Select Monitoring indicator &gt;&gt;","&gt;&gt;","")</f>
        <v>&gt;&gt;</v>
      </c>
      <c r="AM27" s="285"/>
      <c r="AN27" s="286"/>
      <c r="AO27" s="287"/>
    </row>
    <row r="28" spans="1:50 16384:16384" s="161" customFormat="1" ht="15" customHeight="1" thickBot="1" x14ac:dyDescent="0.2">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x14ac:dyDescent="0.15">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x14ac:dyDescent="0.15">
      <c r="A30" s="161"/>
      <c r="B30" s="208" t="s">
        <v>49</v>
      </c>
      <c r="C30" s="282" t="str" cm="1">
        <f t="array" ref="C30">IFERROR(_xlfn.IFS(C23&lt;&gt;"",IFERROR(INDEX(BA!$J$4:$J$952,MATCH(C26,BA!$P$4:$P$952,0)),""),C24&lt;&gt;"",IFERROR(INDEX(BA!$J$4:$J$952,MATCH(C27,BA!$P$4:$P$952,0)),"")),"")</f>
        <v>GSDM-I13.2.1</v>
      </c>
      <c r="D30" s="283"/>
      <c r="E30" s="284"/>
      <c r="F30" s="167"/>
      <c r="G30" s="282" t="str" cm="1">
        <f t="array" ref="G30">IFERROR(_xlfn.IFS(G23&lt;&gt;"",IFERROR(INDEX(BA!$J$4:$J$952,MATCH(G26,BA!$P$4:$P$952,0)),""),G24&lt;&gt;"",IFERROR(INDEX(BA!$J$4:$J$952,MATCH(G27,BA!$P$4:$P$952,0)),"")),"")</f>
        <v>GSDM-I7.2.1</v>
      </c>
      <c r="H30" s="283"/>
      <c r="I30" s="284"/>
      <c r="J30" s="209"/>
      <c r="K30" s="282" t="str" cm="1">
        <f t="array" ref="K30">IFERROR(_xlfn.IFS(K23&lt;&gt;"",IFERROR(INDEX(BA!$J$4:$J$952,MATCH(K26,BA!$P$4:$P$952,0)),""),K24&lt;&gt;"",IFERROR(INDEX(BA!$J$4:$J$952,MATCH(K27,BA!$P$4:$P$952,0)),"")),"")</f>
        <v>GSDM-I8.5.1</v>
      </c>
      <c r="L30" s="283"/>
      <c r="M30" s="284"/>
      <c r="N30" s="209"/>
      <c r="O30" s="282" t="str" cm="1">
        <f t="array" ref="O30">IFERROR(_xlfn.IFS(O23&lt;&gt;"",IFERROR(INDEX(BA!$J$4:$J$952,MATCH(O26,BA!$P$4:$P$952,0)),""),O24&lt;&gt;"",IFERROR(INDEX(BA!$J$4:$J$952,MATCH(O27,BA!$P$4:$P$952,0)),"")),"")</f>
        <v/>
      </c>
      <c r="P30" s="283"/>
      <c r="Q30" s="284"/>
      <c r="R30" s="209"/>
      <c r="S30" s="282" t="str" cm="1">
        <f t="array" ref="S30">IFERROR(_xlfn.IFS(S23&lt;&gt;"",IFERROR(INDEX(BA!$J$4:$J$952,MATCH(S26,BA!$P$4:$P$952,0)),""),S24&lt;&gt;"",IFERROR(INDEX(BA!$J$4:$J$952,MATCH(S27,BA!$P$4:$P$952,0)),"")),"")</f>
        <v/>
      </c>
      <c r="T30" s="283"/>
      <c r="U30" s="284"/>
      <c r="V30" s="209"/>
      <c r="W30" s="282" t="str" cm="1">
        <f t="array" ref="W30">IFERROR(_xlfn.IFS(W23&lt;&gt;"",IFERROR(INDEX(BA!$J$4:$J$952,MATCH(W26,BA!$P$4:$P$952,0)),""),W24&lt;&gt;"",IFERROR(INDEX(BA!$J$4:$J$952,MATCH(W27,BA!$P$4:$P$952,0)),"")),"")</f>
        <v/>
      </c>
      <c r="X30" s="283"/>
      <c r="Y30" s="284"/>
      <c r="Z30" s="209"/>
      <c r="AA30" s="282" t="str" cm="1">
        <f t="array" ref="AA30">IFERROR(_xlfn.IFS(AA23&lt;&gt;"",IFERROR(INDEX(BA!$J$4:$J$952,MATCH(AA26,BA!$P$4:$P$952,0)),""),AA24&lt;&gt;"",IFERROR(INDEX(BA!$J$4:$J$952,MATCH(AA27,BA!$P$4:$P$952,0)),"")),"")</f>
        <v/>
      </c>
      <c r="AB30" s="283"/>
      <c r="AC30" s="284"/>
      <c r="AD30" s="209"/>
      <c r="AE30" s="282" t="str" cm="1">
        <f t="array" ref="AE30">IFERROR(_xlfn.IFS(AE23&lt;&gt;"",IFERROR(INDEX(BA!$J$4:$J$952,MATCH(AE26,BA!$P$4:$P$952,0)),""),AE24&lt;&gt;"",IFERROR(INDEX(BA!$J$4:$J$952,MATCH(AE27,BA!$P$4:$P$952,0)),"")),"")</f>
        <v/>
      </c>
      <c r="AF30" s="283"/>
      <c r="AG30" s="284"/>
      <c r="AH30" s="209"/>
      <c r="AI30" s="282" t="str" cm="1">
        <f t="array" ref="AI30">IFERROR(_xlfn.IFS(AI23&lt;&gt;"",IFERROR(INDEX(BA!$J$4:$J$952,MATCH(AI26,BA!$P$4:$P$952,0)),""),AI24&lt;&gt;"",IFERROR(INDEX(BA!$J$4:$J$952,MATCH(AI27,BA!$P$4:$P$952,0)),"")),"")</f>
        <v/>
      </c>
      <c r="AJ30" s="283"/>
      <c r="AK30" s="284"/>
      <c r="AL30" s="209"/>
      <c r="AM30" s="282" t="str" cm="1">
        <f t="array" ref="AM30">IFERROR(_xlfn.IFS(AM23&lt;&gt;"",IFERROR(INDEX(BA!$J$4:$J$952,MATCH(AM26,BA!$P$4:$P$952,0)),""),AM24&lt;&gt;"",IFERROR(INDEX(BA!$J$4:$J$952,MATCH(AM27,BA!$P$4:$P$952,0)),"")),"")</f>
        <v/>
      </c>
      <c r="AN30" s="283"/>
      <c r="AO30" s="284"/>
      <c r="AP30" s="167"/>
      <c r="AQ30" s="167"/>
      <c r="AR30" s="167"/>
      <c r="AS30" s="167"/>
      <c r="AT30" s="167"/>
      <c r="AU30" s="167"/>
      <c r="AV30" s="167"/>
      <c r="AW30" s="167"/>
      <c r="AX30" s="167"/>
    </row>
    <row r="31" spans="1:50 16384:16384" x14ac:dyDescent="0.15">
      <c r="A31" s="161"/>
      <c r="B31" s="210" t="s">
        <v>50</v>
      </c>
      <c r="C31" s="282" t="str">
        <f>IFERROR(INDEX(BA!$O$4:$O$952,MATCH(C30,BA!$J$4:$J$952,0)),"")</f>
        <v xml:space="preserve">Reduction in GHGs emissions </v>
      </c>
      <c r="D31" s="283"/>
      <c r="E31" s="284"/>
      <c r="F31" s="167"/>
      <c r="G31" s="282" t="str">
        <f>IFERROR(INDEX(BA!$O$4:$O$952,MATCH(G30,BA!$J$4:$J$952,0)),"")</f>
        <v>Renewable energy generation</v>
      </c>
      <c r="H31" s="283"/>
      <c r="I31" s="284"/>
      <c r="J31" s="209"/>
      <c r="K31" s="282" t="str">
        <f>IFERROR(INDEX(BA!$O$4:$O$952,MATCH(K30,BA!$J$4:$J$952,0)),"")</f>
        <v>Increased employment opportunities</v>
      </c>
      <c r="L31" s="283"/>
      <c r="M31" s="284"/>
      <c r="N31" s="209"/>
      <c r="O31" s="282" t="str">
        <f>IFERROR(INDEX(BA!$O$4:$O$952,MATCH(O30,BA!$J$4:$J$952,0)),"")</f>
        <v/>
      </c>
      <c r="P31" s="283"/>
      <c r="Q31" s="284"/>
      <c r="R31" s="209"/>
      <c r="S31" s="282" t="str">
        <f>IFERROR(INDEX(BA!$O$4:$O$952,MATCH(S30,BA!$J$4:$J$952,0)),"")</f>
        <v/>
      </c>
      <c r="T31" s="283"/>
      <c r="U31" s="284"/>
      <c r="V31" s="209"/>
      <c r="W31" s="282" t="str">
        <f>IFERROR(INDEX(BA!$O$4:$O$952,MATCH(W30,BA!$J$4:$J$952,0)),"")</f>
        <v/>
      </c>
      <c r="X31" s="283"/>
      <c r="Y31" s="284"/>
      <c r="Z31" s="209"/>
      <c r="AA31" s="282" t="str">
        <f>IFERROR(INDEX(BA!$O$4:$O$952,MATCH(AA30,BA!$J$4:$J$952,0)),"")</f>
        <v/>
      </c>
      <c r="AB31" s="283"/>
      <c r="AC31" s="284"/>
      <c r="AD31" s="209"/>
      <c r="AE31" s="282" t="str">
        <f>IFERROR(INDEX(BA!$O$4:$O$952,MATCH(AE30,BA!$J$4:$J$952,0)),"")</f>
        <v/>
      </c>
      <c r="AF31" s="283"/>
      <c r="AG31" s="284"/>
      <c r="AH31" s="209"/>
      <c r="AI31" s="282" t="str">
        <f>IFERROR(INDEX(BA!$O$4:$O$952,MATCH(AI30,BA!$J$4:$J$952,0)),"")</f>
        <v/>
      </c>
      <c r="AJ31" s="283"/>
      <c r="AK31" s="284"/>
      <c r="AL31" s="209"/>
      <c r="AM31" s="282" t="str">
        <f>IFERROR(INDEX(BA!$O$4:$O$952,MATCH(AM30,BA!$J$4:$J$952,0)),"")</f>
        <v/>
      </c>
      <c r="AN31" s="283"/>
      <c r="AO31" s="284"/>
      <c r="AP31" s="167"/>
      <c r="AQ31" s="167"/>
      <c r="AR31" s="167"/>
      <c r="AS31" s="167"/>
      <c r="AT31" s="167"/>
      <c r="AU31" s="167"/>
      <c r="AV31" s="167"/>
      <c r="AW31" s="167"/>
      <c r="AX31" s="167"/>
    </row>
    <row r="32" spans="1:50 16384:16384" ht="15" customHeight="1" x14ac:dyDescent="0.15">
      <c r="A32" s="161"/>
      <c r="B32" s="210" t="s">
        <v>51</v>
      </c>
      <c r="C32" s="282" t="str">
        <f>IFERROR(INDEX(BA!$L$4:$L$952,MATCH(C30,BA!$J$4:$J$952,0)),"")</f>
        <v>Climate change mitigation</v>
      </c>
      <c r="D32" s="283"/>
      <c r="E32" s="284"/>
      <c r="F32" s="167"/>
      <c r="G32" s="282" t="str">
        <f>IFERROR(INDEX(BA!$L$4:$L$952,MATCH(G30,BA!$J$4:$J$952,0)),"")</f>
        <v>Energy generation, efficiency &amp; access</v>
      </c>
      <c r="H32" s="283"/>
      <c r="I32" s="284"/>
      <c r="J32" s="209"/>
      <c r="K32" s="282" t="str">
        <f>IFERROR(INDEX(BA!$L$4:$L$952,MATCH(K30,BA!$J$4:$J$952,0)),"")</f>
        <v>Employment</v>
      </c>
      <c r="L32" s="283"/>
      <c r="M32" s="284"/>
      <c r="N32" s="209"/>
      <c r="O32" s="282" t="str">
        <f>IFERROR(INDEX(BA!$L$4:$L$952,MATCH(O30,BA!$J$4:$J$952,0)),"")</f>
        <v/>
      </c>
      <c r="P32" s="283"/>
      <c r="Q32" s="284"/>
      <c r="R32" s="209"/>
      <c r="S32" s="282" t="str">
        <f>IFERROR(INDEX(BA!$L$4:$L$952,MATCH(S30,BA!$J$4:$J$952,0)),"")</f>
        <v/>
      </c>
      <c r="T32" s="283"/>
      <c r="U32" s="284"/>
      <c r="V32" s="209"/>
      <c r="W32" s="282" t="str">
        <f>IFERROR(INDEX(BA!$L$4:$L$952,MATCH(W30,BA!$J$4:$J$952,0)),"")</f>
        <v/>
      </c>
      <c r="X32" s="283"/>
      <c r="Y32" s="284"/>
      <c r="Z32" s="209"/>
      <c r="AA32" s="282" t="str">
        <f>IFERROR(INDEX(BA!$L$4:$L$952,MATCH(AA30,BA!$J$4:$J$952,0)),"")</f>
        <v/>
      </c>
      <c r="AB32" s="283"/>
      <c r="AC32" s="284"/>
      <c r="AD32" s="209"/>
      <c r="AE32" s="282" t="str">
        <f>IFERROR(INDEX(BA!$L$4:$L$952,MATCH(AE30,BA!$J$4:$J$952,0)),"")</f>
        <v/>
      </c>
      <c r="AF32" s="283"/>
      <c r="AG32" s="284"/>
      <c r="AH32" s="209"/>
      <c r="AI32" s="282" t="str">
        <f>IFERROR(INDEX(BA!$L$4:$L$952,MATCH(AI30,BA!$J$4:$J$952,0)),"")</f>
        <v/>
      </c>
      <c r="AJ32" s="283"/>
      <c r="AK32" s="284"/>
      <c r="AL32" s="209"/>
      <c r="AM32" s="282" t="str">
        <f>IFERROR(INDEX(BA!$L$4:$L$952,MATCH(AM30,BA!$J$4:$J$952,0)),"")</f>
        <v/>
      </c>
      <c r="AN32" s="283"/>
      <c r="AO32" s="284"/>
      <c r="AP32" s="167"/>
      <c r="AQ32" s="167"/>
      <c r="AR32" s="167"/>
      <c r="AS32" s="167"/>
      <c r="AT32" s="167"/>
      <c r="AU32" s="167"/>
      <c r="AV32" s="167"/>
      <c r="AW32" s="167"/>
      <c r="AX32" s="167"/>
    </row>
    <row r="33" spans="1:50" ht="15" customHeight="1" x14ac:dyDescent="0.15">
      <c r="A33" s="161"/>
      <c r="B33" s="210" t="s">
        <v>52</v>
      </c>
      <c r="C33" s="282" t="str">
        <f>IFERROR(INDEX(BA!$M$4:$M$952,MATCH(C30,BA!$J$4:$J$952,0)),"")</f>
        <v>13. Climate action</v>
      </c>
      <c r="D33" s="283"/>
      <c r="E33" s="284"/>
      <c r="F33" s="167"/>
      <c r="G33" s="282" t="str">
        <f>IFERROR(INDEX(BA!$M$4:$M$952,MATCH(G30,BA!$J$4:$J$952,0)),"")</f>
        <v xml:space="preserve">7. Affordable and clean energy </v>
      </c>
      <c r="H33" s="283"/>
      <c r="I33" s="284"/>
      <c r="J33" s="209"/>
      <c r="K33" s="282" t="str">
        <f>IFERROR(INDEX(BA!$M$4:$M$952,MATCH(K30,BA!$J$4:$J$952,0)),"")</f>
        <v>8. Decent work and economic growth</v>
      </c>
      <c r="L33" s="283"/>
      <c r="M33" s="284"/>
      <c r="N33" s="209"/>
      <c r="O33" s="282" t="str">
        <f>IFERROR(INDEX(BA!$M$4:$M$952,MATCH(O30,BA!$J$4:$J$952,0)),"")</f>
        <v/>
      </c>
      <c r="P33" s="283"/>
      <c r="Q33" s="284"/>
      <c r="R33" s="209"/>
      <c r="S33" s="282" t="str">
        <f>IFERROR(INDEX(BA!$M$4:$M$952,MATCH(S30,BA!$J$4:$J$952,0)),"")</f>
        <v/>
      </c>
      <c r="T33" s="283"/>
      <c r="U33" s="284"/>
      <c r="V33" s="209"/>
      <c r="W33" s="282" t="str">
        <f>IFERROR(INDEX(BA!$M$4:$M$952,MATCH(W30,BA!$J$4:$J$952,0)),"")</f>
        <v/>
      </c>
      <c r="X33" s="283"/>
      <c r="Y33" s="284"/>
      <c r="Z33" s="209"/>
      <c r="AA33" s="282" t="str">
        <f>IFERROR(INDEX(BA!$M$4:$M$952,MATCH(AA30,BA!$J$4:$J$952,0)),"")</f>
        <v/>
      </c>
      <c r="AB33" s="283"/>
      <c r="AC33" s="284"/>
      <c r="AD33" s="209"/>
      <c r="AE33" s="282" t="str">
        <f>IFERROR(INDEX(BA!$M$4:$M$952,MATCH(AE30,BA!$J$4:$J$952,0)),"")</f>
        <v/>
      </c>
      <c r="AF33" s="283"/>
      <c r="AG33" s="284"/>
      <c r="AH33" s="209"/>
      <c r="AI33" s="282" t="str">
        <f>IFERROR(INDEX(BA!$M$4:$M$952,MATCH(AI30,BA!$J$4:$J$952,0)),"")</f>
        <v/>
      </c>
      <c r="AJ33" s="283"/>
      <c r="AK33" s="284"/>
      <c r="AL33" s="209"/>
      <c r="AM33" s="282" t="str">
        <f>IFERROR(INDEX(BA!$M$4:$M$952,MATCH(AM30,BA!$J$4:$J$952,0)),"")</f>
        <v/>
      </c>
      <c r="AN33" s="283"/>
      <c r="AO33" s="284"/>
      <c r="AP33" s="167"/>
      <c r="AQ33" s="167"/>
      <c r="AR33" s="167"/>
      <c r="AS33" s="167"/>
      <c r="AT33" s="167"/>
      <c r="AU33" s="167"/>
      <c r="AV33" s="167"/>
      <c r="AW33" s="167"/>
      <c r="AX33" s="167"/>
    </row>
    <row r="34" spans="1:50" ht="15" customHeight="1" x14ac:dyDescent="0.15">
      <c r="A34" s="161"/>
      <c r="B34" s="210" t="s">
        <v>53</v>
      </c>
      <c r="C34" s="282" t="str">
        <f>IFERROR(INDEX(BA!$N$4:$N$952,MATCH(C30,BA!$J$4:$J$952,0)),"")</f>
        <v>13.2 Integrate climate change measures into national policies, strategies and planning</v>
      </c>
      <c r="D34" s="283"/>
      <c r="E34" s="284"/>
      <c r="F34" s="167"/>
      <c r="G34" s="282" t="str">
        <f>IFERROR(INDEX(BA!$N$4:$N$952,MATCH(G30,BA!$J$4:$J$952,0)),"")</f>
        <v>7.2 By 2030, increase substantially the share of renewable energy in the global energy mix</v>
      </c>
      <c r="H34" s="283"/>
      <c r="I34" s="284"/>
      <c r="J34" s="209"/>
      <c r="K34" s="282" t="str">
        <f>IFERROR(INDEX(BA!$N$4:$N$952,MATCH(K30,BA!$J$4:$J$952,0)),"")</f>
        <v>8.5 By 2030, achieve full and productive employment and decent work for all women and men, including for young people and persons with disabilities, and equal pay for work of equal value</v>
      </c>
      <c r="L34" s="283"/>
      <c r="M34" s="284"/>
      <c r="N34" s="209"/>
      <c r="O34" s="282" t="str">
        <f>IFERROR(INDEX(BA!$N$4:$N$952,MATCH(O30,BA!$J$4:$J$952,0)),"")</f>
        <v/>
      </c>
      <c r="P34" s="283"/>
      <c r="Q34" s="284"/>
      <c r="R34" s="209"/>
      <c r="S34" s="282" t="str">
        <f>IFERROR(INDEX(BA!$N$4:$N$952,MATCH(S30,BA!$J$4:$J$952,0)),"")</f>
        <v/>
      </c>
      <c r="T34" s="283"/>
      <c r="U34" s="284"/>
      <c r="V34" s="209"/>
      <c r="W34" s="282" t="str">
        <f>IFERROR(INDEX(BA!$N$4:$N$952,MATCH(W30,BA!$J$4:$J$952,0)),"")</f>
        <v/>
      </c>
      <c r="X34" s="283"/>
      <c r="Y34" s="284"/>
      <c r="Z34" s="209"/>
      <c r="AA34" s="282" t="str">
        <f>IFERROR(INDEX(BA!$N$4:$N$952,MATCH(AA30,BA!$J$4:$J$952,0)),"")</f>
        <v/>
      </c>
      <c r="AB34" s="283"/>
      <c r="AC34" s="284"/>
      <c r="AD34" s="209"/>
      <c r="AE34" s="282" t="str">
        <f>IFERROR(INDEX(BA!$N$4:$N$952,MATCH(AE30,BA!$J$4:$J$952,0)),"")</f>
        <v/>
      </c>
      <c r="AF34" s="283"/>
      <c r="AG34" s="284"/>
      <c r="AH34" s="209"/>
      <c r="AI34" s="282" t="str">
        <f>IFERROR(INDEX(BA!$N$4:$N$952,MATCH(AI30,BA!$J$4:$J$952,0)),"")</f>
        <v/>
      </c>
      <c r="AJ34" s="283"/>
      <c r="AK34" s="284"/>
      <c r="AL34" s="209"/>
      <c r="AM34" s="282" t="str">
        <f>IFERROR(INDEX(BA!$N$4:$N$952,MATCH(AM30,BA!$J$4:$J$952,0)),"")</f>
        <v/>
      </c>
      <c r="AN34" s="283"/>
      <c r="AO34" s="284"/>
      <c r="AP34" s="167"/>
      <c r="AQ34" s="167"/>
      <c r="AR34" s="167"/>
      <c r="AS34" s="167"/>
      <c r="AT34" s="167"/>
      <c r="AU34" s="167"/>
      <c r="AV34" s="167"/>
      <c r="AW34" s="167"/>
      <c r="AX34" s="167"/>
    </row>
    <row r="35" spans="1:50" ht="140.25" customHeight="1" x14ac:dyDescent="0.15">
      <c r="A35" s="161"/>
      <c r="B35" s="210" t="s">
        <v>54</v>
      </c>
      <c r="C35" s="282" t="str">
        <f>IFERROR(INDEX(BA!$Q$4:$Q$952,MATCH($C$30,BA!$J$4:$J$952,0)),"")</f>
        <v>Refers to total amount of greenhouse gases avoided or sequestered during the reporting period.</v>
      </c>
      <c r="D35" s="283"/>
      <c r="E35" s="284"/>
      <c r="F35" s="167"/>
      <c r="G35" s="282"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83"/>
      <c r="I35" s="284"/>
      <c r="J35" s="209"/>
      <c r="K35" s="282" t="str">
        <f>IFERROR(INDEX(BA!$Q$4:$Q$952,MATCH($K$30,BA!$J$4:$J$952,0)),"")</f>
        <v>Refers to total jobs generated as a result of the project.</v>
      </c>
      <c r="L35" s="283"/>
      <c r="M35" s="284"/>
      <c r="N35" s="209"/>
      <c r="O35" s="282" t="str">
        <f>IFERROR(INDEX(BA!$Q$4:$Q$952,MATCH($O$30,BA!$J$4:$J$952,0)),"")</f>
        <v/>
      </c>
      <c r="P35" s="283"/>
      <c r="Q35" s="284"/>
      <c r="R35" s="209"/>
      <c r="S35" s="282" t="str">
        <f>IFERROR(INDEX(BA!$Q$4:$Q$952,MATCH($S$30,BA!$J$4:$J$952,0)),"")</f>
        <v/>
      </c>
      <c r="T35" s="283"/>
      <c r="U35" s="284"/>
      <c r="V35" s="209"/>
      <c r="W35" s="282" t="str">
        <f>IFERROR(INDEX(BA!$Q$4:$Q$952,MATCH($W$30,BA!$J$4:$J$952,0)),"")</f>
        <v/>
      </c>
      <c r="X35" s="283"/>
      <c r="Y35" s="284"/>
      <c r="Z35" s="209"/>
      <c r="AA35" s="282" t="str">
        <f>IFERROR(INDEX(BA!$Q$4:$Q$952,MATCH($AA$30,BA!$J$4:$J$952,0)),"")</f>
        <v/>
      </c>
      <c r="AB35" s="283"/>
      <c r="AC35" s="284"/>
      <c r="AD35" s="209"/>
      <c r="AE35" s="282" t="str">
        <f>IFERROR(INDEX(BA!$Q$4:$Q$952,MATCH($AE$30,BA!$J$4:$J$952,0)),"")</f>
        <v/>
      </c>
      <c r="AF35" s="283"/>
      <c r="AG35" s="284"/>
      <c r="AH35" s="209"/>
      <c r="AI35" s="282" t="str">
        <f>IFERROR(INDEX(BA!$Q$4:$Q$952,MATCH($AI$30,BA!$J$4:$J$952,0)),"")</f>
        <v/>
      </c>
      <c r="AJ35" s="283"/>
      <c r="AK35" s="284"/>
      <c r="AL35" s="209"/>
      <c r="AM35" s="282" t="str">
        <f>IFERROR(INDEX(BA!$Q$4:$Q$952,MATCH($AM$30,BA!$J$4:$J$952,0)),"")</f>
        <v/>
      </c>
      <c r="AN35" s="283"/>
      <c r="AO35" s="284"/>
      <c r="AP35" s="167"/>
      <c r="AQ35" s="167"/>
      <c r="AR35" s="167"/>
      <c r="AS35" s="167"/>
      <c r="AT35" s="167"/>
      <c r="AU35" s="167"/>
      <c r="AV35" s="167"/>
      <c r="AW35" s="167"/>
      <c r="AX35" s="167"/>
    </row>
    <row r="36" spans="1:50" ht="187.5" customHeight="1" x14ac:dyDescent="0.15">
      <c r="A36" s="183" t="s">
        <v>55</v>
      </c>
      <c r="B36" s="211" t="str">
        <f>BA!R3</f>
        <v>Guidance, calculation method and other considerations</v>
      </c>
      <c r="C36" s="28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3"/>
      <c r="E36" s="284"/>
      <c r="F36" s="167"/>
      <c r="G36" s="282"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83"/>
      <c r="I36" s="284"/>
      <c r="J36" s="209"/>
      <c r="K36" s="282"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283"/>
      <c r="M36" s="284"/>
      <c r="N36" s="209"/>
      <c r="O36" s="282" t="str">
        <f>IFERROR(INDEX(BA!$R$4:$R$952,MATCH($O$30,BA!$J$4:$J$952,0)),"")</f>
        <v/>
      </c>
      <c r="P36" s="283"/>
      <c r="Q36" s="284"/>
      <c r="R36" s="209"/>
      <c r="S36" s="282" t="str">
        <f>IFERROR(INDEX(BA!$R$4:$R$952,MATCH($S$30,BA!$J$4:$J$952,0)),"")</f>
        <v/>
      </c>
      <c r="T36" s="283"/>
      <c r="U36" s="284"/>
      <c r="V36" s="209"/>
      <c r="W36" s="282" t="str">
        <f>IFERROR(INDEX(BA!$R$4:$R$952,MATCH($W$30,BA!$J$4:$J$952,0)),"")</f>
        <v/>
      </c>
      <c r="X36" s="283"/>
      <c r="Y36" s="284"/>
      <c r="Z36" s="209"/>
      <c r="AA36" s="282" t="str">
        <f>IFERROR(INDEX(BA!$R$4:$R$952,MATCH($AA$30,BA!$J$4:$J$952,0)),"")</f>
        <v/>
      </c>
      <c r="AB36" s="283"/>
      <c r="AC36" s="284"/>
      <c r="AD36" s="209"/>
      <c r="AE36" s="282" t="str">
        <f>IFERROR(INDEX(BA!$R$4:$R$952,MATCH($AE$30,BA!$J$4:$J$952,0)),"")</f>
        <v/>
      </c>
      <c r="AF36" s="283"/>
      <c r="AG36" s="284"/>
      <c r="AH36" s="209"/>
      <c r="AI36" s="282" t="str">
        <f>IFERROR(INDEX(BA!$R$4:$R$952,MATCH($AI$30,BA!$J$4:$J$952,0)),"")</f>
        <v/>
      </c>
      <c r="AJ36" s="283"/>
      <c r="AK36" s="284"/>
      <c r="AL36" s="209"/>
      <c r="AM36" s="282" t="str">
        <f>IFERROR(INDEX(BA!$R$4:$R$952,MATCH($AM$30,BA!$J$4:$J$952,0)),"")</f>
        <v/>
      </c>
      <c r="AN36" s="283"/>
      <c r="AO36" s="284"/>
      <c r="AP36" s="167"/>
      <c r="AQ36" s="167"/>
      <c r="AR36" s="167"/>
      <c r="AS36" s="167"/>
      <c r="AT36" s="167"/>
      <c r="AU36" s="167"/>
      <c r="AV36" s="167"/>
      <c r="AW36" s="167"/>
      <c r="AX36" s="167"/>
    </row>
    <row r="37" spans="1:50" ht="15" customHeight="1" x14ac:dyDescent="0.15">
      <c r="A37" s="161"/>
      <c r="B37" s="212" t="s">
        <v>56</v>
      </c>
      <c r="C37" s="279" t="str">
        <f>IFERROR(INDEX(BA!$S$4:$S$952,MATCH(C30,BA!$J$4:$J$952,0)),"")</f>
        <v>tCO2eq</v>
      </c>
      <c r="D37" s="280"/>
      <c r="E37" s="281"/>
      <c r="F37" s="167"/>
      <c r="G37" s="279" t="str">
        <f>IFERROR(INDEX(BA!$S$4:$S$952,MATCH(G30,BA!$J$4:$J$952,0)),"")</f>
        <v>MWh</v>
      </c>
      <c r="H37" s="280"/>
      <c r="I37" s="281"/>
      <c r="J37" s="209"/>
      <c r="K37" s="279" t="str">
        <f>IFERROR(INDEX(BA!$S$4:$S$952,MATCH(K30,BA!$J$4:$J$952,0)),"")</f>
        <v>Number</v>
      </c>
      <c r="L37" s="280"/>
      <c r="M37" s="281"/>
      <c r="N37" s="209"/>
      <c r="O37" s="279" t="str">
        <f>IFERROR(INDEX(BA!$S$4:$S$952,MATCH(O30,BA!$J$4:$J$952,0)),"")</f>
        <v/>
      </c>
      <c r="P37" s="280"/>
      <c r="Q37" s="281"/>
      <c r="R37" s="209"/>
      <c r="S37" s="279" t="str">
        <f>IFERROR(INDEX(BA!$S$4:$S$952,MATCH(S30,BA!$J$4:$J$952,0)),"")</f>
        <v/>
      </c>
      <c r="T37" s="280"/>
      <c r="U37" s="281"/>
      <c r="V37" s="209"/>
      <c r="W37" s="279" t="str">
        <f>IFERROR(INDEX(BA!$S$4:$S$952,MATCH(W30,BA!$J$4:$J$952,0)),"")</f>
        <v/>
      </c>
      <c r="X37" s="280"/>
      <c r="Y37" s="281"/>
      <c r="Z37" s="209"/>
      <c r="AA37" s="279" t="str">
        <f>IFERROR(INDEX(BA!$S$4:$S$952,MATCH(AA30,BA!$J$4:$J$952,0)),"")</f>
        <v/>
      </c>
      <c r="AB37" s="280"/>
      <c r="AC37" s="281"/>
      <c r="AD37" s="209"/>
      <c r="AE37" s="279" t="str">
        <f>IFERROR(INDEX(BA!$S$4:$S$952,MATCH(AE30,BA!$J$4:$J$952,0)),"")</f>
        <v/>
      </c>
      <c r="AF37" s="280"/>
      <c r="AG37" s="281"/>
      <c r="AH37" s="209"/>
      <c r="AI37" s="279" t="str">
        <f>IFERROR(INDEX(BA!$S$4:$S$952,MATCH(AI30,BA!$J$4:$J$952,0)),"")</f>
        <v/>
      </c>
      <c r="AJ37" s="280"/>
      <c r="AK37" s="281"/>
      <c r="AL37" s="209"/>
      <c r="AM37" s="279" t="str">
        <f>IFERROR(INDEX(BA!$S$4:$S$952,MATCH(AM30,BA!$J$4:$J$952,0)),"")</f>
        <v/>
      </c>
      <c r="AN37" s="280"/>
      <c r="AO37" s="281"/>
      <c r="AP37" s="167"/>
      <c r="AQ37" s="167"/>
      <c r="AR37" s="167"/>
      <c r="AS37" s="167"/>
      <c r="AT37" s="167"/>
      <c r="AU37" s="167"/>
      <c r="AV37" s="167"/>
      <c r="AW37" s="167"/>
      <c r="AX37" s="167"/>
    </row>
    <row r="38" spans="1:50" ht="15" customHeight="1" x14ac:dyDescent="0.15">
      <c r="A38" s="161"/>
      <c r="B38" s="212" t="s">
        <v>57</v>
      </c>
      <c r="C38" s="279" t="str">
        <f>IFERROR(INDEX(BA!$T$4:$T$952,MATCH(C30,BA!$J$4:$J$952,0)),"")</f>
        <v>Project activity</v>
      </c>
      <c r="D38" s="280"/>
      <c r="E38" s="281"/>
      <c r="F38" s="167"/>
      <c r="G38" s="279" t="str">
        <f>IFERROR(INDEX(BA!$T$4:$T$952,MATCH(G30,BA!$J$4:$J$952,0)),"")</f>
        <v>Project activity</v>
      </c>
      <c r="H38" s="280"/>
      <c r="I38" s="281"/>
      <c r="J38" s="209"/>
      <c r="K38" s="279" t="str">
        <f>IFERROR(INDEX(BA!$T$4:$T$952,MATCH(K30,BA!$J$4:$J$952,0)),"")</f>
        <v>Project activity</v>
      </c>
      <c r="L38" s="280"/>
      <c r="M38" s="281"/>
      <c r="N38" s="209"/>
      <c r="O38" s="279" t="str">
        <f>IFERROR(INDEX(BA!$T$4:$T$952,MATCH(O30,BA!$J$4:$J$952,0)),"")</f>
        <v/>
      </c>
      <c r="P38" s="280"/>
      <c r="Q38" s="281"/>
      <c r="R38" s="209"/>
      <c r="S38" s="279" t="str">
        <f>IFERROR(INDEX(BA!$T$4:$T$952,MATCH(S30,BA!$J$4:$J$952,0)),"")</f>
        <v/>
      </c>
      <c r="T38" s="280"/>
      <c r="U38" s="281"/>
      <c r="V38" s="209"/>
      <c r="W38" s="279" t="str">
        <f>IFERROR(INDEX(BA!$T$4:$T$952,MATCH(W30,BA!$J$4:$J$952,0)),"")</f>
        <v/>
      </c>
      <c r="X38" s="280"/>
      <c r="Y38" s="281"/>
      <c r="Z38" s="209"/>
      <c r="AA38" s="279" t="str">
        <f>IFERROR(INDEX(BA!$T$4:$T$952,MATCH(AA30,BA!$J$4:$J$952,0)),"")</f>
        <v/>
      </c>
      <c r="AB38" s="280"/>
      <c r="AC38" s="281"/>
      <c r="AD38" s="209"/>
      <c r="AE38" s="279" t="str">
        <f>IFERROR(INDEX(BA!$T$4:$T$952,MATCH(AE30,BA!$J$4:$J$952,0)),"")</f>
        <v/>
      </c>
      <c r="AF38" s="280"/>
      <c r="AG38" s="281"/>
      <c r="AH38" s="209"/>
      <c r="AI38" s="279" t="str">
        <f>IFERROR(INDEX(BA!$T$4:$T$952,MATCH(AI30,BA!$J$4:$J$952,0)),"")</f>
        <v/>
      </c>
      <c r="AJ38" s="280"/>
      <c r="AK38" s="281"/>
      <c r="AL38" s="209"/>
      <c r="AM38" s="279" t="str">
        <f>IFERROR(INDEX(BA!$T$4:$T$952,MATCH(AM30,BA!$J$4:$J$952,0)),"")</f>
        <v/>
      </c>
      <c r="AN38" s="280"/>
      <c r="AO38" s="281"/>
      <c r="AP38" s="167"/>
      <c r="AQ38" s="167"/>
      <c r="AR38" s="167"/>
      <c r="AS38" s="167"/>
      <c r="AT38" s="167"/>
      <c r="AU38" s="167"/>
      <c r="AV38" s="167"/>
      <c r="AW38" s="167"/>
      <c r="AX38" s="167"/>
    </row>
    <row r="39" spans="1:50" ht="15" customHeight="1" x14ac:dyDescent="0.15">
      <c r="A39" s="161"/>
      <c r="B39" s="212" t="s">
        <v>58</v>
      </c>
      <c r="C39" s="279" t="str">
        <f>IFERROR(INDEX(BA!$U$4:$U$952,MATCH(C30,BA!$J$4:$J$952,0)),"")</f>
        <v>Calculation</v>
      </c>
      <c r="D39" s="280"/>
      <c r="E39" s="281"/>
      <c r="F39" s="167"/>
      <c r="G39" s="279" t="str">
        <f>IFERROR(INDEX(BA!$U$4:$U$952,MATCH(G30,BA!$J$4:$J$952,0)),"")</f>
        <v>Electricity meters</v>
      </c>
      <c r="H39" s="280"/>
      <c r="I39" s="281"/>
      <c r="J39" s="209"/>
      <c r="K39" s="279"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80"/>
      <c r="M39" s="281"/>
      <c r="N39" s="209"/>
      <c r="O39" s="279" t="str">
        <f>IFERROR(INDEX(BA!$U$4:$U$952,MATCH(O30,BA!$J$4:$J$952,0)),"")</f>
        <v/>
      </c>
      <c r="P39" s="280"/>
      <c r="Q39" s="281"/>
      <c r="R39" s="209"/>
      <c r="S39" s="279" t="str">
        <f>IFERROR(INDEX(BA!$U$4:$U$952,MATCH(S30,BA!$J$4:$J$952,0)),"")</f>
        <v/>
      </c>
      <c r="T39" s="280"/>
      <c r="U39" s="281"/>
      <c r="V39" s="209"/>
      <c r="W39" s="279" t="str">
        <f>IFERROR(INDEX(BA!$U$4:$U$952,MATCH(W30,BA!$J$4:$J$952,0)),"")</f>
        <v/>
      </c>
      <c r="X39" s="280"/>
      <c r="Y39" s="281"/>
      <c r="Z39" s="209"/>
      <c r="AA39" s="279" t="str">
        <f>IFERROR(INDEX(BA!$U$4:$U$952,MATCH(AA30,BA!$J$4:$J$952,0)),"")</f>
        <v/>
      </c>
      <c r="AB39" s="280"/>
      <c r="AC39" s="281"/>
      <c r="AD39" s="209"/>
      <c r="AE39" s="279" t="str">
        <f>IFERROR(INDEX(BA!$U$4:$U$952,MATCH(AE30,BA!$J$4:$J$952,0)),"")</f>
        <v/>
      </c>
      <c r="AF39" s="280"/>
      <c r="AG39" s="281"/>
      <c r="AH39" s="209"/>
      <c r="AI39" s="279" t="str">
        <f>IFERROR(INDEX(BA!$U$4:$U$952,MATCH(AI30,BA!$J$4:$J$952,0)),"")</f>
        <v/>
      </c>
      <c r="AJ39" s="280"/>
      <c r="AK39" s="281"/>
      <c r="AL39" s="209"/>
      <c r="AM39" s="279" t="str">
        <f>IFERROR(INDEX(BA!$U$4:$U$952,MATCH(AM30,BA!$J$4:$J$952,0)),"")</f>
        <v/>
      </c>
      <c r="AN39" s="280"/>
      <c r="AO39" s="281"/>
      <c r="AP39" s="167"/>
      <c r="AQ39" s="167"/>
      <c r="AR39" s="167"/>
      <c r="AS39" s="167"/>
      <c r="AT39" s="167"/>
      <c r="AU39" s="167"/>
      <c r="AV39" s="167"/>
      <c r="AW39" s="167"/>
      <c r="AX39" s="167"/>
    </row>
    <row r="40" spans="1:50" ht="15" customHeight="1" x14ac:dyDescent="0.15">
      <c r="A40" s="161"/>
      <c r="B40" s="212" t="s">
        <v>59</v>
      </c>
      <c r="C40" s="279" t="str">
        <f>IFERROR(INDEX(BA!$V$4:$V$952,MATCH(C30,BA!$J$4:$J$952,0)),"")</f>
        <v>Annual</v>
      </c>
      <c r="D40" s="280"/>
      <c r="E40" s="281"/>
      <c r="F40" s="167"/>
      <c r="G40" s="279" t="str">
        <f>IFERROR(INDEX(BA!$V$4:$V$952,MATCH(G30,BA!$J$4:$J$952,0)),"")</f>
        <v>Continuous measurement</v>
      </c>
      <c r="H40" s="280"/>
      <c r="I40" s="281"/>
      <c r="J40" s="209"/>
      <c r="K40" s="279" t="str">
        <f>IFERROR(INDEX(BA!$V$4:$V$952,MATCH(K30,BA!$J$4:$J$952,0)),"")</f>
        <v>Annual</v>
      </c>
      <c r="L40" s="280"/>
      <c r="M40" s="281"/>
      <c r="N40" s="209"/>
      <c r="O40" s="279" t="str">
        <f>IFERROR(INDEX(BA!$V$4:$V$952,MATCH(O30,BA!$J$4:$J$952,0)),"")</f>
        <v/>
      </c>
      <c r="P40" s="280"/>
      <c r="Q40" s="281"/>
      <c r="R40" s="209"/>
      <c r="S40" s="279" t="str">
        <f>IFERROR(INDEX(BA!$V$4:$V$952,MATCH(S30,BA!$J$4:$J$952,0)),"")</f>
        <v/>
      </c>
      <c r="T40" s="280"/>
      <c r="U40" s="281"/>
      <c r="V40" s="209"/>
      <c r="W40" s="279" t="str">
        <f>IFERROR(INDEX(BA!$V$4:$V$952,MATCH(W30,BA!$J$4:$J$952,0)),"")</f>
        <v/>
      </c>
      <c r="X40" s="280"/>
      <c r="Y40" s="281"/>
      <c r="Z40" s="209"/>
      <c r="AA40" s="279" t="str">
        <f>IFERROR(INDEX(BA!$V$4:$V$952,MATCH(AA30,BA!$J$4:$J$952,0)),"")</f>
        <v/>
      </c>
      <c r="AB40" s="280"/>
      <c r="AC40" s="281"/>
      <c r="AD40" s="209"/>
      <c r="AE40" s="279" t="str">
        <f>IFERROR(INDEX(BA!$V$4:$V$952,MATCH(AE30,BA!$J$4:$J$952,0)),"")</f>
        <v/>
      </c>
      <c r="AF40" s="280"/>
      <c r="AG40" s="281"/>
      <c r="AH40" s="209"/>
      <c r="AI40" s="279" t="str">
        <f>IFERROR(INDEX(BA!$V$4:$V$952,MATCH(AI30,BA!$J$4:$J$952,0)),"")</f>
        <v/>
      </c>
      <c r="AJ40" s="280"/>
      <c r="AK40" s="281"/>
      <c r="AL40" s="209"/>
      <c r="AM40" s="279" t="str">
        <f>IFERROR(INDEX(BA!$V$4:$V$952,MATCH(AM30,BA!$J$4:$J$952,0)),"")</f>
        <v/>
      </c>
      <c r="AN40" s="280"/>
      <c r="AO40" s="281"/>
      <c r="AP40" s="167"/>
      <c r="AQ40" s="167"/>
      <c r="AR40" s="167"/>
      <c r="AS40" s="167"/>
      <c r="AT40" s="167"/>
      <c r="AU40" s="167"/>
      <c r="AV40" s="167"/>
      <c r="AW40" s="167"/>
      <c r="AX40" s="167"/>
    </row>
    <row r="41" spans="1:50" ht="15" customHeight="1" x14ac:dyDescent="0.15">
      <c r="A41" s="161"/>
      <c r="B41" s="212" t="s">
        <v>60</v>
      </c>
      <c r="C41" s="279" t="str">
        <f>IFERROR(INDEX(BA!$X$4:$X$952,MATCH(C30,BA!$J$4:$J$952,0 )),"")</f>
        <v>NA</v>
      </c>
      <c r="D41" s="280"/>
      <c r="E41" s="281"/>
      <c r="F41" s="167"/>
      <c r="G41" s="279" t="str">
        <f>IFERROR(INDEX(BA!$X$4:$X$952,MATCH(G30,BA!$J$4:$J$952,0 )),"")</f>
        <v>NA</v>
      </c>
      <c r="H41" s="280"/>
      <c r="I41" s="281"/>
      <c r="J41" s="209"/>
      <c r="K41" s="279" t="str">
        <f>IFERROR(INDEX(BA!$X$4:$X$952,MATCH(K30,BA!$J$4:$J$952,0 )),"")</f>
        <v>NA</v>
      </c>
      <c r="L41" s="280"/>
      <c r="M41" s="281"/>
      <c r="N41" s="209"/>
      <c r="O41" s="279" t="str">
        <f>IFERROR(INDEX(BA!$X$4:$X$952,MATCH(O30,BA!$J$4:$J$952,0 )),"")</f>
        <v/>
      </c>
      <c r="P41" s="280"/>
      <c r="Q41" s="281"/>
      <c r="R41" s="209"/>
      <c r="S41" s="279" t="str">
        <f>IFERROR(INDEX(BA!$X$4:$X$952,MATCH(S30,BA!$J$4:$J$952,0 )),"")</f>
        <v/>
      </c>
      <c r="T41" s="280"/>
      <c r="U41" s="281"/>
      <c r="V41" s="209"/>
      <c r="W41" s="279" t="str">
        <f>IFERROR(INDEX(BA!$X$4:$X$952,MATCH(W30,BA!$J$4:$J$952,0 )),"")</f>
        <v/>
      </c>
      <c r="X41" s="280"/>
      <c r="Y41" s="281"/>
      <c r="Z41" s="209"/>
      <c r="AA41" s="279" t="str">
        <f>IFERROR(INDEX(BA!$X$4:$X$952,MATCH(AA30,BA!$J$4:$J$952,0 )),"")</f>
        <v/>
      </c>
      <c r="AB41" s="280"/>
      <c r="AC41" s="281"/>
      <c r="AD41" s="209"/>
      <c r="AE41" s="279" t="str">
        <f>IFERROR(INDEX(BA!$X$4:$X$952,MATCH(AE30,BA!$J$4:$J$952,0 )),"")</f>
        <v/>
      </c>
      <c r="AF41" s="280"/>
      <c r="AG41" s="281"/>
      <c r="AH41" s="209"/>
      <c r="AI41" s="279" t="str">
        <f>IFERROR(INDEX(BA!$X$4:$X$952,MATCH(AI30,BA!$J$4:$J$952,0 )),"")</f>
        <v/>
      </c>
      <c r="AJ41" s="280"/>
      <c r="AK41" s="281"/>
      <c r="AL41" s="209"/>
      <c r="AM41" s="279" t="str">
        <f>IFERROR(INDEX(BA!$X$4:$X$952,MATCH(AM30,BA!$J$4:$J$952,0 )),"")</f>
        <v/>
      </c>
      <c r="AN41" s="280"/>
      <c r="AO41" s="281"/>
      <c r="AP41" s="167"/>
      <c r="AQ41" s="167"/>
      <c r="AR41" s="167"/>
      <c r="AS41" s="167"/>
      <c r="AT41" s="167"/>
      <c r="AU41" s="167"/>
      <c r="AV41" s="167"/>
      <c r="AW41" s="167"/>
      <c r="AX41" s="167"/>
    </row>
    <row r="42" spans="1:50" ht="28.5" customHeight="1" x14ac:dyDescent="0.15">
      <c r="A42" s="161"/>
      <c r="B42" s="212" t="s">
        <v>61</v>
      </c>
      <c r="C42" s="279" t="str">
        <f>IFERROR(INDEX(BA!$Y$4:$Y$952,MATCH(C30,BA!$J$4:$J$952,0 )),"NA")</f>
        <v>Gold Standard approved SDG Impact Quantification methodologies are available at https://globalgoals.goldstandard.org/</v>
      </c>
      <c r="D42" s="280"/>
      <c r="E42" s="281"/>
      <c r="F42" s="167"/>
      <c r="G42" s="279" t="str">
        <f>IFERROR(INDEX(BA!$Y$4:$Y$952,MATCH(G30,BA!$J$4:$J$952,0)),"")</f>
        <v>NA</v>
      </c>
      <c r="H42" s="280"/>
      <c r="I42" s="281"/>
      <c r="J42" s="209"/>
      <c r="K42" s="279" t="str">
        <f>IFERROR(INDEX(BA!$Y$4:$Y$952,MATCH(K30,BA!$J$4:$J$952,0 )),"")</f>
        <v>GRI 102: General Disclosures</v>
      </c>
      <c r="L42" s="280"/>
      <c r="M42" s="281"/>
      <c r="N42" s="209"/>
      <c r="O42" s="279" t="str">
        <f>IFERROR(INDEX(BA!$Y$4:$Y$952,MATCH(O30,BA!$J$4:$J$952,0 )),"")</f>
        <v/>
      </c>
      <c r="P42" s="280"/>
      <c r="Q42" s="281"/>
      <c r="R42" s="209"/>
      <c r="S42" s="279" t="str">
        <f>IFERROR(INDEX(BA!$Y$4:$Y$952,MATCH(S30,BA!$J$4:$J$952,0 )),"")</f>
        <v/>
      </c>
      <c r="T42" s="280"/>
      <c r="U42" s="281"/>
      <c r="V42" s="209"/>
      <c r="W42" s="279" t="str">
        <f>IFERROR(INDEX(BA!$Y$4:$Y$952,MATCH(W30,BA!$J$4:$J$952,0 )),"")</f>
        <v/>
      </c>
      <c r="X42" s="280"/>
      <c r="Y42" s="281"/>
      <c r="Z42" s="209"/>
      <c r="AA42" s="279" t="str">
        <f>IFERROR(INDEX(BA!$Y$4:$Y$952,MATCH(AA30,BA!$J$4:$J$952,0 )),"")</f>
        <v/>
      </c>
      <c r="AB42" s="280"/>
      <c r="AC42" s="281"/>
      <c r="AD42" s="209"/>
      <c r="AE42" s="279" t="str">
        <f>IFERROR(INDEX(BA!$Y$4:$Y$952,MATCH(AE30,BA!$J$4:$J$952,0 )),"")</f>
        <v/>
      </c>
      <c r="AF42" s="280"/>
      <c r="AG42" s="281"/>
      <c r="AH42" s="209"/>
      <c r="AI42" s="279" t="str">
        <f>IFERROR(INDEX(BA!$Y$4:$Y$952,MATCH(AI30,BA!$J$4:$J$952,0 )),"")</f>
        <v/>
      </c>
      <c r="AJ42" s="280"/>
      <c r="AK42" s="281"/>
      <c r="AL42" s="209"/>
      <c r="AM42" s="279" t="str">
        <f>IFERROR(INDEX(BA!$Y$4:$Y$952,MATCH(AM30,BA!$J$4:$J$952,0 )),"")</f>
        <v/>
      </c>
      <c r="AN42" s="280"/>
      <c r="AO42" s="281"/>
      <c r="AP42" s="167"/>
      <c r="AQ42" s="167"/>
      <c r="AR42" s="167"/>
      <c r="AS42" s="167"/>
      <c r="AT42" s="167"/>
      <c r="AU42" s="167"/>
      <c r="AV42" s="167"/>
      <c r="AW42" s="167"/>
      <c r="AX42" s="167"/>
    </row>
    <row r="43" spans="1:50" ht="15" customHeight="1" x14ac:dyDescent="0.15">
      <c r="A43" s="161"/>
      <c r="B43" s="184"/>
      <c r="C43" s="267"/>
      <c r="D43" s="268"/>
      <c r="E43" s="269"/>
      <c r="G43" s="276"/>
      <c r="H43" s="277"/>
      <c r="I43" s="278"/>
      <c r="K43" s="267"/>
      <c r="L43" s="268"/>
      <c r="M43" s="269"/>
      <c r="O43" s="267"/>
      <c r="P43" s="268"/>
      <c r="Q43" s="269"/>
      <c r="S43" s="267"/>
      <c r="T43" s="268"/>
      <c r="U43" s="269"/>
      <c r="W43" s="267"/>
      <c r="X43" s="268"/>
      <c r="Y43" s="269"/>
      <c r="AA43" s="267"/>
      <c r="AB43" s="268"/>
      <c r="AC43" s="269"/>
      <c r="AE43" s="267"/>
      <c r="AF43" s="268"/>
      <c r="AG43" s="269"/>
      <c r="AI43" s="267"/>
      <c r="AJ43" s="268"/>
      <c r="AK43" s="269"/>
      <c r="AM43" s="267"/>
      <c r="AN43" s="268"/>
      <c r="AO43" s="269"/>
    </row>
    <row r="44" spans="1:50" ht="15" customHeight="1" x14ac:dyDescent="0.15">
      <c r="A44" s="161"/>
      <c r="B44" s="184"/>
      <c r="C44" s="276"/>
      <c r="D44" s="277"/>
      <c r="E44" s="278"/>
      <c r="G44" s="276"/>
      <c r="H44" s="277"/>
      <c r="I44" s="278"/>
      <c r="K44" s="267"/>
      <c r="L44" s="268"/>
      <c r="M44" s="269"/>
      <c r="O44" s="267"/>
      <c r="P44" s="268"/>
      <c r="Q44" s="269"/>
      <c r="S44" s="267"/>
      <c r="T44" s="268"/>
      <c r="U44" s="269"/>
      <c r="W44" s="267"/>
      <c r="X44" s="268"/>
      <c r="Y44" s="269"/>
      <c r="AA44" s="267"/>
      <c r="AB44" s="268"/>
      <c r="AC44" s="269"/>
      <c r="AE44" s="267"/>
      <c r="AF44" s="268"/>
      <c r="AG44" s="269"/>
      <c r="AI44" s="267"/>
      <c r="AJ44" s="268"/>
      <c r="AK44" s="269"/>
      <c r="AM44" s="267"/>
      <c r="AN44" s="268"/>
      <c r="AO44" s="269"/>
    </row>
    <row r="45" spans="1:50" ht="15" customHeight="1" x14ac:dyDescent="0.15">
      <c r="A45" s="161"/>
      <c r="B45" s="184"/>
      <c r="C45" s="276"/>
      <c r="D45" s="277"/>
      <c r="E45" s="278"/>
      <c r="G45" s="276"/>
      <c r="H45" s="277"/>
      <c r="I45" s="278"/>
      <c r="K45" s="267"/>
      <c r="L45" s="268"/>
      <c r="M45" s="269"/>
      <c r="O45" s="267"/>
      <c r="P45" s="268"/>
      <c r="Q45" s="269"/>
      <c r="S45" s="267"/>
      <c r="T45" s="268"/>
      <c r="U45" s="269"/>
      <c r="W45" s="267"/>
      <c r="X45" s="268"/>
      <c r="Y45" s="269"/>
      <c r="AA45" s="267"/>
      <c r="AB45" s="268"/>
      <c r="AC45" s="269"/>
      <c r="AE45" s="267"/>
      <c r="AF45" s="268"/>
      <c r="AG45" s="269"/>
      <c r="AI45" s="267"/>
      <c r="AJ45" s="268"/>
      <c r="AK45" s="269"/>
      <c r="AM45" s="267"/>
      <c r="AN45" s="268"/>
      <c r="AO45" s="269"/>
    </row>
    <row r="46" spans="1:50" ht="15" customHeight="1" x14ac:dyDescent="0.15">
      <c r="A46" s="161"/>
      <c r="B46" s="184"/>
      <c r="C46" s="276"/>
      <c r="D46" s="277"/>
      <c r="E46" s="278"/>
      <c r="G46" s="276"/>
      <c r="H46" s="277"/>
      <c r="I46" s="278"/>
      <c r="K46" s="267"/>
      <c r="L46" s="268"/>
      <c r="M46" s="269"/>
      <c r="O46" s="267"/>
      <c r="P46" s="268"/>
      <c r="Q46" s="269"/>
      <c r="S46" s="267"/>
      <c r="T46" s="268"/>
      <c r="U46" s="269"/>
      <c r="W46" s="267"/>
      <c r="X46" s="268"/>
      <c r="Y46" s="269"/>
      <c r="AA46" s="267"/>
      <c r="AB46" s="268"/>
      <c r="AC46" s="269"/>
      <c r="AE46" s="267"/>
      <c r="AF46" s="268"/>
      <c r="AG46" s="269"/>
      <c r="AI46" s="267"/>
      <c r="AJ46" s="268"/>
      <c r="AK46" s="269"/>
      <c r="AM46" s="267"/>
      <c r="AN46" s="268"/>
      <c r="AO46" s="269"/>
    </row>
    <row r="47" spans="1:50" ht="15" customHeight="1" x14ac:dyDescent="0.15">
      <c r="A47" s="161"/>
      <c r="B47" s="184"/>
      <c r="C47" s="273"/>
      <c r="D47" s="274"/>
      <c r="E47" s="275"/>
      <c r="G47" s="273"/>
      <c r="H47" s="274"/>
      <c r="I47" s="275"/>
      <c r="K47" s="267"/>
      <c r="L47" s="268"/>
      <c r="M47" s="269"/>
      <c r="O47" s="267"/>
      <c r="P47" s="268"/>
      <c r="Q47" s="269"/>
      <c r="S47" s="267"/>
      <c r="T47" s="268"/>
      <c r="U47" s="269"/>
      <c r="W47" s="267"/>
      <c r="X47" s="268"/>
      <c r="Y47" s="269"/>
      <c r="AA47" s="267"/>
      <c r="AB47" s="268"/>
      <c r="AC47" s="269"/>
      <c r="AE47" s="267"/>
      <c r="AF47" s="268"/>
      <c r="AG47" s="269"/>
      <c r="AI47" s="267"/>
      <c r="AJ47" s="268"/>
      <c r="AK47" s="269"/>
      <c r="AM47" s="267"/>
      <c r="AN47" s="268"/>
      <c r="AO47" s="269"/>
    </row>
    <row r="48" spans="1:50" ht="15" customHeight="1" x14ac:dyDescent="0.15">
      <c r="A48" s="161"/>
      <c r="B48" s="184"/>
      <c r="C48" s="270"/>
      <c r="D48" s="271"/>
      <c r="E48" s="272"/>
      <c r="G48" s="270"/>
      <c r="H48" s="271"/>
      <c r="I48" s="272"/>
      <c r="K48" s="267"/>
      <c r="L48" s="268"/>
      <c r="M48" s="269"/>
      <c r="O48" s="267"/>
      <c r="P48" s="268"/>
      <c r="Q48" s="269"/>
      <c r="S48" s="267"/>
      <c r="T48" s="268"/>
      <c r="U48" s="269"/>
      <c r="W48" s="267"/>
      <c r="X48" s="268"/>
      <c r="Y48" s="269"/>
      <c r="AA48" s="267"/>
      <c r="AB48" s="268"/>
      <c r="AC48" s="269"/>
      <c r="AE48" s="267"/>
      <c r="AF48" s="268"/>
      <c r="AG48" s="269"/>
      <c r="AI48" s="267"/>
      <c r="AJ48" s="268"/>
      <c r="AK48" s="269"/>
      <c r="AM48" s="267"/>
      <c r="AN48" s="268"/>
      <c r="AO48" s="269"/>
    </row>
    <row r="49" spans="1:56" ht="15" customHeight="1" thickBot="1" x14ac:dyDescent="0.2">
      <c r="A49" s="165" t="s">
        <v>62</v>
      </c>
      <c r="B49" s="196" t="s">
        <v>63</v>
      </c>
      <c r="C49" s="196"/>
      <c r="D49" s="196"/>
      <c r="E49" s="197"/>
      <c r="F49" s="198"/>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9"/>
    </row>
    <row r="50" spans="1:56" ht="48" customHeight="1" thickBot="1" x14ac:dyDescent="0.2">
      <c r="A50" s="255" t="s">
        <v>64</v>
      </c>
      <c r="B50" s="213" t="s">
        <v>65</v>
      </c>
      <c r="C50" s="259" t="str" cm="1">
        <f t="array" ref="C50">IFERROR(_xlfn.IFS(B26&lt;&gt;"",C26,B27&lt;&gt;"",C27),"")</f>
        <v>Amount of GHGs emissions avoided or sequestered</v>
      </c>
      <c r="D50" s="260"/>
      <c r="E50" s="261"/>
      <c r="F50" s="214"/>
      <c r="G50" s="259" t="str" cm="1">
        <f t="array" ref="G50">IFERROR(_xlfn.IFS(F26&lt;&gt;"",G26,F27&lt;&gt;"",G27),"")</f>
        <v>Total electricity produced: Renewable</v>
      </c>
      <c r="H50" s="260"/>
      <c r="I50" s="261"/>
      <c r="J50" s="215"/>
      <c r="K50" s="259" t="str" cm="1">
        <f t="array" ref="K50">IFERROR(_xlfn.IFS(J26&lt;&gt;"",K26,J27&lt;&gt;"",K27),"")</f>
        <v>Total number of jobs</v>
      </c>
      <c r="L50" s="260"/>
      <c r="M50" s="261"/>
      <c r="N50" s="215"/>
      <c r="O50" s="264">
        <f>IFERROR(_xlfn.IFS(N26&lt;&gt;"",O26,N27&lt;&gt;"",O27),"")</f>
        <v>0</v>
      </c>
      <c r="P50" s="265"/>
      <c r="Q50" s="266"/>
      <c r="R50" s="215"/>
      <c r="S50" s="259" cm="1">
        <f t="array" ref="S50">IFERROR(_xlfn.IFS(R26&lt;&gt;"",S26,R27&lt;&gt;"",S27),"")</f>
        <v>0</v>
      </c>
      <c r="T50" s="260"/>
      <c r="U50" s="261"/>
      <c r="V50" s="215"/>
      <c r="W50" s="259" cm="1">
        <f t="array" ref="W50">IFERROR(_xlfn.IFS(V26&lt;&gt;"",W26,V27&lt;&gt;"",W27),"")</f>
        <v>0</v>
      </c>
      <c r="X50" s="260"/>
      <c r="Y50" s="261"/>
      <c r="Z50" s="215"/>
      <c r="AA50" s="259" cm="1">
        <f t="array" ref="AA50">IFERROR(_xlfn.IFS(Z26&lt;&gt;"",AA26,Z27&lt;&gt;"",AA27),"")</f>
        <v>0</v>
      </c>
      <c r="AB50" s="260"/>
      <c r="AC50" s="261"/>
      <c r="AD50" s="215"/>
      <c r="AE50" s="259" cm="1">
        <f t="array" ref="AE50">IFERROR(_xlfn.IFS(AD26&lt;&gt;"",AE26,AD27&lt;&gt;"",AE27),"")</f>
        <v>0</v>
      </c>
      <c r="AF50" s="260"/>
      <c r="AG50" s="261"/>
      <c r="AH50" s="215"/>
      <c r="AI50" s="259" cm="1">
        <f t="array" ref="AI50">IFERROR(_xlfn.IFS(AH26&lt;&gt;"",AI26,AH27&lt;&gt;"",AI27),"")</f>
        <v>0</v>
      </c>
      <c r="AJ50" s="260"/>
      <c r="AK50" s="261"/>
      <c r="AL50" s="215"/>
      <c r="AM50" s="259" cm="1">
        <f t="array" ref="AM50">IFERROR(_xlfn.IFS(AL26&lt;&gt;"",AM26,AL27&lt;&gt;"",AM27),"")</f>
        <v>0</v>
      </c>
      <c r="AN50" s="260"/>
      <c r="AO50" s="261"/>
      <c r="AP50" s="167"/>
      <c r="AQ50" s="167"/>
      <c r="AR50" s="167"/>
      <c r="AS50" s="167"/>
      <c r="AT50" s="167"/>
      <c r="AU50" s="167"/>
      <c r="AV50" s="167"/>
      <c r="AW50" s="167"/>
      <c r="AX50" s="167"/>
      <c r="AY50" s="167"/>
      <c r="AZ50" s="167"/>
      <c r="BA50" s="167"/>
      <c r="BB50" s="167"/>
      <c r="BC50" s="167"/>
      <c r="BD50" s="209"/>
    </row>
    <row r="51" spans="1:56" x14ac:dyDescent="0.15">
      <c r="A51" s="255"/>
      <c r="B51" s="212" t="s">
        <v>56</v>
      </c>
      <c r="C51" s="256" t="s">
        <v>1389</v>
      </c>
      <c r="D51" s="257"/>
      <c r="E51" s="257"/>
      <c r="F51" s="214"/>
      <c r="G51" s="256" t="s">
        <v>1390</v>
      </c>
      <c r="H51" s="257"/>
      <c r="I51" s="257"/>
      <c r="J51" s="215"/>
      <c r="K51" s="256" t="s">
        <v>1394</v>
      </c>
      <c r="L51" s="257"/>
      <c r="M51" s="257"/>
      <c r="N51" s="215"/>
      <c r="O51" s="262" t="s">
        <v>66</v>
      </c>
      <c r="P51" s="263"/>
      <c r="Q51" s="263"/>
      <c r="R51" s="215"/>
      <c r="S51" s="256" t="s">
        <v>66</v>
      </c>
      <c r="T51" s="257"/>
      <c r="U51" s="257"/>
      <c r="V51" s="215"/>
      <c r="W51" s="256" t="s">
        <v>66</v>
      </c>
      <c r="X51" s="257"/>
      <c r="Y51" s="257"/>
      <c r="Z51" s="215"/>
      <c r="AA51" s="256" t="s">
        <v>66</v>
      </c>
      <c r="AB51" s="257"/>
      <c r="AC51" s="257"/>
      <c r="AD51" s="215"/>
      <c r="AE51" s="256" t="s">
        <v>66</v>
      </c>
      <c r="AF51" s="257"/>
      <c r="AG51" s="257"/>
      <c r="AH51" s="215"/>
      <c r="AI51" s="256" t="s">
        <v>66</v>
      </c>
      <c r="AJ51" s="257"/>
      <c r="AK51" s="257"/>
      <c r="AL51" s="215"/>
      <c r="AM51" s="256" t="s">
        <v>66</v>
      </c>
      <c r="AN51" s="257"/>
      <c r="AO51" s="257"/>
      <c r="AP51" s="167"/>
      <c r="AQ51" s="167"/>
      <c r="AR51" s="167"/>
      <c r="AS51" s="167"/>
      <c r="AT51" s="167"/>
      <c r="AU51" s="167"/>
      <c r="AV51" s="167"/>
      <c r="AW51" s="167"/>
      <c r="AX51" s="167"/>
      <c r="AY51" s="167"/>
      <c r="AZ51" s="167"/>
      <c r="BA51" s="167"/>
      <c r="BB51" s="167"/>
      <c r="BC51" s="167"/>
      <c r="BD51" s="209"/>
    </row>
    <row r="52" spans="1:56" x14ac:dyDescent="0.15">
      <c r="A52" s="255"/>
      <c r="B52" s="212" t="s">
        <v>57</v>
      </c>
      <c r="C52" s="258" t="s">
        <v>1404</v>
      </c>
      <c r="D52" s="257"/>
      <c r="E52" s="257"/>
      <c r="F52" s="214"/>
      <c r="G52" s="256" t="s">
        <v>1400</v>
      </c>
      <c r="H52" s="257"/>
      <c r="I52" s="257"/>
      <c r="J52" s="215"/>
      <c r="K52" s="256" t="s">
        <v>1396</v>
      </c>
      <c r="L52" s="257"/>
      <c r="M52" s="257"/>
      <c r="N52" s="215"/>
      <c r="O52" s="256" t="s">
        <v>66</v>
      </c>
      <c r="P52" s="257"/>
      <c r="Q52" s="257"/>
      <c r="R52" s="215"/>
      <c r="S52" s="256" t="s">
        <v>66</v>
      </c>
      <c r="T52" s="257"/>
      <c r="U52" s="257"/>
      <c r="V52" s="215"/>
      <c r="W52" s="256" t="s">
        <v>66</v>
      </c>
      <c r="X52" s="257"/>
      <c r="Y52" s="257"/>
      <c r="Z52" s="215"/>
      <c r="AA52" s="256" t="s">
        <v>66</v>
      </c>
      <c r="AB52" s="257"/>
      <c r="AC52" s="257"/>
      <c r="AD52" s="215"/>
      <c r="AE52" s="256" t="s">
        <v>66</v>
      </c>
      <c r="AF52" s="257"/>
      <c r="AG52" s="257"/>
      <c r="AH52" s="215"/>
      <c r="AI52" s="256" t="s">
        <v>66</v>
      </c>
      <c r="AJ52" s="257"/>
      <c r="AK52" s="257"/>
      <c r="AL52" s="215"/>
      <c r="AM52" s="256" t="s">
        <v>66</v>
      </c>
      <c r="AN52" s="257"/>
      <c r="AO52" s="257"/>
      <c r="AP52" s="167"/>
      <c r="AQ52" s="167"/>
      <c r="AR52" s="167"/>
      <c r="AS52" s="167"/>
      <c r="AT52" s="167"/>
      <c r="AU52" s="167"/>
      <c r="AV52" s="167"/>
      <c r="AW52" s="167"/>
      <c r="AX52" s="167"/>
      <c r="AY52" s="167"/>
      <c r="AZ52" s="167"/>
      <c r="BA52" s="167"/>
      <c r="BB52" s="167"/>
      <c r="BC52" s="167"/>
      <c r="BD52" s="209"/>
    </row>
    <row r="53" spans="1:56" ht="13.25" customHeight="1" x14ac:dyDescent="0.15">
      <c r="A53" s="255"/>
      <c r="B53" s="212" t="s">
        <v>59</v>
      </c>
      <c r="C53" s="256" t="s">
        <v>1397</v>
      </c>
      <c r="D53" s="257"/>
      <c r="E53" s="257"/>
      <c r="F53" s="214"/>
      <c r="G53" s="256" t="s">
        <v>472</v>
      </c>
      <c r="H53" s="257"/>
      <c r="I53" s="257"/>
      <c r="J53" s="215"/>
      <c r="K53" s="256" t="s">
        <v>1397</v>
      </c>
      <c r="L53" s="257"/>
      <c r="M53" s="257"/>
      <c r="N53" s="215"/>
      <c r="O53" s="256" t="s">
        <v>66</v>
      </c>
      <c r="P53" s="257"/>
      <c r="Q53" s="257"/>
      <c r="R53" s="215"/>
      <c r="S53" s="256" t="s">
        <v>66</v>
      </c>
      <c r="T53" s="257"/>
      <c r="U53" s="257"/>
      <c r="V53" s="215"/>
      <c r="W53" s="256" t="s">
        <v>66</v>
      </c>
      <c r="X53" s="257"/>
      <c r="Y53" s="257"/>
      <c r="Z53" s="215"/>
      <c r="AA53" s="256" t="s">
        <v>66</v>
      </c>
      <c r="AB53" s="257"/>
      <c r="AC53" s="257"/>
      <c r="AD53" s="215"/>
      <c r="AE53" s="256" t="s">
        <v>66</v>
      </c>
      <c r="AF53" s="257"/>
      <c r="AG53" s="257"/>
      <c r="AH53" s="215"/>
      <c r="AI53" s="256" t="s">
        <v>66</v>
      </c>
      <c r="AJ53" s="257"/>
      <c r="AK53" s="257"/>
      <c r="AL53" s="215"/>
      <c r="AM53" s="256" t="s">
        <v>66</v>
      </c>
      <c r="AN53" s="257"/>
      <c r="AO53" s="257"/>
      <c r="AP53" s="167"/>
      <c r="AQ53" s="167"/>
      <c r="AR53" s="167"/>
      <c r="AS53" s="167"/>
      <c r="AT53" s="167"/>
      <c r="AU53" s="167"/>
      <c r="AV53" s="167"/>
      <c r="AW53" s="167"/>
      <c r="AX53" s="167"/>
      <c r="AY53" s="167"/>
      <c r="AZ53" s="167"/>
      <c r="BA53" s="167"/>
      <c r="BB53" s="167"/>
      <c r="BC53" s="167"/>
      <c r="BD53" s="209"/>
    </row>
    <row r="54" spans="1:56" ht="37.75" customHeight="1" x14ac:dyDescent="0.15">
      <c r="A54" s="255"/>
      <c r="B54" s="212" t="s">
        <v>58</v>
      </c>
      <c r="C54" s="256" t="s">
        <v>1405</v>
      </c>
      <c r="D54" s="257"/>
      <c r="E54" s="257"/>
      <c r="F54" s="214"/>
      <c r="G54" s="258" t="s">
        <v>1401</v>
      </c>
      <c r="H54" s="257"/>
      <c r="I54" s="257"/>
      <c r="J54" s="215"/>
      <c r="K54" s="258" t="s">
        <v>1399</v>
      </c>
      <c r="L54" s="257"/>
      <c r="M54" s="257"/>
      <c r="N54" s="215"/>
      <c r="O54" s="256" t="s">
        <v>66</v>
      </c>
      <c r="P54" s="257"/>
      <c r="Q54" s="257"/>
      <c r="R54" s="215"/>
      <c r="S54" s="256" t="s">
        <v>66</v>
      </c>
      <c r="T54" s="257"/>
      <c r="U54" s="257"/>
      <c r="V54" s="215"/>
      <c r="W54" s="256" t="s">
        <v>66</v>
      </c>
      <c r="X54" s="257"/>
      <c r="Y54" s="257"/>
      <c r="Z54" s="215"/>
      <c r="AA54" s="256" t="s">
        <v>66</v>
      </c>
      <c r="AB54" s="257"/>
      <c r="AC54" s="257"/>
      <c r="AD54" s="215"/>
      <c r="AE54" s="256" t="s">
        <v>66</v>
      </c>
      <c r="AF54" s="257"/>
      <c r="AG54" s="257"/>
      <c r="AH54" s="215"/>
      <c r="AI54" s="256" t="s">
        <v>66</v>
      </c>
      <c r="AJ54" s="257"/>
      <c r="AK54" s="257"/>
      <c r="AL54" s="215"/>
      <c r="AM54" s="256" t="s">
        <v>66</v>
      </c>
      <c r="AN54" s="257"/>
      <c r="AO54" s="257"/>
      <c r="AP54" s="167"/>
      <c r="AQ54" s="167"/>
      <c r="AR54" s="167"/>
      <c r="AS54" s="167"/>
      <c r="AT54" s="167"/>
      <c r="AU54" s="167"/>
      <c r="AV54" s="167"/>
      <c r="AW54" s="167"/>
      <c r="AX54" s="167"/>
      <c r="AY54" s="167"/>
      <c r="AZ54" s="167"/>
      <c r="BA54" s="167"/>
      <c r="BB54" s="167"/>
      <c r="BC54" s="167"/>
      <c r="BD54" s="209"/>
    </row>
    <row r="55" spans="1:56" x14ac:dyDescent="0.15">
      <c r="A55" s="255"/>
      <c r="B55" s="212" t="s">
        <v>67</v>
      </c>
      <c r="C55" s="256" t="s">
        <v>1406</v>
      </c>
      <c r="D55" s="257"/>
      <c r="E55" s="257"/>
      <c r="F55" s="214"/>
      <c r="G55" s="258" t="s">
        <v>1402</v>
      </c>
      <c r="H55" s="257"/>
      <c r="I55" s="257"/>
      <c r="J55" s="215"/>
      <c r="K55" s="258" t="s">
        <v>1398</v>
      </c>
      <c r="L55" s="257"/>
      <c r="M55" s="257"/>
      <c r="N55" s="215"/>
      <c r="O55" s="256" t="s">
        <v>66</v>
      </c>
      <c r="P55" s="257"/>
      <c r="Q55" s="257"/>
      <c r="R55" s="215"/>
      <c r="S55" s="256" t="s">
        <v>66</v>
      </c>
      <c r="T55" s="257"/>
      <c r="U55" s="257"/>
      <c r="V55" s="215"/>
      <c r="W55" s="256" t="s">
        <v>66</v>
      </c>
      <c r="X55" s="257"/>
      <c r="Y55" s="257"/>
      <c r="Z55" s="215"/>
      <c r="AA55" s="256" t="s">
        <v>66</v>
      </c>
      <c r="AB55" s="257"/>
      <c r="AC55" s="257"/>
      <c r="AD55" s="215"/>
      <c r="AE55" s="256" t="s">
        <v>66</v>
      </c>
      <c r="AF55" s="257"/>
      <c r="AG55" s="257"/>
      <c r="AH55" s="215"/>
      <c r="AI55" s="256" t="s">
        <v>66</v>
      </c>
      <c r="AJ55" s="257"/>
      <c r="AK55" s="257"/>
      <c r="AL55" s="215"/>
      <c r="AM55" s="256" t="s">
        <v>66</v>
      </c>
      <c r="AN55" s="257"/>
      <c r="AO55" s="257"/>
      <c r="AP55" s="167"/>
      <c r="AQ55" s="167"/>
      <c r="AR55" s="167"/>
      <c r="AS55" s="167"/>
      <c r="AT55" s="167"/>
      <c r="AU55" s="167"/>
      <c r="AV55" s="167"/>
      <c r="AW55" s="167"/>
      <c r="AX55" s="167"/>
      <c r="AY55" s="167"/>
      <c r="AZ55" s="167"/>
      <c r="BA55" s="167"/>
      <c r="BB55" s="167"/>
      <c r="BC55" s="167"/>
      <c r="BD55" s="209"/>
    </row>
    <row r="56" spans="1:56" x14ac:dyDescent="0.15">
      <c r="A56" s="255"/>
      <c r="B56" s="212" t="s">
        <v>68</v>
      </c>
      <c r="C56" s="256" t="s">
        <v>185</v>
      </c>
      <c r="D56" s="257"/>
      <c r="E56" s="257"/>
      <c r="F56" s="214"/>
      <c r="G56" s="256" t="s">
        <v>1403</v>
      </c>
      <c r="H56" s="257"/>
      <c r="I56" s="257"/>
      <c r="J56" s="215"/>
      <c r="K56" s="256" t="s">
        <v>185</v>
      </c>
      <c r="L56" s="257"/>
      <c r="M56" s="257"/>
      <c r="N56" s="215"/>
      <c r="O56" s="256" t="s">
        <v>66</v>
      </c>
      <c r="P56" s="257"/>
      <c r="Q56" s="257"/>
      <c r="R56" s="215"/>
      <c r="S56" s="256" t="s">
        <v>66</v>
      </c>
      <c r="T56" s="257"/>
      <c r="U56" s="257"/>
      <c r="V56" s="215"/>
      <c r="W56" s="256" t="s">
        <v>66</v>
      </c>
      <c r="X56" s="257"/>
      <c r="Y56" s="257"/>
      <c r="Z56" s="215"/>
      <c r="AA56" s="256" t="s">
        <v>66</v>
      </c>
      <c r="AB56" s="257"/>
      <c r="AC56" s="257"/>
      <c r="AD56" s="215"/>
      <c r="AE56" s="256" t="s">
        <v>66</v>
      </c>
      <c r="AF56" s="257"/>
      <c r="AG56" s="257"/>
      <c r="AH56" s="215"/>
      <c r="AI56" s="256" t="s">
        <v>66</v>
      </c>
      <c r="AJ56" s="257"/>
      <c r="AK56" s="257"/>
      <c r="AL56" s="215"/>
      <c r="AM56" s="256" t="s">
        <v>66</v>
      </c>
      <c r="AN56" s="257"/>
      <c r="AO56" s="257"/>
      <c r="AP56" s="167"/>
      <c r="AQ56" s="167"/>
      <c r="AR56" s="167"/>
      <c r="AS56" s="167"/>
      <c r="AT56" s="167"/>
      <c r="AU56" s="167"/>
      <c r="AV56" s="167"/>
      <c r="AW56" s="167"/>
      <c r="AX56" s="167"/>
      <c r="AY56" s="167"/>
      <c r="AZ56" s="167"/>
      <c r="BA56" s="167"/>
      <c r="BB56" s="167"/>
      <c r="BC56" s="167"/>
      <c r="BD56" s="209"/>
    </row>
    <row r="57" spans="1:56" x14ac:dyDescent="0.15">
      <c r="B57" s="212" t="s">
        <v>69</v>
      </c>
      <c r="C57" s="212" t="s">
        <v>70</v>
      </c>
      <c r="D57" s="212" t="s">
        <v>71</v>
      </c>
      <c r="E57" s="237" t="s">
        <v>72</v>
      </c>
      <c r="F57" s="214"/>
      <c r="G57" s="216" t="s">
        <v>70</v>
      </c>
      <c r="H57" s="216" t="s">
        <v>71</v>
      </c>
      <c r="I57" s="216" t="s">
        <v>72</v>
      </c>
      <c r="J57" s="215"/>
      <c r="K57" s="216" t="s">
        <v>70</v>
      </c>
      <c r="L57" s="216" t="s">
        <v>71</v>
      </c>
      <c r="M57" s="216" t="s">
        <v>72</v>
      </c>
      <c r="N57" s="215"/>
      <c r="O57" s="216" t="s">
        <v>70</v>
      </c>
      <c r="P57" s="216" t="s">
        <v>71</v>
      </c>
      <c r="Q57" s="216" t="s">
        <v>72</v>
      </c>
      <c r="R57" s="215"/>
      <c r="S57" s="216" t="s">
        <v>70</v>
      </c>
      <c r="T57" s="216" t="s">
        <v>71</v>
      </c>
      <c r="U57" s="216" t="s">
        <v>72</v>
      </c>
      <c r="V57" s="215"/>
      <c r="W57" s="216" t="s">
        <v>70</v>
      </c>
      <c r="X57" s="216" t="s">
        <v>71</v>
      </c>
      <c r="Y57" s="216" t="s">
        <v>72</v>
      </c>
      <c r="Z57" s="215"/>
      <c r="AA57" s="216" t="s">
        <v>70</v>
      </c>
      <c r="AB57" s="216" t="s">
        <v>71</v>
      </c>
      <c r="AC57" s="216" t="s">
        <v>72</v>
      </c>
      <c r="AD57" s="215"/>
      <c r="AE57" s="216" t="s">
        <v>70</v>
      </c>
      <c r="AF57" s="216" t="s">
        <v>71</v>
      </c>
      <c r="AG57" s="216" t="s">
        <v>72</v>
      </c>
      <c r="AH57" s="215"/>
      <c r="AI57" s="216" t="s">
        <v>70</v>
      </c>
      <c r="AJ57" s="216" t="s">
        <v>71</v>
      </c>
      <c r="AK57" s="216" t="s">
        <v>72</v>
      </c>
      <c r="AL57" s="215"/>
      <c r="AM57" s="216" t="s">
        <v>70</v>
      </c>
      <c r="AN57" s="216" t="s">
        <v>71</v>
      </c>
      <c r="AO57" s="216" t="s">
        <v>72</v>
      </c>
      <c r="AP57" s="167"/>
      <c r="AQ57" s="167"/>
      <c r="AR57" s="167"/>
      <c r="AS57" s="167"/>
      <c r="AT57" s="167"/>
      <c r="AU57" s="167"/>
      <c r="AV57" s="167"/>
      <c r="AW57" s="167"/>
      <c r="AX57" s="167"/>
      <c r="AY57" s="167"/>
      <c r="AZ57" s="167"/>
      <c r="BA57" s="167"/>
      <c r="BB57" s="167"/>
      <c r="BC57" s="167"/>
      <c r="BD57" s="209"/>
    </row>
    <row r="58" spans="1:56" ht="112" customHeight="1" x14ac:dyDescent="0.15">
      <c r="A58" s="253"/>
      <c r="B58" s="236" t="s">
        <v>1391</v>
      </c>
      <c r="C58" s="239">
        <v>89549</v>
      </c>
      <c r="D58" s="242">
        <v>94697.754459930002</v>
      </c>
      <c r="E58" s="240">
        <f>D58-C58</f>
        <v>5148.7544599300018</v>
      </c>
      <c r="F58" s="214"/>
      <c r="G58" s="217">
        <v>0</v>
      </c>
      <c r="H58" s="232">
        <v>100539</v>
      </c>
      <c r="I58" s="232">
        <f>(H58-G58)</f>
        <v>100539</v>
      </c>
      <c r="J58" s="215"/>
      <c r="K58" s="241" t="s">
        <v>1407</v>
      </c>
      <c r="L58" s="354" t="s">
        <v>1408</v>
      </c>
      <c r="M58" s="354" t="s">
        <v>1408</v>
      </c>
      <c r="N58" s="215"/>
      <c r="O58" s="217"/>
      <c r="P58" s="217"/>
      <c r="Q58" s="217"/>
      <c r="R58" s="215"/>
      <c r="S58" s="217"/>
      <c r="T58" s="217"/>
      <c r="U58" s="217"/>
      <c r="V58" s="215"/>
      <c r="W58" s="217"/>
      <c r="X58" s="217"/>
      <c r="Y58" s="217"/>
      <c r="Z58" s="215"/>
      <c r="AA58" s="217"/>
      <c r="AB58" s="217"/>
      <c r="AC58" s="217"/>
      <c r="AD58" s="215"/>
      <c r="AE58" s="217"/>
      <c r="AF58" s="217"/>
      <c r="AG58" s="217"/>
      <c r="AH58" s="215"/>
      <c r="AI58" s="217"/>
      <c r="AJ58" s="217"/>
      <c r="AK58" s="217"/>
      <c r="AL58" s="215"/>
      <c r="AM58" s="217"/>
      <c r="AN58" s="217"/>
      <c r="AO58" s="217"/>
      <c r="AP58" s="167"/>
      <c r="AQ58" s="167"/>
      <c r="AR58" s="167"/>
      <c r="AS58" s="167"/>
      <c r="AT58" s="167"/>
      <c r="AU58" s="167"/>
      <c r="AV58" s="167"/>
      <c r="AW58" s="167"/>
      <c r="AX58" s="167"/>
      <c r="AY58" s="167"/>
      <c r="AZ58" s="167"/>
      <c r="BA58" s="167"/>
      <c r="BB58" s="167"/>
      <c r="BC58" s="167"/>
      <c r="BD58" s="209"/>
    </row>
    <row r="59" spans="1:56" ht="103" customHeight="1" x14ac:dyDescent="0.15">
      <c r="A59" s="253"/>
      <c r="B59" s="236" t="s">
        <v>1392</v>
      </c>
      <c r="C59" s="239">
        <v>89549</v>
      </c>
      <c r="D59" s="242">
        <v>95410.093932599993</v>
      </c>
      <c r="E59" s="240">
        <f t="shared" ref="E59:E60" si="0">D59-C59</f>
        <v>5861.0939325999934</v>
      </c>
      <c r="F59" s="214"/>
      <c r="G59" s="217">
        <v>0</v>
      </c>
      <c r="H59" s="232">
        <v>101295</v>
      </c>
      <c r="I59" s="232">
        <f t="shared" ref="I59:I61" si="1">(H59-G59)</f>
        <v>101295</v>
      </c>
      <c r="J59" s="215"/>
      <c r="K59" s="241" t="s">
        <v>1407</v>
      </c>
      <c r="L59" s="354" t="s">
        <v>1409</v>
      </c>
      <c r="M59" s="354" t="s">
        <v>1409</v>
      </c>
      <c r="N59" s="215"/>
      <c r="O59" s="217"/>
      <c r="P59" s="217"/>
      <c r="Q59" s="217"/>
      <c r="R59" s="215"/>
      <c r="S59" s="217"/>
      <c r="T59" s="217"/>
      <c r="U59" s="217"/>
      <c r="V59" s="215"/>
      <c r="W59" s="217"/>
      <c r="X59" s="217"/>
      <c r="Y59" s="217"/>
      <c r="Z59" s="215"/>
      <c r="AA59" s="217"/>
      <c r="AB59" s="217"/>
      <c r="AC59" s="217"/>
      <c r="AD59" s="215"/>
      <c r="AE59" s="217"/>
      <c r="AF59" s="217"/>
      <c r="AG59" s="217"/>
      <c r="AH59" s="215"/>
      <c r="AI59" s="217"/>
      <c r="AJ59" s="217"/>
      <c r="AK59" s="217"/>
      <c r="AL59" s="215"/>
      <c r="AM59" s="217"/>
      <c r="AN59" s="217"/>
      <c r="AO59" s="217"/>
      <c r="AP59" s="167"/>
      <c r="AQ59" s="167"/>
      <c r="AR59" s="167"/>
      <c r="AS59" s="167"/>
      <c r="AT59" s="167"/>
      <c r="AU59" s="167"/>
      <c r="AV59" s="167"/>
      <c r="AW59" s="167"/>
      <c r="AX59" s="167"/>
      <c r="AY59" s="167"/>
      <c r="AZ59" s="167"/>
      <c r="BA59" s="167"/>
      <c r="BB59" s="167"/>
      <c r="BC59" s="167"/>
      <c r="BD59" s="209"/>
    </row>
    <row r="60" spans="1:56" ht="112" customHeight="1" x14ac:dyDescent="0.15">
      <c r="A60" s="253"/>
      <c r="B60" s="236" t="s">
        <v>1393</v>
      </c>
      <c r="C60" s="240">
        <f>89549*(320/365)</f>
        <v>78508.712328767113</v>
      </c>
      <c r="D60" s="243">
        <v>89301.463384268005</v>
      </c>
      <c r="E60" s="240">
        <f t="shared" si="0"/>
        <v>10792.751055500892</v>
      </c>
      <c r="F60" s="214"/>
      <c r="G60" s="238">
        <v>0</v>
      </c>
      <c r="H60" s="232">
        <v>94810</v>
      </c>
      <c r="I60" s="232">
        <f t="shared" si="1"/>
        <v>94810</v>
      </c>
      <c r="J60" s="215"/>
      <c r="K60" s="241" t="s">
        <v>1407</v>
      </c>
      <c r="L60" s="354" t="s">
        <v>1410</v>
      </c>
      <c r="M60" s="354" t="s">
        <v>1410</v>
      </c>
      <c r="N60" s="215"/>
      <c r="O60" s="217"/>
      <c r="P60" s="217"/>
      <c r="Q60" s="217"/>
      <c r="R60" s="215"/>
      <c r="S60" s="217"/>
      <c r="T60" s="217"/>
      <c r="U60" s="217"/>
      <c r="V60" s="215"/>
      <c r="W60" s="217"/>
      <c r="X60" s="217"/>
      <c r="Y60" s="217"/>
      <c r="Z60" s="215"/>
      <c r="AA60" s="217"/>
      <c r="AB60" s="217"/>
      <c r="AC60" s="217"/>
      <c r="AD60" s="215"/>
      <c r="AE60" s="217"/>
      <c r="AF60" s="217"/>
      <c r="AG60" s="217"/>
      <c r="AH60" s="215"/>
      <c r="AI60" s="217"/>
      <c r="AJ60" s="217"/>
      <c r="AK60" s="217"/>
      <c r="AL60" s="215"/>
      <c r="AM60" s="217"/>
      <c r="AN60" s="217"/>
      <c r="AO60" s="217"/>
      <c r="AP60" s="167"/>
      <c r="AQ60" s="167"/>
      <c r="AR60" s="167"/>
      <c r="AS60" s="167"/>
      <c r="AT60" s="167"/>
      <c r="AU60" s="167"/>
      <c r="AV60" s="167"/>
      <c r="AW60" s="167"/>
      <c r="AX60" s="167"/>
      <c r="AY60" s="167"/>
      <c r="AZ60" s="167"/>
      <c r="BA60" s="167"/>
      <c r="BB60" s="167"/>
      <c r="BC60" s="167"/>
      <c r="BD60" s="209"/>
    </row>
    <row r="61" spans="1:56" ht="108" customHeight="1" x14ac:dyDescent="0.15">
      <c r="A61" s="253"/>
      <c r="B61" s="212" t="s">
        <v>75</v>
      </c>
      <c r="C61" s="244">
        <f>SUM(C58:C60)</f>
        <v>257606.71232876711</v>
      </c>
      <c r="D61" s="244">
        <f>SUM(D58:D60)</f>
        <v>279409.31177679799</v>
      </c>
      <c r="E61" s="244">
        <f>D61-C61</f>
        <v>21802.599448030873</v>
      </c>
      <c r="F61" s="214"/>
      <c r="G61" s="238">
        <v>0</v>
      </c>
      <c r="H61" s="217">
        <f>SUM(H58:H60)</f>
        <v>296644</v>
      </c>
      <c r="I61" s="232">
        <f t="shared" si="1"/>
        <v>296644</v>
      </c>
      <c r="J61" s="215"/>
      <c r="K61" s="241" t="s">
        <v>1407</v>
      </c>
      <c r="L61" s="354" t="s">
        <v>1411</v>
      </c>
      <c r="M61" s="354" t="s">
        <v>1411</v>
      </c>
      <c r="N61" s="215"/>
      <c r="O61" s="217"/>
      <c r="P61" s="217"/>
      <c r="Q61" s="217"/>
      <c r="R61" s="215"/>
      <c r="S61" s="217"/>
      <c r="T61" s="217"/>
      <c r="U61" s="217"/>
      <c r="V61" s="215"/>
      <c r="W61" s="217"/>
      <c r="X61" s="217"/>
      <c r="Y61" s="217"/>
      <c r="Z61" s="215"/>
      <c r="AA61" s="217"/>
      <c r="AB61" s="217"/>
      <c r="AC61" s="217"/>
      <c r="AD61" s="215"/>
      <c r="AE61" s="217"/>
      <c r="AF61" s="217"/>
      <c r="AG61" s="217"/>
      <c r="AH61" s="215"/>
      <c r="AI61" s="217"/>
      <c r="AJ61" s="217"/>
      <c r="AK61" s="217"/>
      <c r="AL61" s="215"/>
      <c r="AM61" s="217"/>
      <c r="AN61" s="217"/>
      <c r="AO61" s="217"/>
      <c r="AP61" s="167"/>
      <c r="AQ61" s="167"/>
      <c r="AR61" s="167"/>
      <c r="AS61" s="167"/>
      <c r="AT61" s="167"/>
      <c r="AU61" s="167"/>
      <c r="AV61" s="167"/>
      <c r="AW61" s="167"/>
      <c r="AX61" s="167"/>
      <c r="AY61" s="167"/>
      <c r="AZ61" s="167"/>
      <c r="BA61" s="167"/>
      <c r="BB61" s="167"/>
      <c r="BC61" s="167"/>
      <c r="BD61" s="209"/>
    </row>
    <row r="62" spans="1:56" ht="116" customHeight="1" x14ac:dyDescent="0.15">
      <c r="A62" s="253"/>
      <c r="B62" s="212" t="s">
        <v>76</v>
      </c>
      <c r="C62" s="232">
        <f>AVERAGE(C58:C60)</f>
        <v>85868.904109589042</v>
      </c>
      <c r="D62" s="232">
        <f>AVERAGE(D58:D60)</f>
        <v>93136.437258932667</v>
      </c>
      <c r="E62" s="232">
        <f>AVERAGE(E58:E60)</f>
        <v>7267.5331493436288</v>
      </c>
      <c r="F62" s="214"/>
      <c r="G62" s="238">
        <f>AVERAGE(G58:G60)</f>
        <v>0</v>
      </c>
      <c r="H62" s="232">
        <f>AVERAGE(H58:H60)</f>
        <v>98881.333333333328</v>
      </c>
      <c r="I62" s="232">
        <f>AVERAGE(I58:I60)</f>
        <v>98881.333333333328</v>
      </c>
      <c r="J62" s="215"/>
      <c r="K62" s="241" t="s">
        <v>1407</v>
      </c>
      <c r="L62" s="354" t="s">
        <v>1412</v>
      </c>
      <c r="M62" s="354" t="s">
        <v>1412</v>
      </c>
      <c r="N62" s="215"/>
      <c r="O62" s="217"/>
      <c r="P62" s="217"/>
      <c r="Q62" s="217"/>
      <c r="R62" s="215"/>
      <c r="S62" s="217"/>
      <c r="T62" s="217"/>
      <c r="U62" s="217"/>
      <c r="V62" s="215"/>
      <c r="W62" s="217"/>
      <c r="X62" s="217"/>
      <c r="Y62" s="217"/>
      <c r="Z62" s="215"/>
      <c r="AA62" s="217"/>
      <c r="AB62" s="217"/>
      <c r="AC62" s="217"/>
      <c r="AD62" s="215"/>
      <c r="AE62" s="217"/>
      <c r="AF62" s="217"/>
      <c r="AG62" s="217"/>
      <c r="AH62" s="215"/>
      <c r="AI62" s="217"/>
      <c r="AJ62" s="217"/>
      <c r="AK62" s="217"/>
      <c r="AL62" s="215"/>
      <c r="AM62" s="217"/>
      <c r="AN62" s="217"/>
      <c r="AO62" s="217"/>
      <c r="AP62" s="167"/>
      <c r="AQ62" s="167"/>
      <c r="AR62" s="167"/>
      <c r="AS62" s="167"/>
      <c r="AT62" s="167"/>
      <c r="AU62" s="167"/>
      <c r="AV62" s="167"/>
      <c r="AW62" s="167"/>
      <c r="AX62" s="167"/>
      <c r="AY62" s="167"/>
      <c r="AZ62" s="167"/>
      <c r="BA62" s="167"/>
      <c r="BB62" s="167"/>
      <c r="BC62" s="167"/>
      <c r="BD62" s="209"/>
    </row>
    <row r="63" spans="1:56" x14ac:dyDescent="0.15">
      <c r="A63" s="253"/>
      <c r="B63" s="200"/>
      <c r="C63" s="215"/>
      <c r="D63" s="215"/>
      <c r="E63" s="215"/>
      <c r="F63" s="214"/>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167"/>
      <c r="AQ63" s="167"/>
      <c r="AR63" s="167"/>
      <c r="AS63" s="167"/>
      <c r="AT63" s="167"/>
      <c r="AU63" s="167"/>
      <c r="AV63" s="167"/>
      <c r="AW63" s="167"/>
      <c r="AX63" s="167"/>
      <c r="AY63" s="167"/>
      <c r="AZ63" s="167"/>
      <c r="BA63" s="167"/>
      <c r="BB63" s="167"/>
      <c r="BC63" s="167"/>
      <c r="BD63" s="209"/>
    </row>
    <row r="64" spans="1:56" x14ac:dyDescent="0.15">
      <c r="A64" s="253"/>
      <c r="B64" s="207" t="s">
        <v>77</v>
      </c>
      <c r="C64" s="249" t="s">
        <v>78</v>
      </c>
      <c r="D64" s="249"/>
      <c r="E64" s="249"/>
      <c r="F64" s="214"/>
      <c r="G64" s="249" t="s">
        <v>78</v>
      </c>
      <c r="H64" s="249"/>
      <c r="I64" s="249"/>
      <c r="J64" s="215"/>
      <c r="K64" s="254" t="s">
        <v>1395</v>
      </c>
      <c r="L64" s="254"/>
      <c r="M64" s="254"/>
      <c r="N64" s="215"/>
      <c r="O64" s="249" t="s">
        <v>78</v>
      </c>
      <c r="P64" s="249"/>
      <c r="Q64" s="249"/>
      <c r="R64" s="215"/>
      <c r="S64" s="249" t="s">
        <v>78</v>
      </c>
      <c r="T64" s="249"/>
      <c r="U64" s="249"/>
      <c r="V64" s="215"/>
      <c r="W64" s="249" t="s">
        <v>78</v>
      </c>
      <c r="X64" s="249"/>
      <c r="Y64" s="249"/>
      <c r="Z64" s="215"/>
      <c r="AA64" s="249" t="s">
        <v>78</v>
      </c>
      <c r="AB64" s="249"/>
      <c r="AC64" s="249"/>
      <c r="AD64" s="215"/>
      <c r="AE64" s="249" t="s">
        <v>78</v>
      </c>
      <c r="AF64" s="249"/>
      <c r="AG64" s="249"/>
      <c r="AH64" s="215"/>
      <c r="AI64" s="249" t="s">
        <v>78</v>
      </c>
      <c r="AJ64" s="249"/>
      <c r="AK64" s="249"/>
      <c r="AL64" s="215"/>
      <c r="AM64" s="249" t="s">
        <v>78</v>
      </c>
      <c r="AN64" s="249"/>
      <c r="AO64" s="249"/>
      <c r="AP64" s="167"/>
      <c r="AQ64" s="167"/>
      <c r="AR64" s="167"/>
      <c r="AS64" s="167"/>
      <c r="AT64" s="167"/>
      <c r="AU64" s="167"/>
      <c r="AV64" s="167"/>
      <c r="AW64" s="167"/>
      <c r="AX64" s="167"/>
      <c r="AY64" s="167"/>
      <c r="AZ64" s="167"/>
      <c r="BA64" s="167"/>
      <c r="BB64" s="167"/>
      <c r="BC64" s="167"/>
      <c r="BD64" s="209"/>
    </row>
    <row r="65" spans="1:56" x14ac:dyDescent="0.15">
      <c r="A65" s="253"/>
      <c r="B65" s="250"/>
      <c r="C65" s="249"/>
      <c r="D65" s="249"/>
      <c r="E65" s="249"/>
      <c r="F65" s="214"/>
      <c r="G65" s="249"/>
      <c r="H65" s="249"/>
      <c r="I65" s="249"/>
      <c r="J65" s="215"/>
      <c r="K65" s="254"/>
      <c r="L65" s="254"/>
      <c r="M65" s="254"/>
      <c r="N65" s="215"/>
      <c r="O65" s="249"/>
      <c r="P65" s="249"/>
      <c r="Q65" s="249"/>
      <c r="R65" s="215"/>
      <c r="S65" s="249"/>
      <c r="T65" s="249"/>
      <c r="U65" s="249"/>
      <c r="V65" s="215"/>
      <c r="W65" s="249"/>
      <c r="X65" s="249"/>
      <c r="Y65" s="249"/>
      <c r="Z65" s="215"/>
      <c r="AA65" s="249"/>
      <c r="AB65" s="249"/>
      <c r="AC65" s="249"/>
      <c r="AD65" s="215"/>
      <c r="AE65" s="249"/>
      <c r="AF65" s="249"/>
      <c r="AG65" s="249"/>
      <c r="AH65" s="215"/>
      <c r="AI65" s="249"/>
      <c r="AJ65" s="249"/>
      <c r="AK65" s="249"/>
      <c r="AL65" s="215"/>
      <c r="AM65" s="249"/>
      <c r="AN65" s="249"/>
      <c r="AO65" s="249"/>
      <c r="AP65" s="167"/>
      <c r="AQ65" s="167"/>
      <c r="AR65" s="167"/>
      <c r="AS65" s="167"/>
      <c r="AT65" s="167"/>
      <c r="AU65" s="167"/>
      <c r="AV65" s="167"/>
      <c r="AW65" s="167"/>
      <c r="AX65" s="167"/>
      <c r="AY65" s="167"/>
      <c r="AZ65" s="167"/>
      <c r="BA65" s="167"/>
      <c r="BB65" s="167"/>
      <c r="BC65" s="167"/>
      <c r="BD65" s="209"/>
    </row>
    <row r="66" spans="1:56" x14ac:dyDescent="0.15">
      <c r="A66" s="253"/>
      <c r="B66" s="251"/>
      <c r="C66" s="249"/>
      <c r="D66" s="249"/>
      <c r="E66" s="249"/>
      <c r="F66" s="214"/>
      <c r="G66" s="249"/>
      <c r="H66" s="249"/>
      <c r="I66" s="249"/>
      <c r="J66" s="215"/>
      <c r="K66" s="254"/>
      <c r="L66" s="254"/>
      <c r="M66" s="254"/>
      <c r="N66" s="215"/>
      <c r="O66" s="249"/>
      <c r="P66" s="249"/>
      <c r="Q66" s="249"/>
      <c r="R66" s="215"/>
      <c r="S66" s="249"/>
      <c r="T66" s="249"/>
      <c r="U66" s="249"/>
      <c r="V66" s="215"/>
      <c r="W66" s="249"/>
      <c r="X66" s="249"/>
      <c r="Y66" s="249"/>
      <c r="Z66" s="215"/>
      <c r="AA66" s="249"/>
      <c r="AB66" s="249"/>
      <c r="AC66" s="249"/>
      <c r="AD66" s="215"/>
      <c r="AE66" s="249"/>
      <c r="AF66" s="249"/>
      <c r="AG66" s="249"/>
      <c r="AH66" s="215"/>
      <c r="AI66" s="249"/>
      <c r="AJ66" s="249"/>
      <c r="AK66" s="249"/>
      <c r="AL66" s="215"/>
      <c r="AM66" s="249"/>
      <c r="AN66" s="249"/>
      <c r="AO66" s="249"/>
      <c r="AP66" s="167"/>
      <c r="AQ66" s="167"/>
      <c r="AR66" s="167"/>
      <c r="AS66" s="167"/>
      <c r="AT66" s="167"/>
      <c r="AU66" s="167"/>
      <c r="AV66" s="167"/>
      <c r="AW66" s="167"/>
      <c r="AX66" s="167"/>
      <c r="AY66" s="167"/>
      <c r="AZ66" s="167"/>
      <c r="BA66" s="167"/>
      <c r="BB66" s="167"/>
      <c r="BC66" s="167"/>
      <c r="BD66" s="209"/>
    </row>
    <row r="67" spans="1:56" x14ac:dyDescent="0.15">
      <c r="A67" s="253"/>
      <c r="B67" s="251"/>
      <c r="C67" s="249"/>
      <c r="D67" s="249"/>
      <c r="E67" s="249"/>
      <c r="F67" s="214"/>
      <c r="G67" s="249"/>
      <c r="H67" s="249"/>
      <c r="I67" s="249"/>
      <c r="J67" s="215"/>
      <c r="K67" s="254"/>
      <c r="L67" s="254"/>
      <c r="M67" s="254"/>
      <c r="N67" s="215"/>
      <c r="O67" s="249"/>
      <c r="P67" s="249"/>
      <c r="Q67" s="249"/>
      <c r="R67" s="215"/>
      <c r="S67" s="249"/>
      <c r="T67" s="249"/>
      <c r="U67" s="249"/>
      <c r="V67" s="215"/>
      <c r="W67" s="249"/>
      <c r="X67" s="249"/>
      <c r="Y67" s="249"/>
      <c r="Z67" s="215"/>
      <c r="AA67" s="249"/>
      <c r="AB67" s="249"/>
      <c r="AC67" s="249"/>
      <c r="AD67" s="215"/>
      <c r="AE67" s="249"/>
      <c r="AF67" s="249"/>
      <c r="AG67" s="249"/>
      <c r="AH67" s="215"/>
      <c r="AI67" s="249"/>
      <c r="AJ67" s="249"/>
      <c r="AK67" s="249"/>
      <c r="AL67" s="215"/>
      <c r="AM67" s="249"/>
      <c r="AN67" s="249"/>
      <c r="AO67" s="249"/>
      <c r="AP67" s="167"/>
      <c r="AQ67" s="167"/>
      <c r="AR67" s="167"/>
      <c r="AS67" s="167"/>
      <c r="AT67" s="167"/>
      <c r="AU67" s="167"/>
      <c r="AV67" s="167"/>
      <c r="AW67" s="167"/>
      <c r="AX67" s="167"/>
      <c r="AY67" s="167"/>
      <c r="AZ67" s="167"/>
      <c r="BA67" s="167"/>
      <c r="BB67" s="167"/>
      <c r="BC67" s="167"/>
      <c r="BD67" s="209"/>
    </row>
    <row r="68" spans="1:56" x14ac:dyDescent="0.15">
      <c r="A68" s="253"/>
      <c r="B68" s="251"/>
      <c r="C68" s="249"/>
      <c r="D68" s="249"/>
      <c r="E68" s="249"/>
      <c r="F68" s="214"/>
      <c r="G68" s="249"/>
      <c r="H68" s="249"/>
      <c r="I68" s="249"/>
      <c r="J68" s="215"/>
      <c r="K68" s="254"/>
      <c r="L68" s="254"/>
      <c r="M68" s="254"/>
      <c r="N68" s="215"/>
      <c r="O68" s="249"/>
      <c r="P68" s="249"/>
      <c r="Q68" s="249"/>
      <c r="R68" s="215"/>
      <c r="S68" s="249"/>
      <c r="T68" s="249"/>
      <c r="U68" s="249"/>
      <c r="V68" s="215"/>
      <c r="W68" s="249"/>
      <c r="X68" s="249"/>
      <c r="Y68" s="249"/>
      <c r="Z68" s="215"/>
      <c r="AA68" s="249"/>
      <c r="AB68" s="249"/>
      <c r="AC68" s="249"/>
      <c r="AD68" s="215"/>
      <c r="AE68" s="249"/>
      <c r="AF68" s="249"/>
      <c r="AG68" s="249"/>
      <c r="AH68" s="215"/>
      <c r="AI68" s="249"/>
      <c r="AJ68" s="249"/>
      <c r="AK68" s="249"/>
      <c r="AL68" s="215"/>
      <c r="AM68" s="249"/>
      <c r="AN68" s="249"/>
      <c r="AO68" s="249"/>
      <c r="AP68" s="167"/>
      <c r="AQ68" s="167"/>
      <c r="AR68" s="167"/>
      <c r="AS68" s="167"/>
      <c r="AT68" s="167"/>
      <c r="AU68" s="167"/>
      <c r="AV68" s="167"/>
      <c r="AW68" s="167"/>
      <c r="AX68" s="167"/>
      <c r="AY68" s="167"/>
      <c r="AZ68" s="167"/>
      <c r="BA68" s="167"/>
      <c r="BB68" s="167"/>
      <c r="BC68" s="167"/>
      <c r="BD68" s="209"/>
    </row>
    <row r="69" spans="1:56" x14ac:dyDescent="0.15">
      <c r="A69" s="253"/>
      <c r="B69" s="251"/>
      <c r="C69" s="249"/>
      <c r="D69" s="249"/>
      <c r="E69" s="249"/>
      <c r="F69" s="214"/>
      <c r="G69" s="249"/>
      <c r="H69" s="249"/>
      <c r="I69" s="249"/>
      <c r="J69" s="215"/>
      <c r="K69" s="254"/>
      <c r="L69" s="254"/>
      <c r="M69" s="254"/>
      <c r="N69" s="215"/>
      <c r="O69" s="249"/>
      <c r="P69" s="249"/>
      <c r="Q69" s="249"/>
      <c r="R69" s="215"/>
      <c r="S69" s="249"/>
      <c r="T69" s="249"/>
      <c r="U69" s="249"/>
      <c r="V69" s="215"/>
      <c r="W69" s="249"/>
      <c r="X69" s="249"/>
      <c r="Y69" s="249"/>
      <c r="Z69" s="215"/>
      <c r="AA69" s="249"/>
      <c r="AB69" s="249"/>
      <c r="AC69" s="249"/>
      <c r="AD69" s="215"/>
      <c r="AE69" s="249"/>
      <c r="AF69" s="249"/>
      <c r="AG69" s="249"/>
      <c r="AH69" s="215"/>
      <c r="AI69" s="249"/>
      <c r="AJ69" s="249"/>
      <c r="AK69" s="249"/>
      <c r="AL69" s="215"/>
      <c r="AM69" s="249"/>
      <c r="AN69" s="249"/>
      <c r="AO69" s="249"/>
      <c r="AP69" s="167"/>
      <c r="AQ69" s="167"/>
      <c r="AR69" s="167"/>
      <c r="AS69" s="167"/>
      <c r="AT69" s="167"/>
      <c r="AU69" s="167"/>
      <c r="AV69" s="167"/>
      <c r="AW69" s="167"/>
      <c r="AX69" s="167"/>
      <c r="AY69" s="167"/>
      <c r="AZ69" s="167"/>
      <c r="BA69" s="167"/>
      <c r="BB69" s="167"/>
      <c r="BC69" s="167"/>
      <c r="BD69" s="209"/>
    </row>
    <row r="70" spans="1:56" x14ac:dyDescent="0.15">
      <c r="A70" s="253"/>
      <c r="B70" s="252"/>
      <c r="C70" s="249"/>
      <c r="D70" s="249"/>
      <c r="E70" s="249"/>
      <c r="F70" s="214"/>
      <c r="G70" s="249"/>
      <c r="H70" s="249"/>
      <c r="I70" s="249"/>
      <c r="J70" s="215"/>
      <c r="K70" s="254"/>
      <c r="L70" s="254"/>
      <c r="M70" s="254"/>
      <c r="N70" s="215"/>
      <c r="O70" s="249"/>
      <c r="P70" s="249"/>
      <c r="Q70" s="249"/>
      <c r="R70" s="215"/>
      <c r="S70" s="249"/>
      <c r="T70" s="249"/>
      <c r="U70" s="249"/>
      <c r="V70" s="215"/>
      <c r="W70" s="249"/>
      <c r="X70" s="249"/>
      <c r="Y70" s="249"/>
      <c r="Z70" s="215"/>
      <c r="AA70" s="249"/>
      <c r="AB70" s="249"/>
      <c r="AC70" s="249"/>
      <c r="AD70" s="215"/>
      <c r="AE70" s="249"/>
      <c r="AF70" s="249"/>
      <c r="AG70" s="249"/>
      <c r="AH70" s="215"/>
      <c r="AI70" s="249"/>
      <c r="AJ70" s="249"/>
      <c r="AK70" s="249"/>
      <c r="AL70" s="215"/>
      <c r="AM70" s="249"/>
      <c r="AN70" s="249"/>
      <c r="AO70" s="249"/>
      <c r="AP70" s="167"/>
      <c r="AQ70" s="167"/>
      <c r="AR70" s="167"/>
      <c r="AS70" s="167"/>
      <c r="AT70" s="167"/>
      <c r="AU70" s="167"/>
      <c r="AV70" s="167"/>
      <c r="AW70" s="167"/>
      <c r="AX70" s="167"/>
      <c r="AY70" s="167"/>
      <c r="AZ70" s="167"/>
      <c r="BA70" s="167"/>
      <c r="BB70" s="167"/>
      <c r="BC70" s="167"/>
      <c r="BD70" s="209"/>
    </row>
    <row r="71" spans="1:56" x14ac:dyDescent="0.15">
      <c r="A71" s="253"/>
      <c r="C71" s="209"/>
      <c r="D71" s="209"/>
      <c r="E71" s="209"/>
      <c r="F71" s="16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167"/>
      <c r="AQ71" s="167"/>
      <c r="AR71" s="167"/>
      <c r="AS71" s="167"/>
      <c r="AT71" s="167"/>
      <c r="AU71" s="167"/>
      <c r="AV71" s="167"/>
      <c r="AW71" s="167"/>
      <c r="AX71" s="167"/>
      <c r="AY71" s="167"/>
      <c r="AZ71" s="167"/>
      <c r="BA71" s="167"/>
      <c r="BB71" s="167"/>
      <c r="BC71" s="167"/>
      <c r="BD71" s="209"/>
    </row>
    <row r="72" spans="1:56" x14ac:dyDescent="0.15">
      <c r="A72" s="253"/>
      <c r="C72" s="209"/>
      <c r="D72" s="209"/>
      <c r="E72" s="209"/>
      <c r="F72" s="16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167"/>
      <c r="AQ72" s="167"/>
      <c r="AR72" s="167"/>
      <c r="AS72" s="167"/>
      <c r="AT72" s="167"/>
      <c r="AU72" s="167"/>
      <c r="AV72" s="167"/>
      <c r="AW72" s="167"/>
      <c r="AX72" s="167"/>
      <c r="AY72" s="167"/>
      <c r="AZ72" s="167"/>
      <c r="BA72" s="167"/>
      <c r="BB72" s="167"/>
      <c r="BC72" s="167"/>
      <c r="BD72" s="209"/>
    </row>
    <row r="73" spans="1:56" x14ac:dyDescent="0.15">
      <c r="A73" s="253"/>
      <c r="C73" s="209"/>
      <c r="D73" s="209"/>
      <c r="E73" s="209"/>
      <c r="F73" s="16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167"/>
      <c r="AQ73" s="167"/>
      <c r="AR73" s="167"/>
      <c r="AS73" s="167"/>
      <c r="AT73" s="167"/>
      <c r="AU73" s="167"/>
      <c r="AV73" s="167"/>
      <c r="AW73" s="167"/>
      <c r="AX73" s="167"/>
      <c r="AY73" s="167"/>
      <c r="AZ73" s="167"/>
      <c r="BA73" s="167"/>
      <c r="BB73" s="167"/>
      <c r="BC73" s="167"/>
      <c r="BD73" s="209"/>
    </row>
    <row r="74" spans="1:56" x14ac:dyDescent="0.15">
      <c r="A74" s="253"/>
      <c r="C74" s="209"/>
      <c r="D74" s="209"/>
      <c r="E74" s="209"/>
      <c r="F74" s="16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167"/>
      <c r="AQ74" s="167"/>
      <c r="AR74" s="167"/>
      <c r="AS74" s="167"/>
      <c r="AT74" s="167"/>
      <c r="AU74" s="167"/>
      <c r="AV74" s="167"/>
      <c r="AW74" s="167"/>
      <c r="AX74" s="167"/>
      <c r="AY74" s="167"/>
      <c r="AZ74" s="167"/>
      <c r="BA74" s="167"/>
      <c r="BB74" s="167"/>
      <c r="BC74" s="167"/>
      <c r="BD74" s="209"/>
    </row>
    <row r="75" spans="1:56" x14ac:dyDescent="0.15">
      <c r="A75" s="253"/>
      <c r="C75" s="209"/>
      <c r="D75" s="209"/>
      <c r="E75" s="209"/>
      <c r="F75" s="16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167"/>
      <c r="AQ75" s="167"/>
      <c r="AR75" s="167"/>
      <c r="AS75" s="167"/>
      <c r="AT75" s="167"/>
      <c r="AU75" s="167"/>
      <c r="AV75" s="167"/>
      <c r="AW75" s="167"/>
      <c r="AX75" s="167"/>
      <c r="AY75" s="167"/>
      <c r="AZ75" s="167"/>
      <c r="BA75" s="167"/>
      <c r="BB75" s="167"/>
      <c r="BC75" s="167"/>
      <c r="BD75" s="209"/>
    </row>
    <row r="76" spans="1:56" x14ac:dyDescent="0.15">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117" spans="7:7" x14ac:dyDescent="0.15">
      <c r="G117" s="172" t="s">
        <v>79</v>
      </c>
    </row>
  </sheetData>
  <mergeCells count="324">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55:Y55"/>
    <mergeCell ref="AA55:AC55"/>
    <mergeCell ref="AE55:AG55"/>
    <mergeCell ref="AI55:AK55"/>
    <mergeCell ref="AM55:AO55"/>
    <mergeCell ref="C56:E56"/>
    <mergeCell ref="G56:I56"/>
    <mergeCell ref="K56:M56"/>
    <mergeCell ref="O56:Q56"/>
    <mergeCell ref="S56:U56"/>
    <mergeCell ref="AM56:AO56"/>
    <mergeCell ref="W64:Y70"/>
    <mergeCell ref="AA64:AC70"/>
    <mergeCell ref="AE64:AG70"/>
    <mergeCell ref="AI64:AK70"/>
    <mergeCell ref="AM64:AO70"/>
    <mergeCell ref="B65:B70"/>
    <mergeCell ref="A58:A75"/>
    <mergeCell ref="C64:E70"/>
    <mergeCell ref="G64:I70"/>
    <mergeCell ref="K64:M70"/>
    <mergeCell ref="O64:Q70"/>
    <mergeCell ref="S64:U70"/>
  </mergeCells>
  <phoneticPr fontId="5" type="noConversion"/>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832031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baseColWidth="10" defaultColWidth="12.1640625" defaultRowHeight="12" outlineLevelRow="1" x14ac:dyDescent="0.2"/>
  <cols>
    <col min="1" max="1" width="50.83203125" style="103" customWidth="1"/>
    <col min="2" max="8" width="17.5" style="103" customWidth="1"/>
    <col min="9" max="9" width="17.5" style="131" customWidth="1"/>
    <col min="10" max="10" width="17.5" style="103" customWidth="1"/>
    <col min="11" max="11" width="17.5" style="131" customWidth="1"/>
    <col min="12" max="19" width="17.5" style="103" customWidth="1"/>
    <col min="20" max="24" width="12.1640625" style="103" customWidth="1"/>
    <col min="25" max="25" width="5.83203125" style="103" customWidth="1"/>
    <col min="26" max="26" width="10.1640625" style="103" customWidth="1"/>
    <col min="27" max="27" width="17.83203125" style="119" customWidth="1"/>
    <col min="28" max="28" width="51.1640625" style="119" customWidth="1"/>
    <col min="29" max="29" width="34.1640625" style="119" customWidth="1"/>
    <col min="30" max="30" width="37.5" style="119" customWidth="1"/>
    <col min="31" max="31" width="19.5" style="119" customWidth="1"/>
    <col min="32" max="32" width="48.1640625" style="119" customWidth="1"/>
    <col min="33" max="34" width="12.1640625" style="103" customWidth="1"/>
    <col min="35" max="44" width="12.5" style="103" customWidth="1"/>
    <col min="45" max="45" width="12.1640625" style="103"/>
    <col min="46" max="49" width="12.1640625" style="103" customWidth="1"/>
    <col min="50" max="51" width="19.1640625" style="103" customWidth="1"/>
    <col min="52" max="52" width="33.83203125" style="103" customWidth="1"/>
    <col min="53" max="53" width="23.1640625" style="103" customWidth="1"/>
    <col min="54" max="54" width="22.5" style="103" customWidth="1"/>
    <col min="55" max="55" width="33.1640625" style="103" customWidth="1"/>
    <col min="56" max="56" width="30.5" style="103" customWidth="1"/>
    <col min="57" max="57" width="40.5" style="103" customWidth="1"/>
    <col min="58" max="58" width="43.83203125" style="103" customWidth="1"/>
    <col min="59" max="59" width="28" style="103" customWidth="1"/>
    <col min="60" max="60" width="43" style="103" customWidth="1"/>
    <col min="61" max="61" width="48.83203125" style="103" customWidth="1"/>
    <col min="62" max="62" width="21.1640625" style="103" customWidth="1"/>
    <col min="63" max="63" width="23.83203125" style="103" customWidth="1"/>
    <col min="64" max="64" width="19.1640625" style="103" customWidth="1"/>
    <col min="65" max="65" width="48" style="103" customWidth="1"/>
    <col min="66" max="66" width="32.5" style="103" customWidth="1"/>
    <col min="67" max="67" width="12.1640625" style="103" customWidth="1"/>
    <col min="68" max="16384" width="12.1640625" style="103"/>
  </cols>
  <sheetData>
    <row r="1" spans="1:66" ht="13" x14ac:dyDescent="0.2">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ht="13" outlineLevel="1" x14ac:dyDescent="0.2">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x14ac:dyDescent="0.2">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x14ac:dyDescent="0.2">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x14ac:dyDescent="0.2">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2" outlineLevel="1" x14ac:dyDescent="0.2">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6" outlineLevel="1" x14ac:dyDescent="0.2">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6" outlineLevel="1" x14ac:dyDescent="0.2">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x14ac:dyDescent="0.2">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5" outlineLevel="1" x14ac:dyDescent="0.2">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5" outlineLevel="1" x14ac:dyDescent="0.2">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9" outlineLevel="1" x14ac:dyDescent="0.2">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52" outlineLevel="1" x14ac:dyDescent="0.2">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13" outlineLevel="1" x14ac:dyDescent="0.2">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6" outlineLevel="1" x14ac:dyDescent="0.2">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26" outlineLevel="1" x14ac:dyDescent="0.2">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9" outlineLevel="1" x14ac:dyDescent="0.2">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9" outlineLevel="1" x14ac:dyDescent="0.2">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x14ac:dyDescent="0.2">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x14ac:dyDescent="0.2">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x14ac:dyDescent="0.2">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25" customHeight="1" outlineLevel="1" x14ac:dyDescent="0.2">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96" outlineLevel="1" x14ac:dyDescent="0.2">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3" outlineLevel="1" x14ac:dyDescent="0.2">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3" outlineLevel="1" x14ac:dyDescent="0.2">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3" outlineLevel="1" x14ac:dyDescent="0.2">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3" outlineLevel="1" x14ac:dyDescent="0.2">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3" outlineLevel="1" x14ac:dyDescent="0.2">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3" outlineLevel="1" x14ac:dyDescent="0.2">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3" outlineLevel="1" x14ac:dyDescent="0.2">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3" outlineLevel="1" x14ac:dyDescent="0.2">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3" outlineLevel="1" x14ac:dyDescent="0.2">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3" outlineLevel="1" x14ac:dyDescent="0.2">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3" outlineLevel="1" x14ac:dyDescent="0.2">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3" outlineLevel="1" x14ac:dyDescent="0.2">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3" outlineLevel="1" x14ac:dyDescent="0.2">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3" outlineLevel="1" x14ac:dyDescent="0.2">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3" outlineLevel="1" x14ac:dyDescent="0.2">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3" outlineLevel="1" x14ac:dyDescent="0.2">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3" outlineLevel="1" x14ac:dyDescent="0.2">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3" outlineLevel="1" x14ac:dyDescent="0.2">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3" outlineLevel="1" x14ac:dyDescent="0.2">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3" outlineLevel="1" x14ac:dyDescent="0.2">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3" outlineLevel="1" x14ac:dyDescent="0.2">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3" outlineLevel="1" x14ac:dyDescent="0.2">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3" outlineLevel="1" x14ac:dyDescent="0.2">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3" outlineLevel="1" x14ac:dyDescent="0.2">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3" outlineLevel="1" x14ac:dyDescent="0.2">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3" outlineLevel="1" x14ac:dyDescent="0.2">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3" outlineLevel="1" x14ac:dyDescent="0.2">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x14ac:dyDescent="0.2">
      <c r="I51" s="103"/>
      <c r="K51" s="103"/>
    </row>
    <row r="52" spans="1:66" x14ac:dyDescent="0.2">
      <c r="I52" s="103"/>
      <c r="K52" s="103"/>
    </row>
    <row r="53" spans="1:66" ht="13" x14ac:dyDescent="0.2">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9" outlineLevel="1" x14ac:dyDescent="0.2">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 outlineLevel="1" x14ac:dyDescent="0.2">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4" outlineLevel="1" x14ac:dyDescent="0.2">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8" outlineLevel="1" x14ac:dyDescent="0.2">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2" outlineLevel="1" x14ac:dyDescent="0.2">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8" outlineLevel="1" x14ac:dyDescent="0.2">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9" outlineLevel="1" x14ac:dyDescent="0.2">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2" outlineLevel="1" x14ac:dyDescent="0.2">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6" outlineLevel="1" x14ac:dyDescent="0.2">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52" outlineLevel="1" x14ac:dyDescent="0.2">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9" outlineLevel="1" x14ac:dyDescent="0.2">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9" outlineLevel="1" x14ac:dyDescent="0.2">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9" outlineLevel="1" x14ac:dyDescent="0.2">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9" outlineLevel="1" x14ac:dyDescent="0.2">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9" outlineLevel="1" x14ac:dyDescent="0.2">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9" outlineLevel="1" x14ac:dyDescent="0.2">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6" outlineLevel="1" x14ac:dyDescent="0.2">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52" outlineLevel="1" x14ac:dyDescent="0.2">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13" outlineLevel="1" x14ac:dyDescent="0.2">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6" outlineLevel="1" x14ac:dyDescent="0.2">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26" outlineLevel="1" x14ac:dyDescent="0.2">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9" outlineLevel="1" x14ac:dyDescent="0.2">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3" outlineLevel="1" x14ac:dyDescent="0.2">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3" outlineLevel="1" x14ac:dyDescent="0.2">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3" outlineLevel="1" x14ac:dyDescent="0.2">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3" outlineLevel="1" x14ac:dyDescent="0.2">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3" outlineLevel="1" x14ac:dyDescent="0.2">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3" outlineLevel="1" x14ac:dyDescent="0.2">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3" outlineLevel="1" x14ac:dyDescent="0.2">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3" outlineLevel="1" x14ac:dyDescent="0.2">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3" outlineLevel="1" x14ac:dyDescent="0.2">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3" outlineLevel="1" x14ac:dyDescent="0.2">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3" outlineLevel="1" x14ac:dyDescent="0.2">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3" outlineLevel="1" x14ac:dyDescent="0.2">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3" outlineLevel="1" x14ac:dyDescent="0.2">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26" outlineLevel="1" x14ac:dyDescent="0.2">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6" outlineLevel="1" x14ac:dyDescent="0.2">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9" outlineLevel="1" x14ac:dyDescent="0.2">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6" outlineLevel="1" x14ac:dyDescent="0.2">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6" outlineLevel="1" x14ac:dyDescent="0.2">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9" outlineLevel="1" x14ac:dyDescent="0.2">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6" outlineLevel="1" x14ac:dyDescent="0.2">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2" outlineLevel="1" x14ac:dyDescent="0.2">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6" outlineLevel="1" x14ac:dyDescent="0.2">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9" outlineLevel="1" x14ac:dyDescent="0.2">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9" outlineLevel="1" x14ac:dyDescent="0.2">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3" outlineLevel="1" x14ac:dyDescent="0.2">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3" outlineLevel="1" x14ac:dyDescent="0.2">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3" outlineLevel="1" x14ac:dyDescent="0.2">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x14ac:dyDescent="0.2">
      <c r="AX104" s="103" t="s">
        <v>137</v>
      </c>
    </row>
    <row r="107" spans="1:66" ht="13" x14ac:dyDescent="0.2">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3" outlineLevel="1" x14ac:dyDescent="0.2">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6" outlineLevel="1" x14ac:dyDescent="0.2">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6" outlineLevel="1" x14ac:dyDescent="0.2">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6" outlineLevel="1" x14ac:dyDescent="0.2">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52" outlineLevel="1" x14ac:dyDescent="0.2">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9" outlineLevel="1" x14ac:dyDescent="0.2">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9" outlineLevel="1" x14ac:dyDescent="0.2">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9" outlineLevel="1" x14ac:dyDescent="0.2">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9" outlineLevel="1" x14ac:dyDescent="0.2">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52" outlineLevel="1" x14ac:dyDescent="0.2">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6" outlineLevel="1" x14ac:dyDescent="0.2">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26" outlineLevel="1" x14ac:dyDescent="0.2">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9" outlineLevel="1" x14ac:dyDescent="0.2">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9" outlineLevel="1" x14ac:dyDescent="0.2">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 outlineLevel="1" x14ac:dyDescent="0.2">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9" outlineLevel="1" x14ac:dyDescent="0.2">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9" outlineLevel="1" x14ac:dyDescent="0.2">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9" outlineLevel="1" x14ac:dyDescent="0.2">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9" outlineLevel="1" x14ac:dyDescent="0.2">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9" outlineLevel="1" x14ac:dyDescent="0.2">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9" outlineLevel="1" x14ac:dyDescent="0.2">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2" outlineLevel="1" x14ac:dyDescent="0.2">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x14ac:dyDescent="0.2">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x14ac:dyDescent="0.2">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x14ac:dyDescent="0.2">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x14ac:dyDescent="0.2">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x14ac:dyDescent="0.2">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x14ac:dyDescent="0.2">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x14ac:dyDescent="0.2">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x14ac:dyDescent="0.2">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x14ac:dyDescent="0.2">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x14ac:dyDescent="0.2">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x14ac:dyDescent="0.2">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x14ac:dyDescent="0.2">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x14ac:dyDescent="0.2">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x14ac:dyDescent="0.2">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x14ac:dyDescent="0.2">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x14ac:dyDescent="0.2">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x14ac:dyDescent="0.2">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x14ac:dyDescent="0.2">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x14ac:dyDescent="0.2">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x14ac:dyDescent="0.2">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x14ac:dyDescent="0.2">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x14ac:dyDescent="0.2">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x14ac:dyDescent="0.2">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x14ac:dyDescent="0.2">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x14ac:dyDescent="0.2">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x14ac:dyDescent="0.2">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x14ac:dyDescent="0.2">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x14ac:dyDescent="0.2">
      <c r="AX159" s="103" t="s">
        <v>139</v>
      </c>
    </row>
    <row r="162" spans="1:66" ht="13" x14ac:dyDescent="0.2">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ht="13" outlineLevel="1" x14ac:dyDescent="0.2">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6" outlineLevel="1" x14ac:dyDescent="0.2">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6" outlineLevel="1" x14ac:dyDescent="0.2">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6" outlineLevel="1" x14ac:dyDescent="0.2">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6" outlineLevel="1" x14ac:dyDescent="0.2">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6" outlineLevel="1" x14ac:dyDescent="0.2">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6" outlineLevel="1" x14ac:dyDescent="0.2">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52" outlineLevel="1" x14ac:dyDescent="0.2">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9" outlineLevel="1" x14ac:dyDescent="0.2">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9" outlineLevel="1" x14ac:dyDescent="0.2">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9" outlineLevel="1" x14ac:dyDescent="0.2">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6" outlineLevel="1" x14ac:dyDescent="0.2">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52" outlineLevel="1" x14ac:dyDescent="0.2">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6" outlineLevel="1" x14ac:dyDescent="0.2">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26" outlineLevel="1" x14ac:dyDescent="0.2">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9" outlineLevel="1" x14ac:dyDescent="0.2">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5" outlineLevel="1" x14ac:dyDescent="0.2">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5" outlineLevel="1" x14ac:dyDescent="0.2">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2" outlineLevel="1" x14ac:dyDescent="0.2">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2" outlineLevel="1" x14ac:dyDescent="0.2">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9" outlineLevel="1" x14ac:dyDescent="0.2">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5" outlineLevel="1" x14ac:dyDescent="0.2">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x14ac:dyDescent="0.2">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x14ac:dyDescent="0.2">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x14ac:dyDescent="0.2">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x14ac:dyDescent="0.2">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x14ac:dyDescent="0.2">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x14ac:dyDescent="0.2">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x14ac:dyDescent="0.2">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x14ac:dyDescent="0.2">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x14ac:dyDescent="0.2">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x14ac:dyDescent="0.2">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x14ac:dyDescent="0.2">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x14ac:dyDescent="0.2">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x14ac:dyDescent="0.2">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x14ac:dyDescent="0.2">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x14ac:dyDescent="0.2">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x14ac:dyDescent="0.2">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x14ac:dyDescent="0.2">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x14ac:dyDescent="0.2">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x14ac:dyDescent="0.2">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x14ac:dyDescent="0.2">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x14ac:dyDescent="0.2">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x14ac:dyDescent="0.2">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x14ac:dyDescent="0.2">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x14ac:dyDescent="0.2">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x14ac:dyDescent="0.2">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x14ac:dyDescent="0.2">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x14ac:dyDescent="0.2">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3" x14ac:dyDescent="0.2">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ht="13" outlineLevel="1" x14ac:dyDescent="0.2">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6" outlineLevel="1" x14ac:dyDescent="0.2">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6" outlineLevel="1" x14ac:dyDescent="0.2">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6" outlineLevel="1" x14ac:dyDescent="0.2">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6" outlineLevel="1" x14ac:dyDescent="0.2">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9" outlineLevel="1" x14ac:dyDescent="0.2">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9" outlineLevel="1" x14ac:dyDescent="0.2">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9" outlineLevel="1" x14ac:dyDescent="0.2">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6" outlineLevel="1" x14ac:dyDescent="0.2">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26" outlineLevel="1" x14ac:dyDescent="0.2">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9" outlineLevel="1" x14ac:dyDescent="0.2">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9" outlineLevel="1" x14ac:dyDescent="0.2">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6" outlineLevel="1" x14ac:dyDescent="0.2">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9" outlineLevel="1" x14ac:dyDescent="0.2">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5" outlineLevel="1" x14ac:dyDescent="0.2">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9" outlineLevel="1" x14ac:dyDescent="0.2">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9" outlineLevel="1" x14ac:dyDescent="0.2">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6" outlineLevel="1" x14ac:dyDescent="0.2">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6" outlineLevel="1" x14ac:dyDescent="0.2">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9" outlineLevel="1" x14ac:dyDescent="0.2">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6" outlineLevel="1" x14ac:dyDescent="0.2">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3" outlineLevel="1" x14ac:dyDescent="0.2">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x14ac:dyDescent="0.2">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x14ac:dyDescent="0.2">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x14ac:dyDescent="0.2">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x14ac:dyDescent="0.2">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x14ac:dyDescent="0.2">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x14ac:dyDescent="0.2">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x14ac:dyDescent="0.2">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x14ac:dyDescent="0.2">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x14ac:dyDescent="0.2">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x14ac:dyDescent="0.2">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x14ac:dyDescent="0.2">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x14ac:dyDescent="0.2">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x14ac:dyDescent="0.2">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x14ac:dyDescent="0.2">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x14ac:dyDescent="0.2">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x14ac:dyDescent="0.2">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x14ac:dyDescent="0.2">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x14ac:dyDescent="0.2">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x14ac:dyDescent="0.2">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x14ac:dyDescent="0.2">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x14ac:dyDescent="0.2">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x14ac:dyDescent="0.2">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x14ac:dyDescent="0.2">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x14ac:dyDescent="0.2">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x14ac:dyDescent="0.2">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x14ac:dyDescent="0.2">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x14ac:dyDescent="0.2">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9" x14ac:dyDescent="0.2">
      <c r="AB269" s="119" t="s">
        <v>149</v>
      </c>
    </row>
    <row r="271" spans="1:66" ht="39" x14ac:dyDescent="0.2">
      <c r="AB271" s="119" t="s">
        <v>150</v>
      </c>
    </row>
    <row r="272" spans="1:66" ht="13" x14ac:dyDescent="0.2">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3" x14ac:dyDescent="0.2">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6" x14ac:dyDescent="0.2">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9" x14ac:dyDescent="0.2">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9" x14ac:dyDescent="0.2">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9" x14ac:dyDescent="0.2">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6" x14ac:dyDescent="0.2">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6" x14ac:dyDescent="0.2">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26" x14ac:dyDescent="0.2">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9" x14ac:dyDescent="0.2">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5" x14ac:dyDescent="0.2">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5" x14ac:dyDescent="0.2">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9" x14ac:dyDescent="0.2">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6" x14ac:dyDescent="0.2">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5" x14ac:dyDescent="0.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5" x14ac:dyDescent="0.2">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6" x14ac:dyDescent="0.2">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9" x14ac:dyDescent="0.2">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9" x14ac:dyDescent="0.2">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5" x14ac:dyDescent="0.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26" x14ac:dyDescent="0.2">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9" x14ac:dyDescent="0.2">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26" x14ac:dyDescent="0.2">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x14ac:dyDescent="0.2">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x14ac:dyDescent="0.2">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x14ac:dyDescent="0.2">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x14ac:dyDescent="0.2">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x14ac:dyDescent="0.2">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x14ac:dyDescent="0.2">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x14ac:dyDescent="0.2">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x14ac:dyDescent="0.2">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x14ac:dyDescent="0.2">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x14ac:dyDescent="0.2">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x14ac:dyDescent="0.2">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x14ac:dyDescent="0.2">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x14ac:dyDescent="0.2">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3" x14ac:dyDescent="0.2">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3" x14ac:dyDescent="0.2">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3" x14ac:dyDescent="0.2">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3" x14ac:dyDescent="0.2">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3" x14ac:dyDescent="0.2">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3" x14ac:dyDescent="0.2">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3" x14ac:dyDescent="0.2">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3" x14ac:dyDescent="0.2">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3" x14ac:dyDescent="0.2">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3" x14ac:dyDescent="0.2">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3" x14ac:dyDescent="0.2">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3" x14ac:dyDescent="0.2">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3" x14ac:dyDescent="0.2">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3" x14ac:dyDescent="0.2">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x14ac:dyDescent="0.2">
      <c r="AX329" s="103" t="s">
        <v>153</v>
      </c>
    </row>
    <row r="334" spans="1:66" x14ac:dyDescent="0.2">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3" x14ac:dyDescent="0.2">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6" x14ac:dyDescent="0.2">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6" x14ac:dyDescent="0.2">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6" x14ac:dyDescent="0.2">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9" x14ac:dyDescent="0.2">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9" x14ac:dyDescent="0.2">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9" x14ac:dyDescent="0.2">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26" x14ac:dyDescent="0.2">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9" x14ac:dyDescent="0.2">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9" x14ac:dyDescent="0.2">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6" x14ac:dyDescent="0.2">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9" x14ac:dyDescent="0.2">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26" x14ac:dyDescent="0.2">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2" x14ac:dyDescent="0.2">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2" x14ac:dyDescent="0.2">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9" x14ac:dyDescent="0.2">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2" x14ac:dyDescent="0.2">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3" x14ac:dyDescent="0.2">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3" x14ac:dyDescent="0.2">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3" x14ac:dyDescent="0.2">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3" x14ac:dyDescent="0.2">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3" x14ac:dyDescent="0.2">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x14ac:dyDescent="0.2">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x14ac:dyDescent="0.2">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x14ac:dyDescent="0.2">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x14ac:dyDescent="0.2">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x14ac:dyDescent="0.2">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x14ac:dyDescent="0.2">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x14ac:dyDescent="0.2">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x14ac:dyDescent="0.2">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x14ac:dyDescent="0.2">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x14ac:dyDescent="0.2">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x14ac:dyDescent="0.2">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x14ac:dyDescent="0.2">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x14ac:dyDescent="0.2">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3" x14ac:dyDescent="0.2">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3" x14ac:dyDescent="0.2">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3" x14ac:dyDescent="0.2">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3" x14ac:dyDescent="0.2">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3" x14ac:dyDescent="0.2">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3" x14ac:dyDescent="0.2">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3" x14ac:dyDescent="0.2">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3" x14ac:dyDescent="0.2">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3" x14ac:dyDescent="0.2">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3" x14ac:dyDescent="0.2">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3" x14ac:dyDescent="0.2">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3" x14ac:dyDescent="0.2">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3" x14ac:dyDescent="0.2">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3" x14ac:dyDescent="0.2">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x14ac:dyDescent="0.2">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x14ac:dyDescent="0.2">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x14ac:dyDescent="0.2">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x14ac:dyDescent="0.2">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x14ac:dyDescent="0.2">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x14ac:dyDescent="0.2">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x14ac:dyDescent="0.2">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x14ac:dyDescent="0.2">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x14ac:dyDescent="0.2">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x14ac:dyDescent="0.2">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x14ac:dyDescent="0.2">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x14ac:dyDescent="0.2">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x14ac:dyDescent="0.2">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x14ac:dyDescent="0.2">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x14ac:dyDescent="0.2">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x14ac:dyDescent="0.2">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x14ac:dyDescent="0.2">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x14ac:dyDescent="0.2">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x14ac:dyDescent="0.2">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x14ac:dyDescent="0.2">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x14ac:dyDescent="0.2">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x14ac:dyDescent="0.2">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x14ac:dyDescent="0.2">
      <c r="A1121" s="135"/>
      <c r="B1121" s="130"/>
      <c r="I1121" s="103"/>
      <c r="K1121" s="103"/>
      <c r="AA1121" s="120"/>
      <c r="AB1121" s="112"/>
    </row>
    <row r="1122" spans="1:28" x14ac:dyDescent="0.2">
      <c r="B1122" s="130"/>
      <c r="I1122" s="103"/>
      <c r="K1122" s="103"/>
      <c r="AB1122" s="112"/>
    </row>
    <row r="1123" spans="1:28" x14ac:dyDescent="0.2">
      <c r="I1123" s="103"/>
      <c r="K1123" s="103"/>
    </row>
    <row r="1124" spans="1:28" x14ac:dyDescent="0.2">
      <c r="I1124" s="103"/>
      <c r="K1124" s="103"/>
    </row>
    <row r="1125" spans="1:28" x14ac:dyDescent="0.2">
      <c r="I1125" s="103"/>
      <c r="K1125" s="103"/>
    </row>
    <row r="1126" spans="1:28" x14ac:dyDescent="0.2">
      <c r="I1126" s="103"/>
      <c r="K1126" s="103"/>
    </row>
    <row r="1127" spans="1:28" x14ac:dyDescent="0.2">
      <c r="I1127" s="103"/>
      <c r="K1127" s="103"/>
    </row>
    <row r="1128" spans="1:28" x14ac:dyDescent="0.2">
      <c r="I1128" s="103"/>
      <c r="K1128" s="103"/>
    </row>
    <row r="1129" spans="1:28" x14ac:dyDescent="0.2">
      <c r="I1129" s="103"/>
      <c r="K1129" s="103"/>
    </row>
    <row r="1130" spans="1:28" x14ac:dyDescent="0.2">
      <c r="I1130" s="103"/>
      <c r="K1130" s="103"/>
    </row>
    <row r="1131" spans="1:28" x14ac:dyDescent="0.2">
      <c r="I1131" s="103"/>
      <c r="K1131" s="103"/>
    </row>
    <row r="1132" spans="1:28" x14ac:dyDescent="0.2">
      <c r="A1132" s="135"/>
      <c r="I1132" s="103"/>
      <c r="K1132" s="103"/>
    </row>
    <row r="1133" spans="1:28" x14ac:dyDescent="0.2">
      <c r="A1133" s="135"/>
      <c r="I1133" s="103"/>
      <c r="K1133" s="103"/>
    </row>
    <row r="1134" spans="1:28" x14ac:dyDescent="0.2">
      <c r="A1134" s="135"/>
      <c r="I1134" s="103"/>
      <c r="K1134" s="103"/>
    </row>
    <row r="1135" spans="1:28" x14ac:dyDescent="0.2">
      <c r="A1135" s="135"/>
      <c r="I1135" s="103"/>
      <c r="K1135" s="103"/>
    </row>
    <row r="1136" spans="1:28" x14ac:dyDescent="0.2">
      <c r="A1136" s="135"/>
      <c r="I1136" s="103"/>
      <c r="K1136" s="103"/>
    </row>
    <row r="1137" spans="1:11" x14ac:dyDescent="0.2">
      <c r="A1137" s="135"/>
      <c r="I1137" s="103"/>
      <c r="K1137" s="103"/>
    </row>
    <row r="1138" spans="1:11" x14ac:dyDescent="0.2">
      <c r="A1138" s="135"/>
      <c r="I1138" s="103"/>
      <c r="K1138" s="103"/>
    </row>
    <row r="1139" spans="1:11" x14ac:dyDescent="0.2">
      <c r="A1139" s="135"/>
      <c r="I1139" s="103"/>
      <c r="K1139" s="103"/>
    </row>
    <row r="1140" spans="1:11" x14ac:dyDescent="0.2">
      <c r="A1140" s="135"/>
      <c r="I1140" s="103"/>
      <c r="K1140" s="103"/>
    </row>
    <row r="1141" spans="1:11" x14ac:dyDescent="0.2">
      <c r="A1141" s="135"/>
      <c r="I1141" s="103"/>
      <c r="K1141" s="103"/>
    </row>
    <row r="1142" spans="1:11" x14ac:dyDescent="0.2">
      <c r="A1142" s="135"/>
      <c r="I1142" s="103"/>
      <c r="K1142" s="103"/>
    </row>
    <row r="1143" spans="1:11" x14ac:dyDescent="0.2">
      <c r="A1143" s="135"/>
      <c r="I1143" s="103"/>
      <c r="K1143" s="103"/>
    </row>
    <row r="1144" spans="1:11" x14ac:dyDescent="0.2">
      <c r="A1144" s="135"/>
      <c r="I1144" s="103"/>
      <c r="K1144" s="103"/>
    </row>
    <row r="1145" spans="1:11" x14ac:dyDescent="0.2">
      <c r="A1145" s="135"/>
      <c r="I1145" s="103"/>
      <c r="K1145" s="103"/>
    </row>
    <row r="1146" spans="1:11" x14ac:dyDescent="0.2">
      <c r="A1146" s="135"/>
      <c r="I1146" s="103"/>
      <c r="K1146" s="103"/>
    </row>
    <row r="1147" spans="1:11" x14ac:dyDescent="0.2">
      <c r="A1147" s="135"/>
      <c r="I1147" s="103"/>
      <c r="K1147" s="103"/>
    </row>
    <row r="1148" spans="1:11" x14ac:dyDescent="0.2">
      <c r="A1148" s="135"/>
      <c r="I1148" s="103"/>
      <c r="K1148" s="103"/>
    </row>
    <row r="1149" spans="1:11" x14ac:dyDescent="0.2">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K1" zoomScale="85" zoomScaleNormal="85" workbookViewId="0">
      <pane ySplit="3" topLeftCell="A156" activePane="bottomLeft" state="frozen"/>
      <selection pane="bottomLeft" activeCell="L157" sqref="L157"/>
    </sheetView>
  </sheetViews>
  <sheetFormatPr baseColWidth="10" defaultColWidth="9.1640625" defaultRowHeight="14" x14ac:dyDescent="0.2"/>
  <cols>
    <col min="1" max="9" width="12.5" style="4" customWidth="1"/>
    <col min="10" max="11" width="14" style="2" customWidth="1"/>
    <col min="12" max="13" width="24.1640625" style="1" customWidth="1"/>
    <col min="14" max="14" width="49.83203125" style="1" customWidth="1"/>
    <col min="15" max="15" width="22.1640625" style="4" customWidth="1"/>
    <col min="16" max="16" width="33.5" style="6" customWidth="1"/>
    <col min="17" max="17" width="63.83203125" style="4" customWidth="1"/>
    <col min="18" max="18" width="55.83203125" style="1" customWidth="1"/>
    <col min="19" max="19" width="17.5" style="4" customWidth="1"/>
    <col min="20" max="22" width="17.5" style="1" customWidth="1"/>
    <col min="23" max="24" width="17.5" style="4" customWidth="1"/>
    <col min="25" max="25" width="17.5" style="1" customWidth="1"/>
    <col min="26" max="16384" width="9.1640625" style="1"/>
  </cols>
  <sheetData>
    <row r="2" spans="1:25" x14ac:dyDescent="0.2">
      <c r="A2" s="51" t="s">
        <v>154</v>
      </c>
      <c r="B2" s="51"/>
      <c r="C2" s="51"/>
      <c r="D2" s="51"/>
      <c r="E2" s="51"/>
      <c r="F2" s="51"/>
      <c r="G2" s="51"/>
      <c r="H2" s="51"/>
      <c r="I2" s="51"/>
    </row>
    <row r="3" spans="1:25" ht="36" x14ac:dyDescent="0.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96" x14ac:dyDescent="0.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2" x14ac:dyDescent="0.2">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96" x14ac:dyDescent="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40" x14ac:dyDescent="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240" x14ac:dyDescent="0.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44" x14ac:dyDescent="0.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x14ac:dyDescent="0.2">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44" x14ac:dyDescent="0.2">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35" x14ac:dyDescent="0.2">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48" x14ac:dyDescent="0.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72" x14ac:dyDescent="0.2">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20" x14ac:dyDescent="0.2">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51" x14ac:dyDescent="0.2">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28" x14ac:dyDescent="0.2">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84" x14ac:dyDescent="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339" x14ac:dyDescent="0.2">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383" x14ac:dyDescent="0.2">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56" x14ac:dyDescent="0.2">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192" x14ac:dyDescent="0.2">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192" x14ac:dyDescent="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180" x14ac:dyDescent="0.2">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56" x14ac:dyDescent="0.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56" x14ac:dyDescent="0.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6" x14ac:dyDescent="0.2">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96" x14ac:dyDescent="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04" x14ac:dyDescent="0.2">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96" x14ac:dyDescent="0.2">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08" x14ac:dyDescent="0.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84" x14ac:dyDescent="0.2">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2" x14ac:dyDescent="0.2">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16" x14ac:dyDescent="0.2">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192" x14ac:dyDescent="0.2">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284" x14ac:dyDescent="0.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273" x14ac:dyDescent="0.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0" x14ac:dyDescent="0.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192" x14ac:dyDescent="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96" x14ac:dyDescent="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36" x14ac:dyDescent="0.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6" x14ac:dyDescent="0.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72" x14ac:dyDescent="0.2">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36" x14ac:dyDescent="0.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44" x14ac:dyDescent="0.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24" x14ac:dyDescent="0.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2" x14ac:dyDescent="0.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48" x14ac:dyDescent="0.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2" x14ac:dyDescent="0.2">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48" x14ac:dyDescent="0.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48" x14ac:dyDescent="0.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48" x14ac:dyDescent="0.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72" x14ac:dyDescent="0.2">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72" x14ac:dyDescent="0.2">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0" x14ac:dyDescent="0.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2" x14ac:dyDescent="0.2">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60" x14ac:dyDescent="0.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6" x14ac:dyDescent="0.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45" x14ac:dyDescent="0.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0" x14ac:dyDescent="0.2">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96" x14ac:dyDescent="0.2">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5" x14ac:dyDescent="0.2">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0" x14ac:dyDescent="0.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0" x14ac:dyDescent="0.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2" x14ac:dyDescent="0.2">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84" x14ac:dyDescent="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569</v>
      </c>
      <c r="K83" s="4"/>
      <c r="L83" s="4"/>
      <c r="M83" s="4" t="s">
        <v>235</v>
      </c>
      <c r="N83" s="4" t="str">
        <f>Background!S31</f>
        <v>3.1 By 2030, reduce the global maternal mortality ratio to less than 70 per 100,000 live births</v>
      </c>
      <c r="P83" s="6" t="str">
        <f>Background!T31</f>
        <v>3.1.1 Maternal mortality ratio</v>
      </c>
    </row>
    <row r="84" spans="10:16" ht="30" x14ac:dyDescent="0.2">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48" x14ac:dyDescent="0.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60" x14ac:dyDescent="0.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84" x14ac:dyDescent="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6" x14ac:dyDescent="0.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60" x14ac:dyDescent="0.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0" x14ac:dyDescent="0.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192" x14ac:dyDescent="0.2">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0" x14ac:dyDescent="0.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0" x14ac:dyDescent="0.1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48" x14ac:dyDescent="0.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83" x14ac:dyDescent="0.2">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383" x14ac:dyDescent="0.2">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48" x14ac:dyDescent="0.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30" x14ac:dyDescent="0.2">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0" x14ac:dyDescent="0.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48" x14ac:dyDescent="0.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2" x14ac:dyDescent="0.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36" x14ac:dyDescent="0.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0" x14ac:dyDescent="0.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45" x14ac:dyDescent="0.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5" x14ac:dyDescent="0.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45" x14ac:dyDescent="0.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36" x14ac:dyDescent="0.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60" x14ac:dyDescent="0.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80" x14ac:dyDescent="0.2">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5" x14ac:dyDescent="0.2">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96" x14ac:dyDescent="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5" x14ac:dyDescent="0.2">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5" x14ac:dyDescent="0.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96" x14ac:dyDescent="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48" x14ac:dyDescent="0.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60" x14ac:dyDescent="0.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5" x14ac:dyDescent="0.2">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4" x14ac:dyDescent="0.2">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44" x14ac:dyDescent="0.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4" x14ac:dyDescent="0.2">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96" x14ac:dyDescent="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20" x14ac:dyDescent="0.2">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28" x14ac:dyDescent="0.2">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04" x14ac:dyDescent="0.2">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156" x14ac:dyDescent="0.2">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157" thickBot="1" x14ac:dyDescent="0.25">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41" thickBot="1" x14ac:dyDescent="0.25">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1" t="s">
        <v>1366</v>
      </c>
      <c r="V306" s="1" t="s">
        <v>223</v>
      </c>
      <c r="W306" s="4" t="s">
        <v>185</v>
      </c>
      <c r="X306" s="4" t="s">
        <v>185</v>
      </c>
      <c r="Y306" s="1" t="s">
        <v>185</v>
      </c>
    </row>
    <row r="307" spans="1:25" ht="341" thickBot="1" x14ac:dyDescent="0.25">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1" t="s">
        <v>1372</v>
      </c>
      <c r="V307" s="1" t="s">
        <v>223</v>
      </c>
      <c r="W307" s="4" t="s">
        <v>185</v>
      </c>
      <c r="X307" s="4" t="s">
        <v>185</v>
      </c>
      <c r="Y307" s="1" t="s">
        <v>185</v>
      </c>
    </row>
    <row r="308" spans="1:25" ht="341" thickBot="1" x14ac:dyDescent="0.25">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1" t="s">
        <v>1378</v>
      </c>
      <c r="V308" s="1" t="s">
        <v>223</v>
      </c>
      <c r="W308" s="4" t="s">
        <v>185</v>
      </c>
      <c r="X308" s="4" t="s">
        <v>185</v>
      </c>
      <c r="Y308" s="1" t="s">
        <v>185</v>
      </c>
    </row>
    <row r="309" spans="1:25" x14ac:dyDescent="0.2">
      <c r="J309" s="4"/>
      <c r="K309" s="4"/>
    </row>
    <row r="310" spans="1:25" x14ac:dyDescent="0.2">
      <c r="J310" s="4"/>
      <c r="K310" s="4"/>
    </row>
    <row r="311" spans="1:25" x14ac:dyDescent="0.2">
      <c r="J311" s="4"/>
      <c r="K311" s="4"/>
    </row>
    <row r="312" spans="1:25" x14ac:dyDescent="0.2">
      <c r="J312" s="4"/>
      <c r="K312" s="4"/>
    </row>
    <row r="313" spans="1:25" x14ac:dyDescent="0.2">
      <c r="J313" s="4"/>
      <c r="K313" s="4"/>
    </row>
    <row r="314" spans="1:25" x14ac:dyDescent="0.2">
      <c r="J314" s="4"/>
      <c r="K314" s="4"/>
    </row>
    <row r="315" spans="1:25" x14ac:dyDescent="0.2">
      <c r="J315" s="4"/>
      <c r="K315" s="4"/>
    </row>
    <row r="316" spans="1:25" x14ac:dyDescent="0.2">
      <c r="J316" s="4"/>
      <c r="K316" s="4"/>
    </row>
    <row r="317" spans="1:25" x14ac:dyDescent="0.2">
      <c r="J317" s="4"/>
      <c r="K317" s="4"/>
    </row>
    <row r="318" spans="1:25" x14ac:dyDescent="0.2">
      <c r="J318" s="4"/>
      <c r="K318" s="4"/>
    </row>
    <row r="319" spans="1:25" x14ac:dyDescent="0.2">
      <c r="J319" s="4"/>
      <c r="K319" s="4"/>
    </row>
    <row r="320" spans="1:25"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row r="504" spans="10:11" x14ac:dyDescent="0.2">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83203125" style="8" customWidth="1"/>
    <col min="2" max="2" width="54.5" style="46" customWidth="1"/>
    <col min="3" max="3" width="32.5" style="8" customWidth="1"/>
    <col min="4" max="4" width="36.1640625" style="8" customWidth="1"/>
    <col min="5" max="16384" width="9.1640625" style="8"/>
  </cols>
  <sheetData>
    <row r="2" spans="1:4" x14ac:dyDescent="0.15">
      <c r="A2" s="8" t="s">
        <v>851</v>
      </c>
      <c r="B2" s="47"/>
    </row>
    <row r="3" spans="1:4" x14ac:dyDescent="0.15">
      <c r="C3" s="8" t="s">
        <v>852</v>
      </c>
      <c r="D3" s="8" t="s">
        <v>853</v>
      </c>
    </row>
    <row r="4" spans="1:4" ht="12" x14ac:dyDescent="0.15">
      <c r="B4" s="44" t="s">
        <v>854</v>
      </c>
    </row>
    <row r="5" spans="1:4" x14ac:dyDescent="0.15">
      <c r="B5" s="43"/>
    </row>
    <row r="6" spans="1:4" ht="60" x14ac:dyDescent="0.15">
      <c r="B6" s="44" t="s">
        <v>855</v>
      </c>
      <c r="C6" s="302" t="s">
        <v>856</v>
      </c>
      <c r="D6" s="302" t="s">
        <v>857</v>
      </c>
    </row>
    <row r="7" spans="1:4" ht="36" x14ac:dyDescent="0.15">
      <c r="A7" s="45" t="s">
        <v>858</v>
      </c>
      <c r="B7" s="44" t="s">
        <v>859</v>
      </c>
      <c r="C7" s="302"/>
      <c r="D7" s="302"/>
    </row>
    <row r="8" spans="1:4" ht="36" x14ac:dyDescent="0.15">
      <c r="B8" s="44" t="s">
        <v>860</v>
      </c>
      <c r="C8" s="302"/>
      <c r="D8" s="302"/>
    </row>
    <row r="9" spans="1:4" ht="36" x14ac:dyDescent="0.15">
      <c r="B9" s="44" t="s">
        <v>861</v>
      </c>
      <c r="C9" s="302"/>
      <c r="D9" s="302"/>
    </row>
    <row r="10" spans="1:4" ht="38.25" customHeight="1" x14ac:dyDescent="0.15">
      <c r="B10" s="44" t="s">
        <v>862</v>
      </c>
      <c r="C10" s="1" t="s">
        <v>863</v>
      </c>
      <c r="D10" s="302"/>
    </row>
    <row r="12" spans="1:4" ht="12" x14ac:dyDescent="0.15">
      <c r="B12" s="44" t="s">
        <v>864</v>
      </c>
      <c r="D12" s="48"/>
    </row>
    <row r="13" spans="1:4" ht="36" x14ac:dyDescent="0.15">
      <c r="B13" s="44" t="s">
        <v>865</v>
      </c>
      <c r="C13" s="302" t="s">
        <v>866</v>
      </c>
      <c r="D13" s="303" t="s">
        <v>867</v>
      </c>
    </row>
    <row r="14" spans="1:4" ht="36" x14ac:dyDescent="0.15">
      <c r="B14" s="44" t="s">
        <v>868</v>
      </c>
      <c r="C14" s="302"/>
      <c r="D14" s="303"/>
    </row>
    <row r="15" spans="1:4" ht="36" x14ac:dyDescent="0.15">
      <c r="B15" s="44" t="s">
        <v>869</v>
      </c>
      <c r="C15" s="302"/>
      <c r="D15" s="303"/>
    </row>
    <row r="16" spans="1:4" ht="36" x14ac:dyDescent="0.15">
      <c r="B16" s="44" t="s">
        <v>870</v>
      </c>
      <c r="C16" s="302"/>
      <c r="D16" s="303"/>
    </row>
    <row r="17" spans="2:4" x14ac:dyDescent="0.15">
      <c r="B17" s="44"/>
      <c r="D17" s="48"/>
    </row>
    <row r="18" spans="2:4" ht="12" x14ac:dyDescent="0.15">
      <c r="B18" s="44" t="s">
        <v>871</v>
      </c>
      <c r="D18" s="48"/>
    </row>
    <row r="19" spans="2:4" ht="36" x14ac:dyDescent="0.15">
      <c r="B19" s="44" t="s">
        <v>872</v>
      </c>
      <c r="D19" s="303" t="s">
        <v>867</v>
      </c>
    </row>
    <row r="20" spans="2:4" ht="36" x14ac:dyDescent="0.15">
      <c r="B20" s="44" t="s">
        <v>873</v>
      </c>
      <c r="C20" s="46" t="s">
        <v>874</v>
      </c>
      <c r="D20" s="303"/>
    </row>
    <row r="21" spans="2:4" ht="48" x14ac:dyDescent="0.15">
      <c r="B21" s="44" t="s">
        <v>875</v>
      </c>
      <c r="C21" s="46" t="s">
        <v>876</v>
      </c>
      <c r="D21" s="303"/>
    </row>
    <row r="22" spans="2:4" ht="36" x14ac:dyDescent="0.15">
      <c r="B22" s="44" t="s">
        <v>877</v>
      </c>
      <c r="C22" s="46" t="s">
        <v>878</v>
      </c>
      <c r="D22" s="303"/>
    </row>
    <row r="23" spans="2:4" x14ac:dyDescent="0.15">
      <c r="B23" s="43"/>
      <c r="D23" s="48"/>
    </row>
    <row r="24" spans="2:4" ht="12" x14ac:dyDescent="0.15">
      <c r="B24" s="44" t="s">
        <v>879</v>
      </c>
      <c r="D24" s="48"/>
    </row>
    <row r="25" spans="2:4" ht="51" customHeight="1" x14ac:dyDescent="0.15">
      <c r="B25" s="44" t="s">
        <v>880</v>
      </c>
      <c r="C25" s="301" t="s">
        <v>881</v>
      </c>
      <c r="D25" s="301" t="s">
        <v>882</v>
      </c>
    </row>
    <row r="26" spans="2:4" ht="36" x14ac:dyDescent="0.15">
      <c r="B26" s="44" t="s">
        <v>883</v>
      </c>
      <c r="C26" s="301"/>
      <c r="D26" s="301"/>
    </row>
    <row r="27" spans="2:4" ht="36" x14ac:dyDescent="0.15">
      <c r="B27" s="44" t="s">
        <v>884</v>
      </c>
      <c r="C27" s="301"/>
      <c r="D27" s="301"/>
    </row>
    <row r="28" spans="2:4" ht="36" x14ac:dyDescent="0.15">
      <c r="B28" s="44" t="s">
        <v>885</v>
      </c>
      <c r="C28" s="301"/>
      <c r="D28" s="301"/>
    </row>
    <row r="29" spans="2:4" ht="36" x14ac:dyDescent="0.15">
      <c r="B29" s="44" t="s">
        <v>886</v>
      </c>
      <c r="C29" s="301"/>
      <c r="D29" s="301"/>
    </row>
    <row r="30" spans="2:4" ht="36" x14ac:dyDescent="0.15">
      <c r="B30" s="44" t="s">
        <v>887</v>
      </c>
      <c r="C30" s="301"/>
      <c r="D30" s="301"/>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83203125" defaultRowHeight="15" x14ac:dyDescent="0.2"/>
  <cols>
    <col min="1" max="1" width="27.5" customWidth="1"/>
  </cols>
  <sheetData>
    <row r="3" spans="1:1" x14ac:dyDescent="0.2">
      <c r="A3" t="s">
        <v>888</v>
      </c>
    </row>
    <row r="6" spans="1:1" x14ac:dyDescent="0.2">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baseColWidth="10" defaultColWidth="9.1640625" defaultRowHeight="11" x14ac:dyDescent="0.15"/>
  <cols>
    <col min="1" max="1" width="15" style="58" customWidth="1"/>
    <col min="2" max="9" width="17.83203125" style="8" customWidth="1"/>
    <col min="10" max="10" width="1.83203125" style="14" customWidth="1"/>
    <col min="11" max="11" width="1.5" style="14" customWidth="1"/>
    <col min="12" max="12" width="47.1640625" style="8" customWidth="1"/>
    <col min="13" max="13" width="2.1640625" style="8" customWidth="1"/>
    <col min="14" max="14" width="48" style="8" customWidth="1"/>
    <col min="15" max="15" width="2.1640625" style="8" customWidth="1"/>
    <col min="16" max="16" width="24.1640625" style="8" customWidth="1"/>
    <col min="17" max="17" width="3.5" style="8" customWidth="1"/>
    <col min="18" max="18" width="15.5" style="8" customWidth="1"/>
    <col min="19" max="19" width="43.5" style="8" customWidth="1"/>
    <col min="20" max="20" width="70.1640625" style="8" customWidth="1"/>
    <col min="21" max="24" width="19.83203125" style="14" customWidth="1"/>
    <col min="25" max="62" width="9.1640625" style="14"/>
    <col min="63" max="16384" width="9.1640625" style="8"/>
  </cols>
  <sheetData>
    <row r="1" spans="1:54" x14ac:dyDescent="0.15">
      <c r="B1" s="7"/>
      <c r="C1" s="7"/>
      <c r="D1" s="7"/>
      <c r="E1" s="7"/>
      <c r="F1" s="7"/>
      <c r="G1" s="7"/>
      <c r="H1" s="7"/>
      <c r="I1" s="7"/>
      <c r="L1" s="14"/>
      <c r="M1" s="14"/>
      <c r="N1" s="14"/>
      <c r="O1" s="14"/>
      <c r="P1" s="14"/>
      <c r="Q1" s="14"/>
      <c r="R1" s="14"/>
      <c r="S1" s="14"/>
      <c r="T1" s="14"/>
    </row>
    <row r="2" spans="1:54" x14ac:dyDescent="0.15">
      <c r="B2" s="7" t="s">
        <v>890</v>
      </c>
      <c r="C2" s="7" t="s">
        <v>891</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69" t="s">
        <v>892</v>
      </c>
      <c r="S3" s="69"/>
      <c r="T3" s="69" t="s">
        <v>893</v>
      </c>
      <c r="U3" s="66" t="s">
        <v>894</v>
      </c>
      <c r="BB3" s="14" t="s">
        <v>895</v>
      </c>
    </row>
    <row r="4" spans="1:54" ht="12" x14ac:dyDescent="0.1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5" x14ac:dyDescent="0.25">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5" x14ac:dyDescent="0.25">
      <c r="B6" s="60" t="s">
        <v>909</v>
      </c>
      <c r="C6" s="60" t="s">
        <v>910</v>
      </c>
      <c r="D6" s="60"/>
      <c r="E6" s="60"/>
      <c r="F6" s="60" t="s">
        <v>911</v>
      </c>
      <c r="G6" s="60"/>
      <c r="H6" s="60"/>
      <c r="I6" s="60"/>
      <c r="L6" s="67"/>
      <c r="P6" s="68" t="s">
        <v>20</v>
      </c>
      <c r="Q6" s="1"/>
      <c r="R6" s="74" t="s">
        <v>117</v>
      </c>
      <c r="S6" s="79" t="s">
        <v>912</v>
      </c>
      <c r="T6" s="80" t="s">
        <v>913</v>
      </c>
      <c r="U6" s="78"/>
      <c r="BB6" s="14" t="s">
        <v>914</v>
      </c>
    </row>
    <row r="7" spans="1:54" ht="15" x14ac:dyDescent="0.25">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5" x14ac:dyDescent="0.25">
      <c r="B8" s="60" t="s">
        <v>920</v>
      </c>
      <c r="C8" s="60" t="s">
        <v>921</v>
      </c>
      <c r="D8" s="60"/>
      <c r="E8" s="60"/>
      <c r="F8" s="60"/>
      <c r="G8" s="60"/>
      <c r="H8" s="60"/>
      <c r="I8" s="60"/>
      <c r="L8" s="67" t="s">
        <v>84</v>
      </c>
      <c r="N8" s="68" t="s">
        <v>43</v>
      </c>
      <c r="O8" s="62"/>
      <c r="P8" s="68" t="s">
        <v>922</v>
      </c>
      <c r="Q8" s="1"/>
      <c r="R8" s="74" t="s">
        <v>117</v>
      </c>
      <c r="S8" s="79" t="s">
        <v>923</v>
      </c>
      <c r="T8" s="79" t="s">
        <v>924</v>
      </c>
      <c r="U8" s="78"/>
    </row>
    <row r="9" spans="1:54" ht="15" x14ac:dyDescent="0.25">
      <c r="B9" s="60" t="s">
        <v>925</v>
      </c>
      <c r="C9" s="60"/>
      <c r="D9" s="60"/>
      <c r="E9" s="60"/>
      <c r="F9" s="60"/>
      <c r="G9" s="60"/>
      <c r="H9" s="60"/>
      <c r="I9" s="60"/>
      <c r="L9" s="68" t="s">
        <v>85</v>
      </c>
      <c r="N9" s="68" t="s">
        <v>235</v>
      </c>
      <c r="O9" s="62"/>
      <c r="P9" s="68" t="s">
        <v>926</v>
      </c>
      <c r="Q9" s="1"/>
      <c r="R9" s="74" t="s">
        <v>117</v>
      </c>
      <c r="S9" s="79" t="s">
        <v>927</v>
      </c>
      <c r="T9" s="79" t="s">
        <v>928</v>
      </c>
      <c r="U9" s="78"/>
    </row>
    <row r="10" spans="1:54" ht="15" x14ac:dyDescent="0.25">
      <c r="B10" s="60" t="s">
        <v>929</v>
      </c>
      <c r="C10" s="60"/>
      <c r="D10" s="60"/>
      <c r="E10" s="60"/>
      <c r="F10" s="60"/>
      <c r="G10" s="60"/>
      <c r="H10" s="60"/>
      <c r="I10" s="60"/>
      <c r="L10" s="67" t="s">
        <v>86</v>
      </c>
      <c r="N10" s="68" t="s">
        <v>120</v>
      </c>
      <c r="O10" s="62"/>
      <c r="P10" s="68"/>
      <c r="Q10" s="1"/>
      <c r="R10" s="74" t="s">
        <v>117</v>
      </c>
      <c r="S10" s="79" t="s">
        <v>927</v>
      </c>
      <c r="T10" s="79" t="s">
        <v>930</v>
      </c>
      <c r="U10" s="78"/>
    </row>
    <row r="11" spans="1:54" ht="15" x14ac:dyDescent="0.25">
      <c r="B11" s="60"/>
      <c r="C11" s="60"/>
      <c r="D11" s="60"/>
      <c r="E11" s="60"/>
      <c r="F11" s="60"/>
      <c r="G11" s="60"/>
      <c r="H11" s="60"/>
      <c r="I11" s="60"/>
      <c r="L11" s="68" t="s">
        <v>87</v>
      </c>
      <c r="N11" s="68" t="s">
        <v>302</v>
      </c>
      <c r="O11" s="62"/>
      <c r="P11" s="68"/>
      <c r="Q11" s="1"/>
      <c r="R11" s="74" t="s">
        <v>117</v>
      </c>
      <c r="S11" s="79" t="s">
        <v>931</v>
      </c>
      <c r="T11" s="79" t="s">
        <v>932</v>
      </c>
      <c r="U11" s="78"/>
    </row>
    <row r="12" spans="1:54" ht="15" x14ac:dyDescent="0.25">
      <c r="B12" s="60"/>
      <c r="C12" s="60"/>
      <c r="D12" s="60"/>
      <c r="E12" s="60"/>
      <c r="F12" s="60"/>
      <c r="G12" s="60"/>
      <c r="H12" s="60"/>
      <c r="I12" s="60"/>
      <c r="L12" s="67" t="s">
        <v>88</v>
      </c>
      <c r="N12" s="68" t="s">
        <v>122</v>
      </c>
      <c r="O12" s="62"/>
      <c r="P12" s="68"/>
      <c r="Q12" s="1"/>
      <c r="R12" s="74" t="s">
        <v>117</v>
      </c>
      <c r="S12" s="79" t="s">
        <v>931</v>
      </c>
      <c r="T12" s="79" t="s">
        <v>933</v>
      </c>
      <c r="U12" s="78"/>
    </row>
    <row r="13" spans="1:54" ht="15" x14ac:dyDescent="0.25">
      <c r="B13" s="60"/>
      <c r="C13" s="60"/>
      <c r="D13" s="60"/>
      <c r="E13" s="60"/>
      <c r="F13" s="60"/>
      <c r="G13" s="60"/>
      <c r="H13" s="60"/>
      <c r="I13" s="60"/>
      <c r="L13" s="68" t="s">
        <v>89</v>
      </c>
      <c r="N13" s="68" t="s">
        <v>123</v>
      </c>
      <c r="O13" s="62"/>
      <c r="P13" s="68"/>
      <c r="Q13" s="1"/>
      <c r="R13" s="74" t="s">
        <v>117</v>
      </c>
      <c r="S13" s="79" t="s">
        <v>931</v>
      </c>
      <c r="T13" s="79" t="s">
        <v>934</v>
      </c>
      <c r="U13" s="78"/>
    </row>
    <row r="14" spans="1:54" ht="15" x14ac:dyDescent="0.25">
      <c r="B14" s="60"/>
      <c r="C14" s="60"/>
      <c r="D14" s="60"/>
      <c r="E14" s="60"/>
      <c r="F14" s="60"/>
      <c r="G14" s="60"/>
      <c r="H14" s="60"/>
      <c r="I14" s="60"/>
      <c r="L14" s="67" t="s">
        <v>90</v>
      </c>
      <c r="N14" s="68" t="s">
        <v>124</v>
      </c>
      <c r="O14" s="62"/>
      <c r="P14" s="68"/>
      <c r="Q14" s="1"/>
      <c r="R14" s="74" t="s">
        <v>117</v>
      </c>
      <c r="S14" s="79" t="s">
        <v>931</v>
      </c>
      <c r="T14" s="79" t="s">
        <v>935</v>
      </c>
      <c r="U14" s="78"/>
    </row>
    <row r="15" spans="1:54" ht="15" x14ac:dyDescent="0.25">
      <c r="B15" s="60"/>
      <c r="C15" s="60"/>
      <c r="D15" s="60"/>
      <c r="E15" s="60"/>
      <c r="F15" s="60"/>
      <c r="G15" s="60"/>
      <c r="H15" s="60"/>
      <c r="I15" s="60"/>
      <c r="L15" s="68" t="s">
        <v>91</v>
      </c>
      <c r="N15" s="68" t="s">
        <v>125</v>
      </c>
      <c r="O15" s="62"/>
      <c r="P15" s="68"/>
      <c r="Q15" s="1"/>
      <c r="R15" s="74" t="s">
        <v>117</v>
      </c>
      <c r="S15" s="79" t="s">
        <v>936</v>
      </c>
      <c r="T15" s="79" t="s">
        <v>937</v>
      </c>
      <c r="U15" s="78"/>
    </row>
    <row r="16" spans="1:54" ht="15" x14ac:dyDescent="0.25">
      <c r="B16" s="60"/>
      <c r="C16" s="60"/>
      <c r="D16" s="60"/>
      <c r="E16" s="60"/>
      <c r="F16" s="60"/>
      <c r="G16" s="60"/>
      <c r="H16" s="60"/>
      <c r="I16" s="60"/>
      <c r="L16" s="67" t="s">
        <v>92</v>
      </c>
      <c r="N16" s="68" t="s">
        <v>126</v>
      </c>
      <c r="O16" s="62"/>
      <c r="P16" s="68"/>
      <c r="Q16" s="1"/>
      <c r="R16" s="74" t="s">
        <v>117</v>
      </c>
      <c r="S16" s="79" t="s">
        <v>936</v>
      </c>
      <c r="T16" s="79" t="s">
        <v>938</v>
      </c>
      <c r="U16" s="78"/>
    </row>
    <row r="17" spans="2:21" ht="15" x14ac:dyDescent="0.25">
      <c r="B17" s="60"/>
      <c r="C17" s="60"/>
      <c r="D17" s="60"/>
      <c r="E17" s="60"/>
      <c r="F17" s="60"/>
      <c r="G17" s="60"/>
      <c r="H17" s="60"/>
      <c r="I17" s="60"/>
      <c r="L17" s="68" t="s">
        <v>93</v>
      </c>
      <c r="N17" s="68" t="s">
        <v>127</v>
      </c>
      <c r="O17" s="62"/>
      <c r="P17" s="68"/>
      <c r="Q17" s="1"/>
      <c r="R17" s="74" t="s">
        <v>117</v>
      </c>
      <c r="S17" s="79" t="s">
        <v>939</v>
      </c>
      <c r="T17" s="79" t="s">
        <v>940</v>
      </c>
      <c r="U17" s="78"/>
    </row>
    <row r="18" spans="2:21" ht="15" x14ac:dyDescent="0.25">
      <c r="B18" s="60"/>
      <c r="C18" s="60"/>
      <c r="D18" s="60"/>
      <c r="E18" s="60"/>
      <c r="F18" s="60"/>
      <c r="G18" s="60"/>
      <c r="H18" s="60"/>
      <c r="I18" s="60"/>
      <c r="L18" s="68" t="s">
        <v>94</v>
      </c>
      <c r="N18" s="68" t="s">
        <v>128</v>
      </c>
      <c r="O18" s="62"/>
      <c r="P18" s="68"/>
      <c r="Q18" s="1"/>
      <c r="R18" s="74" t="s">
        <v>118</v>
      </c>
      <c r="S18" s="79" t="s">
        <v>941</v>
      </c>
      <c r="T18" s="79" t="s">
        <v>942</v>
      </c>
      <c r="U18" s="78"/>
    </row>
    <row r="19" spans="2:21" ht="15" x14ac:dyDescent="0.25">
      <c r="B19" s="60"/>
      <c r="C19" s="60"/>
      <c r="D19" s="60"/>
      <c r="E19" s="60"/>
      <c r="F19" s="60"/>
      <c r="G19" s="60"/>
      <c r="H19" s="60"/>
      <c r="I19" s="60"/>
      <c r="L19" s="67" t="s">
        <v>95</v>
      </c>
      <c r="N19" s="68" t="s">
        <v>129</v>
      </c>
      <c r="O19" s="62"/>
      <c r="P19" s="68"/>
      <c r="Q19" s="1"/>
      <c r="R19" s="74" t="s">
        <v>118</v>
      </c>
      <c r="S19" s="79" t="s">
        <v>941</v>
      </c>
      <c r="T19" s="79" t="s">
        <v>943</v>
      </c>
      <c r="U19" s="78"/>
    </row>
    <row r="20" spans="2:21" ht="15" x14ac:dyDescent="0.25">
      <c r="B20" s="60"/>
      <c r="C20" s="60"/>
      <c r="D20" s="60"/>
      <c r="E20" s="60"/>
      <c r="F20" s="60"/>
      <c r="G20" s="60"/>
      <c r="H20" s="60"/>
      <c r="I20" s="60"/>
      <c r="L20" s="68" t="s">
        <v>96</v>
      </c>
      <c r="N20" s="68" t="s">
        <v>130</v>
      </c>
      <c r="O20" s="62"/>
      <c r="P20" s="68"/>
      <c r="Q20" s="1"/>
      <c r="R20" s="74" t="s">
        <v>118</v>
      </c>
      <c r="S20" s="79" t="s">
        <v>944</v>
      </c>
      <c r="T20" s="79" t="s">
        <v>945</v>
      </c>
      <c r="U20" s="78"/>
    </row>
    <row r="21" spans="2:21" ht="15" x14ac:dyDescent="0.25">
      <c r="B21" s="60"/>
      <c r="C21" s="60"/>
      <c r="D21" s="60"/>
      <c r="E21" s="60"/>
      <c r="F21" s="60"/>
      <c r="G21" s="60"/>
      <c r="H21" s="60"/>
      <c r="I21" s="60"/>
      <c r="L21" s="67" t="s">
        <v>97</v>
      </c>
      <c r="N21" s="68" t="s">
        <v>131</v>
      </c>
      <c r="O21" s="62"/>
      <c r="P21" s="68"/>
      <c r="Q21" s="1"/>
      <c r="R21" s="74" t="s">
        <v>118</v>
      </c>
      <c r="S21" s="79" t="s">
        <v>944</v>
      </c>
      <c r="T21" s="79" t="s">
        <v>946</v>
      </c>
      <c r="U21" s="78"/>
    </row>
    <row r="22" spans="2:21" ht="15" x14ac:dyDescent="0.25">
      <c r="B22" s="60"/>
      <c r="C22" s="60"/>
      <c r="D22" s="60"/>
      <c r="E22" s="60"/>
      <c r="F22" s="60"/>
      <c r="G22" s="60"/>
      <c r="H22" s="60"/>
      <c r="I22" s="60"/>
      <c r="L22" s="67" t="s">
        <v>98</v>
      </c>
      <c r="N22" s="68" t="s">
        <v>777</v>
      </c>
      <c r="O22" s="62"/>
      <c r="P22" s="68"/>
      <c r="Q22" s="1"/>
      <c r="R22" s="74" t="s">
        <v>118</v>
      </c>
      <c r="S22" s="79" t="s">
        <v>457</v>
      </c>
      <c r="T22" s="79" t="s">
        <v>947</v>
      </c>
      <c r="U22" s="78"/>
    </row>
    <row r="23" spans="2:21" ht="15" x14ac:dyDescent="0.25">
      <c r="B23" s="60"/>
      <c r="C23" s="60"/>
      <c r="D23" s="60"/>
      <c r="E23" s="60"/>
      <c r="F23" s="60"/>
      <c r="G23" s="60"/>
      <c r="H23" s="60"/>
      <c r="I23" s="60"/>
      <c r="L23" s="68" t="s">
        <v>99</v>
      </c>
      <c r="N23" s="68" t="s">
        <v>133</v>
      </c>
      <c r="O23" s="62"/>
      <c r="P23" s="68"/>
      <c r="Q23" s="1"/>
      <c r="R23" s="74" t="s">
        <v>118</v>
      </c>
      <c r="S23" s="79" t="s">
        <v>457</v>
      </c>
      <c r="T23" s="79" t="s">
        <v>948</v>
      </c>
      <c r="U23" s="78"/>
    </row>
    <row r="24" spans="2:21" ht="15" x14ac:dyDescent="0.25">
      <c r="B24" s="60"/>
      <c r="C24" s="60"/>
      <c r="D24" s="60"/>
      <c r="E24" s="60"/>
      <c r="F24" s="60"/>
      <c r="G24" s="60"/>
      <c r="H24" s="60"/>
      <c r="I24" s="60"/>
      <c r="L24" s="67" t="s">
        <v>100</v>
      </c>
      <c r="P24" s="68"/>
      <c r="Q24" s="1"/>
      <c r="R24" s="74" t="s">
        <v>118</v>
      </c>
      <c r="S24" s="79" t="s">
        <v>396</v>
      </c>
      <c r="T24" s="79" t="s">
        <v>949</v>
      </c>
      <c r="U24" s="78"/>
    </row>
    <row r="25" spans="2:21" ht="14" x14ac:dyDescent="0.15">
      <c r="B25" s="60"/>
      <c r="C25" s="60"/>
      <c r="D25" s="60"/>
      <c r="E25" s="60"/>
      <c r="F25" s="60"/>
      <c r="G25" s="60"/>
      <c r="H25" s="60"/>
      <c r="I25" s="60"/>
      <c r="L25" s="14"/>
      <c r="M25" s="14"/>
      <c r="N25" s="14"/>
      <c r="O25" s="14"/>
      <c r="P25" s="14"/>
      <c r="Q25" s="1"/>
      <c r="R25" s="74" t="s">
        <v>118</v>
      </c>
      <c r="S25" s="79" t="s">
        <v>950</v>
      </c>
      <c r="T25" s="79" t="s">
        <v>951</v>
      </c>
      <c r="U25" s="78"/>
    </row>
    <row r="26" spans="2:21" ht="14" x14ac:dyDescent="0.15">
      <c r="B26" s="60"/>
      <c r="C26" s="60"/>
      <c r="D26" s="60"/>
      <c r="E26" s="60"/>
      <c r="F26" s="60"/>
      <c r="G26" s="60"/>
      <c r="H26" s="60"/>
      <c r="I26" s="60"/>
      <c r="L26" s="14"/>
      <c r="M26" s="14"/>
      <c r="N26" s="14"/>
      <c r="O26" s="14"/>
      <c r="P26" s="14"/>
      <c r="Q26" s="1"/>
      <c r="R26" s="74" t="s">
        <v>118</v>
      </c>
      <c r="S26" s="79" t="s">
        <v>950</v>
      </c>
      <c r="T26" s="79" t="s">
        <v>952</v>
      </c>
      <c r="U26" s="78"/>
    </row>
    <row r="27" spans="2:21" ht="14" x14ac:dyDescent="0.15">
      <c r="B27" s="60"/>
      <c r="C27" s="60"/>
      <c r="D27" s="60"/>
      <c r="E27" s="60"/>
      <c r="F27" s="60"/>
      <c r="G27" s="60"/>
      <c r="H27" s="60"/>
      <c r="I27" s="60"/>
      <c r="L27" s="14"/>
      <c r="M27" s="14"/>
      <c r="N27" s="14"/>
      <c r="O27" s="14"/>
      <c r="P27" s="14"/>
      <c r="Q27" s="1"/>
      <c r="R27" s="74" t="s">
        <v>118</v>
      </c>
      <c r="S27" s="79" t="s">
        <v>953</v>
      </c>
      <c r="T27" s="79" t="s">
        <v>954</v>
      </c>
      <c r="U27" s="78"/>
    </row>
    <row r="28" spans="2:21" ht="14" x14ac:dyDescent="0.15">
      <c r="B28" s="60"/>
      <c r="C28" s="60"/>
      <c r="D28" s="60"/>
      <c r="E28" s="60"/>
      <c r="F28" s="60"/>
      <c r="G28" s="60"/>
      <c r="H28" s="60"/>
      <c r="I28" s="60"/>
      <c r="L28" s="14"/>
      <c r="M28" s="14"/>
      <c r="N28" s="14"/>
      <c r="O28" s="14"/>
      <c r="P28" s="14"/>
      <c r="Q28" s="1"/>
      <c r="R28" s="74" t="s">
        <v>118</v>
      </c>
      <c r="S28" s="79" t="s">
        <v>953</v>
      </c>
      <c r="T28" s="79" t="s">
        <v>955</v>
      </c>
      <c r="U28" s="78"/>
    </row>
    <row r="29" spans="2:21" ht="14" x14ac:dyDescent="0.2">
      <c r="B29" s="60"/>
      <c r="C29" s="60"/>
      <c r="D29" s="60"/>
      <c r="E29" s="60"/>
      <c r="F29" s="60"/>
      <c r="G29" s="60"/>
      <c r="H29" s="60"/>
      <c r="I29" s="60"/>
      <c r="L29" s="76" t="s">
        <v>956</v>
      </c>
      <c r="M29" s="14"/>
      <c r="N29" s="14"/>
      <c r="O29" s="14"/>
      <c r="P29" s="14"/>
      <c r="Q29" s="1"/>
      <c r="R29" s="74" t="s">
        <v>118</v>
      </c>
      <c r="S29" s="79" t="s">
        <v>957</v>
      </c>
      <c r="T29" s="79" t="s">
        <v>958</v>
      </c>
      <c r="U29" s="78"/>
    </row>
    <row r="30" spans="2:21" ht="14" x14ac:dyDescent="0.2">
      <c r="B30" s="60"/>
      <c r="C30" s="60"/>
      <c r="D30" s="60"/>
      <c r="E30" s="60"/>
      <c r="F30" s="60"/>
      <c r="G30" s="60"/>
      <c r="H30" s="60"/>
      <c r="I30" s="60"/>
      <c r="L30" s="76" t="s">
        <v>39</v>
      </c>
      <c r="M30" s="14"/>
      <c r="N30" s="14"/>
      <c r="O30" s="14"/>
      <c r="P30" s="14"/>
      <c r="Q30" s="1"/>
      <c r="R30" s="74" t="s">
        <v>118</v>
      </c>
      <c r="S30" s="79" t="s">
        <v>959</v>
      </c>
      <c r="T30" s="79" t="s">
        <v>960</v>
      </c>
      <c r="U30" s="78"/>
    </row>
    <row r="31" spans="2:21" ht="14" x14ac:dyDescent="0.15">
      <c r="B31" s="60"/>
      <c r="C31" s="60"/>
      <c r="D31" s="60"/>
      <c r="E31" s="60"/>
      <c r="F31" s="60"/>
      <c r="G31" s="60"/>
      <c r="H31" s="60"/>
      <c r="I31" s="60"/>
      <c r="L31" s="57"/>
      <c r="M31" s="14"/>
      <c r="N31" s="14"/>
      <c r="O31" s="14"/>
      <c r="P31" s="14"/>
      <c r="Q31" s="1"/>
      <c r="R31" s="74" t="s">
        <v>119</v>
      </c>
      <c r="S31" s="79" t="s">
        <v>961</v>
      </c>
      <c r="T31" s="79" t="s">
        <v>962</v>
      </c>
      <c r="U31" s="78"/>
    </row>
    <row r="32" spans="2:21" ht="14" x14ac:dyDescent="0.15">
      <c r="B32" s="60"/>
      <c r="C32" s="60"/>
      <c r="D32" s="60"/>
      <c r="E32" s="60"/>
      <c r="F32" s="60"/>
      <c r="G32" s="60"/>
      <c r="H32" s="60"/>
      <c r="I32" s="60"/>
      <c r="L32" s="57"/>
      <c r="M32" s="14"/>
      <c r="N32" s="14"/>
      <c r="O32" s="14"/>
      <c r="P32" s="14"/>
      <c r="Q32" s="1"/>
      <c r="R32" s="74" t="s">
        <v>119</v>
      </c>
      <c r="S32" s="79" t="s">
        <v>961</v>
      </c>
      <c r="T32" s="79" t="s">
        <v>963</v>
      </c>
      <c r="U32" s="78"/>
    </row>
    <row r="33" spans="1:21" ht="14" x14ac:dyDescent="0.15">
      <c r="B33" s="14"/>
      <c r="C33" s="14"/>
      <c r="D33" s="14"/>
      <c r="E33" s="14"/>
      <c r="F33" s="14"/>
      <c r="G33" s="14"/>
      <c r="H33" s="14"/>
      <c r="I33" s="14"/>
      <c r="L33" s="57"/>
      <c r="M33" s="14"/>
      <c r="N33" s="14"/>
      <c r="O33" s="14"/>
      <c r="P33" s="14"/>
      <c r="Q33" s="1"/>
      <c r="R33" s="74" t="s">
        <v>119</v>
      </c>
      <c r="S33" s="79" t="s">
        <v>964</v>
      </c>
      <c r="T33" s="79" t="s">
        <v>965</v>
      </c>
      <c r="U33" s="78"/>
    </row>
    <row r="34" spans="1:21" ht="14" x14ac:dyDescent="0.15">
      <c r="B34" s="14"/>
      <c r="C34" s="14"/>
      <c r="D34" s="14"/>
      <c r="E34" s="14"/>
      <c r="F34" s="14"/>
      <c r="G34" s="14"/>
      <c r="H34" s="14"/>
      <c r="I34" s="14"/>
      <c r="L34" s="14"/>
      <c r="M34" s="14"/>
      <c r="N34" s="14"/>
      <c r="O34" s="14"/>
      <c r="P34" s="14"/>
      <c r="Q34" s="1"/>
      <c r="R34" s="74" t="s">
        <v>119</v>
      </c>
      <c r="S34" s="79" t="s">
        <v>964</v>
      </c>
      <c r="T34" s="79" t="s">
        <v>966</v>
      </c>
      <c r="U34" s="78"/>
    </row>
    <row r="35" spans="1:21" ht="15" thickBot="1" x14ac:dyDescent="0.2">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4" x14ac:dyDescent="0.15">
      <c r="B36" s="14"/>
      <c r="C36" s="14"/>
      <c r="D36" s="14"/>
      <c r="E36" s="14"/>
      <c r="F36" s="14"/>
      <c r="G36" s="14"/>
      <c r="H36" s="14"/>
      <c r="I36" s="14"/>
      <c r="L36" s="14"/>
      <c r="M36" s="14"/>
      <c r="N36" s="14"/>
      <c r="O36" s="14"/>
      <c r="P36" s="14"/>
      <c r="Q36" s="1"/>
      <c r="R36" s="74" t="s">
        <v>119</v>
      </c>
      <c r="S36" s="79" t="s">
        <v>969</v>
      </c>
      <c r="T36" s="79" t="s">
        <v>971</v>
      </c>
      <c r="U36" s="78"/>
    </row>
    <row r="37" spans="1:21" ht="14" x14ac:dyDescent="0.15">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4" x14ac:dyDescent="0.15">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4" x14ac:dyDescent="0.15">
      <c r="B39" s="72" t="s">
        <v>980</v>
      </c>
      <c r="C39" s="72" t="s">
        <v>981</v>
      </c>
      <c r="D39" s="72"/>
      <c r="E39" s="72"/>
      <c r="F39" s="72"/>
      <c r="G39" s="72"/>
      <c r="H39" s="72"/>
      <c r="I39" s="72"/>
      <c r="L39" s="14"/>
      <c r="M39" s="14"/>
      <c r="N39" s="14"/>
      <c r="O39" s="14"/>
      <c r="P39" s="14"/>
      <c r="Q39" s="1"/>
      <c r="R39" s="74" t="s">
        <v>119</v>
      </c>
      <c r="S39" s="79" t="s">
        <v>969</v>
      </c>
      <c r="T39" s="79" t="s">
        <v>982</v>
      </c>
      <c r="U39" s="78"/>
    </row>
    <row r="40" spans="1:21" ht="14" x14ac:dyDescent="0.15">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x14ac:dyDescent="0.2">
      <c r="A41" s="73"/>
      <c r="B41" s="33" t="s">
        <v>986</v>
      </c>
      <c r="C41" s="304" t="s">
        <v>987</v>
      </c>
      <c r="D41" s="304"/>
      <c r="E41" s="304"/>
      <c r="F41" s="304"/>
      <c r="G41" s="304"/>
      <c r="H41" s="304"/>
      <c r="I41" s="304"/>
      <c r="L41" s="14"/>
      <c r="M41" s="14"/>
      <c r="N41" s="14"/>
      <c r="O41" s="14"/>
      <c r="P41" s="14"/>
      <c r="Q41" s="1"/>
      <c r="R41" s="74" t="s">
        <v>119</v>
      </c>
      <c r="S41" s="79" t="s">
        <v>984</v>
      </c>
      <c r="T41" s="79" t="s">
        <v>988</v>
      </c>
      <c r="U41" s="78"/>
    </row>
    <row r="42" spans="1:21" ht="15" x14ac:dyDescent="0.15">
      <c r="A42" s="14"/>
      <c r="B42" s="14"/>
      <c r="C42" s="153" t="s">
        <v>989</v>
      </c>
      <c r="D42" s="14"/>
      <c r="E42" s="14"/>
      <c r="F42" s="14"/>
      <c r="G42" s="14"/>
      <c r="H42" s="14"/>
      <c r="I42" s="14"/>
      <c r="L42" s="14"/>
      <c r="M42" s="14"/>
      <c r="N42" s="14"/>
      <c r="O42" s="14"/>
      <c r="P42" s="14"/>
      <c r="Q42" s="1"/>
      <c r="R42" s="74" t="s">
        <v>119</v>
      </c>
      <c r="S42" s="79" t="s">
        <v>990</v>
      </c>
      <c r="T42" s="79" t="s">
        <v>991</v>
      </c>
      <c r="U42" s="78"/>
    </row>
    <row r="43" spans="1:21" ht="15" x14ac:dyDescent="0.1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 x14ac:dyDescent="0.15">
      <c r="A44" s="14"/>
      <c r="B44" s="14"/>
      <c r="C44" s="152"/>
      <c r="D44" s="14"/>
      <c r="E44" s="14"/>
      <c r="F44" s="14"/>
      <c r="G44" s="14"/>
      <c r="H44" s="14"/>
      <c r="I44" s="14"/>
      <c r="L44" s="14"/>
      <c r="M44" s="14"/>
      <c r="N44" s="14"/>
      <c r="O44" s="14"/>
      <c r="P44" s="14"/>
      <c r="Q44" s="1"/>
      <c r="R44" s="74" t="s">
        <v>119</v>
      </c>
      <c r="S44" s="79" t="s">
        <v>993</v>
      </c>
      <c r="T44" s="79" t="s">
        <v>994</v>
      </c>
      <c r="U44" s="78"/>
    </row>
    <row r="45" spans="1:21" ht="14" x14ac:dyDescent="0.15">
      <c r="A45" s="14"/>
      <c r="B45" s="14"/>
      <c r="C45" s="14"/>
      <c r="D45" s="14"/>
      <c r="E45" s="14"/>
      <c r="F45" s="14"/>
      <c r="G45" s="14"/>
      <c r="H45" s="14"/>
      <c r="I45" s="14"/>
      <c r="L45" s="14"/>
      <c r="M45" s="14"/>
      <c r="N45" s="14"/>
      <c r="O45" s="14"/>
      <c r="P45" s="14"/>
      <c r="Q45" s="1"/>
      <c r="R45" s="74" t="s">
        <v>119</v>
      </c>
      <c r="S45" s="79" t="s">
        <v>995</v>
      </c>
      <c r="T45" s="79" t="s">
        <v>996</v>
      </c>
      <c r="U45" s="78"/>
    </row>
    <row r="46" spans="1:21" ht="14" x14ac:dyDescent="0.15">
      <c r="A46" s="14"/>
      <c r="B46" s="14"/>
      <c r="C46" s="14"/>
      <c r="D46" s="14"/>
      <c r="E46" s="14"/>
      <c r="F46" s="14"/>
      <c r="G46" s="14"/>
      <c r="H46" s="14"/>
      <c r="I46" s="14"/>
      <c r="L46" s="14"/>
      <c r="M46" s="14"/>
      <c r="N46" s="14"/>
      <c r="O46" s="14"/>
      <c r="P46" s="14"/>
      <c r="Q46" s="1"/>
      <c r="R46" s="74" t="s">
        <v>119</v>
      </c>
      <c r="S46" s="79" t="s">
        <v>995</v>
      </c>
      <c r="T46" s="79" t="s">
        <v>997</v>
      </c>
      <c r="U46" s="78"/>
    </row>
    <row r="47" spans="1:21" ht="14" x14ac:dyDescent="0.15">
      <c r="A47" s="14"/>
      <c r="B47" s="14"/>
      <c r="C47" s="14"/>
      <c r="D47" s="14"/>
      <c r="E47" s="14"/>
      <c r="F47" s="14"/>
      <c r="G47" s="14"/>
      <c r="H47" s="14"/>
      <c r="I47" s="14"/>
      <c r="L47" s="14"/>
      <c r="M47" s="14"/>
      <c r="N47" s="14"/>
      <c r="O47" s="14"/>
      <c r="P47" s="14"/>
      <c r="Q47" s="1"/>
      <c r="R47" s="74" t="s">
        <v>119</v>
      </c>
      <c r="S47" s="79" t="s">
        <v>998</v>
      </c>
      <c r="T47" s="80" t="s">
        <v>999</v>
      </c>
      <c r="U47" s="78"/>
    </row>
    <row r="48" spans="1:21" ht="14" x14ac:dyDescent="0.15">
      <c r="A48" s="14"/>
      <c r="B48" s="14"/>
      <c r="C48" s="14"/>
      <c r="D48" s="14"/>
      <c r="E48" s="14"/>
      <c r="F48" s="14"/>
      <c r="G48" s="14"/>
      <c r="H48" s="14"/>
      <c r="I48" s="14"/>
      <c r="L48" s="14"/>
      <c r="M48" s="14"/>
      <c r="N48" s="14"/>
      <c r="O48" s="14"/>
      <c r="P48" s="14"/>
      <c r="Q48" s="1"/>
      <c r="R48" s="74" t="s">
        <v>119</v>
      </c>
      <c r="S48" s="79" t="s">
        <v>998</v>
      </c>
      <c r="T48" s="79" t="s">
        <v>1000</v>
      </c>
      <c r="U48" s="78"/>
    </row>
    <row r="49" spans="1:21" ht="14" x14ac:dyDescent="0.15">
      <c r="A49" s="14"/>
      <c r="B49" s="14"/>
      <c r="C49" s="14"/>
      <c r="D49" s="14"/>
      <c r="E49" s="14"/>
      <c r="F49" s="14"/>
      <c r="G49" s="14"/>
      <c r="H49" s="14"/>
      <c r="I49" s="14"/>
      <c r="L49" s="14"/>
      <c r="M49" s="14"/>
      <c r="N49" s="14"/>
      <c r="O49" s="14"/>
      <c r="P49" s="14"/>
      <c r="Q49" s="1"/>
      <c r="R49" s="74" t="s">
        <v>119</v>
      </c>
      <c r="S49" s="79" t="s">
        <v>236</v>
      </c>
      <c r="T49" s="79" t="s">
        <v>1001</v>
      </c>
      <c r="U49" s="78"/>
    </row>
    <row r="50" spans="1:21" ht="14" x14ac:dyDescent="0.15">
      <c r="A50" s="14"/>
      <c r="B50" s="14"/>
      <c r="C50" s="14"/>
      <c r="D50" s="14"/>
      <c r="E50" s="14"/>
      <c r="F50" s="14"/>
      <c r="G50" s="14"/>
      <c r="H50" s="14"/>
      <c r="I50" s="14"/>
      <c r="L50" s="14"/>
      <c r="M50" s="14"/>
      <c r="N50" s="14"/>
      <c r="O50" s="14"/>
      <c r="P50" s="14"/>
      <c r="Q50" s="1"/>
      <c r="R50" s="74" t="s">
        <v>119</v>
      </c>
      <c r="S50" s="79" t="s">
        <v>236</v>
      </c>
      <c r="T50" s="79" t="s">
        <v>1002</v>
      </c>
      <c r="U50" s="78"/>
    </row>
    <row r="51" spans="1:21" ht="14" x14ac:dyDescent="0.15">
      <c r="A51" s="14"/>
      <c r="B51" s="14"/>
      <c r="C51" s="14"/>
      <c r="D51" s="14"/>
      <c r="E51" s="14"/>
      <c r="F51" s="14"/>
      <c r="G51" s="14"/>
      <c r="H51" s="14"/>
      <c r="I51" s="14"/>
      <c r="L51" s="14"/>
      <c r="M51" s="14"/>
      <c r="N51" s="14"/>
      <c r="O51" s="14"/>
      <c r="P51" s="14"/>
      <c r="Q51" s="1"/>
      <c r="R51" s="74" t="s">
        <v>119</v>
      </c>
      <c r="S51" s="79" t="s">
        <v>236</v>
      </c>
      <c r="T51" s="79" t="s">
        <v>1003</v>
      </c>
      <c r="U51" s="78"/>
    </row>
    <row r="52" spans="1:21" ht="14" x14ac:dyDescent="0.15">
      <c r="A52" s="14"/>
      <c r="B52" s="14"/>
      <c r="C52" s="14"/>
      <c r="D52" s="14"/>
      <c r="E52" s="14"/>
      <c r="F52" s="14"/>
      <c r="G52" s="14"/>
      <c r="H52" s="14"/>
      <c r="I52" s="14"/>
      <c r="L52" s="14"/>
      <c r="M52" s="14"/>
      <c r="N52" s="14"/>
      <c r="O52" s="14"/>
      <c r="P52" s="14"/>
      <c r="Q52" s="1"/>
      <c r="R52" s="74" t="s">
        <v>119</v>
      </c>
      <c r="S52" s="79" t="s">
        <v>1004</v>
      </c>
      <c r="T52" s="79" t="s">
        <v>1005</v>
      </c>
      <c r="U52" s="78"/>
    </row>
    <row r="53" spans="1:21" ht="14" x14ac:dyDescent="0.15">
      <c r="A53" s="14"/>
      <c r="B53" s="14"/>
      <c r="C53" s="14"/>
      <c r="D53" s="14"/>
      <c r="E53" s="14"/>
      <c r="F53" s="14"/>
      <c r="G53" s="14"/>
      <c r="H53" s="14"/>
      <c r="I53" s="14"/>
      <c r="L53" s="14"/>
      <c r="M53" s="14"/>
      <c r="N53" s="14"/>
      <c r="O53" s="14"/>
      <c r="P53" s="14"/>
      <c r="Q53" s="1"/>
      <c r="R53" s="74" t="s">
        <v>119</v>
      </c>
      <c r="S53" s="79" t="s">
        <v>1006</v>
      </c>
      <c r="T53" s="79" t="s">
        <v>1007</v>
      </c>
      <c r="U53" s="78"/>
    </row>
    <row r="54" spans="1:21" ht="14" x14ac:dyDescent="0.15">
      <c r="A54" s="14"/>
      <c r="B54" s="14"/>
      <c r="C54" s="14"/>
      <c r="D54" s="14"/>
      <c r="E54" s="14"/>
      <c r="F54" s="14"/>
      <c r="G54" s="14"/>
      <c r="H54" s="14"/>
      <c r="I54" s="14"/>
      <c r="L54" s="14"/>
      <c r="M54" s="14"/>
      <c r="N54" s="14"/>
      <c r="O54" s="14"/>
      <c r="P54" s="14"/>
      <c r="Q54" s="1"/>
      <c r="R54" s="74" t="s">
        <v>119</v>
      </c>
      <c r="S54" s="79" t="s">
        <v>1006</v>
      </c>
      <c r="T54" s="79" t="s">
        <v>1008</v>
      </c>
      <c r="U54" s="78"/>
    </row>
    <row r="55" spans="1:21" ht="14" x14ac:dyDescent="0.15">
      <c r="A55" s="14"/>
      <c r="B55" s="14"/>
      <c r="C55" s="14"/>
      <c r="D55" s="14"/>
      <c r="E55" s="14"/>
      <c r="F55" s="14"/>
      <c r="G55" s="14"/>
      <c r="H55" s="14"/>
      <c r="I55" s="14"/>
      <c r="L55" s="14"/>
      <c r="M55" s="14"/>
      <c r="N55" s="14"/>
      <c r="O55" s="14"/>
      <c r="P55" s="14"/>
      <c r="Q55" s="1"/>
      <c r="R55" s="74" t="s">
        <v>119</v>
      </c>
      <c r="S55" s="79" t="s">
        <v>1006</v>
      </c>
      <c r="T55" s="79" t="s">
        <v>1009</v>
      </c>
      <c r="U55" s="78"/>
    </row>
    <row r="56" spans="1:21" ht="14" x14ac:dyDescent="0.15">
      <c r="A56" s="14"/>
      <c r="B56" s="14"/>
      <c r="C56" s="14"/>
      <c r="D56" s="14"/>
      <c r="E56" s="14"/>
      <c r="F56" s="14"/>
      <c r="G56" s="14"/>
      <c r="H56" s="14"/>
      <c r="I56" s="14"/>
      <c r="L56" s="14"/>
      <c r="M56" s="14"/>
      <c r="N56" s="14"/>
      <c r="O56" s="14"/>
      <c r="P56" s="14"/>
      <c r="Q56" s="1"/>
      <c r="R56" s="74" t="s">
        <v>119</v>
      </c>
      <c r="S56" s="79" t="s">
        <v>1010</v>
      </c>
      <c r="T56" s="79" t="s">
        <v>1011</v>
      </c>
      <c r="U56" s="78"/>
    </row>
    <row r="57" spans="1:21" ht="14" x14ac:dyDescent="0.15">
      <c r="A57" s="14"/>
      <c r="B57" s="14"/>
      <c r="C57" s="14"/>
      <c r="D57" s="14"/>
      <c r="E57" s="14"/>
      <c r="F57" s="14"/>
      <c r="G57" s="14"/>
      <c r="H57" s="14"/>
      <c r="I57" s="14"/>
      <c r="L57" s="14"/>
      <c r="M57" s="14"/>
      <c r="N57" s="14"/>
      <c r="O57" s="14"/>
      <c r="P57" s="14"/>
      <c r="Q57" s="1"/>
      <c r="R57" s="74" t="s">
        <v>119</v>
      </c>
      <c r="S57" s="79" t="s">
        <v>1012</v>
      </c>
      <c r="T57" s="79" t="s">
        <v>1013</v>
      </c>
      <c r="U57" s="78"/>
    </row>
    <row r="58" spans="1:21" ht="15" x14ac:dyDescent="0.15">
      <c r="A58" s="14"/>
      <c r="B58" s="14"/>
      <c r="C58" s="14"/>
      <c r="D58" s="14"/>
      <c r="E58" s="14"/>
      <c r="F58" s="14"/>
      <c r="G58" s="14"/>
      <c r="H58" s="14"/>
      <c r="I58" s="14"/>
      <c r="L58" s="14"/>
      <c r="M58" s="14"/>
      <c r="N58" s="14"/>
      <c r="O58" s="14"/>
      <c r="P58" s="14"/>
      <c r="Q58" s="1"/>
      <c r="R58" s="74" t="s">
        <v>119</v>
      </c>
      <c r="S58" s="79" t="s">
        <v>1012</v>
      </c>
      <c r="T58" s="80" t="s">
        <v>1014</v>
      </c>
      <c r="U58" s="78"/>
    </row>
    <row r="59" spans="1:21" x14ac:dyDescent="0.15">
      <c r="A59" s="14"/>
      <c r="B59" s="14"/>
      <c r="C59" s="14"/>
      <c r="D59" s="14"/>
      <c r="E59" s="14"/>
      <c r="F59" s="14"/>
      <c r="G59" s="14"/>
      <c r="H59" s="14"/>
      <c r="I59" s="14"/>
      <c r="L59" s="14"/>
      <c r="M59" s="14"/>
      <c r="N59" s="14"/>
      <c r="O59" s="14"/>
      <c r="P59" s="14"/>
      <c r="Q59" s="1"/>
      <c r="R59" s="74"/>
      <c r="S59" s="74"/>
      <c r="T59" s="74"/>
    </row>
    <row r="60" spans="1:21" ht="14" x14ac:dyDescent="0.15">
      <c r="A60" s="14"/>
      <c r="B60" s="14"/>
      <c r="C60" s="14"/>
      <c r="D60" s="14"/>
      <c r="E60" s="14"/>
      <c r="F60" s="14"/>
      <c r="G60" s="14"/>
      <c r="H60" s="14"/>
      <c r="I60" s="14"/>
      <c r="L60" s="14"/>
      <c r="M60" s="14"/>
      <c r="N60" s="14"/>
      <c r="O60" s="14"/>
      <c r="P60" s="14"/>
      <c r="Q60" s="1"/>
      <c r="R60" s="74" t="s">
        <v>120</v>
      </c>
      <c r="S60" s="79" t="s">
        <v>1015</v>
      </c>
      <c r="T60" s="79" t="s">
        <v>1016</v>
      </c>
      <c r="U60" s="78"/>
    </row>
    <row r="61" spans="1:21" ht="14" x14ac:dyDescent="0.15">
      <c r="A61" s="14"/>
      <c r="B61" s="14"/>
      <c r="C61" s="14"/>
      <c r="D61" s="14"/>
      <c r="E61" s="14"/>
      <c r="F61" s="14"/>
      <c r="G61" s="14"/>
      <c r="H61" s="14"/>
      <c r="I61" s="14"/>
      <c r="L61" s="14"/>
      <c r="M61" s="14"/>
      <c r="N61" s="14"/>
      <c r="O61" s="14"/>
      <c r="P61" s="14"/>
      <c r="Q61" s="1"/>
      <c r="R61" s="74" t="s">
        <v>120</v>
      </c>
      <c r="S61" s="79" t="s">
        <v>1017</v>
      </c>
      <c r="T61" s="79" t="s">
        <v>1018</v>
      </c>
      <c r="U61" s="78"/>
    </row>
    <row r="62" spans="1:21" ht="14" x14ac:dyDescent="0.15">
      <c r="A62" s="14"/>
      <c r="B62" s="14"/>
      <c r="C62" s="14"/>
      <c r="D62" s="14"/>
      <c r="E62" s="14"/>
      <c r="F62" s="14"/>
      <c r="G62" s="14"/>
      <c r="H62" s="14"/>
      <c r="I62" s="14"/>
      <c r="L62" s="14"/>
      <c r="M62" s="14"/>
      <c r="N62" s="14"/>
      <c r="O62" s="14"/>
      <c r="P62" s="14"/>
      <c r="Q62" s="1"/>
      <c r="R62" s="74" t="s">
        <v>120</v>
      </c>
      <c r="S62" s="79" t="s">
        <v>1017</v>
      </c>
      <c r="T62" s="79" t="s">
        <v>1019</v>
      </c>
      <c r="U62" s="78"/>
    </row>
    <row r="63" spans="1:21" ht="14" x14ac:dyDescent="0.15">
      <c r="A63" s="14"/>
      <c r="B63" s="14"/>
      <c r="C63" s="14"/>
      <c r="D63" s="14"/>
      <c r="E63" s="14"/>
      <c r="F63" s="14"/>
      <c r="G63" s="14"/>
      <c r="H63" s="14"/>
      <c r="I63" s="14"/>
      <c r="L63" s="14"/>
      <c r="M63" s="14"/>
      <c r="N63" s="14"/>
      <c r="O63" s="14"/>
      <c r="P63" s="14"/>
      <c r="Q63" s="1"/>
      <c r="R63" s="74" t="s">
        <v>120</v>
      </c>
      <c r="S63" s="79" t="s">
        <v>1020</v>
      </c>
      <c r="T63" s="79" t="s">
        <v>1021</v>
      </c>
      <c r="U63" s="78"/>
    </row>
    <row r="64" spans="1:21" ht="14" x14ac:dyDescent="0.15">
      <c r="A64" s="14"/>
      <c r="B64" s="14"/>
      <c r="C64" s="14"/>
      <c r="D64" s="14"/>
      <c r="E64" s="14"/>
      <c r="F64" s="14"/>
      <c r="G64" s="14"/>
      <c r="H64" s="14"/>
      <c r="I64" s="14"/>
      <c r="L64" s="14"/>
      <c r="M64" s="14"/>
      <c r="N64" s="14"/>
      <c r="O64" s="14"/>
      <c r="P64" s="14"/>
      <c r="Q64" s="1"/>
      <c r="R64" s="74" t="s">
        <v>120</v>
      </c>
      <c r="S64" s="79" t="s">
        <v>336</v>
      </c>
      <c r="T64" s="79" t="s">
        <v>1022</v>
      </c>
      <c r="U64" s="78"/>
    </row>
    <row r="65" spans="1:21" ht="14" x14ac:dyDescent="0.15">
      <c r="A65" s="14"/>
      <c r="B65" s="14"/>
      <c r="C65" s="14"/>
      <c r="D65" s="14"/>
      <c r="E65" s="14"/>
      <c r="F65" s="14"/>
      <c r="G65" s="14"/>
      <c r="H65" s="14"/>
      <c r="I65" s="14"/>
      <c r="L65" s="14"/>
      <c r="M65" s="14"/>
      <c r="N65" s="14"/>
      <c r="O65" s="14"/>
      <c r="P65" s="14"/>
      <c r="Q65" s="1"/>
      <c r="R65" s="74" t="s">
        <v>120</v>
      </c>
      <c r="S65" s="79" t="s">
        <v>1023</v>
      </c>
      <c r="T65" s="79" t="s">
        <v>1024</v>
      </c>
      <c r="U65" s="78"/>
    </row>
    <row r="66" spans="1:21" ht="14" x14ac:dyDescent="0.15">
      <c r="A66" s="14"/>
      <c r="B66" s="14"/>
      <c r="C66" s="14"/>
      <c r="D66" s="14"/>
      <c r="E66" s="14"/>
      <c r="F66" s="14"/>
      <c r="G66" s="14"/>
      <c r="H66" s="14"/>
      <c r="I66" s="14"/>
      <c r="L66" s="14"/>
      <c r="M66" s="14"/>
      <c r="N66" s="14"/>
      <c r="O66" s="14"/>
      <c r="P66" s="14"/>
      <c r="Q66" s="1"/>
      <c r="R66" s="74" t="s">
        <v>120</v>
      </c>
      <c r="S66" s="79" t="s">
        <v>1025</v>
      </c>
      <c r="T66" s="79" t="s">
        <v>1026</v>
      </c>
      <c r="U66" s="78"/>
    </row>
    <row r="67" spans="1:21" ht="14" x14ac:dyDescent="0.15">
      <c r="A67" s="14"/>
      <c r="B67" s="14"/>
      <c r="C67" s="14"/>
      <c r="D67" s="14"/>
      <c r="E67" s="14"/>
      <c r="F67" s="14"/>
      <c r="G67" s="14"/>
      <c r="H67" s="14"/>
      <c r="I67" s="14"/>
      <c r="L67" s="14"/>
      <c r="M67" s="14"/>
      <c r="N67" s="14"/>
      <c r="O67" s="14"/>
      <c r="P67" s="14"/>
      <c r="Q67" s="1"/>
      <c r="R67" s="74" t="s">
        <v>120</v>
      </c>
      <c r="S67" s="79" t="s">
        <v>1027</v>
      </c>
      <c r="T67" s="79" t="s">
        <v>1028</v>
      </c>
      <c r="U67" s="78"/>
    </row>
    <row r="68" spans="1:21" ht="14" x14ac:dyDescent="0.15">
      <c r="A68" s="14"/>
      <c r="B68" s="14"/>
      <c r="C68" s="14"/>
      <c r="D68" s="14"/>
      <c r="E68" s="14"/>
      <c r="F68" s="14"/>
      <c r="G68" s="14"/>
      <c r="H68" s="14"/>
      <c r="I68" s="14"/>
      <c r="L68" s="14"/>
      <c r="M68" s="14"/>
      <c r="N68" s="14"/>
      <c r="O68" s="14"/>
      <c r="P68" s="14"/>
      <c r="Q68" s="1"/>
      <c r="R68" s="74" t="s">
        <v>120</v>
      </c>
      <c r="S68" s="79" t="s">
        <v>1029</v>
      </c>
      <c r="T68" s="79" t="s">
        <v>1030</v>
      </c>
      <c r="U68" s="78"/>
    </row>
    <row r="69" spans="1:21" ht="14" x14ac:dyDescent="0.15">
      <c r="A69" s="14"/>
      <c r="B69" s="14"/>
      <c r="C69" s="14"/>
      <c r="D69" s="14"/>
      <c r="E69" s="14"/>
      <c r="F69" s="14"/>
      <c r="G69" s="14"/>
      <c r="H69" s="14"/>
      <c r="I69" s="14"/>
      <c r="L69" s="14"/>
      <c r="M69" s="14"/>
      <c r="N69" s="14"/>
      <c r="O69" s="14"/>
      <c r="P69" s="14"/>
      <c r="Q69" s="1"/>
      <c r="R69" s="74" t="s">
        <v>120</v>
      </c>
      <c r="S69" s="79" t="s">
        <v>1031</v>
      </c>
      <c r="T69" s="79" t="s">
        <v>1032</v>
      </c>
      <c r="U69" s="78"/>
    </row>
    <row r="70" spans="1:21" ht="14" x14ac:dyDescent="0.15">
      <c r="A70" s="14"/>
      <c r="B70" s="14"/>
      <c r="C70" s="14"/>
      <c r="D70" s="14"/>
      <c r="E70" s="14"/>
      <c r="F70" s="14"/>
      <c r="G70" s="14"/>
      <c r="H70" s="14"/>
      <c r="I70" s="14"/>
      <c r="L70" s="14"/>
      <c r="M70" s="14"/>
      <c r="N70" s="14"/>
      <c r="O70" s="14"/>
      <c r="P70" s="14"/>
      <c r="Q70" s="1"/>
      <c r="R70" s="74" t="s">
        <v>120</v>
      </c>
      <c r="S70" s="79" t="s">
        <v>1033</v>
      </c>
      <c r="T70" s="79" t="s">
        <v>1034</v>
      </c>
      <c r="U70" s="78"/>
    </row>
    <row r="71" spans="1:21" ht="14" x14ac:dyDescent="0.15">
      <c r="A71" s="14"/>
      <c r="B71" s="14"/>
      <c r="C71" s="14"/>
      <c r="D71" s="14"/>
      <c r="E71" s="14"/>
      <c r="F71" s="14"/>
      <c r="G71" s="14"/>
      <c r="H71" s="14"/>
      <c r="I71" s="14"/>
      <c r="L71" s="14"/>
      <c r="M71" s="14"/>
      <c r="N71" s="14"/>
      <c r="O71" s="14"/>
      <c r="P71" s="14"/>
      <c r="Q71" s="1"/>
      <c r="R71" s="74" t="s">
        <v>121</v>
      </c>
      <c r="S71" s="79" t="s">
        <v>322</v>
      </c>
      <c r="T71" s="79" t="s">
        <v>1035</v>
      </c>
      <c r="U71" s="78"/>
    </row>
    <row r="72" spans="1:21" ht="14" x14ac:dyDescent="0.15">
      <c r="A72" s="14"/>
      <c r="B72" s="14"/>
      <c r="C72" s="14"/>
      <c r="D72" s="14"/>
      <c r="E72" s="14"/>
      <c r="F72" s="14"/>
      <c r="G72" s="14"/>
      <c r="H72" s="14"/>
      <c r="I72" s="14"/>
      <c r="L72" s="14"/>
      <c r="M72" s="14"/>
      <c r="N72" s="14"/>
      <c r="O72" s="14"/>
      <c r="P72" s="14"/>
      <c r="Q72" s="1"/>
      <c r="R72" s="74" t="s">
        <v>121</v>
      </c>
      <c r="S72" s="79" t="s">
        <v>1036</v>
      </c>
      <c r="T72" s="79" t="s">
        <v>1037</v>
      </c>
      <c r="U72" s="78"/>
    </row>
    <row r="73" spans="1:21" ht="14" x14ac:dyDescent="0.15">
      <c r="A73" s="14"/>
      <c r="B73" s="14"/>
      <c r="C73" s="14"/>
      <c r="D73" s="14"/>
      <c r="E73" s="14"/>
      <c r="F73" s="14"/>
      <c r="G73" s="14"/>
      <c r="H73" s="14"/>
      <c r="I73" s="14"/>
      <c r="L73" s="14"/>
      <c r="M73" s="14"/>
      <c r="N73" s="14"/>
      <c r="O73" s="14"/>
      <c r="P73" s="14"/>
      <c r="Q73" s="1"/>
      <c r="R73" s="74" t="s">
        <v>121</v>
      </c>
      <c r="S73" s="79" t="s">
        <v>1036</v>
      </c>
      <c r="T73" s="79" t="s">
        <v>1038</v>
      </c>
      <c r="U73" s="78"/>
    </row>
    <row r="74" spans="1:21" ht="14" x14ac:dyDescent="0.15">
      <c r="A74" s="14"/>
      <c r="B74" s="14"/>
      <c r="C74" s="14"/>
      <c r="D74" s="14"/>
      <c r="E74" s="14"/>
      <c r="F74" s="14"/>
      <c r="G74" s="14"/>
      <c r="H74" s="14"/>
      <c r="I74" s="14"/>
      <c r="L74" s="14"/>
      <c r="M74" s="14"/>
      <c r="N74" s="14"/>
      <c r="O74" s="14"/>
      <c r="P74" s="14"/>
      <c r="Q74" s="1"/>
      <c r="R74" s="74" t="s">
        <v>121</v>
      </c>
      <c r="S74" s="79" t="s">
        <v>1039</v>
      </c>
      <c r="T74" s="79" t="s">
        <v>1040</v>
      </c>
      <c r="U74" s="78"/>
    </row>
    <row r="75" spans="1:21" ht="14" x14ac:dyDescent="0.15">
      <c r="A75" s="14"/>
      <c r="B75" s="14"/>
      <c r="C75" s="14"/>
      <c r="D75" s="14"/>
      <c r="E75" s="14"/>
      <c r="F75" s="14"/>
      <c r="G75" s="14"/>
      <c r="H75" s="14"/>
      <c r="I75" s="14"/>
      <c r="L75" s="14"/>
      <c r="M75" s="14"/>
      <c r="N75" s="14"/>
      <c r="O75" s="14"/>
      <c r="P75" s="14"/>
      <c r="Q75" s="1"/>
      <c r="R75" s="74" t="s">
        <v>121</v>
      </c>
      <c r="S75" s="79" t="s">
        <v>1039</v>
      </c>
      <c r="T75" s="79" t="s">
        <v>1041</v>
      </c>
      <c r="U75" s="78"/>
    </row>
    <row r="76" spans="1:21" ht="14" x14ac:dyDescent="0.15">
      <c r="A76" s="14"/>
      <c r="B76" s="14"/>
      <c r="C76" s="14"/>
      <c r="D76" s="14"/>
      <c r="E76" s="14"/>
      <c r="F76" s="14"/>
      <c r="G76" s="14"/>
      <c r="H76" s="14"/>
      <c r="I76" s="14"/>
      <c r="L76" s="14"/>
      <c r="M76" s="14"/>
      <c r="N76" s="14"/>
      <c r="O76" s="14"/>
      <c r="P76" s="14"/>
      <c r="Q76" s="1"/>
      <c r="R76" s="74" t="s">
        <v>121</v>
      </c>
      <c r="S76" s="79" t="s">
        <v>303</v>
      </c>
      <c r="T76" s="79" t="s">
        <v>1042</v>
      </c>
      <c r="U76" s="78"/>
    </row>
    <row r="77" spans="1:21" ht="14" x14ac:dyDescent="0.15">
      <c r="A77" s="14"/>
      <c r="B77" s="14"/>
      <c r="C77" s="14"/>
      <c r="D77" s="14"/>
      <c r="E77" s="14"/>
      <c r="F77" s="14"/>
      <c r="G77" s="14"/>
      <c r="H77" s="14"/>
      <c r="I77" s="14"/>
      <c r="L77" s="14"/>
      <c r="M77" s="14"/>
      <c r="N77" s="14"/>
      <c r="O77" s="14"/>
      <c r="P77" s="14"/>
      <c r="Q77" s="1"/>
      <c r="R77" s="74" t="s">
        <v>121</v>
      </c>
      <c r="S77" s="79" t="s">
        <v>329</v>
      </c>
      <c r="T77" s="79" t="s">
        <v>1043</v>
      </c>
      <c r="U77" s="78"/>
    </row>
    <row r="78" spans="1:21" ht="14" x14ac:dyDescent="0.15">
      <c r="A78" s="14"/>
      <c r="B78" s="14"/>
      <c r="C78" s="14"/>
      <c r="D78" s="14"/>
      <c r="E78" s="14"/>
      <c r="F78" s="14"/>
      <c r="G78" s="14"/>
      <c r="H78" s="14"/>
      <c r="I78" s="14"/>
      <c r="L78" s="14"/>
      <c r="M78" s="14"/>
      <c r="N78" s="14"/>
      <c r="O78" s="14"/>
      <c r="P78" s="14"/>
      <c r="Q78" s="1"/>
      <c r="R78" s="74" t="s">
        <v>121</v>
      </c>
      <c r="S78" s="79" t="s">
        <v>329</v>
      </c>
      <c r="T78" s="79" t="s">
        <v>1044</v>
      </c>
      <c r="U78" s="78"/>
    </row>
    <row r="79" spans="1:21" ht="14" x14ac:dyDescent="0.15">
      <c r="A79" s="14"/>
      <c r="B79" s="14"/>
      <c r="C79" s="14"/>
      <c r="D79" s="14"/>
      <c r="E79" s="14"/>
      <c r="F79" s="14"/>
      <c r="G79" s="14"/>
      <c r="H79" s="14"/>
      <c r="I79" s="14"/>
      <c r="L79" s="14"/>
      <c r="M79" s="14"/>
      <c r="N79" s="14"/>
      <c r="O79" s="14"/>
      <c r="P79" s="14"/>
      <c r="Q79" s="1"/>
      <c r="R79" s="74" t="s">
        <v>121</v>
      </c>
      <c r="S79" s="79" t="s">
        <v>1045</v>
      </c>
      <c r="T79" s="79" t="s">
        <v>1046</v>
      </c>
      <c r="U79" s="78"/>
    </row>
    <row r="80" spans="1:21" ht="14" x14ac:dyDescent="0.15">
      <c r="A80" s="14"/>
      <c r="B80" s="14"/>
      <c r="C80" s="14"/>
      <c r="D80" s="14"/>
      <c r="E80" s="14"/>
      <c r="F80" s="14"/>
      <c r="G80" s="14"/>
      <c r="H80" s="14"/>
      <c r="I80" s="14"/>
      <c r="L80" s="14"/>
      <c r="M80" s="14"/>
      <c r="N80" s="14"/>
      <c r="O80" s="14"/>
      <c r="P80" s="14"/>
      <c r="Q80" s="1"/>
      <c r="R80" s="74" t="s">
        <v>121</v>
      </c>
      <c r="S80" s="79" t="s">
        <v>1045</v>
      </c>
      <c r="T80" s="79" t="s">
        <v>1047</v>
      </c>
      <c r="U80" s="78"/>
    </row>
    <row r="81" spans="1:21" ht="14" x14ac:dyDescent="0.15">
      <c r="A81" s="14"/>
      <c r="B81" s="14"/>
      <c r="C81" s="14"/>
      <c r="D81" s="14"/>
      <c r="E81" s="14"/>
      <c r="F81" s="14"/>
      <c r="G81" s="14"/>
      <c r="H81" s="14"/>
      <c r="I81" s="14"/>
      <c r="L81" s="14"/>
      <c r="M81" s="14"/>
      <c r="N81" s="14"/>
      <c r="O81" s="14"/>
      <c r="P81" s="14"/>
      <c r="Q81" s="1"/>
      <c r="R81" s="74" t="s">
        <v>121</v>
      </c>
      <c r="S81" s="79" t="s">
        <v>1048</v>
      </c>
      <c r="T81" s="79" t="s">
        <v>1049</v>
      </c>
      <c r="U81" s="78"/>
    </row>
    <row r="82" spans="1:21" ht="14" x14ac:dyDescent="0.15">
      <c r="A82" s="14"/>
      <c r="B82" s="14"/>
      <c r="C82" s="14"/>
      <c r="D82" s="14"/>
      <c r="E82" s="14"/>
      <c r="F82" s="14"/>
      <c r="G82" s="14"/>
      <c r="H82" s="14"/>
      <c r="I82" s="14"/>
      <c r="L82" s="14"/>
      <c r="M82" s="14"/>
      <c r="N82" s="14"/>
      <c r="O82" s="14"/>
      <c r="P82" s="14"/>
      <c r="Q82" s="1"/>
      <c r="R82" s="74" t="s">
        <v>121</v>
      </c>
      <c r="S82" s="79" t="s">
        <v>1048</v>
      </c>
      <c r="T82" s="79" t="s">
        <v>1050</v>
      </c>
      <c r="U82" s="78"/>
    </row>
    <row r="83" spans="1:21" ht="14" x14ac:dyDescent="0.15">
      <c r="A83" s="14"/>
      <c r="B83" s="14"/>
      <c r="C83" s="14"/>
      <c r="D83" s="14"/>
      <c r="E83" s="14"/>
      <c r="F83" s="14"/>
      <c r="G83" s="14"/>
      <c r="H83" s="14"/>
      <c r="I83" s="14"/>
      <c r="L83" s="14"/>
      <c r="M83" s="14"/>
      <c r="N83" s="14"/>
      <c r="O83" s="14"/>
      <c r="P83" s="14"/>
      <c r="Q83" s="1"/>
      <c r="R83" s="74" t="s">
        <v>121</v>
      </c>
      <c r="S83" s="79" t="s">
        <v>1051</v>
      </c>
      <c r="T83" s="79" t="s">
        <v>1052</v>
      </c>
      <c r="U83" s="78"/>
    </row>
    <row r="84" spans="1:21" ht="14" x14ac:dyDescent="0.15">
      <c r="A84" s="14"/>
      <c r="B84" s="14"/>
      <c r="C84" s="14"/>
      <c r="D84" s="14"/>
      <c r="E84" s="14"/>
      <c r="F84" s="14"/>
      <c r="G84" s="14"/>
      <c r="H84" s="14"/>
      <c r="I84" s="14"/>
      <c r="L84" s="14"/>
      <c r="M84" s="14"/>
      <c r="N84" s="14"/>
      <c r="O84" s="14"/>
      <c r="P84" s="14"/>
      <c r="Q84" s="1"/>
      <c r="R84" s="74" t="s">
        <v>121</v>
      </c>
      <c r="S84" s="79" t="s">
        <v>1053</v>
      </c>
      <c r="T84" s="79" t="s">
        <v>1054</v>
      </c>
      <c r="U84" s="78"/>
    </row>
    <row r="85" spans="1:21" ht="14" x14ac:dyDescent="0.15">
      <c r="A85" s="14"/>
      <c r="B85" s="14"/>
      <c r="C85" s="14"/>
      <c r="D85" s="14"/>
      <c r="E85" s="14"/>
      <c r="F85" s="14"/>
      <c r="G85" s="14"/>
      <c r="H85" s="14"/>
      <c r="I85" s="14"/>
      <c r="L85" s="14"/>
      <c r="M85" s="14"/>
      <c r="N85" s="14"/>
      <c r="O85" s="14"/>
      <c r="P85" s="14"/>
      <c r="Q85" s="1"/>
      <c r="R85" s="74" t="s">
        <v>122</v>
      </c>
      <c r="S85" s="79" t="s">
        <v>1055</v>
      </c>
      <c r="T85" s="79" t="s">
        <v>1056</v>
      </c>
      <c r="U85" s="78"/>
    </row>
    <row r="86" spans="1:21" ht="14" x14ac:dyDescent="0.15">
      <c r="A86" s="14"/>
      <c r="B86" s="14"/>
      <c r="C86" s="14"/>
      <c r="D86" s="14"/>
      <c r="E86" s="14"/>
      <c r="F86" s="14"/>
      <c r="G86" s="14"/>
      <c r="H86" s="14"/>
      <c r="I86" s="14"/>
      <c r="L86" s="14"/>
      <c r="M86" s="14"/>
      <c r="N86" s="14"/>
      <c r="O86" s="14"/>
      <c r="P86" s="14"/>
      <c r="Q86" s="1"/>
      <c r="R86" s="74" t="s">
        <v>122</v>
      </c>
      <c r="S86" s="79" t="s">
        <v>1057</v>
      </c>
      <c r="T86" s="79" t="s">
        <v>1058</v>
      </c>
      <c r="U86" s="78"/>
    </row>
    <row r="87" spans="1:21" ht="14" x14ac:dyDescent="0.15">
      <c r="A87" s="14"/>
      <c r="B87" s="14"/>
      <c r="C87" s="14"/>
      <c r="D87" s="14"/>
      <c r="E87" s="14"/>
      <c r="F87" s="14"/>
      <c r="G87" s="14"/>
      <c r="H87" s="14"/>
      <c r="I87" s="14"/>
      <c r="L87" s="14"/>
      <c r="M87" s="14"/>
      <c r="N87" s="14"/>
      <c r="O87" s="14"/>
      <c r="P87" s="14"/>
      <c r="Q87" s="1"/>
      <c r="R87" s="74" t="s">
        <v>122</v>
      </c>
      <c r="S87" s="79" t="s">
        <v>1059</v>
      </c>
      <c r="T87" s="79" t="s">
        <v>1060</v>
      </c>
      <c r="U87" s="78"/>
    </row>
    <row r="88" spans="1:21" ht="14" x14ac:dyDescent="0.15">
      <c r="A88" s="14"/>
      <c r="B88" s="14"/>
      <c r="C88" s="14"/>
      <c r="D88" s="14"/>
      <c r="E88" s="14"/>
      <c r="F88" s="14"/>
      <c r="G88" s="14"/>
      <c r="H88" s="14"/>
      <c r="I88" s="14"/>
      <c r="L88" s="14"/>
      <c r="M88" s="14"/>
      <c r="N88" s="14"/>
      <c r="O88" s="14"/>
      <c r="P88" s="14"/>
      <c r="Q88" s="1"/>
      <c r="R88" s="74" t="s">
        <v>122</v>
      </c>
      <c r="S88" s="79" t="s">
        <v>1059</v>
      </c>
      <c r="T88" s="79" t="s">
        <v>1061</v>
      </c>
      <c r="U88" s="78"/>
    </row>
    <row r="89" spans="1:21" ht="14" x14ac:dyDescent="0.15">
      <c r="A89" s="14"/>
      <c r="B89" s="14"/>
      <c r="C89" s="14"/>
      <c r="D89" s="14"/>
      <c r="E89" s="14"/>
      <c r="F89" s="14"/>
      <c r="G89" s="14"/>
      <c r="H89" s="14"/>
      <c r="I89" s="14"/>
      <c r="L89" s="14"/>
      <c r="M89" s="14"/>
      <c r="N89" s="14"/>
      <c r="O89" s="14"/>
      <c r="P89" s="14"/>
      <c r="Q89" s="1"/>
      <c r="R89" s="74" t="s">
        <v>122</v>
      </c>
      <c r="S89" s="79" t="s">
        <v>474</v>
      </c>
      <c r="T89" s="79" t="s">
        <v>1062</v>
      </c>
      <c r="U89" s="78"/>
    </row>
    <row r="90" spans="1:21" ht="14" x14ac:dyDescent="0.15">
      <c r="A90" s="14"/>
      <c r="B90" s="14"/>
      <c r="C90" s="14"/>
      <c r="D90" s="14"/>
      <c r="E90" s="14"/>
      <c r="F90" s="14"/>
      <c r="G90" s="14"/>
      <c r="H90" s="14"/>
      <c r="I90" s="14"/>
      <c r="L90" s="14"/>
      <c r="M90" s="14"/>
      <c r="N90" s="14"/>
      <c r="O90" s="14"/>
      <c r="P90" s="14"/>
      <c r="Q90" s="1"/>
      <c r="R90" s="74" t="s">
        <v>122</v>
      </c>
      <c r="S90" s="79" t="s">
        <v>474</v>
      </c>
      <c r="T90" s="79" t="s">
        <v>1063</v>
      </c>
      <c r="U90" s="78"/>
    </row>
    <row r="91" spans="1:21" ht="14" x14ac:dyDescent="0.15">
      <c r="A91" s="14"/>
      <c r="B91" s="14"/>
      <c r="C91" s="14"/>
      <c r="D91" s="14"/>
      <c r="E91" s="14"/>
      <c r="F91" s="14"/>
      <c r="G91" s="14"/>
      <c r="H91" s="14"/>
      <c r="I91" s="14"/>
      <c r="L91" s="14"/>
      <c r="M91" s="14"/>
      <c r="N91" s="14"/>
      <c r="O91" s="14"/>
      <c r="P91" s="14"/>
      <c r="Q91" s="1"/>
      <c r="R91" s="74" t="s">
        <v>122</v>
      </c>
      <c r="S91" s="79" t="s">
        <v>1064</v>
      </c>
      <c r="T91" s="79" t="s">
        <v>1065</v>
      </c>
      <c r="U91" s="78"/>
    </row>
    <row r="92" spans="1:21" ht="14" x14ac:dyDescent="0.15">
      <c r="A92" s="14"/>
      <c r="B92" s="14"/>
      <c r="C92" s="14"/>
      <c r="D92" s="14"/>
      <c r="E92" s="14"/>
      <c r="F92" s="14"/>
      <c r="G92" s="14"/>
      <c r="H92" s="14"/>
      <c r="I92" s="14"/>
      <c r="L92" s="14"/>
      <c r="M92" s="14"/>
      <c r="N92" s="14"/>
      <c r="O92" s="14"/>
      <c r="P92" s="14"/>
      <c r="Q92" s="1"/>
      <c r="R92" s="74" t="s">
        <v>122</v>
      </c>
      <c r="S92" s="79" t="s">
        <v>1064</v>
      </c>
      <c r="T92" s="79" t="s">
        <v>1066</v>
      </c>
      <c r="U92" s="78"/>
    </row>
    <row r="93" spans="1:21" ht="14" x14ac:dyDescent="0.15">
      <c r="A93" s="14"/>
      <c r="B93" s="14"/>
      <c r="C93" s="14"/>
      <c r="D93" s="14"/>
      <c r="E93" s="14"/>
      <c r="F93" s="14"/>
      <c r="G93" s="14"/>
      <c r="H93" s="14"/>
      <c r="I93" s="14"/>
      <c r="L93" s="14"/>
      <c r="M93" s="14"/>
      <c r="N93" s="14"/>
      <c r="O93" s="14"/>
      <c r="P93" s="14"/>
      <c r="Q93" s="1"/>
      <c r="R93" s="74" t="s">
        <v>122</v>
      </c>
      <c r="S93" s="79" t="s">
        <v>469</v>
      </c>
      <c r="T93" s="79" t="s">
        <v>1067</v>
      </c>
      <c r="U93" s="78"/>
    </row>
    <row r="94" spans="1:21" ht="14" x14ac:dyDescent="0.15">
      <c r="A94" s="14"/>
      <c r="B94" s="14"/>
      <c r="C94" s="14"/>
      <c r="D94" s="14"/>
      <c r="E94" s="14"/>
      <c r="F94" s="14"/>
      <c r="G94" s="14"/>
      <c r="H94" s="14"/>
      <c r="I94" s="14"/>
      <c r="L94" s="14"/>
      <c r="M94" s="14"/>
      <c r="N94" s="14"/>
      <c r="O94" s="14"/>
      <c r="P94" s="14"/>
      <c r="Q94" s="1"/>
      <c r="R94" s="74" t="s">
        <v>122</v>
      </c>
      <c r="S94" s="79" t="s">
        <v>1068</v>
      </c>
      <c r="T94" s="79" t="s">
        <v>1069</v>
      </c>
      <c r="U94" s="78"/>
    </row>
    <row r="95" spans="1:21" ht="14" x14ac:dyDescent="0.15">
      <c r="A95" s="14"/>
      <c r="B95" s="14"/>
      <c r="C95" s="14"/>
      <c r="D95" s="14"/>
      <c r="E95" s="14"/>
      <c r="F95" s="14"/>
      <c r="G95" s="14"/>
      <c r="H95" s="14"/>
      <c r="I95" s="14"/>
      <c r="L95" s="14"/>
      <c r="M95" s="14"/>
      <c r="N95" s="14"/>
      <c r="O95" s="14"/>
      <c r="P95" s="14"/>
      <c r="Q95" s="1"/>
      <c r="R95" s="74" t="s">
        <v>122</v>
      </c>
      <c r="S95" s="79" t="s">
        <v>1070</v>
      </c>
      <c r="T95" s="79" t="s">
        <v>1071</v>
      </c>
      <c r="U95" s="78"/>
    </row>
    <row r="96" spans="1:21" ht="14" x14ac:dyDescent="0.15">
      <c r="A96" s="14"/>
      <c r="B96" s="14"/>
      <c r="C96" s="14"/>
      <c r="D96" s="14"/>
      <c r="E96" s="14"/>
      <c r="F96" s="14"/>
      <c r="G96" s="14"/>
      <c r="H96" s="14"/>
      <c r="I96" s="14"/>
      <c r="L96" s="14"/>
      <c r="M96" s="14"/>
      <c r="N96" s="14"/>
      <c r="O96" s="14"/>
      <c r="P96" s="14"/>
      <c r="Q96" s="1"/>
      <c r="R96" s="74" t="s">
        <v>123</v>
      </c>
      <c r="S96" s="79" t="s">
        <v>201</v>
      </c>
      <c r="T96" s="79" t="s">
        <v>1072</v>
      </c>
      <c r="U96" s="78"/>
    </row>
    <row r="97" spans="1:21" ht="14" x14ac:dyDescent="0.15">
      <c r="A97" s="14"/>
      <c r="B97" s="14"/>
      <c r="C97" s="14"/>
      <c r="D97" s="14"/>
      <c r="E97" s="14"/>
      <c r="F97" s="14"/>
      <c r="G97" s="14"/>
      <c r="H97" s="14"/>
      <c r="I97" s="14"/>
      <c r="L97" s="14"/>
      <c r="M97" s="14"/>
      <c r="N97" s="14"/>
      <c r="O97" s="14"/>
      <c r="P97" s="14"/>
      <c r="Q97" s="1"/>
      <c r="R97" s="74" t="s">
        <v>123</v>
      </c>
      <c r="S97" s="79" t="s">
        <v>201</v>
      </c>
      <c r="T97" s="79" t="s">
        <v>1073</v>
      </c>
      <c r="U97" s="78"/>
    </row>
    <row r="98" spans="1:21" ht="14" x14ac:dyDescent="0.15">
      <c r="A98" s="14"/>
      <c r="B98" s="14"/>
      <c r="C98" s="14"/>
      <c r="D98" s="14"/>
      <c r="E98" s="14"/>
      <c r="F98" s="14"/>
      <c r="G98" s="14"/>
      <c r="H98" s="14"/>
      <c r="I98" s="14"/>
      <c r="L98" s="14"/>
      <c r="M98" s="14"/>
      <c r="N98" s="14"/>
      <c r="O98" s="14"/>
      <c r="P98" s="14"/>
      <c r="Q98" s="1"/>
      <c r="R98" s="74" t="s">
        <v>123</v>
      </c>
      <c r="S98" s="79" t="s">
        <v>175</v>
      </c>
      <c r="T98" s="79" t="s">
        <v>1074</v>
      </c>
      <c r="U98" s="78"/>
    </row>
    <row r="99" spans="1:21" ht="14" x14ac:dyDescent="0.15">
      <c r="A99" s="14"/>
      <c r="B99" s="14"/>
      <c r="C99" s="14"/>
      <c r="D99" s="14"/>
      <c r="E99" s="14"/>
      <c r="F99" s="14"/>
      <c r="G99" s="14"/>
      <c r="H99" s="14"/>
      <c r="I99" s="14"/>
      <c r="L99" s="14"/>
      <c r="M99" s="14"/>
      <c r="N99" s="14"/>
      <c r="O99" s="14"/>
      <c r="P99" s="14"/>
      <c r="Q99" s="1"/>
      <c r="R99" s="74" t="s">
        <v>123</v>
      </c>
      <c r="S99" s="79" t="s">
        <v>314</v>
      </c>
      <c r="T99" s="79" t="s">
        <v>1075</v>
      </c>
      <c r="U99" s="78"/>
    </row>
    <row r="100" spans="1:21" ht="14" x14ac:dyDescent="0.15">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4" x14ac:dyDescent="0.15">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4" x14ac:dyDescent="0.15">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4" x14ac:dyDescent="0.15">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4" x14ac:dyDescent="0.15">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4" x14ac:dyDescent="0.15">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4" x14ac:dyDescent="0.15">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4" x14ac:dyDescent="0.15">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4" x14ac:dyDescent="0.15">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4" x14ac:dyDescent="0.15">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4" x14ac:dyDescent="0.15">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4" x14ac:dyDescent="0.15">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4" x14ac:dyDescent="0.15">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4" x14ac:dyDescent="0.15">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4" x14ac:dyDescent="0.15">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4" x14ac:dyDescent="0.15">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4" x14ac:dyDescent="0.15">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4" x14ac:dyDescent="0.15">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4" x14ac:dyDescent="0.15">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4" x14ac:dyDescent="0.15">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4" x14ac:dyDescent="0.15">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4" x14ac:dyDescent="0.15">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4" x14ac:dyDescent="0.15">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4" x14ac:dyDescent="0.15">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4" x14ac:dyDescent="0.15">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 x14ac:dyDescent="0.1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4" x14ac:dyDescent="0.15">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4" x14ac:dyDescent="0.15">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4" x14ac:dyDescent="0.15">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4" x14ac:dyDescent="0.15">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4" x14ac:dyDescent="0.15">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4" x14ac:dyDescent="0.15">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4" x14ac:dyDescent="0.15">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4" x14ac:dyDescent="0.15">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4" x14ac:dyDescent="0.15">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4" x14ac:dyDescent="0.15">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4" x14ac:dyDescent="0.15">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4" x14ac:dyDescent="0.15">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4" x14ac:dyDescent="0.15">
      <c r="A138" s="14"/>
      <c r="B138" s="14"/>
      <c r="C138" s="14"/>
      <c r="D138" s="14"/>
      <c r="E138" s="14"/>
      <c r="F138" s="14"/>
      <c r="G138" s="14"/>
      <c r="H138" s="14"/>
      <c r="I138" s="14"/>
      <c r="L138" s="14"/>
      <c r="M138" s="14"/>
      <c r="N138" s="14"/>
      <c r="O138" s="14"/>
      <c r="P138" s="14"/>
      <c r="Q138" s="1"/>
      <c r="R138" s="74" t="s">
        <v>126</v>
      </c>
      <c r="S138" s="79"/>
      <c r="T138" s="79" t="s">
        <v>1141</v>
      </c>
      <c r="U138" s="78"/>
    </row>
    <row r="139" spans="1:21" ht="14" x14ac:dyDescent="0.15">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4" x14ac:dyDescent="0.15">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4" x14ac:dyDescent="0.15">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4" x14ac:dyDescent="0.15">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4" x14ac:dyDescent="0.15">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4" x14ac:dyDescent="0.15">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4" x14ac:dyDescent="0.15">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4" x14ac:dyDescent="0.15">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4" x14ac:dyDescent="0.15">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4" x14ac:dyDescent="0.15">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4" x14ac:dyDescent="0.15">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4" x14ac:dyDescent="0.15">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4" x14ac:dyDescent="0.15">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4" x14ac:dyDescent="0.15">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4" x14ac:dyDescent="0.15">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4" x14ac:dyDescent="0.15">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4" x14ac:dyDescent="0.15">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4" x14ac:dyDescent="0.15">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4" x14ac:dyDescent="0.15">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4" x14ac:dyDescent="0.15">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4" x14ac:dyDescent="0.15">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4" x14ac:dyDescent="0.15">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4" x14ac:dyDescent="0.15">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4" x14ac:dyDescent="0.15">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4" x14ac:dyDescent="0.15">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4" x14ac:dyDescent="0.15">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4" x14ac:dyDescent="0.15">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4" x14ac:dyDescent="0.15">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4" x14ac:dyDescent="0.15">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4" x14ac:dyDescent="0.15">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4" x14ac:dyDescent="0.15">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4" x14ac:dyDescent="0.15">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4" x14ac:dyDescent="0.15">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4" x14ac:dyDescent="0.15">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4" x14ac:dyDescent="0.15">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4" x14ac:dyDescent="0.15">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4" x14ac:dyDescent="0.15">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4" x14ac:dyDescent="0.15">
      <c r="A176" s="14"/>
      <c r="B176" s="14"/>
      <c r="C176" s="14"/>
      <c r="D176" s="14"/>
      <c r="E176" s="14"/>
      <c r="F176" s="14"/>
      <c r="G176" s="14"/>
      <c r="H176" s="14"/>
      <c r="I176" s="14"/>
      <c r="L176" s="14"/>
      <c r="M176" s="14"/>
      <c r="N176" s="14"/>
      <c r="O176" s="14"/>
      <c r="P176" s="14"/>
      <c r="Q176" s="1"/>
      <c r="R176" s="74"/>
      <c r="S176" s="79"/>
      <c r="T176" s="79"/>
      <c r="U176" s="78"/>
    </row>
    <row r="177" spans="1:21" ht="14" x14ac:dyDescent="0.15">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4" x14ac:dyDescent="0.15">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4" x14ac:dyDescent="0.15">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14" x14ac:dyDescent="0.1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4" x14ac:dyDescent="0.15">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4" x14ac:dyDescent="0.15">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4" x14ac:dyDescent="0.15">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 x14ac:dyDescent="0.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4" x14ac:dyDescent="0.15">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4" x14ac:dyDescent="0.15">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4" x14ac:dyDescent="0.15">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4" x14ac:dyDescent="0.15">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4" x14ac:dyDescent="0.15">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4" x14ac:dyDescent="0.15">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4" x14ac:dyDescent="0.15">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4" x14ac:dyDescent="0.15">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4" x14ac:dyDescent="0.15">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4" x14ac:dyDescent="0.15">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4" x14ac:dyDescent="0.15">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4" x14ac:dyDescent="0.15">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4" x14ac:dyDescent="0.15">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4" x14ac:dyDescent="0.15">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4" x14ac:dyDescent="0.15">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4" x14ac:dyDescent="0.15">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4" x14ac:dyDescent="0.15">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4" x14ac:dyDescent="0.15">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4" x14ac:dyDescent="0.15">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4" x14ac:dyDescent="0.15">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4" x14ac:dyDescent="0.15">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4" x14ac:dyDescent="0.15">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4" x14ac:dyDescent="0.15">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4" x14ac:dyDescent="0.15">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4" x14ac:dyDescent="0.15">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4" x14ac:dyDescent="0.15">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4" x14ac:dyDescent="0.15">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4" x14ac:dyDescent="0.15">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4" x14ac:dyDescent="0.15">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4" x14ac:dyDescent="0.15">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4" x14ac:dyDescent="0.15">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4" x14ac:dyDescent="0.15">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4" x14ac:dyDescent="0.15">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4" x14ac:dyDescent="0.15">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4" x14ac:dyDescent="0.15">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4" x14ac:dyDescent="0.15">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4" x14ac:dyDescent="0.15">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4" x14ac:dyDescent="0.15">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4" x14ac:dyDescent="0.15">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4" x14ac:dyDescent="0.15">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4" x14ac:dyDescent="0.15">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4" x14ac:dyDescent="0.15">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4" x14ac:dyDescent="0.15">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4" x14ac:dyDescent="0.15">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4" x14ac:dyDescent="0.15">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4" x14ac:dyDescent="0.15">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4" x14ac:dyDescent="0.15">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4" x14ac:dyDescent="0.15">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4" x14ac:dyDescent="0.15">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6" x14ac:dyDescent="0.1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4" x14ac:dyDescent="0.15">
      <c r="A235" s="14"/>
      <c r="B235" s="14"/>
      <c r="C235" s="14"/>
      <c r="D235" s="14"/>
      <c r="E235" s="14"/>
      <c r="F235" s="14"/>
      <c r="G235" s="14"/>
      <c r="H235" s="14"/>
      <c r="I235" s="14"/>
      <c r="L235" s="14"/>
      <c r="M235" s="14"/>
      <c r="N235" s="14"/>
      <c r="O235" s="14"/>
      <c r="P235" s="14"/>
      <c r="Q235" s="1"/>
      <c r="R235" s="74"/>
      <c r="S235" s="79"/>
      <c r="T235" s="79"/>
      <c r="U235" s="78"/>
    </row>
    <row r="236" spans="1:21" ht="14" x14ac:dyDescent="0.15">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4" x14ac:dyDescent="0.15">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4" x14ac:dyDescent="0.15">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4" x14ac:dyDescent="0.15">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4" x14ac:dyDescent="0.15">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4" x14ac:dyDescent="0.15">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4" x14ac:dyDescent="0.15">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4" x14ac:dyDescent="0.15">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4" x14ac:dyDescent="0.15">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4" x14ac:dyDescent="0.15">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4" x14ac:dyDescent="0.15">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4" x14ac:dyDescent="0.15">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4" x14ac:dyDescent="0.15">
      <c r="L248" s="14"/>
      <c r="M248" s="14"/>
      <c r="N248" s="14"/>
      <c r="O248" s="14"/>
      <c r="P248" s="14"/>
      <c r="Q248" s="1"/>
      <c r="R248" s="74" t="s">
        <v>133</v>
      </c>
      <c r="S248" s="79" t="s">
        <v>1321</v>
      </c>
      <c r="T248" s="79" t="s">
        <v>1323</v>
      </c>
      <c r="U248" s="78"/>
    </row>
    <row r="249" spans="1:21" ht="14" x14ac:dyDescent="0.15">
      <c r="L249" s="14"/>
      <c r="M249" s="14"/>
      <c r="N249" s="14"/>
      <c r="O249" s="14"/>
      <c r="P249" s="14"/>
      <c r="Q249" s="1"/>
      <c r="R249" s="74" t="s">
        <v>133</v>
      </c>
      <c r="S249" s="79" t="s">
        <v>1321</v>
      </c>
      <c r="T249" s="79" t="s">
        <v>1324</v>
      </c>
      <c r="U249" s="78"/>
    </row>
    <row r="250" spans="1:21" ht="14" x14ac:dyDescent="0.15">
      <c r="L250" s="14"/>
      <c r="M250" s="14"/>
      <c r="N250" s="14"/>
      <c r="O250" s="14"/>
      <c r="P250" s="14"/>
      <c r="Q250" s="1"/>
      <c r="R250" s="74" t="s">
        <v>133</v>
      </c>
      <c r="S250" s="79" t="s">
        <v>1325</v>
      </c>
      <c r="T250" s="79" t="s">
        <v>1326</v>
      </c>
      <c r="U250" s="78"/>
    </row>
    <row r="251" spans="1:21" ht="15" thickBot="1" x14ac:dyDescent="0.2">
      <c r="L251" s="14"/>
      <c r="M251" s="14"/>
      <c r="N251" s="14"/>
      <c r="O251" s="14"/>
      <c r="P251" s="14"/>
      <c r="Q251" s="1"/>
      <c r="R251" s="84" t="s">
        <v>133</v>
      </c>
      <c r="S251" s="85" t="s">
        <v>1325</v>
      </c>
      <c r="T251" s="85" t="s">
        <v>1327</v>
      </c>
      <c r="U251" s="78"/>
    </row>
    <row r="252" spans="1:21" x14ac:dyDescent="0.15">
      <c r="L252" s="14"/>
      <c r="M252" s="14"/>
      <c r="N252" s="14"/>
      <c r="O252" s="14"/>
      <c r="P252" s="14"/>
    </row>
    <row r="253" spans="1:21" x14ac:dyDescent="0.15">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1640625" defaultRowHeight="11" x14ac:dyDescent="0.15"/>
  <cols>
    <col min="1" max="1" width="29.5" style="8" customWidth="1"/>
    <col min="2" max="2" width="32.1640625" style="8" customWidth="1"/>
    <col min="3" max="3" width="25.83203125" style="8" customWidth="1"/>
    <col min="4" max="4" width="27.1640625" style="8" customWidth="1"/>
    <col min="5" max="5" width="25.83203125" style="8" customWidth="1"/>
    <col min="6" max="6" width="3.83203125" style="14" customWidth="1"/>
    <col min="7" max="9" width="25.83203125" style="8" customWidth="1"/>
    <col min="10" max="10" width="3.83203125" style="8" customWidth="1"/>
    <col min="11" max="13" width="25.83203125" style="8" customWidth="1"/>
    <col min="14" max="14" width="3.83203125" style="8" customWidth="1"/>
    <col min="15" max="17" width="25.83203125" style="8" customWidth="1"/>
    <col min="18" max="18" width="3.83203125" style="8" customWidth="1"/>
    <col min="19" max="21" width="25.83203125" style="8" customWidth="1"/>
    <col min="22" max="22" width="3.83203125" style="8" customWidth="1"/>
    <col min="23" max="25" width="25.83203125" style="8" customWidth="1"/>
    <col min="26" max="26" width="3.83203125" style="8" customWidth="1"/>
    <col min="27" max="29" width="25.83203125" style="8" customWidth="1"/>
    <col min="30" max="30" width="3.83203125" style="8" customWidth="1"/>
    <col min="31" max="33" width="25.83203125" style="8" customWidth="1"/>
    <col min="34" max="34" width="3.83203125" style="8" customWidth="1"/>
    <col min="35" max="37" width="25.83203125" style="8" customWidth="1"/>
    <col min="38" max="38" width="3.83203125" style="8" customWidth="1"/>
    <col min="39" max="41" width="25.83203125" style="8" customWidth="1"/>
    <col min="42" max="55" width="9.1640625" style="14"/>
    <col min="56" max="16384" width="9.1640625" style="8"/>
  </cols>
  <sheetData>
    <row r="1" spans="1:5" s="14" customFormat="1" ht="12.75" customHeight="1" x14ac:dyDescent="0.15">
      <c r="A1" s="346" t="s">
        <v>9</v>
      </c>
      <c r="B1" s="59"/>
      <c r="C1" s="148"/>
      <c r="D1" s="148"/>
      <c r="E1" s="149"/>
    </row>
    <row r="2" spans="1:5" s="14" customFormat="1" ht="14" x14ac:dyDescent="0.2">
      <c r="A2" s="346"/>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c r="D5" s="14" t="s">
        <v>16</v>
      </c>
      <c r="E5" s="87"/>
    </row>
    <row r="6" spans="1:5" s="14" customFormat="1" x14ac:dyDescent="0.15">
      <c r="B6" s="59" t="s">
        <v>17</v>
      </c>
      <c r="C6" s="87"/>
      <c r="D6" s="14" t="s">
        <v>18</v>
      </c>
      <c r="E6" s="87"/>
    </row>
    <row r="7" spans="1:5" s="14" customFormat="1" x14ac:dyDescent="0.15">
      <c r="B7" s="59" t="s">
        <v>19</v>
      </c>
      <c r="C7" s="88" t="s">
        <v>20</v>
      </c>
    </row>
    <row r="8" spans="1:5" s="14" customFormat="1" x14ac:dyDescent="0.15">
      <c r="B8" s="59" t="s">
        <v>21</v>
      </c>
      <c r="C8" s="14" t="s">
        <v>22</v>
      </c>
      <c r="D8" s="14" t="s">
        <v>23</v>
      </c>
    </row>
    <row r="9" spans="1:5" s="14" customFormat="1" x14ac:dyDescent="0.15">
      <c r="B9" s="59"/>
      <c r="C9" s="147"/>
      <c r="D9" s="147"/>
      <c r="E9" s="14" t="s">
        <v>24</v>
      </c>
    </row>
    <row r="10" spans="1:5" s="14" customFormat="1" x14ac:dyDescent="0.15">
      <c r="B10" s="59" t="s">
        <v>25</v>
      </c>
      <c r="C10" s="14" t="s">
        <v>22</v>
      </c>
      <c r="D10" s="14" t="s">
        <v>23</v>
      </c>
    </row>
    <row r="11" spans="1:5" s="14" customFormat="1" x14ac:dyDescent="0.15">
      <c r="B11" s="59" t="s">
        <v>26</v>
      </c>
      <c r="C11" s="147" t="s">
        <v>27</v>
      </c>
      <c r="D11" s="147" t="s">
        <v>27</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173</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305" t="s">
        <v>5</v>
      </c>
      <c r="B20" s="11" t="s">
        <v>38</v>
      </c>
      <c r="C20" s="88" t="s">
        <v>39</v>
      </c>
      <c r="E20" s="94" t="s">
        <v>40</v>
      </c>
      <c r="O20" s="57"/>
    </row>
    <row r="21" spans="1:41 16384:16384" s="14" customFormat="1" x14ac:dyDescent="0.15">
      <c r="A21" s="305"/>
      <c r="B21" s="17"/>
    </row>
    <row r="22" spans="1:41 16384:16384" x14ac:dyDescent="0.15">
      <c r="A22" s="305"/>
      <c r="C22" s="338" t="s">
        <v>41</v>
      </c>
      <c r="D22" s="339"/>
      <c r="E22" s="340"/>
      <c r="G22" s="329" t="s">
        <v>42</v>
      </c>
      <c r="H22" s="330"/>
      <c r="I22" s="331"/>
      <c r="K22" s="329" t="s">
        <v>42</v>
      </c>
      <c r="L22" s="330"/>
      <c r="M22" s="331"/>
      <c r="O22" s="329" t="s">
        <v>42</v>
      </c>
      <c r="P22" s="330"/>
      <c r="Q22" s="331"/>
      <c r="S22" s="329" t="s">
        <v>42</v>
      </c>
      <c r="T22" s="330"/>
      <c r="U22" s="331"/>
      <c r="W22" s="329" t="s">
        <v>42</v>
      </c>
      <c r="X22" s="330"/>
      <c r="Y22" s="331"/>
      <c r="AA22" s="329" t="s">
        <v>42</v>
      </c>
      <c r="AB22" s="330"/>
      <c r="AC22" s="331"/>
      <c r="AE22" s="329" t="s">
        <v>42</v>
      </c>
      <c r="AF22" s="330"/>
      <c r="AG22" s="331"/>
      <c r="AI22" s="329" t="s">
        <v>42</v>
      </c>
      <c r="AJ22" s="330"/>
      <c r="AK22" s="331"/>
      <c r="AM22" s="329" t="s">
        <v>42</v>
      </c>
      <c r="AN22" s="330"/>
      <c r="AO22" s="331"/>
    </row>
    <row r="23" spans="1:41 16384:16384" ht="12" x14ac:dyDescent="0.15">
      <c r="A23" s="305"/>
      <c r="B23" s="150" t="str">
        <f>IF(C20="Start with impact category","Select Impact category &gt;&gt;","")</f>
        <v/>
      </c>
      <c r="C23" s="323"/>
      <c r="D23" s="324"/>
      <c r="E23" s="325"/>
      <c r="F23" s="101" t="str">
        <f>IF($B$23="Select Impact category &gt;&gt;", "&gt;&gt;","")</f>
        <v/>
      </c>
      <c r="G23" s="323"/>
      <c r="H23" s="324"/>
      <c r="I23" s="325"/>
      <c r="J23" s="101" t="str">
        <f>IF($B$23="Select Impact category &gt;&gt;", "&gt;&gt;","")</f>
        <v/>
      </c>
      <c r="K23" s="323"/>
      <c r="L23" s="324"/>
      <c r="M23" s="325"/>
      <c r="N23" s="101" t="str">
        <f>IF($B$23="Select Impact category &gt;&gt;", "&gt;&gt;","")</f>
        <v/>
      </c>
      <c r="O23" s="323"/>
      <c r="P23" s="324"/>
      <c r="Q23" s="325"/>
      <c r="R23" s="101" t="str">
        <f>IF($B$23="Select Impact category &gt;&gt;", "&gt;&gt;","")</f>
        <v/>
      </c>
      <c r="S23" s="323"/>
      <c r="T23" s="324"/>
      <c r="U23" s="325"/>
      <c r="V23" s="101" t="str">
        <f>IF($B$23="Select Impact category &gt;&gt;", "&gt;&gt;","")</f>
        <v/>
      </c>
      <c r="W23" s="323"/>
      <c r="X23" s="324"/>
      <c r="Y23" s="325"/>
      <c r="Z23" s="101" t="str">
        <f>IF($B$23="Select Impact category &gt;&gt;", "&gt;&gt;","")</f>
        <v/>
      </c>
      <c r="AA23" s="323"/>
      <c r="AB23" s="324"/>
      <c r="AC23" s="325"/>
      <c r="AD23" s="101" t="str">
        <f>IF($B$23="Select Impact category &gt;&gt;", "&gt;&gt;","")</f>
        <v/>
      </c>
      <c r="AE23" s="323"/>
      <c r="AF23" s="324"/>
      <c r="AG23" s="325"/>
      <c r="AH23" s="101" t="str">
        <f>IF($B$23="Select Impact category &gt;&gt;", "&gt;&gt;","")</f>
        <v/>
      </c>
      <c r="AI23" s="323"/>
      <c r="AJ23" s="324"/>
      <c r="AK23" s="325"/>
      <c r="AL23" s="101" t="str">
        <f>IF($B$23="Select Impact category &gt;&gt;", "&gt;&gt;","")</f>
        <v/>
      </c>
      <c r="AM23" s="323"/>
      <c r="AN23" s="324"/>
      <c r="AO23" s="325"/>
    </row>
    <row r="24" spans="1:41 16384:16384" ht="12.75" customHeight="1" x14ac:dyDescent="0.15">
      <c r="A24" s="305"/>
      <c r="B24" s="150" t="str">
        <f>IF(C20="Start with SDG","Select SDG &gt;&gt;","")</f>
        <v>Select SDG &gt;&gt;</v>
      </c>
      <c r="C24" s="326" t="s">
        <v>129</v>
      </c>
      <c r="D24" s="327"/>
      <c r="E24" s="328"/>
      <c r="F24" s="101" t="str">
        <f>IF($B$24="Select SDG &gt;&gt;","&gt;&gt;","")</f>
        <v>&gt;&gt;</v>
      </c>
      <c r="G24" s="326" t="s">
        <v>122</v>
      </c>
      <c r="H24" s="327"/>
      <c r="I24" s="328"/>
      <c r="J24" s="101" t="str">
        <f>IF($B$24="Select SDG &gt;&gt;","&gt;&gt;","")</f>
        <v>&gt;&gt;</v>
      </c>
      <c r="K24" s="326" t="s">
        <v>302</v>
      </c>
      <c r="L24" s="327"/>
      <c r="M24" s="328"/>
      <c r="N24" s="101" t="str">
        <f>IF($B$24="Select SDG &gt;&gt;","&gt;&gt;","")</f>
        <v>&gt;&gt;</v>
      </c>
      <c r="O24" s="326" t="s">
        <v>124</v>
      </c>
      <c r="P24" s="327"/>
      <c r="Q24" s="328"/>
      <c r="R24" s="101" t="str">
        <f>IF($B$24="Select SDG &gt;&gt;","&gt;&gt;","")</f>
        <v>&gt;&gt;</v>
      </c>
      <c r="S24" s="326" t="s">
        <v>124</v>
      </c>
      <c r="T24" s="327"/>
      <c r="U24" s="328"/>
      <c r="V24" s="101" t="str">
        <f>IF($B$24="Select SDG &gt;&gt;","&gt;&gt;","")</f>
        <v>&gt;&gt;</v>
      </c>
      <c r="W24" s="326"/>
      <c r="X24" s="327"/>
      <c r="Y24" s="328"/>
      <c r="Z24" s="101" t="str">
        <f>IF($B$24="Select SDG &gt;&gt;","&gt;&gt;","")</f>
        <v>&gt;&gt;</v>
      </c>
      <c r="AA24" s="326"/>
      <c r="AB24" s="327"/>
      <c r="AC24" s="328"/>
      <c r="AD24" s="101" t="str">
        <f>IF($B$24="Select SDG &gt;&gt;","&gt;&gt;","")</f>
        <v>&gt;&gt;</v>
      </c>
      <c r="AE24" s="326"/>
      <c r="AF24" s="327"/>
      <c r="AG24" s="328"/>
      <c r="AH24" s="101" t="str">
        <f>IF($B$24="Select SDG &gt;&gt;","&gt;&gt;","")</f>
        <v>&gt;&gt;</v>
      </c>
      <c r="AI24" s="326"/>
      <c r="AJ24" s="327"/>
      <c r="AK24" s="328"/>
      <c r="AL24" s="101" t="str">
        <f>IF($B$24="Select SDG &gt;&gt;","&gt;&gt;","")</f>
        <v>&gt;&gt;</v>
      </c>
      <c r="AM24" s="326"/>
      <c r="AN24" s="327"/>
      <c r="AO24" s="328"/>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20"/>
      <c r="D26" s="321"/>
      <c r="E26" s="322"/>
      <c r="F26" s="101" t="str">
        <f>IF($B$26="Select Monitoring indicator &gt;&gt;", "&gt;&gt;","")</f>
        <v/>
      </c>
      <c r="G26" s="320"/>
      <c r="H26" s="321"/>
      <c r="I26" s="322"/>
      <c r="J26" s="101" t="str">
        <f>IF($B$26="Select Monitoring indicator &gt;&gt;","&gt;&gt;","")</f>
        <v/>
      </c>
      <c r="K26" s="320"/>
      <c r="L26" s="321"/>
      <c r="M26" s="322"/>
      <c r="N26" s="101" t="str">
        <f>IF($B$26="Select Monitoring indicator &gt;&gt;","&gt;&gt;","")</f>
        <v/>
      </c>
      <c r="O26" s="320"/>
      <c r="P26" s="321"/>
      <c r="Q26" s="322"/>
      <c r="R26" s="101" t="str">
        <f>IF($B$26="Select Monitoring indicator &gt;&gt;","&gt;&gt;","")</f>
        <v/>
      </c>
      <c r="S26" s="320"/>
      <c r="T26" s="321"/>
      <c r="U26" s="322"/>
      <c r="V26" s="101" t="str">
        <f>IF($B$26="Select Monitoring indicator &gt;&gt;","&gt;&gt;","")</f>
        <v/>
      </c>
      <c r="W26" s="320"/>
      <c r="X26" s="321"/>
      <c r="Y26" s="322"/>
      <c r="Z26" s="101" t="str">
        <f>IF($B$26="Select Monitoring indicator &gt;&gt;","&gt;&gt;","")</f>
        <v/>
      </c>
      <c r="AA26" s="320"/>
      <c r="AB26" s="321"/>
      <c r="AC26" s="322"/>
      <c r="AD26" s="101" t="str">
        <f>IF($B$26="Select Monitoring indicator &gt;&gt;","&gt;&gt;","")</f>
        <v/>
      </c>
      <c r="AE26" s="320"/>
      <c r="AF26" s="321"/>
      <c r="AG26" s="322"/>
      <c r="AH26" s="101" t="str">
        <f>IF($B$26="Select Monitoring indicator &gt;&gt;","&gt;&gt;","")</f>
        <v/>
      </c>
      <c r="AI26" s="320"/>
      <c r="AJ26" s="321"/>
      <c r="AK26" s="322"/>
      <c r="AL26" s="101" t="str">
        <f>IF($B$26="Select Monitoring indicator &gt;&gt;","&gt;&gt;","")</f>
        <v/>
      </c>
      <c r="AM26" s="320"/>
      <c r="AN26" s="321"/>
      <c r="AO26" s="322"/>
    </row>
    <row r="27" spans="1:41 16384:16384" ht="12.75" customHeight="1" x14ac:dyDescent="0.15">
      <c r="B27" s="151" t="str">
        <f>IF(C24&lt;&gt;"","Select Monitoring indicator &gt;&gt;","")</f>
        <v>Select Monitoring indicator &gt;&gt;</v>
      </c>
      <c r="C27" s="320" t="s">
        <v>218</v>
      </c>
      <c r="D27" s="321"/>
      <c r="E27" s="322"/>
      <c r="F27" s="101" t="str">
        <f>IF($B$27="Select Monitoring indicator &gt;&gt;","&gt;&gt;","")</f>
        <v>&gt;&gt;</v>
      </c>
      <c r="G27" s="320" t="s">
        <v>1060</v>
      </c>
      <c r="H27" s="321"/>
      <c r="I27" s="322"/>
      <c r="J27" s="101" t="str">
        <f>IF($B$27="Select Monitoring indicator &gt;&gt;","&gt;&gt;","")</f>
        <v>&gt;&gt;</v>
      </c>
      <c r="K27" s="320" t="s">
        <v>330</v>
      </c>
      <c r="L27" s="321"/>
      <c r="M27" s="322"/>
      <c r="N27" s="101" t="str">
        <f>IF($B$27="Select Monitoring indicator &gt;&gt;","&gt;&gt;","")</f>
        <v>&gt;&gt;</v>
      </c>
      <c r="O27" s="320" t="s">
        <v>273</v>
      </c>
      <c r="P27" s="321"/>
      <c r="Q27" s="322"/>
      <c r="R27" s="101" t="str">
        <f>IF($B$27="Select Monitoring indicator &gt;&gt;","&gt;&gt;","")</f>
        <v>&gt;&gt;</v>
      </c>
      <c r="S27" s="320"/>
      <c r="T27" s="321"/>
      <c r="U27" s="322"/>
      <c r="V27" s="101" t="str">
        <f>IF($B$27="Select Monitoring indicator &gt;&gt;","&gt;&gt;","")</f>
        <v>&gt;&gt;</v>
      </c>
      <c r="W27" s="320"/>
      <c r="X27" s="321"/>
      <c r="Y27" s="322"/>
      <c r="Z27" s="101" t="str">
        <f>IF($B$27="Select Monitoring indicator &gt;&gt;","&gt;&gt;","")</f>
        <v>&gt;&gt;</v>
      </c>
      <c r="AA27" s="320"/>
      <c r="AB27" s="321"/>
      <c r="AC27" s="322"/>
      <c r="AD27" s="101" t="str">
        <f>IF($B$27="Select Monitoring indicator &gt;&gt;","&gt;&gt;","")</f>
        <v>&gt;&gt;</v>
      </c>
      <c r="AE27" s="320"/>
      <c r="AF27" s="321"/>
      <c r="AG27" s="322"/>
      <c r="AH27" s="101" t="str">
        <f>IF($B$27="Select Monitoring indicator &gt;&gt;","&gt;&gt;","")</f>
        <v>&gt;&gt;</v>
      </c>
      <c r="AI27" s="320"/>
      <c r="AJ27" s="321"/>
      <c r="AK27" s="322"/>
      <c r="AL27" s="101" t="str">
        <f>IF($B$27="Select Monitoring indicator &gt;&gt;","&gt;&gt;","")</f>
        <v>&gt;&gt;</v>
      </c>
      <c r="AM27" s="320"/>
      <c r="AN27" s="321"/>
      <c r="AO27" s="322"/>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18" t="str" cm="1">
        <f t="array" ref="C30">IFERROR(_xlfn.IFS(C23&lt;&gt;"",IFERROR(INDEX(BA!$J$4:$J$952,MATCH(C26,BA!$P$4:$P$952,0)),""),C24&lt;&gt;"",IFERROR(INDEX(BA!$J$4:$J$952,MATCH(C27,BA!$P$4:$P$952,0)),"")),"")</f>
        <v>GSDM-I13.2.1</v>
      </c>
      <c r="D30" s="303"/>
      <c r="E30" s="319"/>
      <c r="G30" s="318" t="str" cm="1">
        <f t="array" ref="G30">IFERROR(_xlfn.IFS(G23&lt;&gt;"",IFERROR(INDEX(BA!$J$4:$J$952,MATCH(G26,BA!$P$4:$P$952,0)),""),G24&lt;&gt;"",IFERROR(INDEX(BA!$J$4:$J$952,MATCH(G27,BA!$P$4:$P$952,0)),"")),"")</f>
        <v>GSDG-I6.3.1</v>
      </c>
      <c r="H30" s="303"/>
      <c r="I30" s="319"/>
      <c r="K30" s="318" t="str" cm="1">
        <f t="array" ref="K30">IFERROR(_xlfn.IFS(K23&lt;&gt;"",IFERROR(INDEX(BA!$J$4:$J$952,MATCH(K26,BA!$P$4:$P$952,0)),""),K24&lt;&gt;"",IFERROR(INDEX(BA!$J$4:$J$952,MATCH(K27,BA!$P$4:$P$952,0)),"")),"")</f>
        <v>GSDM-I5.5.1</v>
      </c>
      <c r="L30" s="303"/>
      <c r="M30" s="319"/>
      <c r="O30" s="318" t="str" cm="1">
        <f t="array" ref="O30">IFERROR(_xlfn.IFS(O23&lt;&gt;"",IFERROR(INDEX(BA!$J$4:$J$952,MATCH(O26,BA!$P$4:$P$952,0)),""),O24&lt;&gt;"",IFERROR(INDEX(BA!$J$4:$J$952,MATCH(O27,BA!$P$4:$P$952,0)),"")),"")</f>
        <v>GSDM-I8.5.1</v>
      </c>
      <c r="P30" s="303"/>
      <c r="Q30" s="319"/>
      <c r="S30" s="318" t="str" cm="1">
        <f t="array" ref="S30">IFERROR(_xlfn.IFS(S23&lt;&gt;"",IFERROR(INDEX(BA!$J$4:$J$952,MATCH(S26,BA!$P$4:$P$952,0)),""),S24&lt;&gt;"",IFERROR(INDEX(BA!$J$4:$J$952,MATCH(S27,BA!$P$4:$P$952,0)),"")),"")</f>
        <v/>
      </c>
      <c r="T30" s="303"/>
      <c r="U30" s="319"/>
      <c r="W30" s="318" t="str" cm="1">
        <f t="array" ref="W30">IFERROR(_xlfn.IFS(W23&lt;&gt;"",IFERROR(INDEX(BA!$J$4:$J$952,MATCH(W26,BA!$P$4:$P$952,0)),""),W24&lt;&gt;"",IFERROR(INDEX(BA!$J$4:$J$952,MATCH(W27,BA!$P$4:$P$952,0)),"")),"")</f>
        <v/>
      </c>
      <c r="X30" s="303"/>
      <c r="Y30" s="319"/>
      <c r="AA30" s="318" t="str" cm="1">
        <f t="array" ref="AA30">IFERROR(_xlfn.IFS(AA23&lt;&gt;"",IFERROR(INDEX(BA!$J$4:$J$952,MATCH(AA26,BA!$P$4:$P$952,0)),""),AA24&lt;&gt;"",IFERROR(INDEX(BA!$J$4:$J$952,MATCH(AA27,BA!$P$4:$P$952,0)),"")),"")</f>
        <v/>
      </c>
      <c r="AB30" s="303"/>
      <c r="AC30" s="319"/>
      <c r="AE30" s="318" t="str" cm="1">
        <f t="array" ref="AE30">IFERROR(_xlfn.IFS(AE23&lt;&gt;"",IFERROR(INDEX(BA!$J$4:$J$952,MATCH(AE26,BA!$P$4:$P$952,0)),""),AE24&lt;&gt;"",IFERROR(INDEX(BA!$J$4:$J$952,MATCH(AE27,BA!$P$4:$P$952,0)),"")),"")</f>
        <v/>
      </c>
      <c r="AF30" s="303"/>
      <c r="AG30" s="319"/>
      <c r="AI30" s="318" t="str" cm="1">
        <f t="array" ref="AI30">IFERROR(_xlfn.IFS(AI23&lt;&gt;"",IFERROR(INDEX(BA!$J$4:$J$952,MATCH(AI26,BA!$P$4:$P$952,0)),""),AI24&lt;&gt;"",IFERROR(INDEX(BA!$J$4:$J$952,MATCH(AI27,BA!$P$4:$P$952,0)),"")),"")</f>
        <v/>
      </c>
      <c r="AJ30" s="303"/>
      <c r="AK30" s="319"/>
      <c r="AM30" s="318" t="str" cm="1">
        <f t="array" ref="AM30">IFERROR(_xlfn.IFS(AM23&lt;&gt;"",IFERROR(INDEX(BA!$J$4:$J$952,MATCH(AM26,BA!$P$4:$P$952,0)),""),AM24&lt;&gt;"",IFERROR(INDEX(BA!$J$4:$J$952,MATCH(AM27,BA!$P$4:$P$952,0)),"")),"")</f>
        <v/>
      </c>
      <c r="AN30" s="303"/>
      <c r="AO30" s="319"/>
    </row>
    <row r="31" spans="1:41 16384:16384" x14ac:dyDescent="0.15">
      <c r="A31" s="14"/>
      <c r="B31" s="90" t="s">
        <v>50</v>
      </c>
      <c r="C31" s="318" t="str">
        <f>IFERROR(INDEX(BA!$O$4:$O$952,MATCH(C30,BA!$J$4:$J$952,0)),"")</f>
        <v xml:space="preserve">Reduction in GHGs emissions </v>
      </c>
      <c r="D31" s="303"/>
      <c r="E31" s="319"/>
      <c r="G31" s="318" t="str">
        <f>IFERROR(INDEX(BA!$O$4:$O$952,MATCH(G30,BA!$J$4:$J$952,0)),"")</f>
        <v>Discharging wastewater safely</v>
      </c>
      <c r="H31" s="303"/>
      <c r="I31" s="319"/>
      <c r="K31" s="318" t="str">
        <f>IFERROR(INDEX(BA!$O$4:$O$952,MATCH(K30,BA!$J$4:$J$952,0)),"")</f>
        <v xml:space="preserve">Women empowerment and gender equality </v>
      </c>
      <c r="L31" s="303"/>
      <c r="M31" s="319"/>
      <c r="O31" s="318" t="str">
        <f>IFERROR(INDEX(BA!$O$4:$O$952,MATCH(O30,BA!$J$4:$J$952,0)),"")</f>
        <v>Increased employment opportunities</v>
      </c>
      <c r="P31" s="303"/>
      <c r="Q31" s="319"/>
      <c r="S31" s="318" t="str">
        <f>IFERROR(INDEX(BA!$O$4:$O$952,MATCH(S30,BA!$J$4:$J$952,0)),"")</f>
        <v/>
      </c>
      <c r="T31" s="303"/>
      <c r="U31" s="319"/>
      <c r="W31" s="318" t="str">
        <f>IFERROR(INDEX(BA!$O$4:$O$952,MATCH(W30,BA!$J$4:$J$952,0)),"")</f>
        <v/>
      </c>
      <c r="X31" s="303"/>
      <c r="Y31" s="319"/>
      <c r="AA31" s="318" t="str">
        <f>IFERROR(INDEX(BA!$O$4:$O$952,MATCH(AA30,BA!$J$4:$J$952,0)),"")</f>
        <v/>
      </c>
      <c r="AB31" s="303"/>
      <c r="AC31" s="319"/>
      <c r="AE31" s="318" t="str">
        <f>IFERROR(INDEX(BA!$O$4:$O$952,MATCH(AE30,BA!$J$4:$J$952,0)),"")</f>
        <v/>
      </c>
      <c r="AF31" s="303"/>
      <c r="AG31" s="319"/>
      <c r="AI31" s="318" t="str">
        <f>IFERROR(INDEX(BA!$O$4:$O$952,MATCH(AI30,BA!$J$4:$J$952,0)),"")</f>
        <v/>
      </c>
      <c r="AJ31" s="303"/>
      <c r="AK31" s="319"/>
      <c r="AM31" s="318" t="str">
        <f>IFERROR(INDEX(BA!$O$4:$O$952,MATCH(AM30,BA!$J$4:$J$952,0)),"")</f>
        <v/>
      </c>
      <c r="AN31" s="303"/>
      <c r="AO31" s="319"/>
    </row>
    <row r="32" spans="1:41 16384:16384" ht="15" customHeight="1" x14ac:dyDescent="0.15">
      <c r="A32" s="14"/>
      <c r="B32" s="90" t="s">
        <v>51</v>
      </c>
      <c r="C32" s="318" t="str">
        <f>IFERROR(INDEX(BA!$L$4:$L$952,MATCH(C30,BA!$J$4:$J$952,0)),"")</f>
        <v>Climate change mitigation</v>
      </c>
      <c r="D32" s="303"/>
      <c r="E32" s="319"/>
      <c r="G32" s="318" t="str">
        <f>IFERROR(INDEX(BA!$L$4:$L$952,MATCH(G30,BA!$J$4:$J$952,0)),"")</f>
        <v>Water quality, quantity and service</v>
      </c>
      <c r="H32" s="303"/>
      <c r="I32" s="319"/>
      <c r="K32" s="318" t="str">
        <f>IFERROR(INDEX(BA!$L$4:$L$952,MATCH(K30,BA!$J$4:$J$952,0)),"")</f>
        <v>Gender</v>
      </c>
      <c r="L32" s="303"/>
      <c r="M32" s="319"/>
      <c r="O32" s="318" t="str">
        <f>IFERROR(INDEX(BA!$L$4:$L$952,MATCH(O30,BA!$J$4:$J$952,0)),"")</f>
        <v>Employment</v>
      </c>
      <c r="P32" s="303"/>
      <c r="Q32" s="319"/>
      <c r="S32" s="318" t="str">
        <f>IFERROR(INDEX(BA!$L$4:$L$952,MATCH(S30,BA!$J$4:$J$952,0)),"")</f>
        <v/>
      </c>
      <c r="T32" s="303"/>
      <c r="U32" s="319"/>
      <c r="W32" s="318" t="str">
        <f>IFERROR(INDEX(BA!$L$4:$L$952,MATCH(W30,BA!$J$4:$J$952,0)),"")</f>
        <v/>
      </c>
      <c r="X32" s="303"/>
      <c r="Y32" s="319"/>
      <c r="AA32" s="318" t="str">
        <f>IFERROR(INDEX(BA!$L$4:$L$952,MATCH(AA30,BA!$J$4:$J$952,0)),"")</f>
        <v/>
      </c>
      <c r="AB32" s="303"/>
      <c r="AC32" s="319"/>
      <c r="AE32" s="318" t="str">
        <f>IFERROR(INDEX(BA!$L$4:$L$952,MATCH(AE30,BA!$J$4:$J$952,0)),"")</f>
        <v/>
      </c>
      <c r="AF32" s="303"/>
      <c r="AG32" s="319"/>
      <c r="AI32" s="318" t="str">
        <f>IFERROR(INDEX(BA!$L$4:$L$952,MATCH(AI30,BA!$J$4:$J$952,0)),"")</f>
        <v/>
      </c>
      <c r="AJ32" s="303"/>
      <c r="AK32" s="319"/>
      <c r="AM32" s="318" t="str">
        <f>IFERROR(INDEX(BA!$L$4:$L$952,MATCH(AM30,BA!$J$4:$J$952,0)),"")</f>
        <v/>
      </c>
      <c r="AN32" s="303"/>
      <c r="AO32" s="319"/>
    </row>
    <row r="33" spans="1:41" ht="15" customHeight="1" x14ac:dyDescent="0.15">
      <c r="A33" s="14"/>
      <c r="B33" s="90" t="s">
        <v>52</v>
      </c>
      <c r="C33" s="318" t="str">
        <f>IFERROR(INDEX(BA!$M$4:$M$952,MATCH(C30,BA!$J$4:$J$952,0)),"")</f>
        <v>13. Climate action</v>
      </c>
      <c r="D33" s="303"/>
      <c r="E33" s="319"/>
      <c r="G33" s="318" t="str">
        <f>IFERROR(INDEX(BA!$M$4:$M$952,MATCH(G30,BA!$J$4:$J$952,0)),"")</f>
        <v xml:space="preserve">6. Clean water and sanitation </v>
      </c>
      <c r="H33" s="303"/>
      <c r="I33" s="319"/>
      <c r="K33" s="318" t="str">
        <f>IFERROR(INDEX(BA!$M$4:$M$952,MATCH(K30,BA!$J$4:$J$952,0)),"")</f>
        <v xml:space="preserve">5. Gender equality </v>
      </c>
      <c r="L33" s="303"/>
      <c r="M33" s="319"/>
      <c r="O33" s="318" t="str">
        <f>IFERROR(INDEX(BA!$M$4:$M$952,MATCH(O30,BA!$J$4:$J$952,0)),"")</f>
        <v>8. Decent work and economic growth</v>
      </c>
      <c r="P33" s="303"/>
      <c r="Q33" s="319"/>
      <c r="S33" s="318" t="str">
        <f>IFERROR(INDEX(BA!$M$4:$M$952,MATCH(S30,BA!$J$4:$J$952,0)),"")</f>
        <v/>
      </c>
      <c r="T33" s="303"/>
      <c r="U33" s="319"/>
      <c r="W33" s="318" t="str">
        <f>IFERROR(INDEX(BA!$M$4:$M$952,MATCH(W30,BA!$J$4:$J$952,0)),"")</f>
        <v/>
      </c>
      <c r="X33" s="303"/>
      <c r="Y33" s="319"/>
      <c r="AA33" s="318" t="str">
        <f>IFERROR(INDEX(BA!$M$4:$M$952,MATCH(AA30,BA!$J$4:$J$952,0)),"")</f>
        <v/>
      </c>
      <c r="AB33" s="303"/>
      <c r="AC33" s="319"/>
      <c r="AE33" s="318" t="str">
        <f>IFERROR(INDEX(BA!$M$4:$M$952,MATCH(AE30,BA!$J$4:$J$952,0)),"")</f>
        <v/>
      </c>
      <c r="AF33" s="303"/>
      <c r="AG33" s="319"/>
      <c r="AI33" s="318" t="str">
        <f>IFERROR(INDEX(BA!$M$4:$M$952,MATCH(AI30,BA!$J$4:$J$952,0)),"")</f>
        <v/>
      </c>
      <c r="AJ33" s="303"/>
      <c r="AK33" s="319"/>
      <c r="AM33" s="318" t="str">
        <f>IFERROR(INDEX(BA!$M$4:$M$952,MATCH(AM30,BA!$J$4:$J$952,0)),"")</f>
        <v/>
      </c>
      <c r="AN33" s="303"/>
      <c r="AO33" s="319"/>
    </row>
    <row r="34" spans="1:41" ht="15" customHeight="1" x14ac:dyDescent="0.15">
      <c r="A34" s="14"/>
      <c r="B34" s="90" t="s">
        <v>53</v>
      </c>
      <c r="C34" s="318" t="str">
        <f>IFERROR(INDEX(BA!$N$4:$N$952,MATCH(C30,BA!$J$4:$J$952,0)),"")</f>
        <v>13.2 Integrate climate change measures into national policies, strategies and planning</v>
      </c>
      <c r="D34" s="303"/>
      <c r="E34" s="319"/>
      <c r="G34" s="318"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303"/>
      <c r="I34" s="319"/>
      <c r="K34" s="318" t="str">
        <f>IFERROR(INDEX(BA!$N$4:$N$952,MATCH(K30,BA!$J$4:$J$952,0)),"")</f>
        <v>5.5 Ensure women’s full and effective participation and equal opportunities for leadership at all levels of decision-making in political, economic and public life</v>
      </c>
      <c r="L34" s="303"/>
      <c r="M34" s="319"/>
      <c r="O34" s="318" t="str">
        <f>IFERROR(INDEX(BA!$N$4:$N$952,MATCH(O30,BA!$J$4:$J$952,0)),"")</f>
        <v>8.5 By 2030, achieve full and productive employment and decent work for all women and men, including for young people and persons with disabilities, and equal pay for work of equal value</v>
      </c>
      <c r="P34" s="303"/>
      <c r="Q34" s="319"/>
      <c r="S34" s="318" t="str">
        <f>IFERROR(INDEX(BA!$N$4:$N$952,MATCH(S30,BA!$J$4:$J$952,0)),"")</f>
        <v/>
      </c>
      <c r="T34" s="303"/>
      <c r="U34" s="319"/>
      <c r="W34" s="318" t="str">
        <f>IFERROR(INDEX(BA!$N$4:$N$952,MATCH(W30,BA!$J$4:$J$952,0)),"")</f>
        <v/>
      </c>
      <c r="X34" s="303"/>
      <c r="Y34" s="319"/>
      <c r="AA34" s="318" t="str">
        <f>IFERROR(INDEX(BA!$N$4:$N$952,MATCH(AA30,BA!$J$4:$J$952,0)),"")</f>
        <v/>
      </c>
      <c r="AB34" s="303"/>
      <c r="AC34" s="319"/>
      <c r="AE34" s="318" t="str">
        <f>IFERROR(INDEX(BA!$N$4:$N$952,MATCH(AE30,BA!$J$4:$J$952,0)),"")</f>
        <v/>
      </c>
      <c r="AF34" s="303"/>
      <c r="AG34" s="319"/>
      <c r="AI34" s="318" t="str">
        <f>IFERROR(INDEX(BA!$N$4:$N$952,MATCH(AI30,BA!$J$4:$J$952,0)),"")</f>
        <v/>
      </c>
      <c r="AJ34" s="303"/>
      <c r="AK34" s="319"/>
      <c r="AM34" s="318" t="str">
        <f>IFERROR(INDEX(BA!$N$4:$N$952,MATCH(AM30,BA!$J$4:$J$952,0)),"")</f>
        <v/>
      </c>
      <c r="AN34" s="303"/>
      <c r="AO34" s="319"/>
    </row>
    <row r="35" spans="1:41" ht="140.25" customHeight="1" x14ac:dyDescent="0.15">
      <c r="A35" s="14"/>
      <c r="B35" s="90" t="s">
        <v>54</v>
      </c>
      <c r="C35" s="318" t="str">
        <f>IFERROR(INDEX(BA!$Q$4:$Q$952,MATCH($C$30,BA!$J$4:$J$952,0)),"")</f>
        <v>Refers to total amount of greenhouse gases avoided or sequestered during the reporting period.</v>
      </c>
      <c r="D35" s="303"/>
      <c r="E35" s="319"/>
      <c r="G35" s="318" t="str">
        <f>IFERROR(INDEX(BA!$Q$4:$Q$952,MATCH($G$30,BA!$J$4:$J$952,0)),"")</f>
        <v xml:space="preserve">Percentage and total volume of water recycled and reused </v>
      </c>
      <c r="H35" s="303"/>
      <c r="I35" s="319"/>
      <c r="K35" s="318" t="str">
        <f>IFERROR(INDEX(BA!$Q$4:$Q$952,MATCH($K$30,BA!$J$4:$J$952,0)),"")</f>
        <v>Refers to number of female management employees (managers) (full - time) at the organization as of the end of the reporting period</v>
      </c>
      <c r="L35" s="303"/>
      <c r="M35" s="319"/>
      <c r="O35" s="318" t="str">
        <f>IFERROR(INDEX(BA!$Q$4:$Q$952,MATCH($O$30,BA!$J$4:$J$952,0)),"")</f>
        <v>Refers to total jobs generated as a result of the project.</v>
      </c>
      <c r="P35" s="303"/>
      <c r="Q35" s="319"/>
      <c r="S35" s="318" t="str">
        <f>IFERROR(INDEX(BA!$Q$4:$Q$952,MATCH($S$30,BA!$J$4:$J$952,0)),"")</f>
        <v/>
      </c>
      <c r="T35" s="303"/>
      <c r="U35" s="319"/>
      <c r="W35" s="318" t="str">
        <f>IFERROR(INDEX(BA!$Q$4:$Q$952,MATCH($W$30,BA!$J$4:$J$952,0)),"")</f>
        <v/>
      </c>
      <c r="X35" s="303"/>
      <c r="Y35" s="319"/>
      <c r="AA35" s="318" t="str">
        <f>IFERROR(INDEX(BA!$Q$4:$Q$952,MATCH($AA$30,BA!$J$4:$J$952,0)),"")</f>
        <v/>
      </c>
      <c r="AB35" s="303"/>
      <c r="AC35" s="319"/>
      <c r="AE35" s="318" t="str">
        <f>IFERROR(INDEX(BA!$Q$4:$Q$952,MATCH($AE$30,BA!$J$4:$J$952,0)),"")</f>
        <v/>
      </c>
      <c r="AF35" s="303"/>
      <c r="AG35" s="319"/>
      <c r="AI35" s="318" t="str">
        <f>IFERROR(INDEX(BA!$Q$4:$Q$952,MATCH($AI$30,BA!$J$4:$J$952,0)),"")</f>
        <v/>
      </c>
      <c r="AJ35" s="303"/>
      <c r="AK35" s="319"/>
      <c r="AM35" s="318" t="str">
        <f>IFERROR(INDEX(BA!$Q$4:$Q$952,MATCH($AM$30,BA!$J$4:$J$952,0)),"")</f>
        <v/>
      </c>
      <c r="AN35" s="303"/>
      <c r="AO35" s="319"/>
    </row>
    <row r="36" spans="1:41" ht="187.5" customHeight="1" x14ac:dyDescent="0.15">
      <c r="A36" s="100" t="s">
        <v>55</v>
      </c>
      <c r="B36" s="91" t="str">
        <f>BA!R3</f>
        <v>Guidance, calculation method and other considerations</v>
      </c>
      <c r="C36" s="31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03"/>
      <c r="E36" s="319"/>
      <c r="G36" s="318" t="str">
        <f>IFERROR(INDEX(BA!$R$4:$R$952,MATCH($G$30,BA!$J$4:$J$952,0)),"")</f>
        <v xml:space="preserve">Measurement method – Measuring the - 
volume of water entering the treatment facility and  
volume of treated water supplied by the facility </v>
      </c>
      <c r="H36" s="303"/>
      <c r="I36" s="319"/>
      <c r="K36" s="318"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303"/>
      <c r="M36" s="319"/>
      <c r="O36" s="318"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303"/>
      <c r="Q36" s="319"/>
      <c r="S36" s="318" t="str">
        <f>IFERROR(INDEX(BA!$R$4:$R$952,MATCH($S$30,BA!$J$4:$J$952,0)),"")</f>
        <v/>
      </c>
      <c r="T36" s="303"/>
      <c r="U36" s="319"/>
      <c r="W36" s="318" t="str">
        <f>IFERROR(INDEX(BA!$R$4:$R$952,MATCH($W$30,BA!$J$4:$J$952,0)),"")</f>
        <v/>
      </c>
      <c r="X36" s="303"/>
      <c r="Y36" s="319"/>
      <c r="AA36" s="318" t="str">
        <f>IFERROR(INDEX(BA!$R$4:$R$952,MATCH($AA$30,BA!$J$4:$J$952,0)),"")</f>
        <v/>
      </c>
      <c r="AB36" s="303"/>
      <c r="AC36" s="319"/>
      <c r="AE36" s="318" t="str">
        <f>IFERROR(INDEX(BA!$R$4:$R$952,MATCH($AE$30,BA!$J$4:$J$952,0)),"")</f>
        <v/>
      </c>
      <c r="AF36" s="303"/>
      <c r="AG36" s="319"/>
      <c r="AI36" s="318" t="str">
        <f>IFERROR(INDEX(BA!$R$4:$R$952,MATCH($AI$30,BA!$J$4:$J$952,0)),"")</f>
        <v/>
      </c>
      <c r="AJ36" s="303"/>
      <c r="AK36" s="319"/>
      <c r="AM36" s="318" t="str">
        <f>IFERROR(INDEX(BA!$R$4:$R$952,MATCH($AM$30,BA!$J$4:$J$952,0)),"")</f>
        <v/>
      </c>
      <c r="AN36" s="303"/>
      <c r="AO36" s="319"/>
    </row>
    <row r="37" spans="1:41" ht="15" customHeight="1" x14ac:dyDescent="0.15">
      <c r="A37" s="14"/>
      <c r="B37" s="92" t="s">
        <v>56</v>
      </c>
      <c r="C37" s="315" t="str">
        <f>IFERROR(INDEX(BA!$S$4:$S$952,MATCH(C30,BA!$J$4:$J$952,0)),"")</f>
        <v>tCO2eq</v>
      </c>
      <c r="D37" s="316"/>
      <c r="E37" s="317"/>
      <c r="G37" s="315" t="str">
        <f>IFERROR(INDEX(BA!$S$4:$S$952,MATCH(G30,BA!$J$4:$J$952,0)),"")</f>
        <v>m3</v>
      </c>
      <c r="H37" s="316"/>
      <c r="I37" s="317"/>
      <c r="K37" s="315" t="str">
        <f>IFERROR(INDEX(BA!$S$4:$S$952,MATCH(K30,BA!$J$4:$J$952,0)),"")</f>
        <v>Number</v>
      </c>
      <c r="L37" s="316"/>
      <c r="M37" s="317"/>
      <c r="O37" s="315" t="str">
        <f>IFERROR(INDEX(BA!$S$4:$S$952,MATCH(O30,BA!$J$4:$J$952,0)),"")</f>
        <v>Number</v>
      </c>
      <c r="P37" s="316"/>
      <c r="Q37" s="317"/>
      <c r="S37" s="315" t="str">
        <f>IFERROR(INDEX(BA!$S$4:$S$952,MATCH(S30,BA!$J$4:$J$952,0)),"")</f>
        <v/>
      </c>
      <c r="T37" s="316"/>
      <c r="U37" s="317"/>
      <c r="W37" s="315" t="str">
        <f>IFERROR(INDEX(BA!$S$4:$S$952,MATCH(W30,BA!$J$4:$J$952,0)),"")</f>
        <v/>
      </c>
      <c r="X37" s="316"/>
      <c r="Y37" s="317"/>
      <c r="AA37" s="315" t="str">
        <f>IFERROR(INDEX(BA!$S$4:$S$952,MATCH(AA30,BA!$J$4:$J$952,0)),"")</f>
        <v/>
      </c>
      <c r="AB37" s="316"/>
      <c r="AC37" s="317"/>
      <c r="AE37" s="315" t="str">
        <f>IFERROR(INDEX(BA!$S$4:$S$952,MATCH(AE30,BA!$J$4:$J$952,0)),"")</f>
        <v/>
      </c>
      <c r="AF37" s="316"/>
      <c r="AG37" s="317"/>
      <c r="AI37" s="315" t="str">
        <f>IFERROR(INDEX(BA!$S$4:$S$952,MATCH(AI30,BA!$J$4:$J$952,0)),"")</f>
        <v/>
      </c>
      <c r="AJ37" s="316"/>
      <c r="AK37" s="317"/>
      <c r="AM37" s="315" t="str">
        <f>IFERROR(INDEX(BA!$S$4:$S$952,MATCH(AM30,BA!$J$4:$J$952,0)),"")</f>
        <v/>
      </c>
      <c r="AN37" s="316"/>
      <c r="AO37" s="317"/>
    </row>
    <row r="38" spans="1:41" ht="15" customHeight="1" x14ac:dyDescent="0.15">
      <c r="A38" s="14"/>
      <c r="B38" s="92" t="s">
        <v>57</v>
      </c>
      <c r="C38" s="315" t="str">
        <f>IFERROR(INDEX(BA!$T$4:$T$952,MATCH(C30,BA!$J$4:$J$952,0)),"")</f>
        <v>Project activity</v>
      </c>
      <c r="D38" s="316"/>
      <c r="E38" s="317"/>
      <c r="G38" s="315" t="str">
        <f>IFERROR(INDEX(BA!$T$4:$T$952,MATCH(G30,BA!$J$4:$J$952,0)),"")</f>
        <v>Project activity</v>
      </c>
      <c r="H38" s="316"/>
      <c r="I38" s="317"/>
      <c r="K38" s="315" t="str">
        <f>IFERROR(INDEX(BA!$T$4:$T$952,MATCH(K30,BA!$J$4:$J$952,0)),"")</f>
        <v>Project activity</v>
      </c>
      <c r="L38" s="316"/>
      <c r="M38" s="317"/>
      <c r="O38" s="315" t="str">
        <f>IFERROR(INDEX(BA!$T$4:$T$952,MATCH(O30,BA!$J$4:$J$952,0)),"")</f>
        <v>Project activity</v>
      </c>
      <c r="P38" s="316"/>
      <c r="Q38" s="317"/>
      <c r="S38" s="315" t="str">
        <f>IFERROR(INDEX(BA!$T$4:$T$952,MATCH(S30,BA!$J$4:$J$952,0)),"")</f>
        <v/>
      </c>
      <c r="T38" s="316"/>
      <c r="U38" s="317"/>
      <c r="W38" s="315" t="str">
        <f>IFERROR(INDEX(BA!$T$4:$T$952,MATCH(W30,BA!$J$4:$J$952,0)),"")</f>
        <v/>
      </c>
      <c r="X38" s="316"/>
      <c r="Y38" s="317"/>
      <c r="AA38" s="315" t="str">
        <f>IFERROR(INDEX(BA!$T$4:$T$952,MATCH(AA30,BA!$J$4:$J$952,0)),"")</f>
        <v/>
      </c>
      <c r="AB38" s="316"/>
      <c r="AC38" s="317"/>
      <c r="AE38" s="315" t="str">
        <f>IFERROR(INDEX(BA!$T$4:$T$952,MATCH(AE30,BA!$J$4:$J$952,0)),"")</f>
        <v/>
      </c>
      <c r="AF38" s="316"/>
      <c r="AG38" s="317"/>
      <c r="AI38" s="315" t="str">
        <f>IFERROR(INDEX(BA!$T$4:$T$952,MATCH(AI30,BA!$J$4:$J$952,0)),"")</f>
        <v/>
      </c>
      <c r="AJ38" s="316"/>
      <c r="AK38" s="317"/>
      <c r="AM38" s="315" t="str">
        <f>IFERROR(INDEX(BA!$T$4:$T$952,MATCH(AM30,BA!$J$4:$J$952,0)),"")</f>
        <v/>
      </c>
      <c r="AN38" s="316"/>
      <c r="AO38" s="317"/>
    </row>
    <row r="39" spans="1:41" ht="15" customHeight="1" x14ac:dyDescent="0.15">
      <c r="A39" s="14"/>
      <c r="B39" s="92" t="s">
        <v>58</v>
      </c>
      <c r="C39" s="315" t="str">
        <f>IFERROR(INDEX(BA!$U$4:$U$952,MATCH(C30,BA!$J$4:$J$952,0)),"")</f>
        <v>Calculation</v>
      </c>
      <c r="D39" s="316"/>
      <c r="E39" s="317"/>
      <c r="G39" s="315" t="str">
        <f>IFERROR(INDEX(BA!$U$4:$U$952,MATCH(G30,BA!$J$4:$J$952,0)),"")</f>
        <v>Treatment log</v>
      </c>
      <c r="H39" s="316"/>
      <c r="I39" s="317"/>
      <c r="K39" s="315" t="str">
        <f>IFERROR(INDEX(BA!$U$4:$U$952,MATCH(K30,BA!$J$4:$J$952,0)),"")</f>
        <v>Head count of female employee
Use the number as at the reporting period.</v>
      </c>
      <c r="L39" s="316"/>
      <c r="M39" s="317"/>
      <c r="O39" s="315"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16"/>
      <c r="Q39" s="317"/>
      <c r="S39" s="315" t="str">
        <f>IFERROR(INDEX(BA!$U$4:$U$952,MATCH(S30,BA!$J$4:$J$952,0)),"")</f>
        <v/>
      </c>
      <c r="T39" s="316"/>
      <c r="U39" s="317"/>
      <c r="W39" s="315" t="str">
        <f>IFERROR(INDEX(BA!$U$4:$U$952,MATCH(W30,BA!$J$4:$J$952,0)),"")</f>
        <v/>
      </c>
      <c r="X39" s="316"/>
      <c r="Y39" s="317"/>
      <c r="AA39" s="315" t="str">
        <f>IFERROR(INDEX(BA!$U$4:$U$952,MATCH(AA30,BA!$J$4:$J$952,0)),"")</f>
        <v/>
      </c>
      <c r="AB39" s="316"/>
      <c r="AC39" s="317"/>
      <c r="AE39" s="315" t="str">
        <f>IFERROR(INDEX(BA!$U$4:$U$952,MATCH(AE30,BA!$J$4:$J$952,0)),"")</f>
        <v/>
      </c>
      <c r="AF39" s="316"/>
      <c r="AG39" s="317"/>
      <c r="AI39" s="315" t="str">
        <f>IFERROR(INDEX(BA!$U$4:$U$952,MATCH(AI30,BA!$J$4:$J$952,0)),"")</f>
        <v/>
      </c>
      <c r="AJ39" s="316"/>
      <c r="AK39" s="317"/>
      <c r="AM39" s="315" t="str">
        <f>IFERROR(INDEX(BA!$U$4:$U$952,MATCH(AM30,BA!$J$4:$J$952,0)),"")</f>
        <v/>
      </c>
      <c r="AN39" s="316"/>
      <c r="AO39" s="317"/>
    </row>
    <row r="40" spans="1:41" ht="15" customHeight="1" x14ac:dyDescent="0.15">
      <c r="A40" s="14"/>
      <c r="B40" s="92" t="s">
        <v>59</v>
      </c>
      <c r="C40" s="315" t="str">
        <f>IFERROR(INDEX(BA!$V$4:$V$952,MATCH(C30,BA!$J$4:$J$952,0)),"")</f>
        <v>Annual</v>
      </c>
      <c r="D40" s="316"/>
      <c r="E40" s="317"/>
      <c r="G40" s="315" t="str">
        <f>IFERROR(INDEX(BA!$V$4:$V$952,MATCH(G30,BA!$J$4:$J$952,0)),"")</f>
        <v>Annual</v>
      </c>
      <c r="H40" s="316"/>
      <c r="I40" s="317"/>
      <c r="K40" s="315" t="str">
        <f>IFERROR(INDEX(BA!$V$4:$V$952,MATCH(K30,BA!$J$4:$J$952,0)),"")</f>
        <v>Annual</v>
      </c>
      <c r="L40" s="316"/>
      <c r="M40" s="317"/>
      <c r="O40" s="315" t="str">
        <f>IFERROR(INDEX(BA!$V$4:$V$952,MATCH(O30,BA!$J$4:$J$952,0)),"")</f>
        <v>Annual</v>
      </c>
      <c r="P40" s="316"/>
      <c r="Q40" s="317"/>
      <c r="S40" s="315" t="str">
        <f>IFERROR(INDEX(BA!$V$4:$V$952,MATCH(S30,BA!$J$4:$J$952,0)),"")</f>
        <v/>
      </c>
      <c r="T40" s="316"/>
      <c r="U40" s="317"/>
      <c r="W40" s="315" t="str">
        <f>IFERROR(INDEX(BA!$V$4:$V$952,MATCH(W30,BA!$J$4:$J$952,0)),"")</f>
        <v/>
      </c>
      <c r="X40" s="316"/>
      <c r="Y40" s="317"/>
      <c r="AA40" s="315" t="str">
        <f>IFERROR(INDEX(BA!$V$4:$V$952,MATCH(AA30,BA!$J$4:$J$952,0)),"")</f>
        <v/>
      </c>
      <c r="AB40" s="316"/>
      <c r="AC40" s="317"/>
      <c r="AE40" s="315" t="str">
        <f>IFERROR(INDEX(BA!$V$4:$V$952,MATCH(AE30,BA!$J$4:$J$952,0)),"")</f>
        <v/>
      </c>
      <c r="AF40" s="316"/>
      <c r="AG40" s="317"/>
      <c r="AI40" s="315" t="str">
        <f>IFERROR(INDEX(BA!$V$4:$V$952,MATCH(AI30,BA!$J$4:$J$952,0)),"")</f>
        <v/>
      </c>
      <c r="AJ40" s="316"/>
      <c r="AK40" s="317"/>
      <c r="AM40" s="315" t="str">
        <f>IFERROR(INDEX(BA!$V$4:$V$952,MATCH(AM30,BA!$J$4:$J$952,0)),"")</f>
        <v/>
      </c>
      <c r="AN40" s="316"/>
      <c r="AO40" s="317"/>
    </row>
    <row r="41" spans="1:41" ht="15" customHeight="1" x14ac:dyDescent="0.15">
      <c r="A41" s="14"/>
      <c r="B41" s="92" t="s">
        <v>60</v>
      </c>
      <c r="C41" s="315" t="str">
        <f>IFERROR(INDEX(BA!$X$4:$X$952,MATCH(C30,BA!$J$4:$J$952,0 )),"")</f>
        <v>NA</v>
      </c>
      <c r="D41" s="316"/>
      <c r="E41" s="317"/>
      <c r="G41" s="315">
        <f>IFERROR(INDEX(BA!$X$4:$X$952,MATCH(G30,BA!$J$4:$J$952,0 )),"")</f>
        <v>0</v>
      </c>
      <c r="H41" s="316"/>
      <c r="I41" s="317"/>
      <c r="K41" s="315" t="str">
        <f>IFERROR(INDEX(BA!$X$4:$X$952,MATCH(K30,BA!$J$4:$J$952,0 )),"")</f>
        <v>NA</v>
      </c>
      <c r="L41" s="316"/>
      <c r="M41" s="317"/>
      <c r="O41" s="315" t="str">
        <f>IFERROR(INDEX(BA!$X$4:$X$952,MATCH(O30,BA!$J$4:$J$952,0 )),"")</f>
        <v>NA</v>
      </c>
      <c r="P41" s="316"/>
      <c r="Q41" s="317"/>
      <c r="S41" s="315" t="str">
        <f>IFERROR(INDEX(BA!$X$4:$X$952,MATCH(S30,BA!$J$4:$J$952,0 )),"")</f>
        <v/>
      </c>
      <c r="T41" s="316"/>
      <c r="U41" s="317"/>
      <c r="W41" s="315" t="str">
        <f>IFERROR(INDEX(BA!$X$4:$X$952,MATCH(W30,BA!$J$4:$J$952,0 )),"")</f>
        <v/>
      </c>
      <c r="X41" s="316"/>
      <c r="Y41" s="317"/>
      <c r="AA41" s="315" t="str">
        <f>IFERROR(INDEX(BA!$X$4:$X$952,MATCH(AA30,BA!$J$4:$J$952,0 )),"")</f>
        <v/>
      </c>
      <c r="AB41" s="316"/>
      <c r="AC41" s="317"/>
      <c r="AE41" s="315" t="str">
        <f>IFERROR(INDEX(BA!$X$4:$X$952,MATCH(AE30,BA!$J$4:$J$952,0 )),"")</f>
        <v/>
      </c>
      <c r="AF41" s="316"/>
      <c r="AG41" s="317"/>
      <c r="AI41" s="315" t="str">
        <f>IFERROR(INDEX(BA!$X$4:$X$952,MATCH(AI30,BA!$J$4:$J$952,0 )),"")</f>
        <v/>
      </c>
      <c r="AJ41" s="316"/>
      <c r="AK41" s="317"/>
      <c r="AM41" s="315" t="str">
        <f>IFERROR(INDEX(BA!$X$4:$X$952,MATCH(AM30,BA!$J$4:$J$952,0 )),"")</f>
        <v/>
      </c>
      <c r="AN41" s="316"/>
      <c r="AO41" s="317"/>
    </row>
    <row r="42" spans="1:41" ht="28.5" customHeight="1" x14ac:dyDescent="0.15">
      <c r="A42" s="14"/>
      <c r="B42" s="92" t="s">
        <v>61</v>
      </c>
      <c r="C42" s="315" t="str">
        <f>IFERROR(INDEX(BA!$Y$4:$Y$952,MATCH(C30,BA!$J$4:$J$952,0 )),"NA")</f>
        <v>Gold Standard approved SDG Impact Quantification methodologies are available at https://globalgoals.goldstandard.org/</v>
      </c>
      <c r="D42" s="316"/>
      <c r="E42" s="317"/>
      <c r="G42" s="315">
        <f>IFERROR(INDEX(BA!$Y$4:$Y$952,MATCH(G30,BA!$J$4:$J$952,0)),"")</f>
        <v>0</v>
      </c>
      <c r="H42" s="316"/>
      <c r="I42" s="317"/>
      <c r="K42" s="315" t="str">
        <f>IFERROR(INDEX(BA!$Y$4:$Y$952,MATCH(K30,BA!$J$4:$J$952,0 )),"")</f>
        <v>IRIS, 2020. Full-time Employees: Female Managers (OI1571). v5.1.
https://iris.thegiin.org/metric/5.1/oi1571/</v>
      </c>
      <c r="L42" s="316"/>
      <c r="M42" s="317"/>
      <c r="O42" s="315" t="str">
        <f>IFERROR(INDEX(BA!$Y$4:$Y$952,MATCH(O30,BA!$J$4:$J$952,0 )),"")</f>
        <v>GRI 102: General Disclosures</v>
      </c>
      <c r="P42" s="316"/>
      <c r="Q42" s="317"/>
      <c r="S42" s="315" t="str">
        <f>IFERROR(INDEX(BA!$Y$4:$Y$952,MATCH(S30,BA!$J$4:$J$952,0 )),"")</f>
        <v/>
      </c>
      <c r="T42" s="316"/>
      <c r="U42" s="317"/>
      <c r="W42" s="315" t="str">
        <f>IFERROR(INDEX(BA!$Y$4:$Y$952,MATCH(W30,BA!$J$4:$J$952,0 )),"")</f>
        <v/>
      </c>
      <c r="X42" s="316"/>
      <c r="Y42" s="317"/>
      <c r="AA42" s="315" t="str">
        <f>IFERROR(INDEX(BA!$Y$4:$Y$952,MATCH(AA30,BA!$J$4:$J$952,0 )),"")</f>
        <v/>
      </c>
      <c r="AB42" s="316"/>
      <c r="AC42" s="317"/>
      <c r="AE42" s="315" t="str">
        <f>IFERROR(INDEX(BA!$Y$4:$Y$952,MATCH(AE30,BA!$J$4:$J$952,0 )),"")</f>
        <v/>
      </c>
      <c r="AF42" s="316"/>
      <c r="AG42" s="317"/>
      <c r="AI42" s="315" t="str">
        <f>IFERROR(INDEX(BA!$Y$4:$Y$952,MATCH(AI30,BA!$J$4:$J$952,0 )),"")</f>
        <v/>
      </c>
      <c r="AJ42" s="316"/>
      <c r="AK42" s="317"/>
      <c r="AM42" s="315" t="str">
        <f>IFERROR(INDEX(BA!$Y$4:$Y$952,MATCH(AM30,BA!$J$4:$J$952,0 )),"")</f>
        <v/>
      </c>
      <c r="AN42" s="316"/>
      <c r="AO42" s="317"/>
    </row>
    <row r="43" spans="1:41" ht="15" customHeight="1" x14ac:dyDescent="0.15">
      <c r="A43" s="14"/>
      <c r="B43" s="30"/>
      <c r="C43" s="315"/>
      <c r="D43" s="316"/>
      <c r="E43" s="317"/>
      <c r="G43" s="332"/>
      <c r="H43" s="333"/>
      <c r="I43" s="334"/>
      <c r="K43" s="315"/>
      <c r="L43" s="316"/>
      <c r="M43" s="317"/>
      <c r="O43" s="315"/>
      <c r="P43" s="316"/>
      <c r="Q43" s="317"/>
      <c r="S43" s="315"/>
      <c r="T43" s="316"/>
      <c r="U43" s="317"/>
      <c r="W43" s="315"/>
      <c r="X43" s="316"/>
      <c r="Y43" s="317"/>
      <c r="AA43" s="315"/>
      <c r="AB43" s="316"/>
      <c r="AC43" s="317"/>
      <c r="AE43" s="315"/>
      <c r="AF43" s="316"/>
      <c r="AG43" s="317"/>
      <c r="AI43" s="315"/>
      <c r="AJ43" s="316"/>
      <c r="AK43" s="317"/>
      <c r="AM43" s="315"/>
      <c r="AN43" s="316"/>
      <c r="AO43" s="317"/>
    </row>
    <row r="44" spans="1:41" ht="15" customHeight="1" x14ac:dyDescent="0.15">
      <c r="A44" s="14"/>
      <c r="B44" s="30"/>
      <c r="C44" s="332"/>
      <c r="D44" s="333"/>
      <c r="E44" s="334"/>
      <c r="G44" s="332"/>
      <c r="H44" s="333"/>
      <c r="I44" s="334"/>
      <c r="K44" s="315"/>
      <c r="L44" s="316"/>
      <c r="M44" s="317"/>
      <c r="O44" s="315"/>
      <c r="P44" s="316"/>
      <c r="Q44" s="317"/>
      <c r="S44" s="315"/>
      <c r="T44" s="316"/>
      <c r="U44" s="317"/>
      <c r="W44" s="315"/>
      <c r="X44" s="316"/>
      <c r="Y44" s="317"/>
      <c r="AA44" s="315"/>
      <c r="AB44" s="316"/>
      <c r="AC44" s="317"/>
      <c r="AE44" s="315"/>
      <c r="AF44" s="316"/>
      <c r="AG44" s="317"/>
      <c r="AI44" s="315"/>
      <c r="AJ44" s="316"/>
      <c r="AK44" s="317"/>
      <c r="AM44" s="315"/>
      <c r="AN44" s="316"/>
      <c r="AO44" s="317"/>
    </row>
    <row r="45" spans="1:41" ht="15" customHeight="1" x14ac:dyDescent="0.15">
      <c r="A45" s="14"/>
      <c r="B45" s="30"/>
      <c r="C45" s="332"/>
      <c r="D45" s="333"/>
      <c r="E45" s="334"/>
      <c r="G45" s="332"/>
      <c r="H45" s="333"/>
      <c r="I45" s="334"/>
      <c r="K45" s="315"/>
      <c r="L45" s="316"/>
      <c r="M45" s="317"/>
      <c r="O45" s="315"/>
      <c r="P45" s="316"/>
      <c r="Q45" s="317"/>
      <c r="S45" s="315"/>
      <c r="T45" s="316"/>
      <c r="U45" s="317"/>
      <c r="W45" s="315"/>
      <c r="X45" s="316"/>
      <c r="Y45" s="317"/>
      <c r="AA45" s="315"/>
      <c r="AB45" s="316"/>
      <c r="AC45" s="317"/>
      <c r="AE45" s="315"/>
      <c r="AF45" s="316"/>
      <c r="AG45" s="317"/>
      <c r="AI45" s="315"/>
      <c r="AJ45" s="316"/>
      <c r="AK45" s="317"/>
      <c r="AM45" s="315"/>
      <c r="AN45" s="316"/>
      <c r="AO45" s="317"/>
    </row>
    <row r="46" spans="1:41" ht="15" customHeight="1" x14ac:dyDescent="0.15">
      <c r="A46" s="14"/>
      <c r="B46" s="30"/>
      <c r="C46" s="332"/>
      <c r="D46" s="333"/>
      <c r="E46" s="334"/>
      <c r="G46" s="332"/>
      <c r="H46" s="333"/>
      <c r="I46" s="334"/>
      <c r="K46" s="315"/>
      <c r="L46" s="316"/>
      <c r="M46" s="317"/>
      <c r="O46" s="315"/>
      <c r="P46" s="316"/>
      <c r="Q46" s="317"/>
      <c r="S46" s="315"/>
      <c r="T46" s="316"/>
      <c r="U46" s="317"/>
      <c r="W46" s="315"/>
      <c r="X46" s="316"/>
      <c r="Y46" s="317"/>
      <c r="AA46" s="315"/>
      <c r="AB46" s="316"/>
      <c r="AC46" s="317"/>
      <c r="AE46" s="315"/>
      <c r="AF46" s="316"/>
      <c r="AG46" s="317"/>
      <c r="AI46" s="315"/>
      <c r="AJ46" s="316"/>
      <c r="AK46" s="317"/>
      <c r="AM46" s="315"/>
      <c r="AN46" s="316"/>
      <c r="AO46" s="317"/>
    </row>
    <row r="47" spans="1:41" ht="15" customHeight="1" x14ac:dyDescent="0.15">
      <c r="A47" s="14"/>
      <c r="B47" s="30"/>
      <c r="C47" s="335"/>
      <c r="D47" s="336"/>
      <c r="E47" s="337"/>
      <c r="G47" s="335"/>
      <c r="H47" s="336"/>
      <c r="I47" s="337"/>
      <c r="K47" s="315"/>
      <c r="L47" s="316"/>
      <c r="M47" s="317"/>
      <c r="O47" s="315"/>
      <c r="P47" s="316"/>
      <c r="Q47" s="317"/>
      <c r="S47" s="315"/>
      <c r="T47" s="316"/>
      <c r="U47" s="317"/>
      <c r="W47" s="315"/>
      <c r="X47" s="316"/>
      <c r="Y47" s="317"/>
      <c r="AA47" s="315"/>
      <c r="AB47" s="316"/>
      <c r="AC47" s="317"/>
      <c r="AE47" s="315"/>
      <c r="AF47" s="316"/>
      <c r="AG47" s="317"/>
      <c r="AI47" s="315"/>
      <c r="AJ47" s="316"/>
      <c r="AK47" s="317"/>
      <c r="AM47" s="315"/>
      <c r="AN47" s="316"/>
      <c r="AO47" s="317"/>
    </row>
    <row r="48" spans="1:41" ht="15" customHeight="1" x14ac:dyDescent="0.15">
      <c r="A48" s="14"/>
      <c r="B48" s="30"/>
      <c r="C48" s="341"/>
      <c r="D48" s="342"/>
      <c r="E48" s="343"/>
      <c r="G48" s="341"/>
      <c r="H48" s="342"/>
      <c r="I48" s="343"/>
      <c r="K48" s="315"/>
      <c r="L48" s="316"/>
      <c r="M48" s="317"/>
      <c r="O48" s="315"/>
      <c r="P48" s="316"/>
      <c r="Q48" s="317"/>
      <c r="S48" s="315"/>
      <c r="T48" s="316"/>
      <c r="U48" s="317"/>
      <c r="W48" s="315"/>
      <c r="X48" s="316"/>
      <c r="Y48" s="317"/>
      <c r="AA48" s="315"/>
      <c r="AB48" s="316"/>
      <c r="AC48" s="317"/>
      <c r="AE48" s="315"/>
      <c r="AF48" s="316"/>
      <c r="AG48" s="317"/>
      <c r="AI48" s="315"/>
      <c r="AJ48" s="316"/>
      <c r="AK48" s="317"/>
      <c r="AM48" s="315"/>
      <c r="AN48" s="316"/>
      <c r="AO48" s="317"/>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44" t="s">
        <v>64</v>
      </c>
      <c r="B50" s="138" t="s">
        <v>65</v>
      </c>
      <c r="C50" s="310" t="str" cm="1">
        <f t="array" ref="C50">IFERROR(_xlfn.IFS(B26&lt;&gt;"",C26,B27&lt;&gt;"",C27),"")</f>
        <v>Amount of GHGs emissions avoided or sequestered</v>
      </c>
      <c r="D50" s="311"/>
      <c r="E50" s="312"/>
      <c r="F50" s="37"/>
      <c r="G50" s="310" t="str" cm="1">
        <f t="array" ref="G50">IFERROR(_xlfn.IFS(F26&lt;&gt;"",G26,F27&lt;&gt;"",G27),"")</f>
        <v>6.3.1 Proportion of wastewater safely treated</v>
      </c>
      <c r="H50" s="311"/>
      <c r="I50" s="312"/>
      <c r="J50" s="38"/>
      <c r="K50" s="310" t="str" cm="1">
        <f t="array" ref="K50">IFERROR(_xlfn.IFS(J26&lt;&gt;"",K26,J27&lt;&gt;"",K27),"")</f>
        <v>Number of women serving in managerial/ leadership /ownership role</v>
      </c>
      <c r="L50" s="311"/>
      <c r="M50" s="312"/>
      <c r="N50" s="38"/>
      <c r="O50" s="310" t="str" cm="1">
        <f t="array" ref="O50">IFERROR(_xlfn.IFS(N26&lt;&gt;"",O26,N27&lt;&gt;"",O27),"")</f>
        <v>Total number of jobs</v>
      </c>
      <c r="P50" s="311"/>
      <c r="Q50" s="312"/>
      <c r="R50" s="38"/>
      <c r="S50" s="310" cm="1">
        <f t="array" ref="S50">IFERROR(_xlfn.IFS(R26&lt;&gt;"",S26,R27&lt;&gt;"",S27),"")</f>
        <v>0</v>
      </c>
      <c r="T50" s="311"/>
      <c r="U50" s="312"/>
      <c r="V50" s="38"/>
      <c r="W50" s="310" cm="1">
        <f t="array" ref="W50">IFERROR(_xlfn.IFS(V26&lt;&gt;"",W26,V27&lt;&gt;"",W27),"")</f>
        <v>0</v>
      </c>
      <c r="X50" s="311"/>
      <c r="Y50" s="312"/>
      <c r="Z50" s="38"/>
      <c r="AA50" s="310" cm="1">
        <f t="array" ref="AA50">IFERROR(_xlfn.IFS(Z26&lt;&gt;"",AA26,Z27&lt;&gt;"",AA27),"")</f>
        <v>0</v>
      </c>
      <c r="AB50" s="311"/>
      <c r="AC50" s="312"/>
      <c r="AD50" s="38"/>
      <c r="AE50" s="310" cm="1">
        <f t="array" ref="AE50">IFERROR(_xlfn.IFS(AD26&lt;&gt;"",AE26,AD27&lt;&gt;"",AE27),"")</f>
        <v>0</v>
      </c>
      <c r="AF50" s="311"/>
      <c r="AG50" s="312"/>
      <c r="AH50" s="38"/>
      <c r="AI50" s="310" cm="1">
        <f t="array" ref="AI50">IFERROR(_xlfn.IFS(AH26&lt;&gt;"",AI26,AH27&lt;&gt;"",AI27),"")</f>
        <v>0</v>
      </c>
      <c r="AJ50" s="311"/>
      <c r="AK50" s="312"/>
      <c r="AL50" s="38"/>
      <c r="AM50" s="310" cm="1">
        <f t="array" ref="AM50">IFERROR(_xlfn.IFS(AL26&lt;&gt;"",AM26,AL27&lt;&gt;"",AM27),"")</f>
        <v>0</v>
      </c>
      <c r="AN50" s="311"/>
      <c r="AO50" s="312"/>
    </row>
    <row r="51" spans="1:41" x14ac:dyDescent="0.15">
      <c r="A51" s="344"/>
      <c r="B51" s="92" t="s">
        <v>56</v>
      </c>
      <c r="C51" s="313" t="s">
        <v>66</v>
      </c>
      <c r="D51" s="314"/>
      <c r="E51" s="314"/>
      <c r="F51" s="37"/>
      <c r="G51" s="313" t="s">
        <v>66</v>
      </c>
      <c r="H51" s="314"/>
      <c r="I51" s="314"/>
      <c r="J51" s="38"/>
      <c r="K51" s="313" t="s">
        <v>66</v>
      </c>
      <c r="L51" s="314"/>
      <c r="M51" s="314"/>
      <c r="N51" s="38"/>
      <c r="O51" s="313" t="s">
        <v>66</v>
      </c>
      <c r="P51" s="314"/>
      <c r="Q51" s="314"/>
      <c r="R51" s="38"/>
      <c r="S51" s="313" t="s">
        <v>66</v>
      </c>
      <c r="T51" s="314"/>
      <c r="U51" s="314"/>
      <c r="V51" s="38"/>
      <c r="W51" s="313" t="s">
        <v>66</v>
      </c>
      <c r="X51" s="314"/>
      <c r="Y51" s="314"/>
      <c r="Z51" s="38"/>
      <c r="AA51" s="313" t="s">
        <v>66</v>
      </c>
      <c r="AB51" s="314"/>
      <c r="AC51" s="314"/>
      <c r="AD51" s="38"/>
      <c r="AE51" s="313" t="s">
        <v>66</v>
      </c>
      <c r="AF51" s="314"/>
      <c r="AG51" s="314"/>
      <c r="AH51" s="38"/>
      <c r="AI51" s="313" t="s">
        <v>66</v>
      </c>
      <c r="AJ51" s="314"/>
      <c r="AK51" s="314"/>
      <c r="AL51" s="38"/>
      <c r="AM51" s="313" t="s">
        <v>66</v>
      </c>
      <c r="AN51" s="314"/>
      <c r="AO51" s="314"/>
    </row>
    <row r="52" spans="1:41" x14ac:dyDescent="0.15">
      <c r="A52" s="344"/>
      <c r="B52" s="92" t="s">
        <v>57</v>
      </c>
      <c r="C52" s="313" t="s">
        <v>66</v>
      </c>
      <c r="D52" s="314"/>
      <c r="E52" s="314"/>
      <c r="F52" s="37"/>
      <c r="G52" s="313" t="s">
        <v>66</v>
      </c>
      <c r="H52" s="314"/>
      <c r="I52" s="314"/>
      <c r="J52" s="38"/>
      <c r="K52" s="313" t="s">
        <v>66</v>
      </c>
      <c r="L52" s="314"/>
      <c r="M52" s="314"/>
      <c r="N52" s="38"/>
      <c r="O52" s="313" t="s">
        <v>66</v>
      </c>
      <c r="P52" s="314"/>
      <c r="Q52" s="314"/>
      <c r="R52" s="38"/>
      <c r="S52" s="313" t="s">
        <v>66</v>
      </c>
      <c r="T52" s="314"/>
      <c r="U52" s="314"/>
      <c r="V52" s="38"/>
      <c r="W52" s="313" t="s">
        <v>66</v>
      </c>
      <c r="X52" s="314"/>
      <c r="Y52" s="314"/>
      <c r="Z52" s="38"/>
      <c r="AA52" s="313" t="s">
        <v>66</v>
      </c>
      <c r="AB52" s="314"/>
      <c r="AC52" s="314"/>
      <c r="AD52" s="38"/>
      <c r="AE52" s="313" t="s">
        <v>66</v>
      </c>
      <c r="AF52" s="314"/>
      <c r="AG52" s="314"/>
      <c r="AH52" s="38"/>
      <c r="AI52" s="313" t="s">
        <v>66</v>
      </c>
      <c r="AJ52" s="314"/>
      <c r="AK52" s="314"/>
      <c r="AL52" s="38"/>
      <c r="AM52" s="313" t="s">
        <v>66</v>
      </c>
      <c r="AN52" s="314"/>
      <c r="AO52" s="314"/>
    </row>
    <row r="53" spans="1:41" x14ac:dyDescent="0.15">
      <c r="A53" s="344"/>
      <c r="B53" s="92" t="s">
        <v>59</v>
      </c>
      <c r="C53" s="313" t="s">
        <v>66</v>
      </c>
      <c r="D53" s="314"/>
      <c r="E53" s="314"/>
      <c r="F53" s="37"/>
      <c r="G53" s="313" t="s">
        <v>66</v>
      </c>
      <c r="H53" s="314"/>
      <c r="I53" s="314"/>
      <c r="J53" s="38"/>
      <c r="K53" s="313" t="s">
        <v>66</v>
      </c>
      <c r="L53" s="314"/>
      <c r="M53" s="314"/>
      <c r="N53" s="38"/>
      <c r="O53" s="313" t="s">
        <v>66</v>
      </c>
      <c r="P53" s="314"/>
      <c r="Q53" s="314"/>
      <c r="R53" s="38"/>
      <c r="S53" s="313" t="s">
        <v>66</v>
      </c>
      <c r="T53" s="314"/>
      <c r="U53" s="314"/>
      <c r="V53" s="38"/>
      <c r="W53" s="313" t="s">
        <v>66</v>
      </c>
      <c r="X53" s="314"/>
      <c r="Y53" s="314"/>
      <c r="Z53" s="38"/>
      <c r="AA53" s="313" t="s">
        <v>66</v>
      </c>
      <c r="AB53" s="314"/>
      <c r="AC53" s="314"/>
      <c r="AD53" s="38"/>
      <c r="AE53" s="313" t="s">
        <v>66</v>
      </c>
      <c r="AF53" s="314"/>
      <c r="AG53" s="314"/>
      <c r="AH53" s="38"/>
      <c r="AI53" s="313" t="s">
        <v>66</v>
      </c>
      <c r="AJ53" s="314"/>
      <c r="AK53" s="314"/>
      <c r="AL53" s="38"/>
      <c r="AM53" s="313" t="s">
        <v>66</v>
      </c>
      <c r="AN53" s="314"/>
      <c r="AO53" s="314"/>
    </row>
    <row r="54" spans="1:41" x14ac:dyDescent="0.15">
      <c r="A54" s="344"/>
      <c r="B54" s="92" t="s">
        <v>58</v>
      </c>
      <c r="C54" s="313" t="s">
        <v>66</v>
      </c>
      <c r="D54" s="314"/>
      <c r="E54" s="314"/>
      <c r="F54" s="37"/>
      <c r="G54" s="313" t="s">
        <v>66</v>
      </c>
      <c r="H54" s="314"/>
      <c r="I54" s="314"/>
      <c r="J54" s="38"/>
      <c r="K54" s="313" t="s">
        <v>66</v>
      </c>
      <c r="L54" s="314"/>
      <c r="M54" s="314"/>
      <c r="N54" s="38"/>
      <c r="O54" s="313" t="s">
        <v>66</v>
      </c>
      <c r="P54" s="314"/>
      <c r="Q54" s="314"/>
      <c r="R54" s="38"/>
      <c r="S54" s="313" t="s">
        <v>66</v>
      </c>
      <c r="T54" s="314"/>
      <c r="U54" s="314"/>
      <c r="V54" s="38"/>
      <c r="W54" s="313" t="s">
        <v>66</v>
      </c>
      <c r="X54" s="314"/>
      <c r="Y54" s="314"/>
      <c r="Z54" s="38"/>
      <c r="AA54" s="313" t="s">
        <v>66</v>
      </c>
      <c r="AB54" s="314"/>
      <c r="AC54" s="314"/>
      <c r="AD54" s="38"/>
      <c r="AE54" s="313" t="s">
        <v>66</v>
      </c>
      <c r="AF54" s="314"/>
      <c r="AG54" s="314"/>
      <c r="AH54" s="38"/>
      <c r="AI54" s="313" t="s">
        <v>66</v>
      </c>
      <c r="AJ54" s="314"/>
      <c r="AK54" s="314"/>
      <c r="AL54" s="38"/>
      <c r="AM54" s="313" t="s">
        <v>66</v>
      </c>
      <c r="AN54" s="314"/>
      <c r="AO54" s="314"/>
    </row>
    <row r="55" spans="1:41" x14ac:dyDescent="0.15">
      <c r="A55" s="344"/>
      <c r="B55" s="92" t="s">
        <v>67</v>
      </c>
      <c r="C55" s="313" t="s">
        <v>66</v>
      </c>
      <c r="D55" s="314"/>
      <c r="E55" s="314"/>
      <c r="F55" s="37"/>
      <c r="G55" s="313" t="s">
        <v>66</v>
      </c>
      <c r="H55" s="314"/>
      <c r="I55" s="314"/>
      <c r="J55" s="38"/>
      <c r="K55" s="313" t="s">
        <v>66</v>
      </c>
      <c r="L55" s="314"/>
      <c r="M55" s="314"/>
      <c r="N55" s="38"/>
      <c r="O55" s="313" t="s">
        <v>66</v>
      </c>
      <c r="P55" s="314"/>
      <c r="Q55" s="314"/>
      <c r="R55" s="38"/>
      <c r="S55" s="313" t="s">
        <v>66</v>
      </c>
      <c r="T55" s="314"/>
      <c r="U55" s="314"/>
      <c r="V55" s="38"/>
      <c r="W55" s="313" t="s">
        <v>66</v>
      </c>
      <c r="X55" s="314"/>
      <c r="Y55" s="314"/>
      <c r="Z55" s="38"/>
      <c r="AA55" s="313" t="s">
        <v>66</v>
      </c>
      <c r="AB55" s="314"/>
      <c r="AC55" s="314"/>
      <c r="AD55" s="38"/>
      <c r="AE55" s="313" t="s">
        <v>66</v>
      </c>
      <c r="AF55" s="314"/>
      <c r="AG55" s="314"/>
      <c r="AH55" s="38"/>
      <c r="AI55" s="313" t="s">
        <v>66</v>
      </c>
      <c r="AJ55" s="314"/>
      <c r="AK55" s="314"/>
      <c r="AL55" s="38"/>
      <c r="AM55" s="313" t="s">
        <v>66</v>
      </c>
      <c r="AN55" s="314"/>
      <c r="AO55" s="314"/>
    </row>
    <row r="56" spans="1:41" x14ac:dyDescent="0.15">
      <c r="A56" s="344"/>
      <c r="B56" s="92" t="s">
        <v>68</v>
      </c>
      <c r="C56" s="313" t="s">
        <v>66</v>
      </c>
      <c r="D56" s="314"/>
      <c r="E56" s="314"/>
      <c r="F56" s="37"/>
      <c r="G56" s="313" t="s">
        <v>66</v>
      </c>
      <c r="H56" s="314"/>
      <c r="I56" s="314"/>
      <c r="J56" s="38"/>
      <c r="K56" s="313" t="s">
        <v>66</v>
      </c>
      <c r="L56" s="314"/>
      <c r="M56" s="314"/>
      <c r="N56" s="38"/>
      <c r="O56" s="313" t="s">
        <v>66</v>
      </c>
      <c r="P56" s="314"/>
      <c r="Q56" s="314"/>
      <c r="R56" s="38"/>
      <c r="S56" s="313" t="s">
        <v>66</v>
      </c>
      <c r="T56" s="314"/>
      <c r="U56" s="314"/>
      <c r="V56" s="38"/>
      <c r="W56" s="313" t="s">
        <v>66</v>
      </c>
      <c r="X56" s="314"/>
      <c r="Y56" s="314"/>
      <c r="Z56" s="38"/>
      <c r="AA56" s="313" t="s">
        <v>66</v>
      </c>
      <c r="AB56" s="314"/>
      <c r="AC56" s="314"/>
      <c r="AD56" s="38"/>
      <c r="AE56" s="313" t="s">
        <v>66</v>
      </c>
      <c r="AF56" s="314"/>
      <c r="AG56" s="314"/>
      <c r="AH56" s="38"/>
      <c r="AI56" s="313" t="s">
        <v>66</v>
      </c>
      <c r="AJ56" s="314"/>
      <c r="AK56" s="314"/>
      <c r="AL56" s="38"/>
      <c r="AM56" s="313" t="s">
        <v>66</v>
      </c>
      <c r="AN56" s="314"/>
      <c r="AO56" s="314"/>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47"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47"/>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47"/>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45"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45"/>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45"/>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4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4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4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45"/>
      <c r="B67" s="39" t="s">
        <v>77</v>
      </c>
      <c r="C67" s="306" t="s">
        <v>78</v>
      </c>
      <c r="D67" s="306"/>
      <c r="E67" s="306"/>
      <c r="F67" s="37"/>
      <c r="G67" s="306" t="s">
        <v>78</v>
      </c>
      <c r="H67" s="306"/>
      <c r="I67" s="306"/>
      <c r="J67" s="38"/>
      <c r="K67" s="306" t="s">
        <v>78</v>
      </c>
      <c r="L67" s="306"/>
      <c r="M67" s="306"/>
      <c r="N67" s="38"/>
      <c r="O67" s="306" t="s">
        <v>78</v>
      </c>
      <c r="P67" s="306"/>
      <c r="Q67" s="306"/>
      <c r="R67" s="38"/>
      <c r="S67" s="306" t="s">
        <v>78</v>
      </c>
      <c r="T67" s="306"/>
      <c r="U67" s="306"/>
      <c r="V67" s="38"/>
      <c r="W67" s="306" t="s">
        <v>78</v>
      </c>
      <c r="X67" s="306"/>
      <c r="Y67" s="306"/>
      <c r="Z67" s="38"/>
      <c r="AA67" s="306" t="s">
        <v>78</v>
      </c>
      <c r="AB67" s="306"/>
      <c r="AC67" s="306"/>
      <c r="AD67" s="38"/>
      <c r="AE67" s="306" t="s">
        <v>78</v>
      </c>
      <c r="AF67" s="306"/>
      <c r="AG67" s="306"/>
      <c r="AH67" s="38"/>
      <c r="AI67" s="306" t="s">
        <v>78</v>
      </c>
      <c r="AJ67" s="306"/>
      <c r="AK67" s="306"/>
      <c r="AL67" s="38"/>
      <c r="AM67" s="306" t="s">
        <v>78</v>
      </c>
      <c r="AN67" s="306"/>
      <c r="AO67" s="306"/>
    </row>
    <row r="68" spans="1:41" x14ac:dyDescent="0.15">
      <c r="A68" s="345"/>
      <c r="B68" s="307"/>
      <c r="C68" s="306"/>
      <c r="D68" s="306"/>
      <c r="E68" s="306"/>
      <c r="F68" s="37"/>
      <c r="G68" s="306"/>
      <c r="H68" s="306"/>
      <c r="I68" s="306"/>
      <c r="J68" s="38"/>
      <c r="K68" s="306"/>
      <c r="L68" s="306"/>
      <c r="M68" s="306"/>
      <c r="N68" s="38"/>
      <c r="O68" s="306"/>
      <c r="P68" s="306"/>
      <c r="Q68" s="306"/>
      <c r="R68" s="38"/>
      <c r="S68" s="306"/>
      <c r="T68" s="306"/>
      <c r="U68" s="306"/>
      <c r="V68" s="38"/>
      <c r="W68" s="306"/>
      <c r="X68" s="306"/>
      <c r="Y68" s="306"/>
      <c r="Z68" s="38"/>
      <c r="AA68" s="306"/>
      <c r="AB68" s="306"/>
      <c r="AC68" s="306"/>
      <c r="AD68" s="38"/>
      <c r="AE68" s="306"/>
      <c r="AF68" s="306"/>
      <c r="AG68" s="306"/>
      <c r="AH68" s="38"/>
      <c r="AI68" s="306"/>
      <c r="AJ68" s="306"/>
      <c r="AK68" s="306"/>
      <c r="AL68" s="38"/>
      <c r="AM68" s="306"/>
      <c r="AN68" s="306"/>
      <c r="AO68" s="306"/>
    </row>
    <row r="69" spans="1:41" x14ac:dyDescent="0.15">
      <c r="A69" s="345"/>
      <c r="B69" s="308"/>
      <c r="C69" s="306"/>
      <c r="D69" s="306"/>
      <c r="E69" s="306"/>
      <c r="F69" s="37"/>
      <c r="G69" s="306"/>
      <c r="H69" s="306"/>
      <c r="I69" s="306"/>
      <c r="J69" s="38"/>
      <c r="K69" s="306"/>
      <c r="L69" s="306"/>
      <c r="M69" s="306"/>
      <c r="N69" s="38"/>
      <c r="O69" s="306"/>
      <c r="P69" s="306"/>
      <c r="Q69" s="306"/>
      <c r="R69" s="38"/>
      <c r="S69" s="306"/>
      <c r="T69" s="306"/>
      <c r="U69" s="306"/>
      <c r="V69" s="38"/>
      <c r="W69" s="306"/>
      <c r="X69" s="306"/>
      <c r="Y69" s="306"/>
      <c r="Z69" s="38"/>
      <c r="AA69" s="306"/>
      <c r="AB69" s="306"/>
      <c r="AC69" s="306"/>
      <c r="AD69" s="38"/>
      <c r="AE69" s="306"/>
      <c r="AF69" s="306"/>
      <c r="AG69" s="306"/>
      <c r="AH69" s="38"/>
      <c r="AI69" s="306"/>
      <c r="AJ69" s="306"/>
      <c r="AK69" s="306"/>
      <c r="AL69" s="38"/>
      <c r="AM69" s="306"/>
      <c r="AN69" s="306"/>
      <c r="AO69" s="306"/>
    </row>
    <row r="70" spans="1:41" x14ac:dyDescent="0.15">
      <c r="A70" s="345"/>
      <c r="B70" s="308"/>
      <c r="C70" s="306"/>
      <c r="D70" s="306"/>
      <c r="E70" s="306"/>
      <c r="F70" s="37"/>
      <c r="G70" s="306"/>
      <c r="H70" s="306"/>
      <c r="I70" s="306"/>
      <c r="J70" s="38"/>
      <c r="K70" s="306"/>
      <c r="L70" s="306"/>
      <c r="M70" s="306"/>
      <c r="N70" s="38"/>
      <c r="O70" s="306"/>
      <c r="P70" s="306"/>
      <c r="Q70" s="306"/>
      <c r="R70" s="38"/>
      <c r="S70" s="306"/>
      <c r="T70" s="306"/>
      <c r="U70" s="306"/>
      <c r="V70" s="38"/>
      <c r="W70" s="306"/>
      <c r="X70" s="306"/>
      <c r="Y70" s="306"/>
      <c r="Z70" s="38"/>
      <c r="AA70" s="306"/>
      <c r="AB70" s="306"/>
      <c r="AC70" s="306"/>
      <c r="AD70" s="38"/>
      <c r="AE70" s="306"/>
      <c r="AF70" s="306"/>
      <c r="AG70" s="306"/>
      <c r="AH70" s="38"/>
      <c r="AI70" s="306"/>
      <c r="AJ70" s="306"/>
      <c r="AK70" s="306"/>
      <c r="AL70" s="38"/>
      <c r="AM70" s="306"/>
      <c r="AN70" s="306"/>
      <c r="AO70" s="306"/>
    </row>
    <row r="71" spans="1:41" x14ac:dyDescent="0.15">
      <c r="A71" s="345"/>
      <c r="B71" s="308"/>
      <c r="C71" s="306"/>
      <c r="D71" s="306"/>
      <c r="E71" s="306"/>
      <c r="F71" s="37"/>
      <c r="G71" s="306"/>
      <c r="H71" s="306"/>
      <c r="I71" s="306"/>
      <c r="J71" s="38"/>
      <c r="K71" s="306"/>
      <c r="L71" s="306"/>
      <c r="M71" s="306"/>
      <c r="N71" s="38"/>
      <c r="O71" s="306"/>
      <c r="P71" s="306"/>
      <c r="Q71" s="306"/>
      <c r="R71" s="38"/>
      <c r="S71" s="306"/>
      <c r="T71" s="306"/>
      <c r="U71" s="306"/>
      <c r="V71" s="38"/>
      <c r="W71" s="306"/>
      <c r="X71" s="306"/>
      <c r="Y71" s="306"/>
      <c r="Z71" s="38"/>
      <c r="AA71" s="306"/>
      <c r="AB71" s="306"/>
      <c r="AC71" s="306"/>
      <c r="AD71" s="38"/>
      <c r="AE71" s="306"/>
      <c r="AF71" s="306"/>
      <c r="AG71" s="306"/>
      <c r="AH71" s="38"/>
      <c r="AI71" s="306"/>
      <c r="AJ71" s="306"/>
      <c r="AK71" s="306"/>
      <c r="AL71" s="38"/>
      <c r="AM71" s="306"/>
      <c r="AN71" s="306"/>
      <c r="AO71" s="306"/>
    </row>
    <row r="72" spans="1:41" x14ac:dyDescent="0.15">
      <c r="A72" s="345"/>
      <c r="B72" s="308"/>
      <c r="C72" s="306"/>
      <c r="D72" s="306"/>
      <c r="E72" s="306"/>
      <c r="F72" s="37"/>
      <c r="G72" s="306"/>
      <c r="H72" s="306"/>
      <c r="I72" s="306"/>
      <c r="J72" s="38"/>
      <c r="K72" s="306"/>
      <c r="L72" s="306"/>
      <c r="M72" s="306"/>
      <c r="N72" s="38"/>
      <c r="O72" s="306"/>
      <c r="P72" s="306"/>
      <c r="Q72" s="306"/>
      <c r="R72" s="38"/>
      <c r="S72" s="306"/>
      <c r="T72" s="306"/>
      <c r="U72" s="306"/>
      <c r="V72" s="38"/>
      <c r="W72" s="306"/>
      <c r="X72" s="306"/>
      <c r="Y72" s="306"/>
      <c r="Z72" s="38"/>
      <c r="AA72" s="306"/>
      <c r="AB72" s="306"/>
      <c r="AC72" s="306"/>
      <c r="AD72" s="38"/>
      <c r="AE72" s="306"/>
      <c r="AF72" s="306"/>
      <c r="AG72" s="306"/>
      <c r="AH72" s="38"/>
      <c r="AI72" s="306"/>
      <c r="AJ72" s="306"/>
      <c r="AK72" s="306"/>
      <c r="AL72" s="38"/>
      <c r="AM72" s="306"/>
      <c r="AN72" s="306"/>
      <c r="AO72" s="306"/>
    </row>
    <row r="73" spans="1:41" x14ac:dyDescent="0.15">
      <c r="A73" s="345"/>
      <c r="B73" s="309"/>
      <c r="C73" s="306"/>
      <c r="D73" s="306"/>
      <c r="E73" s="306"/>
      <c r="F73" s="37"/>
      <c r="G73" s="306"/>
      <c r="H73" s="306"/>
      <c r="I73" s="306"/>
      <c r="J73" s="38"/>
      <c r="K73" s="306"/>
      <c r="L73" s="306"/>
      <c r="M73" s="306"/>
      <c r="N73" s="38"/>
      <c r="O73" s="306"/>
      <c r="P73" s="306"/>
      <c r="Q73" s="306"/>
      <c r="R73" s="38"/>
      <c r="S73" s="306"/>
      <c r="T73" s="306"/>
      <c r="U73" s="306"/>
      <c r="V73" s="38"/>
      <c r="W73" s="306"/>
      <c r="X73" s="306"/>
      <c r="Y73" s="306"/>
      <c r="Z73" s="38"/>
      <c r="AA73" s="306"/>
      <c r="AB73" s="306"/>
      <c r="AC73" s="306"/>
      <c r="AD73" s="38"/>
      <c r="AE73" s="306"/>
      <c r="AF73" s="306"/>
      <c r="AG73" s="306"/>
      <c r="AH73" s="38"/>
      <c r="AI73" s="306"/>
      <c r="AJ73" s="306"/>
      <c r="AK73" s="306"/>
      <c r="AL73" s="38"/>
      <c r="AM73" s="306"/>
      <c r="AN73" s="306"/>
      <c r="AO73" s="306"/>
    </row>
    <row r="74" spans="1:41" x14ac:dyDescent="0.15">
      <c r="A74" s="345"/>
    </row>
    <row r="75" spans="1:41" x14ac:dyDescent="0.15">
      <c r="A75" s="345"/>
    </row>
    <row r="76" spans="1:41" x14ac:dyDescent="0.15">
      <c r="A76" s="345"/>
    </row>
    <row r="77" spans="1:41" x14ac:dyDescent="0.15">
      <c r="A77" s="345"/>
    </row>
    <row r="78" spans="1:41" x14ac:dyDescent="0.15">
      <c r="A78" s="345"/>
    </row>
    <row r="120" spans="7:7" x14ac:dyDescent="0.15">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Lead Auditor</cp:lastModifiedBy>
  <cp:revision/>
  <dcterms:created xsi:type="dcterms:W3CDTF">2020-07-30T17:29:20Z</dcterms:created>
  <dcterms:modified xsi:type="dcterms:W3CDTF">2025-09-30T05:27:02Z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