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udha\OneDrive\Desktop\SUDHA\Accion Fraterna\Monitoring and Verification\AF Monitoring 2023\CP2\"/>
    </mc:Choice>
  </mc:AlternateContent>
  <xr:revisionPtr revIDLastSave="0" documentId="13_ncr:1_{F7D2665B-0BEA-48B3-9710-BB7BDC87CF37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ummary" sheetId="4" r:id="rId1"/>
    <sheet name="End Users" sheetId="1" r:id="rId2"/>
    <sheet name="VER Calculations" sheetId="3" r:id="rId3"/>
    <sheet name="Implementation status" sheetId="5" r:id="rId4"/>
    <sheet name="Breakdown Log" sheetId="2" r:id="rId5"/>
  </sheets>
  <definedNames>
    <definedName name="_xlnm._FilterDatabase" localSheetId="1" hidden="1">'End Users'!$C$1:$M$3159</definedName>
  </definedNames>
  <calcPr calcId="191029"/>
  <pivotCaches>
    <pivotCache cacheId="0" r:id="rId6"/>
    <pivotCache cacheId="1" r:id="rId7"/>
  </pivotCaches>
</workbook>
</file>

<file path=xl/calcChain.xml><?xml version="1.0" encoding="utf-8"?>
<calcChain xmlns="http://schemas.openxmlformats.org/spreadsheetml/2006/main">
  <c r="I5" i="2" l="1"/>
  <c r="H5" i="2"/>
  <c r="C13" i="4" l="1"/>
  <c r="I4" i="2" l="1"/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C17" i="4"/>
  <c r="D5" i="3"/>
  <c r="C5" i="3"/>
  <c r="S3353" i="1"/>
  <c r="R3353" i="1"/>
  <c r="S3352" i="1"/>
  <c r="R3352" i="1"/>
  <c r="O3352" i="1"/>
  <c r="N3352" i="1"/>
  <c r="P3352" i="1" s="1"/>
  <c r="T3352" i="1" s="1"/>
  <c r="S3351" i="1"/>
  <c r="R3351" i="1"/>
  <c r="O3351" i="1"/>
  <c r="N3351" i="1"/>
  <c r="P3351" i="1" s="1"/>
  <c r="S3350" i="1"/>
  <c r="R3350" i="1"/>
  <c r="O3350" i="1"/>
  <c r="N3350" i="1"/>
  <c r="P3350" i="1" s="1"/>
  <c r="S3349" i="1"/>
  <c r="R3349" i="1"/>
  <c r="O3349" i="1"/>
  <c r="N3349" i="1"/>
  <c r="S3348" i="1"/>
  <c r="R3348" i="1"/>
  <c r="O3348" i="1"/>
  <c r="N3348" i="1"/>
  <c r="P3348" i="1" s="1"/>
  <c r="S3347" i="1"/>
  <c r="R3347" i="1"/>
  <c r="O3347" i="1"/>
  <c r="N3347" i="1"/>
  <c r="P3347" i="1" s="1"/>
  <c r="S3346" i="1"/>
  <c r="R3346" i="1"/>
  <c r="O3346" i="1"/>
  <c r="N3346" i="1"/>
  <c r="P3346" i="1" s="1"/>
  <c r="S3345" i="1"/>
  <c r="R3345" i="1"/>
  <c r="O3345" i="1"/>
  <c r="N3345" i="1"/>
  <c r="P3345" i="1" s="1"/>
  <c r="S3344" i="1"/>
  <c r="R3344" i="1"/>
  <c r="O3344" i="1"/>
  <c r="N3344" i="1"/>
  <c r="P3344" i="1" s="1"/>
  <c r="T3344" i="1" s="1"/>
  <c r="S3343" i="1"/>
  <c r="R3343" i="1"/>
  <c r="O3343" i="1"/>
  <c r="N3343" i="1"/>
  <c r="P3343" i="1" s="1"/>
  <c r="S3342" i="1"/>
  <c r="R3342" i="1"/>
  <c r="O3342" i="1"/>
  <c r="N3342" i="1"/>
  <c r="P3342" i="1" s="1"/>
  <c r="S3341" i="1"/>
  <c r="R3341" i="1"/>
  <c r="O3341" i="1"/>
  <c r="N3341" i="1"/>
  <c r="S3340" i="1"/>
  <c r="R3340" i="1"/>
  <c r="O3340" i="1"/>
  <c r="N3340" i="1"/>
  <c r="P3340" i="1" s="1"/>
  <c r="S3339" i="1"/>
  <c r="R3339" i="1"/>
  <c r="O3339" i="1"/>
  <c r="N3339" i="1"/>
  <c r="P3339" i="1" s="1"/>
  <c r="S3338" i="1"/>
  <c r="R3338" i="1"/>
  <c r="O3338" i="1"/>
  <c r="N3338" i="1"/>
  <c r="P3338" i="1" s="1"/>
  <c r="S3337" i="1"/>
  <c r="R3337" i="1"/>
  <c r="O3337" i="1"/>
  <c r="N3337" i="1"/>
  <c r="P3337" i="1" s="1"/>
  <c r="S3336" i="1"/>
  <c r="R3336" i="1"/>
  <c r="O3336" i="1"/>
  <c r="N3336" i="1"/>
  <c r="P3336" i="1" s="1"/>
  <c r="S3335" i="1"/>
  <c r="R3335" i="1"/>
  <c r="O3335" i="1"/>
  <c r="N3335" i="1"/>
  <c r="P3335" i="1" s="1"/>
  <c r="S3334" i="1"/>
  <c r="R3334" i="1"/>
  <c r="O3334" i="1"/>
  <c r="N3334" i="1"/>
  <c r="P3334" i="1" s="1"/>
  <c r="S3333" i="1"/>
  <c r="R3333" i="1"/>
  <c r="O3333" i="1"/>
  <c r="N3333" i="1"/>
  <c r="P3333" i="1" s="1"/>
  <c r="S3332" i="1"/>
  <c r="R3332" i="1"/>
  <c r="O3332" i="1"/>
  <c r="N3332" i="1"/>
  <c r="P3332" i="1" s="1"/>
  <c r="S3331" i="1"/>
  <c r="R3331" i="1"/>
  <c r="O3331" i="1"/>
  <c r="N3331" i="1"/>
  <c r="P3331" i="1" s="1"/>
  <c r="T3331" i="1" s="1"/>
  <c r="S3330" i="1"/>
  <c r="R3330" i="1"/>
  <c r="O3330" i="1"/>
  <c r="N3330" i="1"/>
  <c r="P3330" i="1" s="1"/>
  <c r="S3329" i="1"/>
  <c r="R3329" i="1"/>
  <c r="O3329" i="1"/>
  <c r="N3329" i="1"/>
  <c r="P3329" i="1" s="1"/>
  <c r="S3328" i="1"/>
  <c r="R3328" i="1"/>
  <c r="O3328" i="1"/>
  <c r="N3328" i="1"/>
  <c r="S3327" i="1"/>
  <c r="R3327" i="1"/>
  <c r="O3327" i="1"/>
  <c r="N3327" i="1"/>
  <c r="P3327" i="1" s="1"/>
  <c r="S3326" i="1"/>
  <c r="R3326" i="1"/>
  <c r="O3326" i="1"/>
  <c r="N3326" i="1"/>
  <c r="P3326" i="1" s="1"/>
  <c r="S3325" i="1"/>
  <c r="R3325" i="1"/>
  <c r="O3325" i="1"/>
  <c r="N3325" i="1"/>
  <c r="P3325" i="1" s="1"/>
  <c r="S3324" i="1"/>
  <c r="R3324" i="1"/>
  <c r="O3324" i="1"/>
  <c r="N3324" i="1"/>
  <c r="P3324" i="1" s="1"/>
  <c r="S3323" i="1"/>
  <c r="R3323" i="1"/>
  <c r="O3323" i="1"/>
  <c r="N3323" i="1"/>
  <c r="P3323" i="1" s="1"/>
  <c r="S3322" i="1"/>
  <c r="R3322" i="1"/>
  <c r="O3322" i="1"/>
  <c r="N3322" i="1"/>
  <c r="P3322" i="1" s="1"/>
  <c r="S3321" i="1"/>
  <c r="R3321" i="1"/>
  <c r="O3321" i="1"/>
  <c r="N3321" i="1"/>
  <c r="P3321" i="1" s="1"/>
  <c r="S3320" i="1"/>
  <c r="R3320" i="1"/>
  <c r="O3320" i="1"/>
  <c r="N3320" i="1"/>
  <c r="S3319" i="1"/>
  <c r="R3319" i="1"/>
  <c r="O3319" i="1"/>
  <c r="N3319" i="1"/>
  <c r="P3319" i="1" s="1"/>
  <c r="S3318" i="1"/>
  <c r="R3318" i="1"/>
  <c r="O3318" i="1"/>
  <c r="N3318" i="1"/>
  <c r="P3318" i="1" s="1"/>
  <c r="S3317" i="1"/>
  <c r="R3317" i="1"/>
  <c r="O3317" i="1"/>
  <c r="N3317" i="1"/>
  <c r="S3316" i="1"/>
  <c r="R3316" i="1"/>
  <c r="O3316" i="1"/>
  <c r="N3316" i="1"/>
  <c r="P3316" i="1" s="1"/>
  <c r="S3315" i="1"/>
  <c r="R3315" i="1"/>
  <c r="O3315" i="1"/>
  <c r="N3315" i="1"/>
  <c r="P3315" i="1" s="1"/>
  <c r="S3314" i="1"/>
  <c r="R3314" i="1"/>
  <c r="O3314" i="1"/>
  <c r="N3314" i="1"/>
  <c r="P3314" i="1" s="1"/>
  <c r="S3313" i="1"/>
  <c r="R3313" i="1"/>
  <c r="O3313" i="1"/>
  <c r="N3313" i="1"/>
  <c r="P3313" i="1" s="1"/>
  <c r="S3312" i="1"/>
  <c r="R3312" i="1"/>
  <c r="O3312" i="1"/>
  <c r="N3312" i="1"/>
  <c r="S3311" i="1"/>
  <c r="R3311" i="1"/>
  <c r="O3311" i="1"/>
  <c r="N3311" i="1"/>
  <c r="P3311" i="1" s="1"/>
  <c r="S3310" i="1"/>
  <c r="R3310" i="1"/>
  <c r="O3310" i="1"/>
  <c r="N3310" i="1"/>
  <c r="P3310" i="1" s="1"/>
  <c r="S3309" i="1"/>
  <c r="R3309" i="1"/>
  <c r="O3309" i="1"/>
  <c r="N3309" i="1"/>
  <c r="P3309" i="1" s="1"/>
  <c r="S3308" i="1"/>
  <c r="R3308" i="1"/>
  <c r="O3308" i="1"/>
  <c r="N3308" i="1"/>
  <c r="P3308" i="1" s="1"/>
  <c r="S3307" i="1"/>
  <c r="R3307" i="1"/>
  <c r="O3307" i="1"/>
  <c r="N3307" i="1"/>
  <c r="P3307" i="1" s="1"/>
  <c r="S3306" i="1"/>
  <c r="R3306" i="1"/>
  <c r="O3306" i="1"/>
  <c r="N3306" i="1"/>
  <c r="P3306" i="1" s="1"/>
  <c r="S3305" i="1"/>
  <c r="R3305" i="1"/>
  <c r="O3305" i="1"/>
  <c r="N3305" i="1"/>
  <c r="P3305" i="1" s="1"/>
  <c r="S3304" i="1"/>
  <c r="R3304" i="1"/>
  <c r="O3304" i="1"/>
  <c r="N3304" i="1"/>
  <c r="P3304" i="1" s="1"/>
  <c r="S3303" i="1"/>
  <c r="R3303" i="1"/>
  <c r="O3303" i="1"/>
  <c r="N3303" i="1"/>
  <c r="P3303" i="1" s="1"/>
  <c r="S3302" i="1"/>
  <c r="R3302" i="1"/>
  <c r="O3302" i="1"/>
  <c r="N3302" i="1"/>
  <c r="P3302" i="1" s="1"/>
  <c r="S3301" i="1"/>
  <c r="R3301" i="1"/>
  <c r="O3301" i="1"/>
  <c r="N3301" i="1"/>
  <c r="P3301" i="1" s="1"/>
  <c r="S3300" i="1"/>
  <c r="R3300" i="1"/>
  <c r="O3300" i="1"/>
  <c r="N3300" i="1"/>
  <c r="P3300" i="1" s="1"/>
  <c r="S3299" i="1"/>
  <c r="R3299" i="1"/>
  <c r="O3299" i="1"/>
  <c r="N3299" i="1"/>
  <c r="P3299" i="1" s="1"/>
  <c r="S3298" i="1"/>
  <c r="R3298" i="1"/>
  <c r="O3298" i="1"/>
  <c r="N3298" i="1"/>
  <c r="P3298" i="1" s="1"/>
  <c r="S3297" i="1"/>
  <c r="R3297" i="1"/>
  <c r="O3297" i="1"/>
  <c r="N3297" i="1"/>
  <c r="P3297" i="1" s="1"/>
  <c r="S3296" i="1"/>
  <c r="R3296" i="1"/>
  <c r="O3296" i="1"/>
  <c r="N3296" i="1"/>
  <c r="S3295" i="1"/>
  <c r="R3295" i="1"/>
  <c r="O3295" i="1"/>
  <c r="N3295" i="1"/>
  <c r="P3295" i="1" s="1"/>
  <c r="S3294" i="1"/>
  <c r="R3294" i="1"/>
  <c r="O3294" i="1"/>
  <c r="N3294" i="1"/>
  <c r="P3294" i="1" s="1"/>
  <c r="S3293" i="1"/>
  <c r="R3293" i="1"/>
  <c r="O3293" i="1"/>
  <c r="N3293" i="1"/>
  <c r="P3293" i="1" s="1"/>
  <c r="S3292" i="1"/>
  <c r="R3292" i="1"/>
  <c r="O3292" i="1"/>
  <c r="N3292" i="1"/>
  <c r="P3292" i="1" s="1"/>
  <c r="S3291" i="1"/>
  <c r="R3291" i="1"/>
  <c r="O3291" i="1"/>
  <c r="N3291" i="1"/>
  <c r="P3291" i="1" s="1"/>
  <c r="S3290" i="1"/>
  <c r="R3290" i="1"/>
  <c r="O3290" i="1"/>
  <c r="N3290" i="1"/>
  <c r="P3290" i="1" s="1"/>
  <c r="S3289" i="1"/>
  <c r="R3289" i="1"/>
  <c r="O3289" i="1"/>
  <c r="N3289" i="1"/>
  <c r="P3289" i="1" s="1"/>
  <c r="S3288" i="1"/>
  <c r="R3288" i="1"/>
  <c r="O3288" i="1"/>
  <c r="N3288" i="1"/>
  <c r="S3287" i="1"/>
  <c r="R3287" i="1"/>
  <c r="O3287" i="1"/>
  <c r="N3287" i="1"/>
  <c r="S3286" i="1"/>
  <c r="R3286" i="1"/>
  <c r="O3286" i="1"/>
  <c r="N3286" i="1"/>
  <c r="P3286" i="1" s="1"/>
  <c r="S3285" i="1"/>
  <c r="R3285" i="1"/>
  <c r="O3285" i="1"/>
  <c r="N3285" i="1"/>
  <c r="P3285" i="1" s="1"/>
  <c r="S3284" i="1"/>
  <c r="R3284" i="1"/>
  <c r="O3284" i="1"/>
  <c r="N3284" i="1"/>
  <c r="P3284" i="1" s="1"/>
  <c r="S3283" i="1"/>
  <c r="R3283" i="1"/>
  <c r="O3283" i="1"/>
  <c r="N3283" i="1"/>
  <c r="P3283" i="1" s="1"/>
  <c r="S3282" i="1"/>
  <c r="R3282" i="1"/>
  <c r="O3282" i="1"/>
  <c r="N3282" i="1"/>
  <c r="S3281" i="1"/>
  <c r="R3281" i="1"/>
  <c r="O3281" i="1"/>
  <c r="N3281" i="1"/>
  <c r="S3280" i="1"/>
  <c r="R3280" i="1"/>
  <c r="O3280" i="1"/>
  <c r="N3280" i="1"/>
  <c r="P3280" i="1" s="1"/>
  <c r="S3279" i="1"/>
  <c r="R3279" i="1"/>
  <c r="O3279" i="1"/>
  <c r="N3279" i="1"/>
  <c r="S3278" i="1"/>
  <c r="R3278" i="1"/>
  <c r="O3278" i="1"/>
  <c r="N3278" i="1"/>
  <c r="P3278" i="1" s="1"/>
  <c r="S3277" i="1"/>
  <c r="R3277" i="1"/>
  <c r="O3277" i="1"/>
  <c r="N3277" i="1"/>
  <c r="S3276" i="1"/>
  <c r="R3276" i="1"/>
  <c r="O3276" i="1"/>
  <c r="N3276" i="1"/>
  <c r="P3276" i="1" s="1"/>
  <c r="S3275" i="1"/>
  <c r="R3275" i="1"/>
  <c r="O3275" i="1"/>
  <c r="N3275" i="1"/>
  <c r="P3275" i="1" s="1"/>
  <c r="S3274" i="1"/>
  <c r="R3274" i="1"/>
  <c r="O3274" i="1"/>
  <c r="N3274" i="1"/>
  <c r="S3273" i="1"/>
  <c r="R3273" i="1"/>
  <c r="O3273" i="1"/>
  <c r="N3273" i="1"/>
  <c r="P3273" i="1" s="1"/>
  <c r="S3272" i="1"/>
  <c r="R3272" i="1"/>
  <c r="O3272" i="1"/>
  <c r="Q3272" i="1" s="1"/>
  <c r="N3272" i="1"/>
  <c r="P3272" i="1" s="1"/>
  <c r="S3271" i="1"/>
  <c r="R3271" i="1"/>
  <c r="O3271" i="1"/>
  <c r="N3271" i="1"/>
  <c r="S3270" i="1"/>
  <c r="R3270" i="1"/>
  <c r="O3270" i="1"/>
  <c r="Q3270" i="1" s="1"/>
  <c r="N3270" i="1"/>
  <c r="S3269" i="1"/>
  <c r="R3269" i="1"/>
  <c r="O3269" i="1"/>
  <c r="Q3269" i="1" s="1"/>
  <c r="N3269" i="1"/>
  <c r="P3269" i="1" s="1"/>
  <c r="S3268" i="1"/>
  <c r="R3268" i="1"/>
  <c r="O3268" i="1"/>
  <c r="Q3268" i="1" s="1"/>
  <c r="N3268" i="1"/>
  <c r="S3267" i="1"/>
  <c r="R3267" i="1"/>
  <c r="O3267" i="1"/>
  <c r="Q3267" i="1" s="1"/>
  <c r="N3267" i="1"/>
  <c r="P3267" i="1" s="1"/>
  <c r="T3267" i="1" s="1"/>
  <c r="S3266" i="1"/>
  <c r="R3266" i="1"/>
  <c r="O3266" i="1"/>
  <c r="Q3266" i="1" s="1"/>
  <c r="N3266" i="1"/>
  <c r="P3266" i="1" s="1"/>
  <c r="S3265" i="1"/>
  <c r="R3265" i="1"/>
  <c r="O3265" i="1"/>
  <c r="Q3265" i="1" s="1"/>
  <c r="N3265" i="1"/>
  <c r="P3265" i="1" s="1"/>
  <c r="S3264" i="1"/>
  <c r="R3264" i="1"/>
  <c r="O3264" i="1"/>
  <c r="Q3264" i="1" s="1"/>
  <c r="N3264" i="1"/>
  <c r="P3264" i="1" s="1"/>
  <c r="S3263" i="1"/>
  <c r="R3263" i="1"/>
  <c r="O3263" i="1"/>
  <c r="Q3263" i="1" s="1"/>
  <c r="N3263" i="1"/>
  <c r="P3263" i="1" s="1"/>
  <c r="T3263" i="1" s="1"/>
  <c r="S3262" i="1"/>
  <c r="R3262" i="1"/>
  <c r="O3262" i="1"/>
  <c r="Q3262" i="1" s="1"/>
  <c r="N3262" i="1"/>
  <c r="P3262" i="1" s="1"/>
  <c r="T3262" i="1" s="1"/>
  <c r="S3261" i="1"/>
  <c r="R3261" i="1"/>
  <c r="O3261" i="1"/>
  <c r="N3261" i="1"/>
  <c r="P3261" i="1" s="1"/>
  <c r="T3261" i="1" s="1"/>
  <c r="S3260" i="1"/>
  <c r="R3260" i="1"/>
  <c r="O3260" i="1"/>
  <c r="N3260" i="1"/>
  <c r="P3260" i="1" s="1"/>
  <c r="T3260" i="1" s="1"/>
  <c r="S3259" i="1"/>
  <c r="R3259" i="1"/>
  <c r="O3259" i="1"/>
  <c r="Q3259" i="1" s="1"/>
  <c r="N3259" i="1"/>
  <c r="P3259" i="1" s="1"/>
  <c r="T3259" i="1" s="1"/>
  <c r="S3258" i="1"/>
  <c r="R3258" i="1"/>
  <c r="O3258" i="1"/>
  <c r="Q3258" i="1" s="1"/>
  <c r="N3258" i="1"/>
  <c r="P3258" i="1" s="1"/>
  <c r="T3258" i="1" s="1"/>
  <c r="S3257" i="1"/>
  <c r="R3257" i="1"/>
  <c r="O3257" i="1"/>
  <c r="Q3257" i="1" s="1"/>
  <c r="N3257" i="1"/>
  <c r="P3257" i="1" s="1"/>
  <c r="T3257" i="1" s="1"/>
  <c r="S3256" i="1"/>
  <c r="R3256" i="1"/>
  <c r="O3256" i="1"/>
  <c r="Q3256" i="1" s="1"/>
  <c r="N3256" i="1"/>
  <c r="S3255" i="1"/>
  <c r="R3255" i="1"/>
  <c r="P3255" i="1"/>
  <c r="T3255" i="1" s="1"/>
  <c r="O3255" i="1"/>
  <c r="Q3255" i="1" s="1"/>
  <c r="N3255" i="1"/>
  <c r="S3254" i="1"/>
  <c r="R3254" i="1"/>
  <c r="O3254" i="1"/>
  <c r="N3254" i="1"/>
  <c r="P3254" i="1" s="1"/>
  <c r="T3254" i="1" s="1"/>
  <c r="S3253" i="1"/>
  <c r="R3253" i="1"/>
  <c r="O3253" i="1"/>
  <c r="Q3253" i="1" s="1"/>
  <c r="N3253" i="1"/>
  <c r="P3253" i="1" s="1"/>
  <c r="T3253" i="1" s="1"/>
  <c r="S3252" i="1"/>
  <c r="R3252" i="1"/>
  <c r="O3252" i="1"/>
  <c r="Q3252" i="1" s="1"/>
  <c r="N3252" i="1"/>
  <c r="P3252" i="1" s="1"/>
  <c r="T3252" i="1" s="1"/>
  <c r="S3251" i="1"/>
  <c r="R3251" i="1"/>
  <c r="O3251" i="1"/>
  <c r="Q3251" i="1" s="1"/>
  <c r="N3251" i="1"/>
  <c r="P3251" i="1" s="1"/>
  <c r="T3251" i="1" s="1"/>
  <c r="S3250" i="1"/>
  <c r="R3250" i="1"/>
  <c r="O3250" i="1"/>
  <c r="Q3250" i="1" s="1"/>
  <c r="N3250" i="1"/>
  <c r="P3250" i="1" s="1"/>
  <c r="T3250" i="1" s="1"/>
  <c r="S3249" i="1"/>
  <c r="R3249" i="1"/>
  <c r="O3249" i="1"/>
  <c r="Q3249" i="1" s="1"/>
  <c r="N3249" i="1"/>
  <c r="P3249" i="1" s="1"/>
  <c r="S3248" i="1"/>
  <c r="R3248" i="1"/>
  <c r="O3248" i="1"/>
  <c r="Q3248" i="1" s="1"/>
  <c r="N3248" i="1"/>
  <c r="P3248" i="1" s="1"/>
  <c r="S3247" i="1"/>
  <c r="R3247" i="1"/>
  <c r="O3247" i="1"/>
  <c r="Q3247" i="1" s="1"/>
  <c r="N3247" i="1"/>
  <c r="P3247" i="1" s="1"/>
  <c r="S3246" i="1"/>
  <c r="R3246" i="1"/>
  <c r="O3246" i="1"/>
  <c r="N3246" i="1"/>
  <c r="P3246" i="1" s="1"/>
  <c r="S3245" i="1"/>
  <c r="R3245" i="1"/>
  <c r="O3245" i="1"/>
  <c r="N3245" i="1"/>
  <c r="S3244" i="1"/>
  <c r="R3244" i="1"/>
  <c r="O3244" i="1"/>
  <c r="N3244" i="1"/>
  <c r="S3243" i="1"/>
  <c r="R3243" i="1"/>
  <c r="O3243" i="1"/>
  <c r="N3243" i="1"/>
  <c r="P3243" i="1" s="1"/>
  <c r="T3243" i="1" s="1"/>
  <c r="S3242" i="1"/>
  <c r="R3242" i="1"/>
  <c r="O3242" i="1"/>
  <c r="Q3242" i="1" s="1"/>
  <c r="N3242" i="1"/>
  <c r="P3242" i="1" s="1"/>
  <c r="T3242" i="1" s="1"/>
  <c r="S3241" i="1"/>
  <c r="R3241" i="1"/>
  <c r="O3241" i="1"/>
  <c r="Q3241" i="1" s="1"/>
  <c r="N3241" i="1"/>
  <c r="P3241" i="1" s="1"/>
  <c r="T3241" i="1" s="1"/>
  <c r="S3240" i="1"/>
  <c r="R3240" i="1"/>
  <c r="O3240" i="1"/>
  <c r="Q3240" i="1" s="1"/>
  <c r="N3240" i="1"/>
  <c r="P3240" i="1" s="1"/>
  <c r="S3239" i="1"/>
  <c r="R3239" i="1"/>
  <c r="O3239" i="1"/>
  <c r="Q3239" i="1" s="1"/>
  <c r="N3239" i="1"/>
  <c r="P3239" i="1" s="1"/>
  <c r="S3238" i="1"/>
  <c r="R3238" i="1"/>
  <c r="O3238" i="1"/>
  <c r="N3238" i="1"/>
  <c r="P3238" i="1" s="1"/>
  <c r="S3237" i="1"/>
  <c r="R3237" i="1"/>
  <c r="O3237" i="1"/>
  <c r="N3237" i="1"/>
  <c r="S3236" i="1"/>
  <c r="R3236" i="1"/>
  <c r="O3236" i="1"/>
  <c r="N3236" i="1"/>
  <c r="S3235" i="1"/>
  <c r="R3235" i="1"/>
  <c r="O3235" i="1"/>
  <c r="N3235" i="1"/>
  <c r="P3235" i="1" s="1"/>
  <c r="S3234" i="1"/>
  <c r="R3234" i="1"/>
  <c r="O3234" i="1"/>
  <c r="Q3234" i="1" s="1"/>
  <c r="N3234" i="1"/>
  <c r="P3234" i="1" s="1"/>
  <c r="T3234" i="1" s="1"/>
  <c r="S3233" i="1"/>
  <c r="R3233" i="1"/>
  <c r="O3233" i="1"/>
  <c r="Q3233" i="1" s="1"/>
  <c r="N3233" i="1"/>
  <c r="S3232" i="1"/>
  <c r="R3232" i="1"/>
  <c r="O3232" i="1"/>
  <c r="Q3232" i="1" s="1"/>
  <c r="N3232" i="1"/>
  <c r="P3232" i="1" s="1"/>
  <c r="T3232" i="1" s="1"/>
  <c r="S3231" i="1"/>
  <c r="R3231" i="1"/>
  <c r="O3231" i="1"/>
  <c r="Q3231" i="1" s="1"/>
  <c r="N3231" i="1"/>
  <c r="S3230" i="1"/>
  <c r="R3230" i="1"/>
  <c r="O3230" i="1"/>
  <c r="N3230" i="1"/>
  <c r="P3230" i="1" s="1"/>
  <c r="S3229" i="1"/>
  <c r="R3229" i="1"/>
  <c r="O3229" i="1"/>
  <c r="N3229" i="1"/>
  <c r="S3228" i="1"/>
  <c r="R3228" i="1"/>
  <c r="O3228" i="1"/>
  <c r="N3228" i="1"/>
  <c r="S3227" i="1"/>
  <c r="R3227" i="1"/>
  <c r="O3227" i="1"/>
  <c r="N3227" i="1"/>
  <c r="P3227" i="1" s="1"/>
  <c r="T3227" i="1" s="1"/>
  <c r="S3226" i="1"/>
  <c r="R3226" i="1"/>
  <c r="O3226" i="1"/>
  <c r="Q3226" i="1" s="1"/>
  <c r="N3226" i="1"/>
  <c r="P3226" i="1" s="1"/>
  <c r="T3226" i="1" s="1"/>
  <c r="S3225" i="1"/>
  <c r="R3225" i="1"/>
  <c r="O3225" i="1"/>
  <c r="Q3225" i="1" s="1"/>
  <c r="N3225" i="1"/>
  <c r="P3225" i="1" s="1"/>
  <c r="T3225" i="1" s="1"/>
  <c r="S3224" i="1"/>
  <c r="R3224" i="1"/>
  <c r="O3224" i="1"/>
  <c r="Q3224" i="1" s="1"/>
  <c r="N3224" i="1"/>
  <c r="P3224" i="1" s="1"/>
  <c r="T3224" i="1" s="1"/>
  <c r="S3223" i="1"/>
  <c r="R3223" i="1"/>
  <c r="O3223" i="1"/>
  <c r="Q3223" i="1" s="1"/>
  <c r="N3223" i="1"/>
  <c r="S3222" i="1"/>
  <c r="R3222" i="1"/>
  <c r="O3222" i="1"/>
  <c r="N3222" i="1"/>
  <c r="P3222" i="1" s="1"/>
  <c r="S3221" i="1"/>
  <c r="R3221" i="1"/>
  <c r="O3221" i="1"/>
  <c r="N3221" i="1"/>
  <c r="S3220" i="1"/>
  <c r="R3220" i="1"/>
  <c r="O3220" i="1"/>
  <c r="N3220" i="1"/>
  <c r="S3219" i="1"/>
  <c r="R3219" i="1"/>
  <c r="O3219" i="1"/>
  <c r="N3219" i="1"/>
  <c r="P3219" i="1" s="1"/>
  <c r="T3219" i="1" s="1"/>
  <c r="S3218" i="1"/>
  <c r="R3218" i="1"/>
  <c r="O3218" i="1"/>
  <c r="Q3218" i="1" s="1"/>
  <c r="N3218" i="1"/>
  <c r="P3218" i="1" s="1"/>
  <c r="T3218" i="1" s="1"/>
  <c r="S3217" i="1"/>
  <c r="R3217" i="1"/>
  <c r="O3217" i="1"/>
  <c r="Q3217" i="1" s="1"/>
  <c r="N3217" i="1"/>
  <c r="P3217" i="1" s="1"/>
  <c r="T3217" i="1" s="1"/>
  <c r="S3216" i="1"/>
  <c r="R3216" i="1"/>
  <c r="O3216" i="1"/>
  <c r="Q3216" i="1" s="1"/>
  <c r="N3216" i="1"/>
  <c r="P3216" i="1" s="1"/>
  <c r="T3216" i="1" s="1"/>
  <c r="S3215" i="1"/>
  <c r="R3215" i="1"/>
  <c r="O3215" i="1"/>
  <c r="Q3215" i="1" s="1"/>
  <c r="N3215" i="1"/>
  <c r="S3214" i="1"/>
  <c r="R3214" i="1"/>
  <c r="O3214" i="1"/>
  <c r="N3214" i="1"/>
  <c r="P3214" i="1" s="1"/>
  <c r="S3213" i="1"/>
  <c r="R3213" i="1"/>
  <c r="O3213" i="1"/>
  <c r="N3213" i="1"/>
  <c r="S3212" i="1"/>
  <c r="R3212" i="1"/>
  <c r="O3212" i="1"/>
  <c r="N3212" i="1"/>
  <c r="S3211" i="1"/>
  <c r="R3211" i="1"/>
  <c r="O3211" i="1"/>
  <c r="N3211" i="1"/>
  <c r="P3211" i="1" s="1"/>
  <c r="S3210" i="1"/>
  <c r="R3210" i="1"/>
  <c r="O3210" i="1"/>
  <c r="Q3210" i="1" s="1"/>
  <c r="N3210" i="1"/>
  <c r="P3210" i="1" s="1"/>
  <c r="T3210" i="1" s="1"/>
  <c r="S3209" i="1"/>
  <c r="R3209" i="1"/>
  <c r="O3209" i="1"/>
  <c r="Q3209" i="1" s="1"/>
  <c r="N3209" i="1"/>
  <c r="P3209" i="1" s="1"/>
  <c r="T3209" i="1" s="1"/>
  <c r="S3208" i="1"/>
  <c r="R3208" i="1"/>
  <c r="O3208" i="1"/>
  <c r="Q3208" i="1" s="1"/>
  <c r="N3208" i="1"/>
  <c r="S3207" i="1"/>
  <c r="R3207" i="1"/>
  <c r="O3207" i="1"/>
  <c r="Q3207" i="1" s="1"/>
  <c r="N3207" i="1"/>
  <c r="P3207" i="1" s="1"/>
  <c r="S3206" i="1"/>
  <c r="R3206" i="1"/>
  <c r="O3206" i="1"/>
  <c r="N3206" i="1"/>
  <c r="P3206" i="1" s="1"/>
  <c r="S3205" i="1"/>
  <c r="R3205" i="1"/>
  <c r="O3205" i="1"/>
  <c r="N3205" i="1"/>
  <c r="S3204" i="1"/>
  <c r="R3204" i="1"/>
  <c r="O3204" i="1"/>
  <c r="N3204" i="1"/>
  <c r="S3203" i="1"/>
  <c r="R3203" i="1"/>
  <c r="O3203" i="1"/>
  <c r="N3203" i="1"/>
  <c r="S3202" i="1"/>
  <c r="R3202" i="1"/>
  <c r="O3202" i="1"/>
  <c r="N3202" i="1"/>
  <c r="P3202" i="1" s="1"/>
  <c r="T3202" i="1" s="1"/>
  <c r="S3201" i="1"/>
  <c r="R3201" i="1"/>
  <c r="O3201" i="1"/>
  <c r="Q3201" i="1" s="1"/>
  <c r="N3201" i="1"/>
  <c r="P3201" i="1" s="1"/>
  <c r="T3201" i="1" s="1"/>
  <c r="S3200" i="1"/>
  <c r="R3200" i="1"/>
  <c r="O3200" i="1"/>
  <c r="Q3200" i="1" s="1"/>
  <c r="N3200" i="1"/>
  <c r="S3199" i="1"/>
  <c r="R3199" i="1"/>
  <c r="O3199" i="1"/>
  <c r="Q3199" i="1" s="1"/>
  <c r="N3199" i="1"/>
  <c r="P3199" i="1" s="1"/>
  <c r="S3198" i="1"/>
  <c r="R3198" i="1"/>
  <c r="O3198" i="1"/>
  <c r="N3198" i="1"/>
  <c r="S3197" i="1"/>
  <c r="R3197" i="1"/>
  <c r="O3197" i="1"/>
  <c r="N3197" i="1"/>
  <c r="S3196" i="1"/>
  <c r="R3196" i="1"/>
  <c r="O3196" i="1"/>
  <c r="N3196" i="1"/>
  <c r="S3195" i="1"/>
  <c r="R3195" i="1"/>
  <c r="O3195" i="1"/>
  <c r="N3195" i="1"/>
  <c r="S3194" i="1"/>
  <c r="R3194" i="1"/>
  <c r="O3194" i="1"/>
  <c r="N3194" i="1"/>
  <c r="S3193" i="1"/>
  <c r="R3193" i="1"/>
  <c r="O3193" i="1"/>
  <c r="N3193" i="1"/>
  <c r="S3192" i="1"/>
  <c r="R3192" i="1"/>
  <c r="O3192" i="1"/>
  <c r="N3192" i="1"/>
  <c r="S3191" i="1"/>
  <c r="R3191" i="1"/>
  <c r="O3191" i="1"/>
  <c r="N3191" i="1"/>
  <c r="S3190" i="1"/>
  <c r="R3190" i="1"/>
  <c r="O3190" i="1"/>
  <c r="N3190" i="1"/>
  <c r="S3189" i="1"/>
  <c r="R3189" i="1"/>
  <c r="O3189" i="1"/>
  <c r="N3189" i="1"/>
  <c r="S3188" i="1"/>
  <c r="R3188" i="1"/>
  <c r="O3188" i="1"/>
  <c r="N3188" i="1"/>
  <c r="S3187" i="1"/>
  <c r="R3187" i="1"/>
  <c r="O3187" i="1"/>
  <c r="N3187" i="1"/>
  <c r="S3186" i="1"/>
  <c r="R3186" i="1"/>
  <c r="O3186" i="1"/>
  <c r="N3186" i="1"/>
  <c r="S3185" i="1"/>
  <c r="R3185" i="1"/>
  <c r="O3185" i="1"/>
  <c r="N3185" i="1"/>
  <c r="S3184" i="1"/>
  <c r="R3184" i="1"/>
  <c r="O3184" i="1"/>
  <c r="N3184" i="1"/>
  <c r="S3183" i="1"/>
  <c r="R3183" i="1"/>
  <c r="O3183" i="1"/>
  <c r="N3183" i="1"/>
  <c r="S3182" i="1"/>
  <c r="R3182" i="1"/>
  <c r="O3182" i="1"/>
  <c r="N3182" i="1"/>
  <c r="S3181" i="1"/>
  <c r="R3181" i="1"/>
  <c r="O3181" i="1"/>
  <c r="N3181" i="1"/>
  <c r="S3180" i="1"/>
  <c r="R3180" i="1"/>
  <c r="O3180" i="1"/>
  <c r="N3180" i="1"/>
  <c r="S3179" i="1"/>
  <c r="R3179" i="1"/>
  <c r="O3179" i="1"/>
  <c r="N3179" i="1"/>
  <c r="S3178" i="1"/>
  <c r="R3178" i="1"/>
  <c r="O3178" i="1"/>
  <c r="N3178" i="1"/>
  <c r="S3177" i="1"/>
  <c r="R3177" i="1"/>
  <c r="O3177" i="1"/>
  <c r="N3177" i="1"/>
  <c r="S3176" i="1"/>
  <c r="R3176" i="1"/>
  <c r="O3176" i="1"/>
  <c r="N3176" i="1"/>
  <c r="S3175" i="1"/>
  <c r="R3175" i="1"/>
  <c r="O3175" i="1"/>
  <c r="N3175" i="1"/>
  <c r="S3174" i="1"/>
  <c r="R3174" i="1"/>
  <c r="O3174" i="1"/>
  <c r="N3174" i="1"/>
  <c r="S3173" i="1"/>
  <c r="R3173" i="1"/>
  <c r="O3173" i="1"/>
  <c r="N3173" i="1"/>
  <c r="S3172" i="1"/>
  <c r="R3172" i="1"/>
  <c r="O3172" i="1"/>
  <c r="N3172" i="1"/>
  <c r="S3171" i="1"/>
  <c r="R3171" i="1"/>
  <c r="O3171" i="1"/>
  <c r="N3171" i="1"/>
  <c r="S3170" i="1"/>
  <c r="R3170" i="1"/>
  <c r="O3170" i="1"/>
  <c r="N3170" i="1"/>
  <c r="S3169" i="1"/>
  <c r="R3169" i="1"/>
  <c r="O3169" i="1"/>
  <c r="N3169" i="1"/>
  <c r="S3168" i="1"/>
  <c r="R3168" i="1"/>
  <c r="O3168" i="1"/>
  <c r="N3168" i="1"/>
  <c r="S3167" i="1"/>
  <c r="R3167" i="1"/>
  <c r="O3167" i="1"/>
  <c r="N3167" i="1"/>
  <c r="P3167" i="1" s="1"/>
  <c r="S3166" i="1"/>
  <c r="R3166" i="1"/>
  <c r="O3166" i="1"/>
  <c r="N3166" i="1"/>
  <c r="P3166" i="1" s="1"/>
  <c r="S3165" i="1"/>
  <c r="R3165" i="1"/>
  <c r="O3165" i="1"/>
  <c r="N3165" i="1"/>
  <c r="S3164" i="1"/>
  <c r="R3164" i="1"/>
  <c r="O3164" i="1"/>
  <c r="Q3164" i="1" s="1"/>
  <c r="N3164" i="1"/>
  <c r="S3163" i="1"/>
  <c r="R3163" i="1"/>
  <c r="O3163" i="1"/>
  <c r="Q3163" i="1" s="1"/>
  <c r="N3163" i="1"/>
  <c r="S3162" i="1"/>
  <c r="R3162" i="1"/>
  <c r="O3162" i="1"/>
  <c r="Q3162" i="1" s="1"/>
  <c r="N3162" i="1"/>
  <c r="P3162" i="1" s="1"/>
  <c r="S3161" i="1"/>
  <c r="R3161" i="1"/>
  <c r="O3161" i="1"/>
  <c r="N3161" i="1"/>
  <c r="S3160" i="1"/>
  <c r="R3160" i="1"/>
  <c r="O3160" i="1"/>
  <c r="Q3160" i="1" s="1"/>
  <c r="N3160" i="1"/>
  <c r="S3159" i="1"/>
  <c r="R3159" i="1"/>
  <c r="O3159" i="1"/>
  <c r="Q3159" i="1" s="1"/>
  <c r="N3159" i="1"/>
  <c r="S3158" i="1"/>
  <c r="R3158" i="1"/>
  <c r="O3158" i="1"/>
  <c r="Q3158" i="1" s="1"/>
  <c r="N3158" i="1"/>
  <c r="P3158" i="1" s="1"/>
  <c r="S3157" i="1"/>
  <c r="R3157" i="1"/>
  <c r="O3157" i="1"/>
  <c r="N3157" i="1"/>
  <c r="S3156" i="1"/>
  <c r="R3156" i="1"/>
  <c r="O3156" i="1"/>
  <c r="Q3156" i="1" s="1"/>
  <c r="N3156" i="1"/>
  <c r="S3155" i="1"/>
  <c r="R3155" i="1"/>
  <c r="O3155" i="1"/>
  <c r="Q3155" i="1" s="1"/>
  <c r="N3155" i="1"/>
  <c r="S3154" i="1"/>
  <c r="R3154" i="1"/>
  <c r="O3154" i="1"/>
  <c r="Q3154" i="1" s="1"/>
  <c r="N3154" i="1"/>
  <c r="P3154" i="1" s="1"/>
  <c r="S3153" i="1"/>
  <c r="R3153" i="1"/>
  <c r="O3153" i="1"/>
  <c r="N3153" i="1"/>
  <c r="S3152" i="1"/>
  <c r="R3152" i="1"/>
  <c r="O3152" i="1"/>
  <c r="Q3152" i="1" s="1"/>
  <c r="N3152" i="1"/>
  <c r="S3151" i="1"/>
  <c r="R3151" i="1"/>
  <c r="O3151" i="1"/>
  <c r="Q3151" i="1" s="1"/>
  <c r="N3151" i="1"/>
  <c r="S3150" i="1"/>
  <c r="R3150" i="1"/>
  <c r="O3150" i="1"/>
  <c r="Q3150" i="1" s="1"/>
  <c r="N3150" i="1"/>
  <c r="P3150" i="1" s="1"/>
  <c r="S3149" i="1"/>
  <c r="R3149" i="1"/>
  <c r="O3149" i="1"/>
  <c r="N3149" i="1"/>
  <c r="S3148" i="1"/>
  <c r="R3148" i="1"/>
  <c r="O3148" i="1"/>
  <c r="Q3148" i="1" s="1"/>
  <c r="N3148" i="1"/>
  <c r="S3147" i="1"/>
  <c r="R3147" i="1"/>
  <c r="O3147" i="1"/>
  <c r="Q3147" i="1" s="1"/>
  <c r="N3147" i="1"/>
  <c r="S3146" i="1"/>
  <c r="R3146" i="1"/>
  <c r="O3146" i="1"/>
  <c r="Q3146" i="1" s="1"/>
  <c r="N3146" i="1"/>
  <c r="P3146" i="1" s="1"/>
  <c r="S3145" i="1"/>
  <c r="R3145" i="1"/>
  <c r="O3145" i="1"/>
  <c r="N3145" i="1"/>
  <c r="S3144" i="1"/>
  <c r="R3144" i="1"/>
  <c r="O3144" i="1"/>
  <c r="Q3144" i="1" s="1"/>
  <c r="N3144" i="1"/>
  <c r="S3143" i="1"/>
  <c r="R3143" i="1"/>
  <c r="O3143" i="1"/>
  <c r="Q3143" i="1" s="1"/>
  <c r="U3143" i="1" s="1"/>
  <c r="N3143" i="1"/>
  <c r="P3143" i="1" s="1"/>
  <c r="S3142" i="1"/>
  <c r="R3142" i="1"/>
  <c r="O3142" i="1"/>
  <c r="Q3142" i="1" s="1"/>
  <c r="N3142" i="1"/>
  <c r="S3141" i="1"/>
  <c r="R3141" i="1"/>
  <c r="O3141" i="1"/>
  <c r="Q3141" i="1" s="1"/>
  <c r="U3141" i="1" s="1"/>
  <c r="N3141" i="1"/>
  <c r="P3141" i="1" s="1"/>
  <c r="S3140" i="1"/>
  <c r="R3140" i="1"/>
  <c r="O3140" i="1"/>
  <c r="Q3140" i="1" s="1"/>
  <c r="U3140" i="1" s="1"/>
  <c r="N3140" i="1"/>
  <c r="P3140" i="1" s="1"/>
  <c r="S3139" i="1"/>
  <c r="R3139" i="1"/>
  <c r="O3139" i="1"/>
  <c r="N3139" i="1"/>
  <c r="P3139" i="1" s="1"/>
  <c r="S3138" i="1"/>
  <c r="R3138" i="1"/>
  <c r="O3138" i="1"/>
  <c r="N3138" i="1"/>
  <c r="P3138" i="1" s="1"/>
  <c r="S3137" i="1"/>
  <c r="R3137" i="1"/>
  <c r="O3137" i="1"/>
  <c r="N3137" i="1"/>
  <c r="S3136" i="1"/>
  <c r="R3136" i="1"/>
  <c r="O3136" i="1"/>
  <c r="N3136" i="1"/>
  <c r="S3135" i="1"/>
  <c r="R3135" i="1"/>
  <c r="O3135" i="1"/>
  <c r="Q3135" i="1" s="1"/>
  <c r="U3135" i="1" s="1"/>
  <c r="N3135" i="1"/>
  <c r="S3134" i="1"/>
  <c r="R3134" i="1"/>
  <c r="O3134" i="1"/>
  <c r="Q3134" i="1" s="1"/>
  <c r="U3134" i="1" s="1"/>
  <c r="N3134" i="1"/>
  <c r="S3133" i="1"/>
  <c r="R3133" i="1"/>
  <c r="O3133" i="1"/>
  <c r="Q3133" i="1" s="1"/>
  <c r="U3133" i="1" s="1"/>
  <c r="N3133" i="1"/>
  <c r="P3133" i="1" s="1"/>
  <c r="S3132" i="1"/>
  <c r="R3132" i="1"/>
  <c r="O3132" i="1"/>
  <c r="Q3132" i="1" s="1"/>
  <c r="U3132" i="1" s="1"/>
  <c r="N3132" i="1"/>
  <c r="S3131" i="1"/>
  <c r="R3131" i="1"/>
  <c r="O3131" i="1"/>
  <c r="Q3131" i="1" s="1"/>
  <c r="U3131" i="1" s="1"/>
  <c r="N3131" i="1"/>
  <c r="S3130" i="1"/>
  <c r="R3130" i="1"/>
  <c r="O3130" i="1"/>
  <c r="Q3130" i="1" s="1"/>
  <c r="U3130" i="1" s="1"/>
  <c r="N3130" i="1"/>
  <c r="S3129" i="1"/>
  <c r="R3129" i="1"/>
  <c r="O3129" i="1"/>
  <c r="Q3129" i="1" s="1"/>
  <c r="U3129" i="1" s="1"/>
  <c r="N3129" i="1"/>
  <c r="P3129" i="1" s="1"/>
  <c r="S3128" i="1"/>
  <c r="R3128" i="1"/>
  <c r="O3128" i="1"/>
  <c r="Q3128" i="1" s="1"/>
  <c r="U3128" i="1" s="1"/>
  <c r="N3128" i="1"/>
  <c r="P3128" i="1" s="1"/>
  <c r="S3127" i="1"/>
  <c r="R3127" i="1"/>
  <c r="O3127" i="1"/>
  <c r="Q3127" i="1" s="1"/>
  <c r="U3127" i="1" s="1"/>
  <c r="N3127" i="1"/>
  <c r="S3126" i="1"/>
  <c r="R3126" i="1"/>
  <c r="O3126" i="1"/>
  <c r="Q3126" i="1" s="1"/>
  <c r="U3126" i="1" s="1"/>
  <c r="N3126" i="1"/>
  <c r="S3125" i="1"/>
  <c r="R3125" i="1"/>
  <c r="O3125" i="1"/>
  <c r="Q3125" i="1" s="1"/>
  <c r="U3125" i="1" s="1"/>
  <c r="N3125" i="1"/>
  <c r="P3125" i="1" s="1"/>
  <c r="T3125" i="1" s="1"/>
  <c r="S3124" i="1"/>
  <c r="R3124" i="1"/>
  <c r="O3124" i="1"/>
  <c r="Q3124" i="1" s="1"/>
  <c r="U3124" i="1" s="1"/>
  <c r="N3124" i="1"/>
  <c r="P3124" i="1" s="1"/>
  <c r="S3123" i="1"/>
  <c r="R3123" i="1"/>
  <c r="O3123" i="1"/>
  <c r="N3123" i="1"/>
  <c r="S3122" i="1"/>
  <c r="R3122" i="1"/>
  <c r="O3122" i="1"/>
  <c r="N3122" i="1"/>
  <c r="S3121" i="1"/>
  <c r="R3121" i="1"/>
  <c r="O3121" i="1"/>
  <c r="N3121" i="1"/>
  <c r="P3121" i="1" s="1"/>
  <c r="S3120" i="1"/>
  <c r="R3120" i="1"/>
  <c r="O3120" i="1"/>
  <c r="N3120" i="1"/>
  <c r="P3120" i="1" s="1"/>
  <c r="S3119" i="1"/>
  <c r="R3119" i="1"/>
  <c r="O3119" i="1"/>
  <c r="N3119" i="1"/>
  <c r="S3118" i="1"/>
  <c r="R3118" i="1"/>
  <c r="O3118" i="1"/>
  <c r="Q3118" i="1" s="1"/>
  <c r="N3118" i="1"/>
  <c r="S3117" i="1"/>
  <c r="R3117" i="1"/>
  <c r="O3117" i="1"/>
  <c r="Q3117" i="1" s="1"/>
  <c r="N3117" i="1"/>
  <c r="P3117" i="1" s="1"/>
  <c r="S3116" i="1"/>
  <c r="R3116" i="1"/>
  <c r="O3116" i="1"/>
  <c r="Q3116" i="1" s="1"/>
  <c r="N3116" i="1"/>
  <c r="S3115" i="1"/>
  <c r="R3115" i="1"/>
  <c r="O3115" i="1"/>
  <c r="Q3115" i="1" s="1"/>
  <c r="N3115" i="1"/>
  <c r="S3114" i="1"/>
  <c r="R3114" i="1"/>
  <c r="O3114" i="1"/>
  <c r="Q3114" i="1" s="1"/>
  <c r="N3114" i="1"/>
  <c r="S3113" i="1"/>
  <c r="R3113" i="1"/>
  <c r="O3113" i="1"/>
  <c r="Q3113" i="1" s="1"/>
  <c r="N3113" i="1"/>
  <c r="S3112" i="1"/>
  <c r="R3112" i="1"/>
  <c r="O3112" i="1"/>
  <c r="N3112" i="1"/>
  <c r="P3112" i="1" s="1"/>
  <c r="S3111" i="1"/>
  <c r="R3111" i="1"/>
  <c r="O3111" i="1"/>
  <c r="N3111" i="1"/>
  <c r="P3111" i="1" s="1"/>
  <c r="S3110" i="1"/>
  <c r="R3110" i="1"/>
  <c r="O3110" i="1"/>
  <c r="N3110" i="1"/>
  <c r="P3110" i="1" s="1"/>
  <c r="S3109" i="1"/>
  <c r="R3109" i="1"/>
  <c r="O3109" i="1"/>
  <c r="N3109" i="1"/>
  <c r="S3108" i="1"/>
  <c r="R3108" i="1"/>
  <c r="O3108" i="1"/>
  <c r="N3108" i="1"/>
  <c r="S3107" i="1"/>
  <c r="R3107" i="1"/>
  <c r="O3107" i="1"/>
  <c r="N3107" i="1"/>
  <c r="S3106" i="1"/>
  <c r="R3106" i="1"/>
  <c r="O3106" i="1"/>
  <c r="N3106" i="1"/>
  <c r="P3106" i="1" s="1"/>
  <c r="S3105" i="1"/>
  <c r="R3105" i="1"/>
  <c r="O3105" i="1"/>
  <c r="N3105" i="1"/>
  <c r="S3104" i="1"/>
  <c r="R3104" i="1"/>
  <c r="O3104" i="1"/>
  <c r="N3104" i="1"/>
  <c r="P3104" i="1" s="1"/>
  <c r="S3103" i="1"/>
  <c r="R3103" i="1"/>
  <c r="O3103" i="1"/>
  <c r="N3103" i="1"/>
  <c r="P3103" i="1" s="1"/>
  <c r="S3102" i="1"/>
  <c r="R3102" i="1"/>
  <c r="O3102" i="1"/>
  <c r="N3102" i="1"/>
  <c r="S3101" i="1"/>
  <c r="R3101" i="1"/>
  <c r="O3101" i="1"/>
  <c r="N3101" i="1"/>
  <c r="P3101" i="1" s="1"/>
  <c r="S3100" i="1"/>
  <c r="R3100" i="1"/>
  <c r="O3100" i="1"/>
  <c r="N3100" i="1"/>
  <c r="S3099" i="1"/>
  <c r="R3099" i="1"/>
  <c r="O3099" i="1"/>
  <c r="N3099" i="1"/>
  <c r="S3098" i="1"/>
  <c r="R3098" i="1"/>
  <c r="O3098" i="1"/>
  <c r="N3098" i="1"/>
  <c r="S3097" i="1"/>
  <c r="R3097" i="1"/>
  <c r="O3097" i="1"/>
  <c r="N3097" i="1"/>
  <c r="S3096" i="1"/>
  <c r="R3096" i="1"/>
  <c r="O3096" i="1"/>
  <c r="N3096" i="1"/>
  <c r="P3096" i="1" s="1"/>
  <c r="S3095" i="1"/>
  <c r="R3095" i="1"/>
  <c r="O3095" i="1"/>
  <c r="N3095" i="1"/>
  <c r="S3094" i="1"/>
  <c r="R3094" i="1"/>
  <c r="O3094" i="1"/>
  <c r="N3094" i="1"/>
  <c r="P3094" i="1" s="1"/>
  <c r="S3093" i="1"/>
  <c r="R3093" i="1"/>
  <c r="O3093" i="1"/>
  <c r="N3093" i="1"/>
  <c r="P3093" i="1" s="1"/>
  <c r="S3092" i="1"/>
  <c r="R3092" i="1"/>
  <c r="O3092" i="1"/>
  <c r="N3092" i="1"/>
  <c r="S3091" i="1"/>
  <c r="R3091" i="1"/>
  <c r="O3091" i="1"/>
  <c r="N3091" i="1"/>
  <c r="S3090" i="1"/>
  <c r="R3090" i="1"/>
  <c r="O3090" i="1"/>
  <c r="N3090" i="1"/>
  <c r="P3090" i="1" s="1"/>
  <c r="S3089" i="1"/>
  <c r="R3089" i="1"/>
  <c r="O3089" i="1"/>
  <c r="Q3089" i="1" s="1"/>
  <c r="N3089" i="1"/>
  <c r="S3088" i="1"/>
  <c r="R3088" i="1"/>
  <c r="O3088" i="1"/>
  <c r="N3088" i="1"/>
  <c r="S3087" i="1"/>
  <c r="R3087" i="1"/>
  <c r="O3087" i="1"/>
  <c r="Q3087" i="1" s="1"/>
  <c r="N3087" i="1"/>
  <c r="P3087" i="1" s="1"/>
  <c r="S3086" i="1"/>
  <c r="R3086" i="1"/>
  <c r="O3086" i="1"/>
  <c r="Q3086" i="1" s="1"/>
  <c r="N3086" i="1"/>
  <c r="S3085" i="1"/>
  <c r="R3085" i="1"/>
  <c r="O3085" i="1"/>
  <c r="Q3085" i="1" s="1"/>
  <c r="N3085" i="1"/>
  <c r="S3084" i="1"/>
  <c r="R3084" i="1"/>
  <c r="O3084" i="1"/>
  <c r="N3084" i="1"/>
  <c r="S3083" i="1"/>
  <c r="R3083" i="1"/>
  <c r="O3083" i="1"/>
  <c r="Q3083" i="1" s="1"/>
  <c r="N3083" i="1"/>
  <c r="S3082" i="1"/>
  <c r="R3082" i="1"/>
  <c r="O3082" i="1"/>
  <c r="Q3082" i="1" s="1"/>
  <c r="N3082" i="1"/>
  <c r="P3082" i="1" s="1"/>
  <c r="S3081" i="1"/>
  <c r="R3081" i="1"/>
  <c r="O3081" i="1"/>
  <c r="N3081" i="1"/>
  <c r="S3080" i="1"/>
  <c r="R3080" i="1"/>
  <c r="O3080" i="1"/>
  <c r="N3080" i="1"/>
  <c r="S3079" i="1"/>
  <c r="R3079" i="1"/>
  <c r="O3079" i="1"/>
  <c r="Q3079" i="1" s="1"/>
  <c r="N3079" i="1"/>
  <c r="P3079" i="1" s="1"/>
  <c r="S3078" i="1"/>
  <c r="R3078" i="1"/>
  <c r="O3078" i="1"/>
  <c r="Q3078" i="1" s="1"/>
  <c r="N3078" i="1"/>
  <c r="S3077" i="1"/>
  <c r="R3077" i="1"/>
  <c r="O3077" i="1"/>
  <c r="Q3077" i="1" s="1"/>
  <c r="U3077" i="1" s="1"/>
  <c r="N3077" i="1"/>
  <c r="S3076" i="1"/>
  <c r="R3076" i="1"/>
  <c r="O3076" i="1"/>
  <c r="N3076" i="1"/>
  <c r="P3076" i="1" s="1"/>
  <c r="S3075" i="1"/>
  <c r="R3075" i="1"/>
  <c r="O3075" i="1"/>
  <c r="N3075" i="1"/>
  <c r="S3074" i="1"/>
  <c r="R3074" i="1"/>
  <c r="O3074" i="1"/>
  <c r="Q3074" i="1" s="1"/>
  <c r="N3074" i="1"/>
  <c r="P3074" i="1" s="1"/>
  <c r="S3073" i="1"/>
  <c r="R3073" i="1"/>
  <c r="O3073" i="1"/>
  <c r="Q3073" i="1" s="1"/>
  <c r="N3073" i="1"/>
  <c r="P3073" i="1" s="1"/>
  <c r="S3072" i="1"/>
  <c r="R3072" i="1"/>
  <c r="O3072" i="1"/>
  <c r="Q3072" i="1" s="1"/>
  <c r="N3072" i="1"/>
  <c r="S3071" i="1"/>
  <c r="R3071" i="1"/>
  <c r="O3071" i="1"/>
  <c r="Q3071" i="1" s="1"/>
  <c r="N3071" i="1"/>
  <c r="S3070" i="1"/>
  <c r="R3070" i="1"/>
  <c r="O3070" i="1"/>
  <c r="Q3070" i="1" s="1"/>
  <c r="N3070" i="1"/>
  <c r="P3070" i="1" s="1"/>
  <c r="S3069" i="1"/>
  <c r="R3069" i="1"/>
  <c r="O3069" i="1"/>
  <c r="Q3069" i="1" s="1"/>
  <c r="N3069" i="1"/>
  <c r="S3068" i="1"/>
  <c r="R3068" i="1"/>
  <c r="O3068" i="1"/>
  <c r="N3068" i="1"/>
  <c r="S3067" i="1"/>
  <c r="R3067" i="1"/>
  <c r="O3067" i="1"/>
  <c r="Q3067" i="1" s="1"/>
  <c r="N3067" i="1"/>
  <c r="S3066" i="1"/>
  <c r="R3066" i="1"/>
  <c r="O3066" i="1"/>
  <c r="Q3066" i="1" s="1"/>
  <c r="N3066" i="1"/>
  <c r="P3066" i="1" s="1"/>
  <c r="S3065" i="1"/>
  <c r="R3065" i="1"/>
  <c r="O3065" i="1"/>
  <c r="Q3065" i="1" s="1"/>
  <c r="N3065" i="1"/>
  <c r="P3065" i="1" s="1"/>
  <c r="S3064" i="1"/>
  <c r="R3064" i="1"/>
  <c r="O3064" i="1"/>
  <c r="Q3064" i="1" s="1"/>
  <c r="N3064" i="1"/>
  <c r="S3063" i="1"/>
  <c r="R3063" i="1"/>
  <c r="O3063" i="1"/>
  <c r="Q3063" i="1" s="1"/>
  <c r="N3063" i="1"/>
  <c r="S3062" i="1"/>
  <c r="R3062" i="1"/>
  <c r="O3062" i="1"/>
  <c r="Q3062" i="1" s="1"/>
  <c r="N3062" i="1"/>
  <c r="P3062" i="1" s="1"/>
  <c r="S3061" i="1"/>
  <c r="R3061" i="1"/>
  <c r="O3061" i="1"/>
  <c r="N3061" i="1"/>
  <c r="S3060" i="1"/>
  <c r="R3060" i="1"/>
  <c r="O3060" i="1"/>
  <c r="N3060" i="1"/>
  <c r="S3059" i="1"/>
  <c r="R3059" i="1"/>
  <c r="O3059" i="1"/>
  <c r="Q3059" i="1" s="1"/>
  <c r="N3059" i="1"/>
  <c r="S3058" i="1"/>
  <c r="R3058" i="1"/>
  <c r="O3058" i="1"/>
  <c r="Q3058" i="1" s="1"/>
  <c r="N3058" i="1"/>
  <c r="P3058" i="1" s="1"/>
  <c r="S3057" i="1"/>
  <c r="R3057" i="1"/>
  <c r="O3057" i="1"/>
  <c r="Q3057" i="1" s="1"/>
  <c r="N3057" i="1"/>
  <c r="S3056" i="1"/>
  <c r="R3056" i="1"/>
  <c r="O3056" i="1"/>
  <c r="Q3056" i="1" s="1"/>
  <c r="N3056" i="1"/>
  <c r="S3055" i="1"/>
  <c r="R3055" i="1"/>
  <c r="O3055" i="1"/>
  <c r="Q3055" i="1" s="1"/>
  <c r="N3055" i="1"/>
  <c r="S3054" i="1"/>
  <c r="R3054" i="1"/>
  <c r="O3054" i="1"/>
  <c r="N3054" i="1"/>
  <c r="P3054" i="1" s="1"/>
  <c r="S3053" i="1"/>
  <c r="R3053" i="1"/>
  <c r="O3053" i="1"/>
  <c r="N3053" i="1"/>
  <c r="P3053" i="1" s="1"/>
  <c r="S3052" i="1"/>
  <c r="R3052" i="1"/>
  <c r="O3052" i="1"/>
  <c r="N3052" i="1"/>
  <c r="S3051" i="1"/>
  <c r="R3051" i="1"/>
  <c r="O3051" i="1"/>
  <c r="Q3051" i="1" s="1"/>
  <c r="U3051" i="1" s="1"/>
  <c r="N3051" i="1"/>
  <c r="S3050" i="1"/>
  <c r="R3050" i="1"/>
  <c r="O3050" i="1"/>
  <c r="Q3050" i="1" s="1"/>
  <c r="N3050" i="1"/>
  <c r="P3050" i="1" s="1"/>
  <c r="S3049" i="1"/>
  <c r="R3049" i="1"/>
  <c r="O3049" i="1"/>
  <c r="Q3049" i="1" s="1"/>
  <c r="N3049" i="1"/>
  <c r="S3048" i="1"/>
  <c r="R3048" i="1"/>
  <c r="O3048" i="1"/>
  <c r="N3048" i="1"/>
  <c r="S3047" i="1"/>
  <c r="R3047" i="1"/>
  <c r="O3047" i="1"/>
  <c r="Q3047" i="1" s="1"/>
  <c r="U3047" i="1" s="1"/>
  <c r="N3047" i="1"/>
  <c r="S3046" i="1"/>
  <c r="R3046" i="1"/>
  <c r="O3046" i="1"/>
  <c r="Q3046" i="1" s="1"/>
  <c r="U3046" i="1" s="1"/>
  <c r="N3046" i="1"/>
  <c r="P3046" i="1" s="1"/>
  <c r="S3045" i="1"/>
  <c r="R3045" i="1"/>
  <c r="O3045" i="1"/>
  <c r="N3045" i="1"/>
  <c r="P3045" i="1" s="1"/>
  <c r="S3044" i="1"/>
  <c r="R3044" i="1"/>
  <c r="O3044" i="1"/>
  <c r="Q3044" i="1" s="1"/>
  <c r="N3044" i="1"/>
  <c r="S3043" i="1"/>
  <c r="R3043" i="1"/>
  <c r="O3043" i="1"/>
  <c r="Q3043" i="1" s="1"/>
  <c r="U3043" i="1" s="1"/>
  <c r="N3043" i="1"/>
  <c r="P3043" i="1" s="1"/>
  <c r="S3042" i="1"/>
  <c r="R3042" i="1"/>
  <c r="O3042" i="1"/>
  <c r="Q3042" i="1" s="1"/>
  <c r="N3042" i="1"/>
  <c r="P3042" i="1" s="1"/>
  <c r="S3041" i="1"/>
  <c r="R3041" i="1"/>
  <c r="O3041" i="1"/>
  <c r="Q3041" i="1" s="1"/>
  <c r="N3041" i="1"/>
  <c r="S3040" i="1"/>
  <c r="R3040" i="1"/>
  <c r="O3040" i="1"/>
  <c r="N3040" i="1"/>
  <c r="S3039" i="1"/>
  <c r="R3039" i="1"/>
  <c r="O3039" i="1"/>
  <c r="Q3039" i="1" s="1"/>
  <c r="U3039" i="1" s="1"/>
  <c r="N3039" i="1"/>
  <c r="S3038" i="1"/>
  <c r="R3038" i="1"/>
  <c r="O3038" i="1"/>
  <c r="N3038" i="1"/>
  <c r="P3038" i="1" s="1"/>
  <c r="S3037" i="1"/>
  <c r="R3037" i="1"/>
  <c r="O3037" i="1"/>
  <c r="N3037" i="1"/>
  <c r="P3037" i="1" s="1"/>
  <c r="S3036" i="1"/>
  <c r="R3036" i="1"/>
  <c r="O3036" i="1"/>
  <c r="N3036" i="1"/>
  <c r="S3035" i="1"/>
  <c r="R3035" i="1"/>
  <c r="O3035" i="1"/>
  <c r="Q3035" i="1" s="1"/>
  <c r="U3035" i="1" s="1"/>
  <c r="N3035" i="1"/>
  <c r="S3034" i="1"/>
  <c r="R3034" i="1"/>
  <c r="O3034" i="1"/>
  <c r="Q3034" i="1" s="1"/>
  <c r="N3034" i="1"/>
  <c r="P3034" i="1" s="1"/>
  <c r="S3033" i="1"/>
  <c r="R3033" i="1"/>
  <c r="O3033" i="1"/>
  <c r="Q3033" i="1" s="1"/>
  <c r="N3033" i="1"/>
  <c r="S3032" i="1"/>
  <c r="R3032" i="1"/>
  <c r="O3032" i="1"/>
  <c r="N3032" i="1"/>
  <c r="S3031" i="1"/>
  <c r="R3031" i="1"/>
  <c r="O3031" i="1"/>
  <c r="Q3031" i="1" s="1"/>
  <c r="U3031" i="1" s="1"/>
  <c r="N3031" i="1"/>
  <c r="S3030" i="1"/>
  <c r="R3030" i="1"/>
  <c r="O3030" i="1"/>
  <c r="Q3030" i="1" s="1"/>
  <c r="U3030" i="1" s="1"/>
  <c r="N3030" i="1"/>
  <c r="P3030" i="1" s="1"/>
  <c r="S3029" i="1"/>
  <c r="R3029" i="1"/>
  <c r="O3029" i="1"/>
  <c r="N3029" i="1"/>
  <c r="P3029" i="1" s="1"/>
  <c r="S3028" i="1"/>
  <c r="R3028" i="1"/>
  <c r="O3028" i="1"/>
  <c r="Q3028" i="1" s="1"/>
  <c r="N3028" i="1"/>
  <c r="S3027" i="1"/>
  <c r="R3027" i="1"/>
  <c r="O3027" i="1"/>
  <c r="Q3027" i="1" s="1"/>
  <c r="U3027" i="1" s="1"/>
  <c r="N3027" i="1"/>
  <c r="P3027" i="1" s="1"/>
  <c r="S3026" i="1"/>
  <c r="R3026" i="1"/>
  <c r="O3026" i="1"/>
  <c r="Q3026" i="1" s="1"/>
  <c r="N3026" i="1"/>
  <c r="P3026" i="1" s="1"/>
  <c r="S3025" i="1"/>
  <c r="R3025" i="1"/>
  <c r="O3025" i="1"/>
  <c r="Q3025" i="1" s="1"/>
  <c r="N3025" i="1"/>
  <c r="S3024" i="1"/>
  <c r="R3024" i="1"/>
  <c r="O3024" i="1"/>
  <c r="N3024" i="1"/>
  <c r="S3023" i="1"/>
  <c r="R3023" i="1"/>
  <c r="O3023" i="1"/>
  <c r="Q3023" i="1" s="1"/>
  <c r="N3023" i="1"/>
  <c r="S3022" i="1"/>
  <c r="R3022" i="1"/>
  <c r="O3022" i="1"/>
  <c r="Q3022" i="1" s="1"/>
  <c r="U3022" i="1" s="1"/>
  <c r="N3022" i="1"/>
  <c r="P3022" i="1" s="1"/>
  <c r="S3021" i="1"/>
  <c r="R3021" i="1"/>
  <c r="O3021" i="1"/>
  <c r="N3021" i="1"/>
  <c r="P3021" i="1" s="1"/>
  <c r="S3020" i="1"/>
  <c r="R3020" i="1"/>
  <c r="O3020" i="1"/>
  <c r="N3020" i="1"/>
  <c r="S3019" i="1"/>
  <c r="R3019" i="1"/>
  <c r="O3019" i="1"/>
  <c r="Q3019" i="1" s="1"/>
  <c r="U3019" i="1" s="1"/>
  <c r="N3019" i="1"/>
  <c r="S3018" i="1"/>
  <c r="R3018" i="1"/>
  <c r="O3018" i="1"/>
  <c r="Q3018" i="1" s="1"/>
  <c r="N3018" i="1"/>
  <c r="P3018" i="1" s="1"/>
  <c r="S3017" i="1"/>
  <c r="R3017" i="1"/>
  <c r="O3017" i="1"/>
  <c r="Q3017" i="1" s="1"/>
  <c r="N3017" i="1"/>
  <c r="S3016" i="1"/>
  <c r="R3016" i="1"/>
  <c r="O3016" i="1"/>
  <c r="N3016" i="1"/>
  <c r="S3015" i="1"/>
  <c r="R3015" i="1"/>
  <c r="O3015" i="1"/>
  <c r="Q3015" i="1" s="1"/>
  <c r="N3015" i="1"/>
  <c r="S3014" i="1"/>
  <c r="R3014" i="1"/>
  <c r="O3014" i="1"/>
  <c r="Q3014" i="1" s="1"/>
  <c r="U3014" i="1" s="1"/>
  <c r="N3014" i="1"/>
  <c r="P3014" i="1" s="1"/>
  <c r="S3013" i="1"/>
  <c r="R3013" i="1"/>
  <c r="O3013" i="1"/>
  <c r="N3013" i="1"/>
  <c r="P3013" i="1" s="1"/>
  <c r="S3012" i="1"/>
  <c r="R3012" i="1"/>
  <c r="O3012" i="1"/>
  <c r="Q3012" i="1" s="1"/>
  <c r="N3012" i="1"/>
  <c r="S3011" i="1"/>
  <c r="R3011" i="1"/>
  <c r="O3011" i="1"/>
  <c r="Q3011" i="1" s="1"/>
  <c r="U3011" i="1" s="1"/>
  <c r="N3011" i="1"/>
  <c r="P3011" i="1" s="1"/>
  <c r="S3010" i="1"/>
  <c r="R3010" i="1"/>
  <c r="O3010" i="1"/>
  <c r="N3010" i="1"/>
  <c r="P3010" i="1" s="1"/>
  <c r="S3009" i="1"/>
  <c r="R3009" i="1"/>
  <c r="O3009" i="1"/>
  <c r="N3009" i="1"/>
  <c r="S3008" i="1"/>
  <c r="R3008" i="1"/>
  <c r="O3008" i="1"/>
  <c r="N3008" i="1"/>
  <c r="P3008" i="1" s="1"/>
  <c r="S3007" i="1"/>
  <c r="R3007" i="1"/>
  <c r="O3007" i="1"/>
  <c r="Q3007" i="1" s="1"/>
  <c r="N3007" i="1"/>
  <c r="S3006" i="1"/>
  <c r="R3006" i="1"/>
  <c r="O3006" i="1"/>
  <c r="N3006" i="1"/>
  <c r="P3006" i="1" s="1"/>
  <c r="T3006" i="1" s="1"/>
  <c r="S3005" i="1"/>
  <c r="R3005" i="1"/>
  <c r="O3005" i="1"/>
  <c r="N3005" i="1"/>
  <c r="P3005" i="1" s="1"/>
  <c r="T3005" i="1" s="1"/>
  <c r="S3004" i="1"/>
  <c r="R3004" i="1"/>
  <c r="O3004" i="1"/>
  <c r="Q3004" i="1" s="1"/>
  <c r="N3004" i="1"/>
  <c r="P3004" i="1" s="1"/>
  <c r="T3004" i="1" s="1"/>
  <c r="S3003" i="1"/>
  <c r="R3003" i="1"/>
  <c r="O3003" i="1"/>
  <c r="Q3003" i="1" s="1"/>
  <c r="N3003" i="1"/>
  <c r="P3003" i="1" s="1"/>
  <c r="T3003" i="1" s="1"/>
  <c r="S3002" i="1"/>
  <c r="R3002" i="1"/>
  <c r="O3002" i="1"/>
  <c r="N3002" i="1"/>
  <c r="P3002" i="1" s="1"/>
  <c r="S3001" i="1"/>
  <c r="R3001" i="1"/>
  <c r="O3001" i="1"/>
  <c r="Q3001" i="1" s="1"/>
  <c r="N3001" i="1"/>
  <c r="P3001" i="1" s="1"/>
  <c r="S3000" i="1"/>
  <c r="R3000" i="1"/>
  <c r="O3000" i="1"/>
  <c r="N3000" i="1"/>
  <c r="P3000" i="1" s="1"/>
  <c r="S2999" i="1"/>
  <c r="R2999" i="1"/>
  <c r="O2999" i="1"/>
  <c r="Q2999" i="1" s="1"/>
  <c r="N2999" i="1"/>
  <c r="P2999" i="1" s="1"/>
  <c r="T2999" i="1" s="1"/>
  <c r="S2998" i="1"/>
  <c r="R2998" i="1"/>
  <c r="O2998" i="1"/>
  <c r="N2998" i="1"/>
  <c r="P2998" i="1" s="1"/>
  <c r="T2998" i="1" s="1"/>
  <c r="S2997" i="1"/>
  <c r="R2997" i="1"/>
  <c r="O2997" i="1"/>
  <c r="N2997" i="1"/>
  <c r="P2997" i="1" s="1"/>
  <c r="T2997" i="1" s="1"/>
  <c r="S2996" i="1"/>
  <c r="R2996" i="1"/>
  <c r="O2996" i="1"/>
  <c r="Q2996" i="1" s="1"/>
  <c r="N2996" i="1"/>
  <c r="P2996" i="1" s="1"/>
  <c r="T2996" i="1" s="1"/>
  <c r="S2995" i="1"/>
  <c r="R2995" i="1"/>
  <c r="O2995" i="1"/>
  <c r="Q2995" i="1" s="1"/>
  <c r="U2995" i="1" s="1"/>
  <c r="N2995" i="1"/>
  <c r="P2995" i="1" s="1"/>
  <c r="T2995" i="1" s="1"/>
  <c r="S2994" i="1"/>
  <c r="R2994" i="1"/>
  <c r="O2994" i="1"/>
  <c r="N2994" i="1"/>
  <c r="S2993" i="1"/>
  <c r="R2993" i="1"/>
  <c r="O2993" i="1"/>
  <c r="N2993" i="1"/>
  <c r="P2993" i="1" s="1"/>
  <c r="S2992" i="1"/>
  <c r="R2992" i="1"/>
  <c r="O2992" i="1"/>
  <c r="Q2992" i="1" s="1"/>
  <c r="N2992" i="1"/>
  <c r="P2992" i="1" s="1"/>
  <c r="S2991" i="1"/>
  <c r="R2991" i="1"/>
  <c r="O2991" i="1"/>
  <c r="Q2991" i="1" s="1"/>
  <c r="N2991" i="1"/>
  <c r="P2991" i="1" s="1"/>
  <c r="T2991" i="1" s="1"/>
  <c r="S2990" i="1"/>
  <c r="R2990" i="1"/>
  <c r="O2990" i="1"/>
  <c r="N2990" i="1"/>
  <c r="P2990" i="1" s="1"/>
  <c r="T2990" i="1" s="1"/>
  <c r="S2989" i="1"/>
  <c r="R2989" i="1"/>
  <c r="O2989" i="1"/>
  <c r="N2989" i="1"/>
  <c r="P2989" i="1" s="1"/>
  <c r="T2989" i="1" s="1"/>
  <c r="S2988" i="1"/>
  <c r="R2988" i="1"/>
  <c r="O2988" i="1"/>
  <c r="Q2988" i="1" s="1"/>
  <c r="N2988" i="1"/>
  <c r="P2988" i="1" s="1"/>
  <c r="T2988" i="1" s="1"/>
  <c r="S2987" i="1"/>
  <c r="R2987" i="1"/>
  <c r="O2987" i="1"/>
  <c r="Q2987" i="1" s="1"/>
  <c r="N2987" i="1"/>
  <c r="P2987" i="1" s="1"/>
  <c r="T2987" i="1" s="1"/>
  <c r="S2986" i="1"/>
  <c r="R2986" i="1"/>
  <c r="O2986" i="1"/>
  <c r="Q2986" i="1" s="1"/>
  <c r="U2986" i="1" s="1"/>
  <c r="N2986" i="1"/>
  <c r="P2986" i="1" s="1"/>
  <c r="T2986" i="1" s="1"/>
  <c r="S2985" i="1"/>
  <c r="R2985" i="1"/>
  <c r="O2985" i="1"/>
  <c r="N2985" i="1"/>
  <c r="P2985" i="1" s="1"/>
  <c r="S2984" i="1"/>
  <c r="R2984" i="1"/>
  <c r="O2984" i="1"/>
  <c r="N2984" i="1"/>
  <c r="P2984" i="1" s="1"/>
  <c r="S2983" i="1"/>
  <c r="R2983" i="1"/>
  <c r="O2983" i="1"/>
  <c r="N2983" i="1"/>
  <c r="P2983" i="1" s="1"/>
  <c r="S2982" i="1"/>
  <c r="R2982" i="1"/>
  <c r="O2982" i="1"/>
  <c r="N2982" i="1"/>
  <c r="P2982" i="1" s="1"/>
  <c r="S2981" i="1"/>
  <c r="R2981" i="1"/>
  <c r="O2981" i="1"/>
  <c r="N2981" i="1"/>
  <c r="S2980" i="1"/>
  <c r="R2980" i="1"/>
  <c r="O2980" i="1"/>
  <c r="Q2980" i="1" s="1"/>
  <c r="N2980" i="1"/>
  <c r="P2980" i="1" s="1"/>
  <c r="S2979" i="1"/>
  <c r="R2979" i="1"/>
  <c r="O2979" i="1"/>
  <c r="Q2979" i="1" s="1"/>
  <c r="U2979" i="1" s="1"/>
  <c r="N2979" i="1"/>
  <c r="P2979" i="1" s="1"/>
  <c r="S2978" i="1"/>
  <c r="R2978" i="1"/>
  <c r="O2978" i="1"/>
  <c r="Q2978" i="1" s="1"/>
  <c r="U2978" i="1" s="1"/>
  <c r="N2978" i="1"/>
  <c r="P2978" i="1" s="1"/>
  <c r="S2977" i="1"/>
  <c r="R2977" i="1"/>
  <c r="O2977" i="1"/>
  <c r="Q2977" i="1" s="1"/>
  <c r="U2977" i="1" s="1"/>
  <c r="N2977" i="1"/>
  <c r="P2977" i="1" s="1"/>
  <c r="S2976" i="1"/>
  <c r="R2976" i="1"/>
  <c r="O2976" i="1"/>
  <c r="Q2976" i="1" s="1"/>
  <c r="N2976" i="1"/>
  <c r="S2975" i="1"/>
  <c r="R2975" i="1"/>
  <c r="O2975" i="1"/>
  <c r="Q2975" i="1" s="1"/>
  <c r="N2975" i="1"/>
  <c r="P2975" i="1" s="1"/>
  <c r="S2974" i="1"/>
  <c r="R2974" i="1"/>
  <c r="O2974" i="1"/>
  <c r="Q2974" i="1" s="1"/>
  <c r="N2974" i="1"/>
  <c r="P2974" i="1" s="1"/>
  <c r="S2973" i="1"/>
  <c r="R2973" i="1"/>
  <c r="O2973" i="1"/>
  <c r="N2973" i="1"/>
  <c r="S2972" i="1"/>
  <c r="R2972" i="1"/>
  <c r="O2972" i="1"/>
  <c r="Q2972" i="1" s="1"/>
  <c r="N2972" i="1"/>
  <c r="S2971" i="1"/>
  <c r="R2971" i="1"/>
  <c r="O2971" i="1"/>
  <c r="Q2971" i="1" s="1"/>
  <c r="N2971" i="1"/>
  <c r="P2971" i="1" s="1"/>
  <c r="S2970" i="1"/>
  <c r="R2970" i="1"/>
  <c r="O2970" i="1"/>
  <c r="Q2970" i="1" s="1"/>
  <c r="U2970" i="1" s="1"/>
  <c r="N2970" i="1"/>
  <c r="P2970" i="1" s="1"/>
  <c r="S2969" i="1"/>
  <c r="R2969" i="1"/>
  <c r="O2969" i="1"/>
  <c r="Q2969" i="1" s="1"/>
  <c r="N2969" i="1"/>
  <c r="P2969" i="1" s="1"/>
  <c r="S2968" i="1"/>
  <c r="R2968" i="1"/>
  <c r="O2968" i="1"/>
  <c r="Q2968" i="1" s="1"/>
  <c r="N2968" i="1"/>
  <c r="P2968" i="1" s="1"/>
  <c r="S2967" i="1"/>
  <c r="R2967" i="1"/>
  <c r="O2967" i="1"/>
  <c r="Q2967" i="1" s="1"/>
  <c r="N2967" i="1"/>
  <c r="P2967" i="1" s="1"/>
  <c r="S2966" i="1"/>
  <c r="R2966" i="1"/>
  <c r="O2966" i="1"/>
  <c r="Q2966" i="1" s="1"/>
  <c r="N2966" i="1"/>
  <c r="P2966" i="1" s="1"/>
  <c r="S2965" i="1"/>
  <c r="R2965" i="1"/>
  <c r="O2965" i="1"/>
  <c r="N2965" i="1"/>
  <c r="S2964" i="1"/>
  <c r="R2964" i="1"/>
  <c r="O2964" i="1"/>
  <c r="Q2964" i="1" s="1"/>
  <c r="N2964" i="1"/>
  <c r="S2963" i="1"/>
  <c r="R2963" i="1"/>
  <c r="O2963" i="1"/>
  <c r="Q2963" i="1" s="1"/>
  <c r="N2963" i="1"/>
  <c r="P2963" i="1" s="1"/>
  <c r="S2962" i="1"/>
  <c r="R2962" i="1"/>
  <c r="O2962" i="1"/>
  <c r="N2962" i="1"/>
  <c r="P2962" i="1" s="1"/>
  <c r="S2961" i="1"/>
  <c r="R2961" i="1"/>
  <c r="O2961" i="1"/>
  <c r="Q2961" i="1" s="1"/>
  <c r="U2961" i="1" s="1"/>
  <c r="N2961" i="1"/>
  <c r="S2960" i="1"/>
  <c r="R2960" i="1"/>
  <c r="O2960" i="1"/>
  <c r="N2960" i="1"/>
  <c r="P2960" i="1" s="1"/>
  <c r="S2959" i="1"/>
  <c r="R2959" i="1"/>
  <c r="O2959" i="1"/>
  <c r="Q2959" i="1" s="1"/>
  <c r="N2959" i="1"/>
  <c r="P2959" i="1" s="1"/>
  <c r="S2958" i="1"/>
  <c r="R2958" i="1"/>
  <c r="O2958" i="1"/>
  <c r="Q2958" i="1" s="1"/>
  <c r="N2958" i="1"/>
  <c r="P2958" i="1" s="1"/>
  <c r="S2957" i="1"/>
  <c r="R2957" i="1"/>
  <c r="O2957" i="1"/>
  <c r="N2957" i="1"/>
  <c r="S2956" i="1"/>
  <c r="R2956" i="1"/>
  <c r="O2956" i="1"/>
  <c r="Q2956" i="1" s="1"/>
  <c r="N2956" i="1"/>
  <c r="S2955" i="1"/>
  <c r="R2955" i="1"/>
  <c r="O2955" i="1"/>
  <c r="Q2955" i="1" s="1"/>
  <c r="U2955" i="1" s="1"/>
  <c r="N2955" i="1"/>
  <c r="P2955" i="1" s="1"/>
  <c r="S2954" i="1"/>
  <c r="R2954" i="1"/>
  <c r="O2954" i="1"/>
  <c r="Q2954" i="1" s="1"/>
  <c r="U2954" i="1" s="1"/>
  <c r="N2954" i="1"/>
  <c r="P2954" i="1" s="1"/>
  <c r="S2953" i="1"/>
  <c r="R2953" i="1"/>
  <c r="O2953" i="1"/>
  <c r="Q2953" i="1" s="1"/>
  <c r="U2953" i="1" s="1"/>
  <c r="N2953" i="1"/>
  <c r="P2953" i="1" s="1"/>
  <c r="S2952" i="1"/>
  <c r="R2952" i="1"/>
  <c r="O2952" i="1"/>
  <c r="Q2952" i="1" s="1"/>
  <c r="N2952" i="1"/>
  <c r="S2951" i="1"/>
  <c r="R2951" i="1"/>
  <c r="O2951" i="1"/>
  <c r="Q2951" i="1" s="1"/>
  <c r="N2951" i="1"/>
  <c r="P2951" i="1" s="1"/>
  <c r="S2950" i="1"/>
  <c r="R2950" i="1"/>
  <c r="O2950" i="1"/>
  <c r="N2950" i="1"/>
  <c r="P2950" i="1" s="1"/>
  <c r="S2949" i="1"/>
  <c r="R2949" i="1"/>
  <c r="O2949" i="1"/>
  <c r="N2949" i="1"/>
  <c r="S2948" i="1"/>
  <c r="R2948" i="1"/>
  <c r="O2948" i="1"/>
  <c r="Q2948" i="1" s="1"/>
  <c r="N2948" i="1"/>
  <c r="S2947" i="1"/>
  <c r="R2947" i="1"/>
  <c r="O2947" i="1"/>
  <c r="Q2947" i="1" s="1"/>
  <c r="N2947" i="1"/>
  <c r="P2947" i="1" s="1"/>
  <c r="S2946" i="1"/>
  <c r="R2946" i="1"/>
  <c r="O2946" i="1"/>
  <c r="Q2946" i="1" s="1"/>
  <c r="U2946" i="1" s="1"/>
  <c r="N2946" i="1"/>
  <c r="P2946" i="1" s="1"/>
  <c r="S2945" i="1"/>
  <c r="R2945" i="1"/>
  <c r="O2945" i="1"/>
  <c r="Q2945" i="1" s="1"/>
  <c r="U2945" i="1" s="1"/>
  <c r="N2945" i="1"/>
  <c r="P2945" i="1" s="1"/>
  <c r="S2944" i="1"/>
  <c r="R2944" i="1"/>
  <c r="O2944" i="1"/>
  <c r="Q2944" i="1" s="1"/>
  <c r="N2944" i="1"/>
  <c r="S2943" i="1"/>
  <c r="R2943" i="1"/>
  <c r="O2943" i="1"/>
  <c r="Q2943" i="1" s="1"/>
  <c r="N2943" i="1"/>
  <c r="P2943" i="1" s="1"/>
  <c r="S2942" i="1"/>
  <c r="R2942" i="1"/>
  <c r="O2942" i="1"/>
  <c r="Q2942" i="1" s="1"/>
  <c r="N2942" i="1"/>
  <c r="P2942" i="1" s="1"/>
  <c r="S2941" i="1"/>
  <c r="R2941" i="1"/>
  <c r="O2941" i="1"/>
  <c r="N2941" i="1"/>
  <c r="S2940" i="1"/>
  <c r="R2940" i="1"/>
  <c r="O2940" i="1"/>
  <c r="Q2940" i="1" s="1"/>
  <c r="N2940" i="1"/>
  <c r="S2939" i="1"/>
  <c r="R2939" i="1"/>
  <c r="O2939" i="1"/>
  <c r="Q2939" i="1" s="1"/>
  <c r="N2939" i="1"/>
  <c r="P2939" i="1" s="1"/>
  <c r="S2938" i="1"/>
  <c r="R2938" i="1"/>
  <c r="O2938" i="1"/>
  <c r="Q2938" i="1" s="1"/>
  <c r="N2938" i="1"/>
  <c r="P2938" i="1" s="1"/>
  <c r="S2937" i="1"/>
  <c r="R2937" i="1"/>
  <c r="O2937" i="1"/>
  <c r="Q2937" i="1" s="1"/>
  <c r="N2937" i="1"/>
  <c r="P2937" i="1" s="1"/>
  <c r="S2936" i="1"/>
  <c r="R2936" i="1"/>
  <c r="O2936" i="1"/>
  <c r="Q2936" i="1" s="1"/>
  <c r="N2936" i="1"/>
  <c r="P2936" i="1" s="1"/>
  <c r="S2935" i="1"/>
  <c r="R2935" i="1"/>
  <c r="O2935" i="1"/>
  <c r="Q2935" i="1" s="1"/>
  <c r="N2935" i="1"/>
  <c r="P2935" i="1" s="1"/>
  <c r="S2934" i="1"/>
  <c r="R2934" i="1"/>
  <c r="O2934" i="1"/>
  <c r="N2934" i="1"/>
  <c r="P2934" i="1" s="1"/>
  <c r="S2933" i="1"/>
  <c r="R2933" i="1"/>
  <c r="O2933" i="1"/>
  <c r="N2933" i="1"/>
  <c r="S2932" i="1"/>
  <c r="R2932" i="1"/>
  <c r="O2932" i="1"/>
  <c r="Q2932" i="1" s="1"/>
  <c r="N2932" i="1"/>
  <c r="S2931" i="1"/>
  <c r="R2931" i="1"/>
  <c r="O2931" i="1"/>
  <c r="Q2931" i="1" s="1"/>
  <c r="U2931" i="1" s="1"/>
  <c r="N2931" i="1"/>
  <c r="P2931" i="1" s="1"/>
  <c r="S2930" i="1"/>
  <c r="R2930" i="1"/>
  <c r="O2930" i="1"/>
  <c r="Q2930" i="1" s="1"/>
  <c r="N2930" i="1"/>
  <c r="P2930" i="1" s="1"/>
  <c r="S2929" i="1"/>
  <c r="R2929" i="1"/>
  <c r="O2929" i="1"/>
  <c r="Q2929" i="1" s="1"/>
  <c r="N2929" i="1"/>
  <c r="P2929" i="1" s="1"/>
  <c r="S2928" i="1"/>
  <c r="R2928" i="1"/>
  <c r="O2928" i="1"/>
  <c r="Q2928" i="1" s="1"/>
  <c r="N2928" i="1"/>
  <c r="P2928" i="1" s="1"/>
  <c r="S2927" i="1"/>
  <c r="R2927" i="1"/>
  <c r="O2927" i="1"/>
  <c r="N2927" i="1"/>
  <c r="P2927" i="1" s="1"/>
  <c r="S2926" i="1"/>
  <c r="R2926" i="1"/>
  <c r="O2926" i="1"/>
  <c r="Q2926" i="1" s="1"/>
  <c r="N2926" i="1"/>
  <c r="P2926" i="1" s="1"/>
  <c r="S2925" i="1"/>
  <c r="R2925" i="1"/>
  <c r="O2925" i="1"/>
  <c r="N2925" i="1"/>
  <c r="S2924" i="1"/>
  <c r="R2924" i="1"/>
  <c r="O2924" i="1"/>
  <c r="Q2924" i="1" s="1"/>
  <c r="N2924" i="1"/>
  <c r="S2923" i="1"/>
  <c r="R2923" i="1"/>
  <c r="O2923" i="1"/>
  <c r="N2923" i="1"/>
  <c r="P2923" i="1" s="1"/>
  <c r="S2922" i="1"/>
  <c r="R2922" i="1"/>
  <c r="O2922" i="1"/>
  <c r="Q2922" i="1" s="1"/>
  <c r="U2922" i="1" s="1"/>
  <c r="N2922" i="1"/>
  <c r="P2922" i="1" s="1"/>
  <c r="S2921" i="1"/>
  <c r="R2921" i="1"/>
  <c r="O2921" i="1"/>
  <c r="Q2921" i="1" s="1"/>
  <c r="N2921" i="1"/>
  <c r="P2921" i="1" s="1"/>
  <c r="S2920" i="1"/>
  <c r="R2920" i="1"/>
  <c r="O2920" i="1"/>
  <c r="Q2920" i="1" s="1"/>
  <c r="N2920" i="1"/>
  <c r="P2920" i="1" s="1"/>
  <c r="S2919" i="1"/>
  <c r="R2919" i="1"/>
  <c r="O2919" i="1"/>
  <c r="Q2919" i="1" s="1"/>
  <c r="N2919" i="1"/>
  <c r="P2919" i="1" s="1"/>
  <c r="S2918" i="1"/>
  <c r="R2918" i="1"/>
  <c r="O2918" i="1"/>
  <c r="N2918" i="1"/>
  <c r="P2918" i="1" s="1"/>
  <c r="S2917" i="1"/>
  <c r="R2917" i="1"/>
  <c r="O2917" i="1"/>
  <c r="Q2917" i="1" s="1"/>
  <c r="N2917" i="1"/>
  <c r="S2916" i="1"/>
  <c r="R2916" i="1"/>
  <c r="O2916" i="1"/>
  <c r="N2916" i="1"/>
  <c r="S2915" i="1"/>
  <c r="R2915" i="1"/>
  <c r="O2915" i="1"/>
  <c r="Q2915" i="1" s="1"/>
  <c r="N2915" i="1"/>
  <c r="S2914" i="1"/>
  <c r="R2914" i="1"/>
  <c r="O2914" i="1"/>
  <c r="Q2914" i="1" s="1"/>
  <c r="N2914" i="1"/>
  <c r="S2913" i="1"/>
  <c r="R2913" i="1"/>
  <c r="O2913" i="1"/>
  <c r="N2913" i="1"/>
  <c r="P2913" i="1" s="1"/>
  <c r="S2912" i="1"/>
  <c r="R2912" i="1"/>
  <c r="O2912" i="1"/>
  <c r="Q2912" i="1" s="1"/>
  <c r="N2912" i="1"/>
  <c r="P2912" i="1" s="1"/>
  <c r="S2911" i="1"/>
  <c r="R2911" i="1"/>
  <c r="O2911" i="1"/>
  <c r="Q2911" i="1" s="1"/>
  <c r="N2911" i="1"/>
  <c r="P2911" i="1" s="1"/>
  <c r="S2910" i="1"/>
  <c r="R2910" i="1"/>
  <c r="O2910" i="1"/>
  <c r="N2910" i="1"/>
  <c r="P2910" i="1" s="1"/>
  <c r="S2909" i="1"/>
  <c r="R2909" i="1"/>
  <c r="O2909" i="1"/>
  <c r="N2909" i="1"/>
  <c r="S2908" i="1"/>
  <c r="R2908" i="1"/>
  <c r="O2908" i="1"/>
  <c r="N2908" i="1"/>
  <c r="S2907" i="1"/>
  <c r="R2907" i="1"/>
  <c r="O2907" i="1"/>
  <c r="Q2907" i="1" s="1"/>
  <c r="U2907" i="1" s="1"/>
  <c r="N2907" i="1"/>
  <c r="S2906" i="1"/>
  <c r="R2906" i="1"/>
  <c r="O2906" i="1"/>
  <c r="Q2906" i="1" s="1"/>
  <c r="N2906" i="1"/>
  <c r="S2905" i="1"/>
  <c r="R2905" i="1"/>
  <c r="O2905" i="1"/>
  <c r="N2905" i="1"/>
  <c r="P2905" i="1" s="1"/>
  <c r="S2904" i="1"/>
  <c r="R2904" i="1"/>
  <c r="O2904" i="1"/>
  <c r="Q2904" i="1" s="1"/>
  <c r="N2904" i="1"/>
  <c r="P2904" i="1" s="1"/>
  <c r="S2903" i="1"/>
  <c r="R2903" i="1"/>
  <c r="O2903" i="1"/>
  <c r="Q2903" i="1" s="1"/>
  <c r="N2903" i="1"/>
  <c r="P2903" i="1" s="1"/>
  <c r="S2902" i="1"/>
  <c r="R2902" i="1"/>
  <c r="O2902" i="1"/>
  <c r="Q2902" i="1" s="1"/>
  <c r="N2902" i="1"/>
  <c r="P2902" i="1" s="1"/>
  <c r="S2901" i="1"/>
  <c r="R2901" i="1"/>
  <c r="O2901" i="1"/>
  <c r="N2901" i="1"/>
  <c r="S2900" i="1"/>
  <c r="R2900" i="1"/>
  <c r="O2900" i="1"/>
  <c r="N2900" i="1"/>
  <c r="S2899" i="1"/>
  <c r="R2899" i="1"/>
  <c r="O2899" i="1"/>
  <c r="Q2899" i="1" s="1"/>
  <c r="N2899" i="1"/>
  <c r="S2898" i="1"/>
  <c r="R2898" i="1"/>
  <c r="O2898" i="1"/>
  <c r="Q2898" i="1" s="1"/>
  <c r="U2898" i="1" s="1"/>
  <c r="N2898" i="1"/>
  <c r="P2898" i="1" s="1"/>
  <c r="S2897" i="1"/>
  <c r="R2897" i="1"/>
  <c r="O2897" i="1"/>
  <c r="N2897" i="1"/>
  <c r="S2896" i="1"/>
  <c r="R2896" i="1"/>
  <c r="O2896" i="1"/>
  <c r="N2896" i="1"/>
  <c r="P2896" i="1" s="1"/>
  <c r="S2895" i="1"/>
  <c r="R2895" i="1"/>
  <c r="O2895" i="1"/>
  <c r="Q2895" i="1" s="1"/>
  <c r="N2895" i="1"/>
  <c r="P2895" i="1" s="1"/>
  <c r="S2894" i="1"/>
  <c r="R2894" i="1"/>
  <c r="O2894" i="1"/>
  <c r="N2894" i="1"/>
  <c r="P2894" i="1" s="1"/>
  <c r="S2893" i="1"/>
  <c r="R2893" i="1"/>
  <c r="O2893" i="1"/>
  <c r="Q2893" i="1" s="1"/>
  <c r="N2893" i="1"/>
  <c r="S2892" i="1"/>
  <c r="R2892" i="1"/>
  <c r="O2892" i="1"/>
  <c r="N2892" i="1"/>
  <c r="S2891" i="1"/>
  <c r="R2891" i="1"/>
  <c r="O2891" i="1"/>
  <c r="Q2891" i="1" s="1"/>
  <c r="N2891" i="1"/>
  <c r="S2890" i="1"/>
  <c r="R2890" i="1"/>
  <c r="O2890" i="1"/>
  <c r="Q2890" i="1" s="1"/>
  <c r="N2890" i="1"/>
  <c r="P2890" i="1" s="1"/>
  <c r="S2889" i="1"/>
  <c r="R2889" i="1"/>
  <c r="O2889" i="1"/>
  <c r="Q2889" i="1" s="1"/>
  <c r="U2889" i="1" s="1"/>
  <c r="N2889" i="1"/>
  <c r="P2889" i="1" s="1"/>
  <c r="S2888" i="1"/>
  <c r="R2888" i="1"/>
  <c r="O2888" i="1"/>
  <c r="Q2888" i="1" s="1"/>
  <c r="N2888" i="1"/>
  <c r="S2887" i="1"/>
  <c r="R2887" i="1"/>
  <c r="O2887" i="1"/>
  <c r="Q2887" i="1" s="1"/>
  <c r="N2887" i="1"/>
  <c r="P2887" i="1" s="1"/>
  <c r="S2886" i="1"/>
  <c r="R2886" i="1"/>
  <c r="O2886" i="1"/>
  <c r="N2886" i="1"/>
  <c r="P2886" i="1" s="1"/>
  <c r="S2885" i="1"/>
  <c r="R2885" i="1"/>
  <c r="O2885" i="1"/>
  <c r="N2885" i="1"/>
  <c r="S2884" i="1"/>
  <c r="R2884" i="1"/>
  <c r="O2884" i="1"/>
  <c r="N2884" i="1"/>
  <c r="S2883" i="1"/>
  <c r="R2883" i="1"/>
  <c r="O2883" i="1"/>
  <c r="Q2883" i="1" s="1"/>
  <c r="U2883" i="1" s="1"/>
  <c r="N2883" i="1"/>
  <c r="S2882" i="1"/>
  <c r="R2882" i="1"/>
  <c r="O2882" i="1"/>
  <c r="Q2882" i="1" s="1"/>
  <c r="U2882" i="1" s="1"/>
  <c r="N2882" i="1"/>
  <c r="P2882" i="1" s="1"/>
  <c r="S2881" i="1"/>
  <c r="R2881" i="1"/>
  <c r="O2881" i="1"/>
  <c r="N2881" i="1"/>
  <c r="S2880" i="1"/>
  <c r="R2880" i="1"/>
  <c r="O2880" i="1"/>
  <c r="Q2880" i="1" s="1"/>
  <c r="N2880" i="1"/>
  <c r="P2880" i="1" s="1"/>
  <c r="S2879" i="1"/>
  <c r="R2879" i="1"/>
  <c r="O2879" i="1"/>
  <c r="Q2879" i="1" s="1"/>
  <c r="N2879" i="1"/>
  <c r="P2879" i="1" s="1"/>
  <c r="S2878" i="1"/>
  <c r="R2878" i="1"/>
  <c r="O2878" i="1"/>
  <c r="N2878" i="1"/>
  <c r="P2878" i="1" s="1"/>
  <c r="S2877" i="1"/>
  <c r="R2877" i="1"/>
  <c r="O2877" i="1"/>
  <c r="N2877" i="1"/>
  <c r="S2876" i="1"/>
  <c r="R2876" i="1"/>
  <c r="O2876" i="1"/>
  <c r="N2876" i="1"/>
  <c r="S2875" i="1"/>
  <c r="R2875" i="1"/>
  <c r="O2875" i="1"/>
  <c r="Q2875" i="1" s="1"/>
  <c r="N2875" i="1"/>
  <c r="P2875" i="1" s="1"/>
  <c r="S2874" i="1"/>
  <c r="R2874" i="1"/>
  <c r="O2874" i="1"/>
  <c r="Q2874" i="1" s="1"/>
  <c r="N2874" i="1"/>
  <c r="P2874" i="1" s="1"/>
  <c r="S2873" i="1"/>
  <c r="R2873" i="1"/>
  <c r="O2873" i="1"/>
  <c r="Q2873" i="1" s="1"/>
  <c r="U2873" i="1" s="1"/>
  <c r="N2873" i="1"/>
  <c r="P2873" i="1" s="1"/>
  <c r="S2872" i="1"/>
  <c r="R2872" i="1"/>
  <c r="O2872" i="1"/>
  <c r="Q2872" i="1" s="1"/>
  <c r="U2872" i="1" s="1"/>
  <c r="N2872" i="1"/>
  <c r="P2872" i="1" s="1"/>
  <c r="T2872" i="1" s="1"/>
  <c r="S2871" i="1"/>
  <c r="R2871" i="1"/>
  <c r="O2871" i="1"/>
  <c r="Q2871" i="1" s="1"/>
  <c r="U2871" i="1" s="1"/>
  <c r="N2871" i="1"/>
  <c r="P2871" i="1" s="1"/>
  <c r="T2871" i="1" s="1"/>
  <c r="S2870" i="1"/>
  <c r="R2870" i="1"/>
  <c r="O2870" i="1"/>
  <c r="Q2870" i="1" s="1"/>
  <c r="U2870" i="1" s="1"/>
  <c r="N2870" i="1"/>
  <c r="P2870" i="1" s="1"/>
  <c r="T2870" i="1" s="1"/>
  <c r="S2869" i="1"/>
  <c r="R2869" i="1"/>
  <c r="O2869" i="1"/>
  <c r="Q2869" i="1" s="1"/>
  <c r="U2869" i="1" s="1"/>
  <c r="N2869" i="1"/>
  <c r="P2869" i="1" s="1"/>
  <c r="S2868" i="1"/>
  <c r="R2868" i="1"/>
  <c r="O2868" i="1"/>
  <c r="Q2868" i="1" s="1"/>
  <c r="U2868" i="1" s="1"/>
  <c r="N2868" i="1"/>
  <c r="S2867" i="1"/>
  <c r="R2867" i="1"/>
  <c r="O2867" i="1"/>
  <c r="Q2867" i="1" s="1"/>
  <c r="N2867" i="1"/>
  <c r="P2867" i="1" s="1"/>
  <c r="T2867" i="1" s="1"/>
  <c r="S2866" i="1"/>
  <c r="R2866" i="1"/>
  <c r="O2866" i="1"/>
  <c r="Q2866" i="1" s="1"/>
  <c r="N2866" i="1"/>
  <c r="P2866" i="1" s="1"/>
  <c r="S2865" i="1"/>
  <c r="R2865" i="1"/>
  <c r="O2865" i="1"/>
  <c r="Q2865" i="1" s="1"/>
  <c r="N2865" i="1"/>
  <c r="P2865" i="1" s="1"/>
  <c r="T2865" i="1" s="1"/>
  <c r="S2864" i="1"/>
  <c r="R2864" i="1"/>
  <c r="O2864" i="1"/>
  <c r="Q2864" i="1" s="1"/>
  <c r="N2864" i="1"/>
  <c r="P2864" i="1" s="1"/>
  <c r="T2864" i="1" s="1"/>
  <c r="S2863" i="1"/>
  <c r="R2863" i="1"/>
  <c r="O2863" i="1"/>
  <c r="Q2863" i="1" s="1"/>
  <c r="N2863" i="1"/>
  <c r="P2863" i="1" s="1"/>
  <c r="T2863" i="1" s="1"/>
  <c r="S2862" i="1"/>
  <c r="R2862" i="1"/>
  <c r="O2862" i="1"/>
  <c r="N2862" i="1"/>
  <c r="P2862" i="1" s="1"/>
  <c r="T2862" i="1" s="1"/>
  <c r="S2861" i="1"/>
  <c r="R2861" i="1"/>
  <c r="O2861" i="1"/>
  <c r="Q2861" i="1" s="1"/>
  <c r="N2861" i="1"/>
  <c r="S2860" i="1"/>
  <c r="R2860" i="1"/>
  <c r="O2860" i="1"/>
  <c r="Q2860" i="1" s="1"/>
  <c r="N2860" i="1"/>
  <c r="P2860" i="1" s="1"/>
  <c r="T2860" i="1" s="1"/>
  <c r="S2859" i="1"/>
  <c r="R2859" i="1"/>
  <c r="O2859" i="1"/>
  <c r="Q2859" i="1" s="1"/>
  <c r="N2859" i="1"/>
  <c r="P2859" i="1" s="1"/>
  <c r="T2859" i="1" s="1"/>
  <c r="S2858" i="1"/>
  <c r="R2858" i="1"/>
  <c r="O2858" i="1"/>
  <c r="Q2858" i="1" s="1"/>
  <c r="N2858" i="1"/>
  <c r="P2858" i="1" s="1"/>
  <c r="S2857" i="1"/>
  <c r="R2857" i="1"/>
  <c r="O2857" i="1"/>
  <c r="Q2857" i="1" s="1"/>
  <c r="N2857" i="1"/>
  <c r="P2857" i="1" s="1"/>
  <c r="T2857" i="1" s="1"/>
  <c r="S2856" i="1"/>
  <c r="R2856" i="1"/>
  <c r="O2856" i="1"/>
  <c r="Q2856" i="1" s="1"/>
  <c r="N2856" i="1"/>
  <c r="P2856" i="1" s="1"/>
  <c r="T2856" i="1" s="1"/>
  <c r="S2855" i="1"/>
  <c r="R2855" i="1"/>
  <c r="O2855" i="1"/>
  <c r="Q2855" i="1" s="1"/>
  <c r="N2855" i="1"/>
  <c r="P2855" i="1" s="1"/>
  <c r="T2855" i="1" s="1"/>
  <c r="S2854" i="1"/>
  <c r="R2854" i="1"/>
  <c r="P2854" i="1"/>
  <c r="T2854" i="1" s="1"/>
  <c r="O2854" i="1"/>
  <c r="N2854" i="1"/>
  <c r="S2853" i="1"/>
  <c r="R2853" i="1"/>
  <c r="O2853" i="1"/>
  <c r="N2853" i="1"/>
  <c r="S2852" i="1"/>
  <c r="R2852" i="1"/>
  <c r="O2852" i="1"/>
  <c r="Q2852" i="1" s="1"/>
  <c r="N2852" i="1"/>
  <c r="P2852" i="1" s="1"/>
  <c r="S2851" i="1"/>
  <c r="R2851" i="1"/>
  <c r="O2851" i="1"/>
  <c r="Q2851" i="1" s="1"/>
  <c r="N2851" i="1"/>
  <c r="S2850" i="1"/>
  <c r="R2850" i="1"/>
  <c r="O2850" i="1"/>
  <c r="Q2850" i="1" s="1"/>
  <c r="N2850" i="1"/>
  <c r="P2850" i="1" s="1"/>
  <c r="T2850" i="1" s="1"/>
  <c r="S2849" i="1"/>
  <c r="R2849" i="1"/>
  <c r="O2849" i="1"/>
  <c r="Q2849" i="1" s="1"/>
  <c r="N2849" i="1"/>
  <c r="P2849" i="1" s="1"/>
  <c r="T2849" i="1" s="1"/>
  <c r="S2848" i="1"/>
  <c r="R2848" i="1"/>
  <c r="O2848" i="1"/>
  <c r="Q2848" i="1" s="1"/>
  <c r="N2848" i="1"/>
  <c r="P2848" i="1" s="1"/>
  <c r="T2848" i="1" s="1"/>
  <c r="S2847" i="1"/>
  <c r="R2847" i="1"/>
  <c r="O2847" i="1"/>
  <c r="Q2847" i="1" s="1"/>
  <c r="N2847" i="1"/>
  <c r="P2847" i="1" s="1"/>
  <c r="T2847" i="1" s="1"/>
  <c r="S2846" i="1"/>
  <c r="R2846" i="1"/>
  <c r="O2846" i="1"/>
  <c r="N2846" i="1"/>
  <c r="P2846" i="1" s="1"/>
  <c r="T2846" i="1" s="1"/>
  <c r="S2845" i="1"/>
  <c r="R2845" i="1"/>
  <c r="O2845" i="1"/>
  <c r="Q2845" i="1" s="1"/>
  <c r="N2845" i="1"/>
  <c r="S2844" i="1"/>
  <c r="R2844" i="1"/>
  <c r="O2844" i="1"/>
  <c r="Q2844" i="1" s="1"/>
  <c r="N2844" i="1"/>
  <c r="P2844" i="1" s="1"/>
  <c r="T2844" i="1" s="1"/>
  <c r="S2843" i="1"/>
  <c r="R2843" i="1"/>
  <c r="O2843" i="1"/>
  <c r="Q2843" i="1" s="1"/>
  <c r="N2843" i="1"/>
  <c r="P2843" i="1" s="1"/>
  <c r="T2843" i="1" s="1"/>
  <c r="S2842" i="1"/>
  <c r="R2842" i="1"/>
  <c r="O2842" i="1"/>
  <c r="Q2842" i="1" s="1"/>
  <c r="N2842" i="1"/>
  <c r="P2842" i="1" s="1"/>
  <c r="S2841" i="1"/>
  <c r="R2841" i="1"/>
  <c r="O2841" i="1"/>
  <c r="Q2841" i="1" s="1"/>
  <c r="N2841" i="1"/>
  <c r="P2841" i="1" s="1"/>
  <c r="T2841" i="1" s="1"/>
  <c r="S2840" i="1"/>
  <c r="R2840" i="1"/>
  <c r="O2840" i="1"/>
  <c r="Q2840" i="1" s="1"/>
  <c r="N2840" i="1"/>
  <c r="P2840" i="1" s="1"/>
  <c r="T2840" i="1" s="1"/>
  <c r="S2839" i="1"/>
  <c r="R2839" i="1"/>
  <c r="O2839" i="1"/>
  <c r="Q2839" i="1" s="1"/>
  <c r="N2839" i="1"/>
  <c r="P2839" i="1" s="1"/>
  <c r="T2839" i="1" s="1"/>
  <c r="S2838" i="1"/>
  <c r="R2838" i="1"/>
  <c r="O2838" i="1"/>
  <c r="N2838" i="1"/>
  <c r="P2838" i="1" s="1"/>
  <c r="T2838" i="1" s="1"/>
  <c r="S2837" i="1"/>
  <c r="R2837" i="1"/>
  <c r="O2837" i="1"/>
  <c r="N2837" i="1"/>
  <c r="P2837" i="1" s="1"/>
  <c r="S2836" i="1"/>
  <c r="R2836" i="1"/>
  <c r="O2836" i="1"/>
  <c r="Q2836" i="1" s="1"/>
  <c r="N2836" i="1"/>
  <c r="P2836" i="1" s="1"/>
  <c r="S2835" i="1"/>
  <c r="R2835" i="1"/>
  <c r="O2835" i="1"/>
  <c r="Q2835" i="1" s="1"/>
  <c r="N2835" i="1"/>
  <c r="P2835" i="1" s="1"/>
  <c r="T2835" i="1" s="1"/>
  <c r="S2834" i="1"/>
  <c r="R2834" i="1"/>
  <c r="O2834" i="1"/>
  <c r="Q2834" i="1" s="1"/>
  <c r="N2834" i="1"/>
  <c r="S2833" i="1"/>
  <c r="R2833" i="1"/>
  <c r="O2833" i="1"/>
  <c r="Q2833" i="1" s="1"/>
  <c r="N2833" i="1"/>
  <c r="P2833" i="1" s="1"/>
  <c r="T2833" i="1" s="1"/>
  <c r="S2832" i="1"/>
  <c r="R2832" i="1"/>
  <c r="O2832" i="1"/>
  <c r="Q2832" i="1" s="1"/>
  <c r="N2832" i="1"/>
  <c r="P2832" i="1" s="1"/>
  <c r="T2832" i="1" s="1"/>
  <c r="S2831" i="1"/>
  <c r="R2831" i="1"/>
  <c r="O2831" i="1"/>
  <c r="Q2831" i="1" s="1"/>
  <c r="N2831" i="1"/>
  <c r="P2831" i="1" s="1"/>
  <c r="T2831" i="1" s="1"/>
  <c r="S2830" i="1"/>
  <c r="R2830" i="1"/>
  <c r="O2830" i="1"/>
  <c r="Q2830" i="1" s="1"/>
  <c r="N2830" i="1"/>
  <c r="P2830" i="1" s="1"/>
  <c r="T2830" i="1" s="1"/>
  <c r="S2829" i="1"/>
  <c r="R2829" i="1"/>
  <c r="O2829" i="1"/>
  <c r="Q2829" i="1" s="1"/>
  <c r="N2829" i="1"/>
  <c r="S2828" i="1"/>
  <c r="R2828" i="1"/>
  <c r="O2828" i="1"/>
  <c r="Q2828" i="1" s="1"/>
  <c r="N2828" i="1"/>
  <c r="P2828" i="1" s="1"/>
  <c r="T2828" i="1" s="1"/>
  <c r="S2827" i="1"/>
  <c r="R2827" i="1"/>
  <c r="O2827" i="1"/>
  <c r="Q2827" i="1" s="1"/>
  <c r="N2827" i="1"/>
  <c r="S2826" i="1"/>
  <c r="R2826" i="1"/>
  <c r="O2826" i="1"/>
  <c r="Q2826" i="1" s="1"/>
  <c r="N2826" i="1"/>
  <c r="P2826" i="1" s="1"/>
  <c r="S2825" i="1"/>
  <c r="R2825" i="1"/>
  <c r="O2825" i="1"/>
  <c r="Q2825" i="1" s="1"/>
  <c r="N2825" i="1"/>
  <c r="P2825" i="1" s="1"/>
  <c r="T2825" i="1" s="1"/>
  <c r="S2824" i="1"/>
  <c r="R2824" i="1"/>
  <c r="O2824" i="1"/>
  <c r="Q2824" i="1" s="1"/>
  <c r="N2824" i="1"/>
  <c r="P2824" i="1" s="1"/>
  <c r="T2824" i="1" s="1"/>
  <c r="S2823" i="1"/>
  <c r="R2823" i="1"/>
  <c r="O2823" i="1"/>
  <c r="Q2823" i="1" s="1"/>
  <c r="N2823" i="1"/>
  <c r="P2823" i="1" s="1"/>
  <c r="T2823" i="1" s="1"/>
  <c r="S2822" i="1"/>
  <c r="R2822" i="1"/>
  <c r="O2822" i="1"/>
  <c r="N2822" i="1"/>
  <c r="P2822" i="1" s="1"/>
  <c r="T2822" i="1" s="1"/>
  <c r="S2821" i="1"/>
  <c r="R2821" i="1"/>
  <c r="O2821" i="1"/>
  <c r="N2821" i="1"/>
  <c r="P2821" i="1" s="1"/>
  <c r="S2820" i="1"/>
  <c r="R2820" i="1"/>
  <c r="O2820" i="1"/>
  <c r="Q2820" i="1" s="1"/>
  <c r="N2820" i="1"/>
  <c r="S2819" i="1"/>
  <c r="R2819" i="1"/>
  <c r="O2819" i="1"/>
  <c r="Q2819" i="1" s="1"/>
  <c r="N2819" i="1"/>
  <c r="P2819" i="1" s="1"/>
  <c r="T2819" i="1" s="1"/>
  <c r="S2818" i="1"/>
  <c r="R2818" i="1"/>
  <c r="O2818" i="1"/>
  <c r="Q2818" i="1" s="1"/>
  <c r="N2818" i="1"/>
  <c r="P2818" i="1" s="1"/>
  <c r="T2818" i="1" s="1"/>
  <c r="S2817" i="1"/>
  <c r="R2817" i="1"/>
  <c r="O2817" i="1"/>
  <c r="N2817" i="1"/>
  <c r="P2817" i="1" s="1"/>
  <c r="T2817" i="1" s="1"/>
  <c r="S2816" i="1"/>
  <c r="R2816" i="1"/>
  <c r="O2816" i="1"/>
  <c r="Q2816" i="1" s="1"/>
  <c r="N2816" i="1"/>
  <c r="P2816" i="1" s="1"/>
  <c r="T2816" i="1" s="1"/>
  <c r="S2815" i="1"/>
  <c r="R2815" i="1"/>
  <c r="O2815" i="1"/>
  <c r="Q2815" i="1" s="1"/>
  <c r="N2815" i="1"/>
  <c r="P2815" i="1" s="1"/>
  <c r="T2815" i="1" s="1"/>
  <c r="S2814" i="1"/>
  <c r="R2814" i="1"/>
  <c r="O2814" i="1"/>
  <c r="Q2814" i="1" s="1"/>
  <c r="N2814" i="1"/>
  <c r="P2814" i="1" s="1"/>
  <c r="T2814" i="1" s="1"/>
  <c r="S2813" i="1"/>
  <c r="R2813" i="1"/>
  <c r="O2813" i="1"/>
  <c r="Q2813" i="1" s="1"/>
  <c r="N2813" i="1"/>
  <c r="S2812" i="1"/>
  <c r="R2812" i="1"/>
  <c r="O2812" i="1"/>
  <c r="Q2812" i="1" s="1"/>
  <c r="N2812" i="1"/>
  <c r="S2811" i="1"/>
  <c r="R2811" i="1"/>
  <c r="O2811" i="1"/>
  <c r="Q2811" i="1" s="1"/>
  <c r="N2811" i="1"/>
  <c r="S2810" i="1"/>
  <c r="R2810" i="1"/>
  <c r="O2810" i="1"/>
  <c r="Q2810" i="1" s="1"/>
  <c r="N2810" i="1"/>
  <c r="P2810" i="1" s="1"/>
  <c r="S2809" i="1"/>
  <c r="R2809" i="1"/>
  <c r="O2809" i="1"/>
  <c r="N2809" i="1"/>
  <c r="S2808" i="1"/>
  <c r="R2808" i="1"/>
  <c r="O2808" i="1"/>
  <c r="Q2808" i="1" s="1"/>
  <c r="N2808" i="1"/>
  <c r="P2808" i="1" s="1"/>
  <c r="S2807" i="1"/>
  <c r="R2807" i="1"/>
  <c r="O2807" i="1"/>
  <c r="Q2807" i="1" s="1"/>
  <c r="N2807" i="1"/>
  <c r="P2807" i="1" s="1"/>
  <c r="S2806" i="1"/>
  <c r="R2806" i="1"/>
  <c r="O2806" i="1"/>
  <c r="N2806" i="1"/>
  <c r="P2806" i="1" s="1"/>
  <c r="T2806" i="1" s="1"/>
  <c r="S2805" i="1"/>
  <c r="R2805" i="1"/>
  <c r="O2805" i="1"/>
  <c r="N2805" i="1"/>
  <c r="S2804" i="1"/>
  <c r="R2804" i="1"/>
  <c r="O2804" i="1"/>
  <c r="Q2804" i="1" s="1"/>
  <c r="N2804" i="1"/>
  <c r="S2803" i="1"/>
  <c r="R2803" i="1"/>
  <c r="O2803" i="1"/>
  <c r="Q2803" i="1" s="1"/>
  <c r="N2803" i="1"/>
  <c r="P2803" i="1" s="1"/>
  <c r="S2802" i="1"/>
  <c r="R2802" i="1"/>
  <c r="O2802" i="1"/>
  <c r="Q2802" i="1" s="1"/>
  <c r="N2802" i="1"/>
  <c r="P2802" i="1" s="1"/>
  <c r="S2801" i="1"/>
  <c r="R2801" i="1"/>
  <c r="O2801" i="1"/>
  <c r="N2801" i="1"/>
  <c r="P2801" i="1" s="1"/>
  <c r="S2800" i="1"/>
  <c r="R2800" i="1"/>
  <c r="O2800" i="1"/>
  <c r="Q2800" i="1" s="1"/>
  <c r="N2800" i="1"/>
  <c r="P2800" i="1" s="1"/>
  <c r="S2799" i="1"/>
  <c r="R2799" i="1"/>
  <c r="O2799" i="1"/>
  <c r="Q2799" i="1" s="1"/>
  <c r="N2799" i="1"/>
  <c r="P2799" i="1" s="1"/>
  <c r="S2798" i="1"/>
  <c r="R2798" i="1"/>
  <c r="O2798" i="1"/>
  <c r="N2798" i="1"/>
  <c r="P2798" i="1" s="1"/>
  <c r="T2798" i="1" s="1"/>
  <c r="S2797" i="1"/>
  <c r="R2797" i="1"/>
  <c r="O2797" i="1"/>
  <c r="N2797" i="1"/>
  <c r="S2796" i="1"/>
  <c r="R2796" i="1"/>
  <c r="O2796" i="1"/>
  <c r="Q2796" i="1" s="1"/>
  <c r="N2796" i="1"/>
  <c r="S2795" i="1"/>
  <c r="R2795" i="1"/>
  <c r="O2795" i="1"/>
  <c r="Q2795" i="1" s="1"/>
  <c r="N2795" i="1"/>
  <c r="S2794" i="1"/>
  <c r="R2794" i="1"/>
  <c r="O2794" i="1"/>
  <c r="Q2794" i="1" s="1"/>
  <c r="N2794" i="1"/>
  <c r="P2794" i="1" s="1"/>
  <c r="T2794" i="1" s="1"/>
  <c r="S2793" i="1"/>
  <c r="R2793" i="1"/>
  <c r="O2793" i="1"/>
  <c r="N2793" i="1"/>
  <c r="S2792" i="1"/>
  <c r="R2792" i="1"/>
  <c r="O2792" i="1"/>
  <c r="Q2792" i="1" s="1"/>
  <c r="N2792" i="1"/>
  <c r="P2792" i="1" s="1"/>
  <c r="S2791" i="1"/>
  <c r="R2791" i="1"/>
  <c r="O2791" i="1"/>
  <c r="Q2791" i="1" s="1"/>
  <c r="N2791" i="1"/>
  <c r="P2791" i="1" s="1"/>
  <c r="S2790" i="1"/>
  <c r="R2790" i="1"/>
  <c r="O2790" i="1"/>
  <c r="N2790" i="1"/>
  <c r="P2790" i="1" s="1"/>
  <c r="T2790" i="1" s="1"/>
  <c r="S2789" i="1"/>
  <c r="R2789" i="1"/>
  <c r="O2789" i="1"/>
  <c r="N2789" i="1"/>
  <c r="S2788" i="1"/>
  <c r="R2788" i="1"/>
  <c r="O2788" i="1"/>
  <c r="Q2788" i="1" s="1"/>
  <c r="N2788" i="1"/>
  <c r="S2787" i="1"/>
  <c r="R2787" i="1"/>
  <c r="O2787" i="1"/>
  <c r="Q2787" i="1" s="1"/>
  <c r="N2787" i="1"/>
  <c r="P2787" i="1" s="1"/>
  <c r="S2786" i="1"/>
  <c r="R2786" i="1"/>
  <c r="O2786" i="1"/>
  <c r="Q2786" i="1" s="1"/>
  <c r="N2786" i="1"/>
  <c r="S2785" i="1"/>
  <c r="R2785" i="1"/>
  <c r="O2785" i="1"/>
  <c r="N2785" i="1"/>
  <c r="P2785" i="1" s="1"/>
  <c r="S2784" i="1"/>
  <c r="R2784" i="1"/>
  <c r="O2784" i="1"/>
  <c r="Q2784" i="1" s="1"/>
  <c r="N2784" i="1"/>
  <c r="P2784" i="1" s="1"/>
  <c r="S2783" i="1"/>
  <c r="R2783" i="1"/>
  <c r="O2783" i="1"/>
  <c r="Q2783" i="1" s="1"/>
  <c r="N2783" i="1"/>
  <c r="S2782" i="1"/>
  <c r="R2782" i="1"/>
  <c r="O2782" i="1"/>
  <c r="N2782" i="1"/>
  <c r="P2782" i="1" s="1"/>
  <c r="T2782" i="1" s="1"/>
  <c r="S2781" i="1"/>
  <c r="R2781" i="1"/>
  <c r="O2781" i="1"/>
  <c r="N2781" i="1"/>
  <c r="S2780" i="1"/>
  <c r="R2780" i="1"/>
  <c r="O2780" i="1"/>
  <c r="Q2780" i="1" s="1"/>
  <c r="N2780" i="1"/>
  <c r="S2779" i="1"/>
  <c r="R2779" i="1"/>
  <c r="O2779" i="1"/>
  <c r="Q2779" i="1" s="1"/>
  <c r="N2779" i="1"/>
  <c r="P2779" i="1" s="1"/>
  <c r="T2779" i="1" s="1"/>
  <c r="S2778" i="1"/>
  <c r="R2778" i="1"/>
  <c r="O2778" i="1"/>
  <c r="Q2778" i="1" s="1"/>
  <c r="N2778" i="1"/>
  <c r="P2778" i="1" s="1"/>
  <c r="S2777" i="1"/>
  <c r="R2777" i="1"/>
  <c r="O2777" i="1"/>
  <c r="N2777" i="1"/>
  <c r="P2777" i="1" s="1"/>
  <c r="S2776" i="1"/>
  <c r="R2776" i="1"/>
  <c r="O2776" i="1"/>
  <c r="Q2776" i="1" s="1"/>
  <c r="N2776" i="1"/>
  <c r="P2776" i="1" s="1"/>
  <c r="S2775" i="1"/>
  <c r="R2775" i="1"/>
  <c r="O2775" i="1"/>
  <c r="Q2775" i="1" s="1"/>
  <c r="N2775" i="1"/>
  <c r="P2775" i="1" s="1"/>
  <c r="S2774" i="1"/>
  <c r="R2774" i="1"/>
  <c r="O2774" i="1"/>
  <c r="N2774" i="1"/>
  <c r="P2774" i="1" s="1"/>
  <c r="T2774" i="1" s="1"/>
  <c r="S2773" i="1"/>
  <c r="R2773" i="1"/>
  <c r="O2773" i="1"/>
  <c r="N2773" i="1"/>
  <c r="S2772" i="1"/>
  <c r="R2772" i="1"/>
  <c r="O2772" i="1"/>
  <c r="Q2772" i="1" s="1"/>
  <c r="N2772" i="1"/>
  <c r="S2771" i="1"/>
  <c r="R2771" i="1"/>
  <c r="O2771" i="1"/>
  <c r="Q2771" i="1" s="1"/>
  <c r="N2771" i="1"/>
  <c r="P2771" i="1" s="1"/>
  <c r="S2770" i="1"/>
  <c r="R2770" i="1"/>
  <c r="O2770" i="1"/>
  <c r="Q2770" i="1" s="1"/>
  <c r="N2770" i="1"/>
  <c r="S2769" i="1"/>
  <c r="R2769" i="1"/>
  <c r="O2769" i="1"/>
  <c r="N2769" i="1"/>
  <c r="P2769" i="1" s="1"/>
  <c r="S2768" i="1"/>
  <c r="R2768" i="1"/>
  <c r="O2768" i="1"/>
  <c r="Q2768" i="1" s="1"/>
  <c r="N2768" i="1"/>
  <c r="P2768" i="1" s="1"/>
  <c r="S2767" i="1"/>
  <c r="R2767" i="1"/>
  <c r="O2767" i="1"/>
  <c r="Q2767" i="1" s="1"/>
  <c r="N2767" i="1"/>
  <c r="P2767" i="1" s="1"/>
  <c r="S2766" i="1"/>
  <c r="R2766" i="1"/>
  <c r="O2766" i="1"/>
  <c r="N2766" i="1"/>
  <c r="P2766" i="1" s="1"/>
  <c r="T2766" i="1" s="1"/>
  <c r="S2765" i="1"/>
  <c r="R2765" i="1"/>
  <c r="O2765" i="1"/>
  <c r="N2765" i="1"/>
  <c r="S2764" i="1"/>
  <c r="R2764" i="1"/>
  <c r="O2764" i="1"/>
  <c r="Q2764" i="1" s="1"/>
  <c r="N2764" i="1"/>
  <c r="S2763" i="1"/>
  <c r="R2763" i="1"/>
  <c r="O2763" i="1"/>
  <c r="Q2763" i="1" s="1"/>
  <c r="N2763" i="1"/>
  <c r="P2763" i="1" s="1"/>
  <c r="T2763" i="1" s="1"/>
  <c r="S2762" i="1"/>
  <c r="R2762" i="1"/>
  <c r="O2762" i="1"/>
  <c r="Q2762" i="1" s="1"/>
  <c r="N2762" i="1"/>
  <c r="P2762" i="1" s="1"/>
  <c r="T2762" i="1" s="1"/>
  <c r="S2761" i="1"/>
  <c r="R2761" i="1"/>
  <c r="O2761" i="1"/>
  <c r="N2761" i="1"/>
  <c r="S2760" i="1"/>
  <c r="R2760" i="1"/>
  <c r="O2760" i="1"/>
  <c r="Q2760" i="1" s="1"/>
  <c r="N2760" i="1"/>
  <c r="P2760" i="1" s="1"/>
  <c r="S2759" i="1"/>
  <c r="R2759" i="1"/>
  <c r="O2759" i="1"/>
  <c r="Q2759" i="1" s="1"/>
  <c r="N2759" i="1"/>
  <c r="P2759" i="1" s="1"/>
  <c r="S2758" i="1"/>
  <c r="R2758" i="1"/>
  <c r="O2758" i="1"/>
  <c r="N2758" i="1"/>
  <c r="P2758" i="1" s="1"/>
  <c r="T2758" i="1" s="1"/>
  <c r="S2757" i="1"/>
  <c r="R2757" i="1"/>
  <c r="O2757" i="1"/>
  <c r="N2757" i="1"/>
  <c r="S2756" i="1"/>
  <c r="R2756" i="1"/>
  <c r="O2756" i="1"/>
  <c r="Q2756" i="1" s="1"/>
  <c r="N2756" i="1"/>
  <c r="S2755" i="1"/>
  <c r="R2755" i="1"/>
  <c r="O2755" i="1"/>
  <c r="Q2755" i="1" s="1"/>
  <c r="N2755" i="1"/>
  <c r="P2755" i="1" s="1"/>
  <c r="S2754" i="1"/>
  <c r="R2754" i="1"/>
  <c r="O2754" i="1"/>
  <c r="Q2754" i="1" s="1"/>
  <c r="N2754" i="1"/>
  <c r="S2753" i="1"/>
  <c r="R2753" i="1"/>
  <c r="O2753" i="1"/>
  <c r="N2753" i="1"/>
  <c r="P2753" i="1" s="1"/>
  <c r="S2752" i="1"/>
  <c r="R2752" i="1"/>
  <c r="O2752" i="1"/>
  <c r="Q2752" i="1" s="1"/>
  <c r="N2752" i="1"/>
  <c r="P2752" i="1" s="1"/>
  <c r="S2751" i="1"/>
  <c r="R2751" i="1"/>
  <c r="O2751" i="1"/>
  <c r="Q2751" i="1" s="1"/>
  <c r="N2751" i="1"/>
  <c r="P2751" i="1" s="1"/>
  <c r="S2750" i="1"/>
  <c r="R2750" i="1"/>
  <c r="O2750" i="1"/>
  <c r="N2750" i="1"/>
  <c r="P2750" i="1" s="1"/>
  <c r="T2750" i="1" s="1"/>
  <c r="S2749" i="1"/>
  <c r="R2749" i="1"/>
  <c r="O2749" i="1"/>
  <c r="N2749" i="1"/>
  <c r="S2748" i="1"/>
  <c r="R2748" i="1"/>
  <c r="O2748" i="1"/>
  <c r="Q2748" i="1" s="1"/>
  <c r="N2748" i="1"/>
  <c r="S2747" i="1"/>
  <c r="R2747" i="1"/>
  <c r="P2747" i="1"/>
  <c r="O2747" i="1"/>
  <c r="Q2747" i="1" s="1"/>
  <c r="N2747" i="1"/>
  <c r="S2746" i="1"/>
  <c r="R2746" i="1"/>
  <c r="O2746" i="1"/>
  <c r="Q2746" i="1" s="1"/>
  <c r="N2746" i="1"/>
  <c r="P2746" i="1" s="1"/>
  <c r="S2745" i="1"/>
  <c r="R2745" i="1"/>
  <c r="O2745" i="1"/>
  <c r="N2745" i="1"/>
  <c r="S2744" i="1"/>
  <c r="R2744" i="1"/>
  <c r="O2744" i="1"/>
  <c r="Q2744" i="1" s="1"/>
  <c r="N2744" i="1"/>
  <c r="P2744" i="1" s="1"/>
  <c r="S2743" i="1"/>
  <c r="R2743" i="1"/>
  <c r="O2743" i="1"/>
  <c r="Q2743" i="1" s="1"/>
  <c r="N2743" i="1"/>
  <c r="P2743" i="1" s="1"/>
  <c r="S2742" i="1"/>
  <c r="R2742" i="1"/>
  <c r="O2742" i="1"/>
  <c r="N2742" i="1"/>
  <c r="P2742" i="1" s="1"/>
  <c r="T2742" i="1" s="1"/>
  <c r="S2741" i="1"/>
  <c r="R2741" i="1"/>
  <c r="O2741" i="1"/>
  <c r="N2741" i="1"/>
  <c r="S2740" i="1"/>
  <c r="R2740" i="1"/>
  <c r="O2740" i="1"/>
  <c r="Q2740" i="1" s="1"/>
  <c r="N2740" i="1"/>
  <c r="S2739" i="1"/>
  <c r="R2739" i="1"/>
  <c r="O2739" i="1"/>
  <c r="Q2739" i="1" s="1"/>
  <c r="N2739" i="1"/>
  <c r="S2738" i="1"/>
  <c r="R2738" i="1"/>
  <c r="O2738" i="1"/>
  <c r="Q2738" i="1" s="1"/>
  <c r="N2738" i="1"/>
  <c r="P2738" i="1" s="1"/>
  <c r="S2737" i="1"/>
  <c r="R2737" i="1"/>
  <c r="O2737" i="1"/>
  <c r="N2737" i="1"/>
  <c r="P2737" i="1" s="1"/>
  <c r="S2736" i="1"/>
  <c r="R2736" i="1"/>
  <c r="O2736" i="1"/>
  <c r="Q2736" i="1" s="1"/>
  <c r="N2736" i="1"/>
  <c r="P2736" i="1" s="1"/>
  <c r="S2735" i="1"/>
  <c r="R2735" i="1"/>
  <c r="O2735" i="1"/>
  <c r="Q2735" i="1" s="1"/>
  <c r="N2735" i="1"/>
  <c r="P2735" i="1" s="1"/>
  <c r="S2734" i="1"/>
  <c r="R2734" i="1"/>
  <c r="O2734" i="1"/>
  <c r="N2734" i="1"/>
  <c r="P2734" i="1" s="1"/>
  <c r="T2734" i="1" s="1"/>
  <c r="S2733" i="1"/>
  <c r="R2733" i="1"/>
  <c r="O2733" i="1"/>
  <c r="N2733" i="1"/>
  <c r="S2732" i="1"/>
  <c r="R2732" i="1"/>
  <c r="O2732" i="1"/>
  <c r="Q2732" i="1" s="1"/>
  <c r="N2732" i="1"/>
  <c r="S2731" i="1"/>
  <c r="R2731" i="1"/>
  <c r="O2731" i="1"/>
  <c r="Q2731" i="1" s="1"/>
  <c r="N2731" i="1"/>
  <c r="S2730" i="1"/>
  <c r="R2730" i="1"/>
  <c r="O2730" i="1"/>
  <c r="Q2730" i="1" s="1"/>
  <c r="N2730" i="1"/>
  <c r="P2730" i="1" s="1"/>
  <c r="T2730" i="1" s="1"/>
  <c r="S2729" i="1"/>
  <c r="R2729" i="1"/>
  <c r="O2729" i="1"/>
  <c r="N2729" i="1"/>
  <c r="S2728" i="1"/>
  <c r="R2728" i="1"/>
  <c r="O2728" i="1"/>
  <c r="Q2728" i="1" s="1"/>
  <c r="N2728" i="1"/>
  <c r="P2728" i="1" s="1"/>
  <c r="S2727" i="1"/>
  <c r="R2727" i="1"/>
  <c r="O2727" i="1"/>
  <c r="Q2727" i="1" s="1"/>
  <c r="N2727" i="1"/>
  <c r="P2727" i="1" s="1"/>
  <c r="S2726" i="1"/>
  <c r="R2726" i="1"/>
  <c r="O2726" i="1"/>
  <c r="N2726" i="1"/>
  <c r="P2726" i="1" s="1"/>
  <c r="T2726" i="1" s="1"/>
  <c r="S2725" i="1"/>
  <c r="R2725" i="1"/>
  <c r="O2725" i="1"/>
  <c r="N2725" i="1"/>
  <c r="S2724" i="1"/>
  <c r="R2724" i="1"/>
  <c r="O2724" i="1"/>
  <c r="Q2724" i="1" s="1"/>
  <c r="N2724" i="1"/>
  <c r="S2723" i="1"/>
  <c r="R2723" i="1"/>
  <c r="Q2723" i="1"/>
  <c r="O2723" i="1"/>
  <c r="N2723" i="1"/>
  <c r="P2723" i="1" s="1"/>
  <c r="T2723" i="1" s="1"/>
  <c r="S2722" i="1"/>
  <c r="R2722" i="1"/>
  <c r="O2722" i="1"/>
  <c r="Q2722" i="1" s="1"/>
  <c r="N2722" i="1"/>
  <c r="P2722" i="1" s="1"/>
  <c r="T2722" i="1" s="1"/>
  <c r="S2721" i="1"/>
  <c r="R2721" i="1"/>
  <c r="O2721" i="1"/>
  <c r="N2721" i="1"/>
  <c r="P2721" i="1" s="1"/>
  <c r="S2720" i="1"/>
  <c r="R2720" i="1"/>
  <c r="O2720" i="1"/>
  <c r="Q2720" i="1" s="1"/>
  <c r="N2720" i="1"/>
  <c r="S2719" i="1"/>
  <c r="R2719" i="1"/>
  <c r="O2719" i="1"/>
  <c r="Q2719" i="1" s="1"/>
  <c r="N2719" i="1"/>
  <c r="P2719" i="1" s="1"/>
  <c r="S2718" i="1"/>
  <c r="R2718" i="1"/>
  <c r="O2718" i="1"/>
  <c r="N2718" i="1"/>
  <c r="P2718" i="1" s="1"/>
  <c r="S2717" i="1"/>
  <c r="R2717" i="1"/>
  <c r="O2717" i="1"/>
  <c r="N2717" i="1"/>
  <c r="P2717" i="1" s="1"/>
  <c r="S2716" i="1"/>
  <c r="R2716" i="1"/>
  <c r="O2716" i="1"/>
  <c r="Q2716" i="1" s="1"/>
  <c r="N2716" i="1"/>
  <c r="S2715" i="1"/>
  <c r="R2715" i="1"/>
  <c r="O2715" i="1"/>
  <c r="Q2715" i="1" s="1"/>
  <c r="N2715" i="1"/>
  <c r="S2714" i="1"/>
  <c r="R2714" i="1"/>
  <c r="O2714" i="1"/>
  <c r="Q2714" i="1" s="1"/>
  <c r="N2714" i="1"/>
  <c r="P2714" i="1" s="1"/>
  <c r="T2714" i="1" s="1"/>
  <c r="S2713" i="1"/>
  <c r="R2713" i="1"/>
  <c r="O2713" i="1"/>
  <c r="N2713" i="1"/>
  <c r="P2713" i="1" s="1"/>
  <c r="S2712" i="1"/>
  <c r="R2712" i="1"/>
  <c r="O2712" i="1"/>
  <c r="Q2712" i="1" s="1"/>
  <c r="N2712" i="1"/>
  <c r="S2711" i="1"/>
  <c r="R2711" i="1"/>
  <c r="O2711" i="1"/>
  <c r="Q2711" i="1" s="1"/>
  <c r="N2711" i="1"/>
  <c r="S2710" i="1"/>
  <c r="R2710" i="1"/>
  <c r="O2710" i="1"/>
  <c r="N2710" i="1"/>
  <c r="P2710" i="1" s="1"/>
  <c r="T2710" i="1" s="1"/>
  <c r="S2709" i="1"/>
  <c r="R2709" i="1"/>
  <c r="O2709" i="1"/>
  <c r="N2709" i="1"/>
  <c r="P2709" i="1" s="1"/>
  <c r="S2708" i="1"/>
  <c r="R2708" i="1"/>
  <c r="O2708" i="1"/>
  <c r="Q2708" i="1" s="1"/>
  <c r="N2708" i="1"/>
  <c r="S2707" i="1"/>
  <c r="R2707" i="1"/>
  <c r="O2707" i="1"/>
  <c r="Q2707" i="1" s="1"/>
  <c r="N2707" i="1"/>
  <c r="S2706" i="1"/>
  <c r="R2706" i="1"/>
  <c r="O2706" i="1"/>
  <c r="Q2706" i="1" s="1"/>
  <c r="N2706" i="1"/>
  <c r="P2706" i="1" s="1"/>
  <c r="S2705" i="1"/>
  <c r="R2705" i="1"/>
  <c r="O2705" i="1"/>
  <c r="N2705" i="1"/>
  <c r="P2705" i="1" s="1"/>
  <c r="S2704" i="1"/>
  <c r="R2704" i="1"/>
  <c r="O2704" i="1"/>
  <c r="Q2704" i="1" s="1"/>
  <c r="N2704" i="1"/>
  <c r="S2703" i="1"/>
  <c r="R2703" i="1"/>
  <c r="O2703" i="1"/>
  <c r="Q2703" i="1" s="1"/>
  <c r="N2703" i="1"/>
  <c r="P2703" i="1" s="1"/>
  <c r="S2702" i="1"/>
  <c r="R2702" i="1"/>
  <c r="O2702" i="1"/>
  <c r="N2702" i="1"/>
  <c r="P2702" i="1" s="1"/>
  <c r="T2702" i="1" s="1"/>
  <c r="S2701" i="1"/>
  <c r="R2701" i="1"/>
  <c r="O2701" i="1"/>
  <c r="N2701" i="1"/>
  <c r="P2701" i="1" s="1"/>
  <c r="S2700" i="1"/>
  <c r="R2700" i="1"/>
  <c r="O2700" i="1"/>
  <c r="Q2700" i="1" s="1"/>
  <c r="N2700" i="1"/>
  <c r="S2699" i="1"/>
  <c r="R2699" i="1"/>
  <c r="O2699" i="1"/>
  <c r="Q2699" i="1" s="1"/>
  <c r="N2699" i="1"/>
  <c r="S2698" i="1"/>
  <c r="R2698" i="1"/>
  <c r="O2698" i="1"/>
  <c r="Q2698" i="1" s="1"/>
  <c r="N2698" i="1"/>
  <c r="P2698" i="1" s="1"/>
  <c r="T2698" i="1" s="1"/>
  <c r="S2697" i="1"/>
  <c r="R2697" i="1"/>
  <c r="O2697" i="1"/>
  <c r="N2697" i="1"/>
  <c r="P2697" i="1" s="1"/>
  <c r="S2696" i="1"/>
  <c r="R2696" i="1"/>
  <c r="O2696" i="1"/>
  <c r="Q2696" i="1" s="1"/>
  <c r="N2696" i="1"/>
  <c r="S2695" i="1"/>
  <c r="R2695" i="1"/>
  <c r="O2695" i="1"/>
  <c r="Q2695" i="1" s="1"/>
  <c r="N2695" i="1"/>
  <c r="S2694" i="1"/>
  <c r="R2694" i="1"/>
  <c r="O2694" i="1"/>
  <c r="N2694" i="1"/>
  <c r="P2694" i="1" s="1"/>
  <c r="T2694" i="1" s="1"/>
  <c r="S2693" i="1"/>
  <c r="R2693" i="1"/>
  <c r="O2693" i="1"/>
  <c r="N2693" i="1"/>
  <c r="P2693" i="1" s="1"/>
  <c r="S2692" i="1"/>
  <c r="R2692" i="1"/>
  <c r="O2692" i="1"/>
  <c r="Q2692" i="1" s="1"/>
  <c r="N2692" i="1"/>
  <c r="S2691" i="1"/>
  <c r="R2691" i="1"/>
  <c r="O2691" i="1"/>
  <c r="Q2691" i="1" s="1"/>
  <c r="N2691" i="1"/>
  <c r="P2691" i="1" s="1"/>
  <c r="S2690" i="1"/>
  <c r="R2690" i="1"/>
  <c r="O2690" i="1"/>
  <c r="Q2690" i="1" s="1"/>
  <c r="N2690" i="1"/>
  <c r="P2690" i="1" s="1"/>
  <c r="T2690" i="1" s="1"/>
  <c r="S2689" i="1"/>
  <c r="R2689" i="1"/>
  <c r="O2689" i="1"/>
  <c r="N2689" i="1"/>
  <c r="P2689" i="1" s="1"/>
  <c r="S2688" i="1"/>
  <c r="R2688" i="1"/>
  <c r="O2688" i="1"/>
  <c r="Q2688" i="1" s="1"/>
  <c r="N2688" i="1"/>
  <c r="S2687" i="1"/>
  <c r="R2687" i="1"/>
  <c r="O2687" i="1"/>
  <c r="Q2687" i="1" s="1"/>
  <c r="N2687" i="1"/>
  <c r="P2687" i="1" s="1"/>
  <c r="S2686" i="1"/>
  <c r="R2686" i="1"/>
  <c r="O2686" i="1"/>
  <c r="N2686" i="1"/>
  <c r="P2686" i="1" s="1"/>
  <c r="T2686" i="1" s="1"/>
  <c r="S2685" i="1"/>
  <c r="R2685" i="1"/>
  <c r="O2685" i="1"/>
  <c r="N2685" i="1"/>
  <c r="P2685" i="1" s="1"/>
  <c r="S2684" i="1"/>
  <c r="R2684" i="1"/>
  <c r="O2684" i="1"/>
  <c r="Q2684" i="1" s="1"/>
  <c r="N2684" i="1"/>
  <c r="S2683" i="1"/>
  <c r="R2683" i="1"/>
  <c r="O2683" i="1"/>
  <c r="Q2683" i="1" s="1"/>
  <c r="N2683" i="1"/>
  <c r="P2683" i="1" s="1"/>
  <c r="S2682" i="1"/>
  <c r="R2682" i="1"/>
  <c r="O2682" i="1"/>
  <c r="Q2682" i="1" s="1"/>
  <c r="N2682" i="1"/>
  <c r="P2682" i="1" s="1"/>
  <c r="T2682" i="1" s="1"/>
  <c r="S2681" i="1"/>
  <c r="R2681" i="1"/>
  <c r="O2681" i="1"/>
  <c r="N2681" i="1"/>
  <c r="P2681" i="1" s="1"/>
  <c r="S2680" i="1"/>
  <c r="R2680" i="1"/>
  <c r="O2680" i="1"/>
  <c r="Q2680" i="1" s="1"/>
  <c r="N2680" i="1"/>
  <c r="S2679" i="1"/>
  <c r="R2679" i="1"/>
  <c r="O2679" i="1"/>
  <c r="Q2679" i="1" s="1"/>
  <c r="N2679" i="1"/>
  <c r="S2678" i="1"/>
  <c r="R2678" i="1"/>
  <c r="O2678" i="1"/>
  <c r="N2678" i="1"/>
  <c r="P2678" i="1" s="1"/>
  <c r="T2678" i="1" s="1"/>
  <c r="S2677" i="1"/>
  <c r="R2677" i="1"/>
  <c r="O2677" i="1"/>
  <c r="N2677" i="1"/>
  <c r="P2677" i="1" s="1"/>
  <c r="S2676" i="1"/>
  <c r="R2676" i="1"/>
  <c r="O2676" i="1"/>
  <c r="Q2676" i="1" s="1"/>
  <c r="N2676" i="1"/>
  <c r="S2675" i="1"/>
  <c r="R2675" i="1"/>
  <c r="O2675" i="1"/>
  <c r="Q2675" i="1" s="1"/>
  <c r="N2675" i="1"/>
  <c r="P2675" i="1" s="1"/>
  <c r="S2674" i="1"/>
  <c r="R2674" i="1"/>
  <c r="O2674" i="1"/>
  <c r="Q2674" i="1" s="1"/>
  <c r="N2674" i="1"/>
  <c r="P2674" i="1" s="1"/>
  <c r="S2673" i="1"/>
  <c r="R2673" i="1"/>
  <c r="O2673" i="1"/>
  <c r="N2673" i="1"/>
  <c r="P2673" i="1" s="1"/>
  <c r="S2672" i="1"/>
  <c r="R2672" i="1"/>
  <c r="O2672" i="1"/>
  <c r="Q2672" i="1" s="1"/>
  <c r="N2672" i="1"/>
  <c r="S2671" i="1"/>
  <c r="R2671" i="1"/>
  <c r="O2671" i="1"/>
  <c r="Q2671" i="1" s="1"/>
  <c r="N2671" i="1"/>
  <c r="P2671" i="1" s="1"/>
  <c r="S2670" i="1"/>
  <c r="R2670" i="1"/>
  <c r="O2670" i="1"/>
  <c r="N2670" i="1"/>
  <c r="P2670" i="1" s="1"/>
  <c r="T2670" i="1" s="1"/>
  <c r="S2669" i="1"/>
  <c r="R2669" i="1"/>
  <c r="O2669" i="1"/>
  <c r="N2669" i="1"/>
  <c r="S2668" i="1"/>
  <c r="R2668" i="1"/>
  <c r="O2668" i="1"/>
  <c r="Q2668" i="1" s="1"/>
  <c r="N2668" i="1"/>
  <c r="S2667" i="1"/>
  <c r="R2667" i="1"/>
  <c r="O2667" i="1"/>
  <c r="Q2667" i="1" s="1"/>
  <c r="N2667" i="1"/>
  <c r="P2667" i="1" s="1"/>
  <c r="T2667" i="1" s="1"/>
  <c r="S2666" i="1"/>
  <c r="R2666" i="1"/>
  <c r="O2666" i="1"/>
  <c r="Q2666" i="1" s="1"/>
  <c r="N2666" i="1"/>
  <c r="P2666" i="1" s="1"/>
  <c r="T2666" i="1" s="1"/>
  <c r="S2665" i="1"/>
  <c r="R2665" i="1"/>
  <c r="O2665" i="1"/>
  <c r="N2665" i="1"/>
  <c r="P2665" i="1" s="1"/>
  <c r="S2664" i="1"/>
  <c r="R2664" i="1"/>
  <c r="O2664" i="1"/>
  <c r="Q2664" i="1" s="1"/>
  <c r="N2664" i="1"/>
  <c r="S2663" i="1"/>
  <c r="R2663" i="1"/>
  <c r="O2663" i="1"/>
  <c r="Q2663" i="1" s="1"/>
  <c r="N2663" i="1"/>
  <c r="S2662" i="1"/>
  <c r="R2662" i="1"/>
  <c r="O2662" i="1"/>
  <c r="N2662" i="1"/>
  <c r="P2662" i="1" s="1"/>
  <c r="T2662" i="1" s="1"/>
  <c r="S2661" i="1"/>
  <c r="R2661" i="1"/>
  <c r="O2661" i="1"/>
  <c r="N2661" i="1"/>
  <c r="S2660" i="1"/>
  <c r="R2660" i="1"/>
  <c r="O2660" i="1"/>
  <c r="Q2660" i="1" s="1"/>
  <c r="N2660" i="1"/>
  <c r="S2659" i="1"/>
  <c r="R2659" i="1"/>
  <c r="O2659" i="1"/>
  <c r="Q2659" i="1" s="1"/>
  <c r="N2659" i="1"/>
  <c r="P2659" i="1" s="1"/>
  <c r="S2658" i="1"/>
  <c r="R2658" i="1"/>
  <c r="O2658" i="1"/>
  <c r="Q2658" i="1" s="1"/>
  <c r="N2658" i="1"/>
  <c r="P2658" i="1" s="1"/>
  <c r="T2658" i="1" s="1"/>
  <c r="S2657" i="1"/>
  <c r="R2657" i="1"/>
  <c r="O2657" i="1"/>
  <c r="N2657" i="1"/>
  <c r="P2657" i="1" s="1"/>
  <c r="S2656" i="1"/>
  <c r="R2656" i="1"/>
  <c r="O2656" i="1"/>
  <c r="Q2656" i="1" s="1"/>
  <c r="N2656" i="1"/>
  <c r="S2655" i="1"/>
  <c r="R2655" i="1"/>
  <c r="O2655" i="1"/>
  <c r="Q2655" i="1" s="1"/>
  <c r="N2655" i="1"/>
  <c r="P2655" i="1" s="1"/>
  <c r="S2654" i="1"/>
  <c r="R2654" i="1"/>
  <c r="O2654" i="1"/>
  <c r="N2654" i="1"/>
  <c r="P2654" i="1" s="1"/>
  <c r="T2654" i="1" s="1"/>
  <c r="S2653" i="1"/>
  <c r="R2653" i="1"/>
  <c r="O2653" i="1"/>
  <c r="N2653" i="1"/>
  <c r="P2653" i="1" s="1"/>
  <c r="S2652" i="1"/>
  <c r="R2652" i="1"/>
  <c r="O2652" i="1"/>
  <c r="Q2652" i="1" s="1"/>
  <c r="N2652" i="1"/>
  <c r="S2651" i="1"/>
  <c r="R2651" i="1"/>
  <c r="O2651" i="1"/>
  <c r="Q2651" i="1" s="1"/>
  <c r="N2651" i="1"/>
  <c r="S2650" i="1"/>
  <c r="R2650" i="1"/>
  <c r="O2650" i="1"/>
  <c r="Q2650" i="1" s="1"/>
  <c r="N2650" i="1"/>
  <c r="S2649" i="1"/>
  <c r="R2649" i="1"/>
  <c r="O2649" i="1"/>
  <c r="N2649" i="1"/>
  <c r="P2649" i="1" s="1"/>
  <c r="S2648" i="1"/>
  <c r="R2648" i="1"/>
  <c r="O2648" i="1"/>
  <c r="Q2648" i="1" s="1"/>
  <c r="N2648" i="1"/>
  <c r="S2647" i="1"/>
  <c r="R2647" i="1"/>
  <c r="O2647" i="1"/>
  <c r="Q2647" i="1" s="1"/>
  <c r="N2647" i="1"/>
  <c r="S2646" i="1"/>
  <c r="R2646" i="1"/>
  <c r="O2646" i="1"/>
  <c r="N2646" i="1"/>
  <c r="P2646" i="1" s="1"/>
  <c r="T2646" i="1" s="1"/>
  <c r="S2645" i="1"/>
  <c r="R2645" i="1"/>
  <c r="O2645" i="1"/>
  <c r="N2645" i="1"/>
  <c r="P2645" i="1" s="1"/>
  <c r="S2644" i="1"/>
  <c r="R2644" i="1"/>
  <c r="O2644" i="1"/>
  <c r="Q2644" i="1" s="1"/>
  <c r="N2644" i="1"/>
  <c r="S2643" i="1"/>
  <c r="R2643" i="1"/>
  <c r="O2643" i="1"/>
  <c r="Q2643" i="1" s="1"/>
  <c r="N2643" i="1"/>
  <c r="P2643" i="1" s="1"/>
  <c r="S2642" i="1"/>
  <c r="R2642" i="1"/>
  <c r="O2642" i="1"/>
  <c r="Q2642" i="1" s="1"/>
  <c r="N2642" i="1"/>
  <c r="P2642" i="1" s="1"/>
  <c r="S2641" i="1"/>
  <c r="R2641" i="1"/>
  <c r="O2641" i="1"/>
  <c r="N2641" i="1"/>
  <c r="S2640" i="1"/>
  <c r="R2640" i="1"/>
  <c r="O2640" i="1"/>
  <c r="Q2640" i="1" s="1"/>
  <c r="N2640" i="1"/>
  <c r="S2639" i="1"/>
  <c r="R2639" i="1"/>
  <c r="O2639" i="1"/>
  <c r="Q2639" i="1" s="1"/>
  <c r="N2639" i="1"/>
  <c r="P2639" i="1" s="1"/>
  <c r="S2638" i="1"/>
  <c r="R2638" i="1"/>
  <c r="O2638" i="1"/>
  <c r="N2638" i="1"/>
  <c r="P2638" i="1" s="1"/>
  <c r="T2638" i="1" s="1"/>
  <c r="S2637" i="1"/>
  <c r="R2637" i="1"/>
  <c r="O2637" i="1"/>
  <c r="N2637" i="1"/>
  <c r="S2636" i="1"/>
  <c r="R2636" i="1"/>
  <c r="O2636" i="1"/>
  <c r="Q2636" i="1" s="1"/>
  <c r="N2636" i="1"/>
  <c r="S2635" i="1"/>
  <c r="R2635" i="1"/>
  <c r="O2635" i="1"/>
  <c r="Q2635" i="1" s="1"/>
  <c r="N2635" i="1"/>
  <c r="P2635" i="1" s="1"/>
  <c r="S2634" i="1"/>
  <c r="R2634" i="1"/>
  <c r="O2634" i="1"/>
  <c r="Q2634" i="1" s="1"/>
  <c r="N2634" i="1"/>
  <c r="P2634" i="1" s="1"/>
  <c r="T2634" i="1" s="1"/>
  <c r="S2633" i="1"/>
  <c r="R2633" i="1"/>
  <c r="O2633" i="1"/>
  <c r="N2633" i="1"/>
  <c r="P2633" i="1" s="1"/>
  <c r="S2632" i="1"/>
  <c r="R2632" i="1"/>
  <c r="O2632" i="1"/>
  <c r="Q2632" i="1" s="1"/>
  <c r="N2632" i="1"/>
  <c r="S2631" i="1"/>
  <c r="R2631" i="1"/>
  <c r="O2631" i="1"/>
  <c r="Q2631" i="1" s="1"/>
  <c r="N2631" i="1"/>
  <c r="S2630" i="1"/>
  <c r="R2630" i="1"/>
  <c r="O2630" i="1"/>
  <c r="N2630" i="1"/>
  <c r="P2630" i="1" s="1"/>
  <c r="T2630" i="1" s="1"/>
  <c r="S2629" i="1"/>
  <c r="R2629" i="1"/>
  <c r="O2629" i="1"/>
  <c r="N2629" i="1"/>
  <c r="P2629" i="1" s="1"/>
  <c r="S2628" i="1"/>
  <c r="R2628" i="1"/>
  <c r="O2628" i="1"/>
  <c r="Q2628" i="1" s="1"/>
  <c r="N2628" i="1"/>
  <c r="S2627" i="1"/>
  <c r="R2627" i="1"/>
  <c r="O2627" i="1"/>
  <c r="Q2627" i="1" s="1"/>
  <c r="N2627" i="1"/>
  <c r="S2626" i="1"/>
  <c r="R2626" i="1"/>
  <c r="O2626" i="1"/>
  <c r="Q2626" i="1" s="1"/>
  <c r="N2626" i="1"/>
  <c r="P2626" i="1" s="1"/>
  <c r="T2626" i="1" s="1"/>
  <c r="S2625" i="1"/>
  <c r="R2625" i="1"/>
  <c r="O2625" i="1"/>
  <c r="N2625" i="1"/>
  <c r="P2625" i="1" s="1"/>
  <c r="S2624" i="1"/>
  <c r="R2624" i="1"/>
  <c r="O2624" i="1"/>
  <c r="Q2624" i="1" s="1"/>
  <c r="N2624" i="1"/>
  <c r="S2623" i="1"/>
  <c r="R2623" i="1"/>
  <c r="O2623" i="1"/>
  <c r="Q2623" i="1" s="1"/>
  <c r="N2623" i="1"/>
  <c r="P2623" i="1" s="1"/>
  <c r="S2622" i="1"/>
  <c r="R2622" i="1"/>
  <c r="O2622" i="1"/>
  <c r="N2622" i="1"/>
  <c r="P2622" i="1" s="1"/>
  <c r="T2622" i="1" s="1"/>
  <c r="S2621" i="1"/>
  <c r="R2621" i="1"/>
  <c r="O2621" i="1"/>
  <c r="N2621" i="1"/>
  <c r="P2621" i="1" s="1"/>
  <c r="S2620" i="1"/>
  <c r="R2620" i="1"/>
  <c r="O2620" i="1"/>
  <c r="Q2620" i="1" s="1"/>
  <c r="N2620" i="1"/>
  <c r="S2619" i="1"/>
  <c r="R2619" i="1"/>
  <c r="O2619" i="1"/>
  <c r="Q2619" i="1" s="1"/>
  <c r="N2619" i="1"/>
  <c r="P2619" i="1" s="1"/>
  <c r="S2618" i="1"/>
  <c r="R2618" i="1"/>
  <c r="O2618" i="1"/>
  <c r="Q2618" i="1" s="1"/>
  <c r="N2618" i="1"/>
  <c r="P2618" i="1" s="1"/>
  <c r="T2618" i="1" s="1"/>
  <c r="S2617" i="1"/>
  <c r="R2617" i="1"/>
  <c r="O2617" i="1"/>
  <c r="N2617" i="1"/>
  <c r="P2617" i="1" s="1"/>
  <c r="S2616" i="1"/>
  <c r="R2616" i="1"/>
  <c r="O2616" i="1"/>
  <c r="Q2616" i="1" s="1"/>
  <c r="N2616" i="1"/>
  <c r="S2615" i="1"/>
  <c r="R2615" i="1"/>
  <c r="O2615" i="1"/>
  <c r="Q2615" i="1" s="1"/>
  <c r="N2615" i="1"/>
  <c r="S2614" i="1"/>
  <c r="R2614" i="1"/>
  <c r="O2614" i="1"/>
  <c r="N2614" i="1"/>
  <c r="P2614" i="1" s="1"/>
  <c r="T2614" i="1" s="1"/>
  <c r="S2613" i="1"/>
  <c r="R2613" i="1"/>
  <c r="O2613" i="1"/>
  <c r="N2613" i="1"/>
  <c r="P2613" i="1" s="1"/>
  <c r="S2612" i="1"/>
  <c r="R2612" i="1"/>
  <c r="O2612" i="1"/>
  <c r="Q2612" i="1" s="1"/>
  <c r="N2612" i="1"/>
  <c r="S2611" i="1"/>
  <c r="R2611" i="1"/>
  <c r="O2611" i="1"/>
  <c r="Q2611" i="1" s="1"/>
  <c r="N2611" i="1"/>
  <c r="P2611" i="1" s="1"/>
  <c r="T2611" i="1" s="1"/>
  <c r="S2610" i="1"/>
  <c r="R2610" i="1"/>
  <c r="O2610" i="1"/>
  <c r="Q2610" i="1" s="1"/>
  <c r="N2610" i="1"/>
  <c r="P2610" i="1" s="1"/>
  <c r="S2609" i="1"/>
  <c r="R2609" i="1"/>
  <c r="O2609" i="1"/>
  <c r="N2609" i="1"/>
  <c r="S2608" i="1"/>
  <c r="R2608" i="1"/>
  <c r="O2608" i="1"/>
  <c r="Q2608" i="1" s="1"/>
  <c r="N2608" i="1"/>
  <c r="S2607" i="1"/>
  <c r="R2607" i="1"/>
  <c r="O2607" i="1"/>
  <c r="Q2607" i="1" s="1"/>
  <c r="N2607" i="1"/>
  <c r="S2606" i="1"/>
  <c r="R2606" i="1"/>
  <c r="O2606" i="1"/>
  <c r="N2606" i="1"/>
  <c r="P2606" i="1" s="1"/>
  <c r="S2605" i="1"/>
  <c r="R2605" i="1"/>
  <c r="O2605" i="1"/>
  <c r="N2605" i="1"/>
  <c r="P2605" i="1" s="1"/>
  <c r="S2604" i="1"/>
  <c r="R2604" i="1"/>
  <c r="O2604" i="1"/>
  <c r="Q2604" i="1" s="1"/>
  <c r="N2604" i="1"/>
  <c r="S2603" i="1"/>
  <c r="R2603" i="1"/>
  <c r="O2603" i="1"/>
  <c r="Q2603" i="1" s="1"/>
  <c r="N2603" i="1"/>
  <c r="S2602" i="1"/>
  <c r="R2602" i="1"/>
  <c r="O2602" i="1"/>
  <c r="N2602" i="1"/>
  <c r="P2602" i="1" s="1"/>
  <c r="T2602" i="1" s="1"/>
  <c r="S2601" i="1"/>
  <c r="R2601" i="1"/>
  <c r="O2601" i="1"/>
  <c r="Q2601" i="1" s="1"/>
  <c r="N2601" i="1"/>
  <c r="S2600" i="1"/>
  <c r="R2600" i="1"/>
  <c r="O2600" i="1"/>
  <c r="N2600" i="1"/>
  <c r="P2600" i="1" s="1"/>
  <c r="S2599" i="1"/>
  <c r="R2599" i="1"/>
  <c r="O2599" i="1"/>
  <c r="N2599" i="1"/>
  <c r="S2598" i="1"/>
  <c r="R2598" i="1"/>
  <c r="O2598" i="1"/>
  <c r="N2598" i="1"/>
  <c r="P2598" i="1" s="1"/>
  <c r="S2597" i="1"/>
  <c r="R2597" i="1"/>
  <c r="O2597" i="1"/>
  <c r="Q2597" i="1" s="1"/>
  <c r="U2597" i="1" s="1"/>
  <c r="N2597" i="1"/>
  <c r="P2597" i="1" s="1"/>
  <c r="S2596" i="1"/>
  <c r="R2596" i="1"/>
  <c r="O2596" i="1"/>
  <c r="Q2596" i="1" s="1"/>
  <c r="N2596" i="1"/>
  <c r="P2596" i="1" s="1"/>
  <c r="S2595" i="1"/>
  <c r="R2595" i="1"/>
  <c r="O2595" i="1"/>
  <c r="Q2595" i="1" s="1"/>
  <c r="N2595" i="1"/>
  <c r="S2594" i="1"/>
  <c r="R2594" i="1"/>
  <c r="O2594" i="1"/>
  <c r="Q2594" i="1" s="1"/>
  <c r="N2594" i="1"/>
  <c r="S2593" i="1"/>
  <c r="R2593" i="1"/>
  <c r="O2593" i="1"/>
  <c r="N2593" i="1"/>
  <c r="P2593" i="1" s="1"/>
  <c r="S2592" i="1"/>
  <c r="R2592" i="1"/>
  <c r="O2592" i="1"/>
  <c r="N2592" i="1"/>
  <c r="P2592" i="1" s="1"/>
  <c r="S2591" i="1"/>
  <c r="R2591" i="1"/>
  <c r="O2591" i="1"/>
  <c r="Q2591" i="1" s="1"/>
  <c r="U2591" i="1" s="1"/>
  <c r="N2591" i="1"/>
  <c r="S2590" i="1"/>
  <c r="R2590" i="1"/>
  <c r="O2590" i="1"/>
  <c r="Q2590" i="1" s="1"/>
  <c r="N2590" i="1"/>
  <c r="P2590" i="1" s="1"/>
  <c r="S2589" i="1"/>
  <c r="R2589" i="1"/>
  <c r="O2589" i="1"/>
  <c r="N2589" i="1"/>
  <c r="P2589" i="1" s="1"/>
  <c r="S2588" i="1"/>
  <c r="R2588" i="1"/>
  <c r="O2588" i="1"/>
  <c r="Q2588" i="1" s="1"/>
  <c r="N2588" i="1"/>
  <c r="P2588" i="1" s="1"/>
  <c r="S2587" i="1"/>
  <c r="R2587" i="1"/>
  <c r="O2587" i="1"/>
  <c r="Q2587" i="1" s="1"/>
  <c r="N2587" i="1"/>
  <c r="S2586" i="1"/>
  <c r="R2586" i="1"/>
  <c r="O2586" i="1"/>
  <c r="N2586" i="1"/>
  <c r="S2585" i="1"/>
  <c r="R2585" i="1"/>
  <c r="O2585" i="1"/>
  <c r="N2585" i="1"/>
  <c r="S2584" i="1"/>
  <c r="R2584" i="1"/>
  <c r="O2584" i="1"/>
  <c r="N2584" i="1"/>
  <c r="P2584" i="1" s="1"/>
  <c r="S2583" i="1"/>
  <c r="R2583" i="1"/>
  <c r="O2583" i="1"/>
  <c r="N2583" i="1"/>
  <c r="S2582" i="1"/>
  <c r="R2582" i="1"/>
  <c r="O2582" i="1"/>
  <c r="Q2582" i="1" s="1"/>
  <c r="N2582" i="1"/>
  <c r="P2582" i="1" s="1"/>
  <c r="S2581" i="1"/>
  <c r="R2581" i="1"/>
  <c r="O2581" i="1"/>
  <c r="Q2581" i="1" s="1"/>
  <c r="N2581" i="1"/>
  <c r="P2581" i="1" s="1"/>
  <c r="S2580" i="1"/>
  <c r="R2580" i="1"/>
  <c r="O2580" i="1"/>
  <c r="N2580" i="1"/>
  <c r="P2580" i="1" s="1"/>
  <c r="S2579" i="1"/>
  <c r="R2579" i="1"/>
  <c r="O2579" i="1"/>
  <c r="Q2579" i="1" s="1"/>
  <c r="N2579" i="1"/>
  <c r="P2579" i="1" s="1"/>
  <c r="S2578" i="1"/>
  <c r="R2578" i="1"/>
  <c r="O2578" i="1"/>
  <c r="Q2578" i="1" s="1"/>
  <c r="N2578" i="1"/>
  <c r="S2577" i="1"/>
  <c r="R2577" i="1"/>
  <c r="O2577" i="1"/>
  <c r="N2577" i="1"/>
  <c r="P2577" i="1" s="1"/>
  <c r="S2576" i="1"/>
  <c r="R2576" i="1"/>
  <c r="O2576" i="1"/>
  <c r="N2576" i="1"/>
  <c r="P2576" i="1" s="1"/>
  <c r="S2575" i="1"/>
  <c r="R2575" i="1"/>
  <c r="O2575" i="1"/>
  <c r="Q2575" i="1" s="1"/>
  <c r="U2575" i="1" s="1"/>
  <c r="N2575" i="1"/>
  <c r="S2574" i="1"/>
  <c r="R2574" i="1"/>
  <c r="O2574" i="1"/>
  <c r="Q2574" i="1" s="1"/>
  <c r="N2574" i="1"/>
  <c r="P2574" i="1" s="1"/>
  <c r="S2573" i="1"/>
  <c r="R2573" i="1"/>
  <c r="O2573" i="1"/>
  <c r="N2573" i="1"/>
  <c r="P2573" i="1" s="1"/>
  <c r="S2572" i="1"/>
  <c r="R2572" i="1"/>
  <c r="O2572" i="1"/>
  <c r="N2572" i="1"/>
  <c r="P2572" i="1" s="1"/>
  <c r="S2571" i="1"/>
  <c r="R2571" i="1"/>
  <c r="O2571" i="1"/>
  <c r="N2571" i="1"/>
  <c r="P2571" i="1" s="1"/>
  <c r="S2570" i="1"/>
  <c r="R2570" i="1"/>
  <c r="O2570" i="1"/>
  <c r="Q2570" i="1" s="1"/>
  <c r="N2570" i="1"/>
  <c r="S2569" i="1"/>
  <c r="R2569" i="1"/>
  <c r="O2569" i="1"/>
  <c r="N2569" i="1"/>
  <c r="P2569" i="1" s="1"/>
  <c r="S2568" i="1"/>
  <c r="R2568" i="1"/>
  <c r="O2568" i="1"/>
  <c r="Q2568" i="1" s="1"/>
  <c r="N2568" i="1"/>
  <c r="P2568" i="1" s="1"/>
  <c r="S2567" i="1"/>
  <c r="R2567" i="1"/>
  <c r="O2567" i="1"/>
  <c r="Q2567" i="1" s="1"/>
  <c r="U2567" i="1" s="1"/>
  <c r="N2567" i="1"/>
  <c r="S2566" i="1"/>
  <c r="R2566" i="1"/>
  <c r="O2566" i="1"/>
  <c r="Q2566" i="1" s="1"/>
  <c r="N2566" i="1"/>
  <c r="P2566" i="1" s="1"/>
  <c r="S2565" i="1"/>
  <c r="R2565" i="1"/>
  <c r="O2565" i="1"/>
  <c r="N2565" i="1"/>
  <c r="P2565" i="1" s="1"/>
  <c r="S2564" i="1"/>
  <c r="R2564" i="1"/>
  <c r="O2564" i="1"/>
  <c r="Q2564" i="1" s="1"/>
  <c r="N2564" i="1"/>
  <c r="P2564" i="1" s="1"/>
  <c r="T2564" i="1" s="1"/>
  <c r="S2563" i="1"/>
  <c r="R2563" i="1"/>
  <c r="O2563" i="1"/>
  <c r="N2563" i="1"/>
  <c r="P2563" i="1" s="1"/>
  <c r="T2563" i="1" s="1"/>
  <c r="S2562" i="1"/>
  <c r="R2562" i="1"/>
  <c r="O2562" i="1"/>
  <c r="Q2562" i="1" s="1"/>
  <c r="N2562" i="1"/>
  <c r="P2562" i="1" s="1"/>
  <c r="S2561" i="1"/>
  <c r="R2561" i="1"/>
  <c r="O2561" i="1"/>
  <c r="Q2561" i="1" s="1"/>
  <c r="N2561" i="1"/>
  <c r="P2561" i="1" s="1"/>
  <c r="T2561" i="1" s="1"/>
  <c r="S2560" i="1"/>
  <c r="R2560" i="1"/>
  <c r="O2560" i="1"/>
  <c r="N2560" i="1"/>
  <c r="S2559" i="1"/>
  <c r="R2559" i="1"/>
  <c r="O2559" i="1"/>
  <c r="N2559" i="1"/>
  <c r="P2559" i="1" s="1"/>
  <c r="S2558" i="1"/>
  <c r="R2558" i="1"/>
  <c r="O2558" i="1"/>
  <c r="Q2558" i="1" s="1"/>
  <c r="N2558" i="1"/>
  <c r="P2558" i="1" s="1"/>
  <c r="T2558" i="1" s="1"/>
  <c r="S2557" i="1"/>
  <c r="R2557" i="1"/>
  <c r="O2557" i="1"/>
  <c r="Q2557" i="1" s="1"/>
  <c r="N2557" i="1"/>
  <c r="P2557" i="1" s="1"/>
  <c r="T2557" i="1" s="1"/>
  <c r="S2556" i="1"/>
  <c r="R2556" i="1"/>
  <c r="O2556" i="1"/>
  <c r="Q2556" i="1" s="1"/>
  <c r="N2556" i="1"/>
  <c r="P2556" i="1" s="1"/>
  <c r="T2556" i="1" s="1"/>
  <c r="S2555" i="1"/>
  <c r="R2555" i="1"/>
  <c r="O2555" i="1"/>
  <c r="N2555" i="1"/>
  <c r="P2555" i="1" s="1"/>
  <c r="T2555" i="1" s="1"/>
  <c r="S2554" i="1"/>
  <c r="R2554" i="1"/>
  <c r="O2554" i="1"/>
  <c r="Q2554" i="1" s="1"/>
  <c r="N2554" i="1"/>
  <c r="S2553" i="1"/>
  <c r="R2553" i="1"/>
  <c r="O2553" i="1"/>
  <c r="Q2553" i="1" s="1"/>
  <c r="N2553" i="1"/>
  <c r="P2553" i="1" s="1"/>
  <c r="T2553" i="1" s="1"/>
  <c r="S2552" i="1"/>
  <c r="R2552" i="1"/>
  <c r="Q2552" i="1"/>
  <c r="O2552" i="1"/>
  <c r="N2552" i="1"/>
  <c r="P2552" i="1" s="1"/>
  <c r="T2552" i="1" s="1"/>
  <c r="S2551" i="1"/>
  <c r="R2551" i="1"/>
  <c r="O2551" i="1"/>
  <c r="Q2551" i="1" s="1"/>
  <c r="N2551" i="1"/>
  <c r="P2551" i="1" s="1"/>
  <c r="S2550" i="1"/>
  <c r="R2550" i="1"/>
  <c r="O2550" i="1"/>
  <c r="Q2550" i="1" s="1"/>
  <c r="N2550" i="1"/>
  <c r="P2550" i="1" s="1"/>
  <c r="T2550" i="1" s="1"/>
  <c r="S2549" i="1"/>
  <c r="R2549" i="1"/>
  <c r="O2549" i="1"/>
  <c r="Q2549" i="1" s="1"/>
  <c r="N2549" i="1"/>
  <c r="S2548" i="1"/>
  <c r="R2548" i="1"/>
  <c r="Q2548" i="1"/>
  <c r="O2548" i="1"/>
  <c r="N2548" i="1"/>
  <c r="P2548" i="1" s="1"/>
  <c r="T2548" i="1" s="1"/>
  <c r="S2547" i="1"/>
  <c r="R2547" i="1"/>
  <c r="O2547" i="1"/>
  <c r="N2547" i="1"/>
  <c r="P2547" i="1" s="1"/>
  <c r="T2547" i="1" s="1"/>
  <c r="S2546" i="1"/>
  <c r="R2546" i="1"/>
  <c r="O2546" i="1"/>
  <c r="Q2546" i="1" s="1"/>
  <c r="N2546" i="1"/>
  <c r="S2545" i="1"/>
  <c r="R2545" i="1"/>
  <c r="O2545" i="1"/>
  <c r="Q2545" i="1" s="1"/>
  <c r="N2545" i="1"/>
  <c r="P2545" i="1" s="1"/>
  <c r="T2545" i="1" s="1"/>
  <c r="S2544" i="1"/>
  <c r="R2544" i="1"/>
  <c r="O2544" i="1"/>
  <c r="N2544" i="1"/>
  <c r="P2544" i="1" s="1"/>
  <c r="S2543" i="1"/>
  <c r="R2543" i="1"/>
  <c r="O2543" i="1"/>
  <c r="N2543" i="1"/>
  <c r="P2543" i="1" s="1"/>
  <c r="S2542" i="1"/>
  <c r="R2542" i="1"/>
  <c r="O2542" i="1"/>
  <c r="Q2542" i="1" s="1"/>
  <c r="N2542" i="1"/>
  <c r="P2542" i="1" s="1"/>
  <c r="T2542" i="1" s="1"/>
  <c r="S2541" i="1"/>
  <c r="R2541" i="1"/>
  <c r="O2541" i="1"/>
  <c r="Q2541" i="1" s="1"/>
  <c r="N2541" i="1"/>
  <c r="P2541" i="1" s="1"/>
  <c r="T2541" i="1" s="1"/>
  <c r="S2540" i="1"/>
  <c r="R2540" i="1"/>
  <c r="O2540" i="1"/>
  <c r="N2540" i="1"/>
  <c r="P2540" i="1" s="1"/>
  <c r="T2540" i="1" s="1"/>
  <c r="S2539" i="1"/>
  <c r="R2539" i="1"/>
  <c r="O2539" i="1"/>
  <c r="N2539" i="1"/>
  <c r="P2539" i="1" s="1"/>
  <c r="T2539" i="1" s="1"/>
  <c r="S2538" i="1"/>
  <c r="R2538" i="1"/>
  <c r="O2538" i="1"/>
  <c r="Q2538" i="1" s="1"/>
  <c r="N2538" i="1"/>
  <c r="P2538" i="1" s="1"/>
  <c r="S2537" i="1"/>
  <c r="R2537" i="1"/>
  <c r="O2537" i="1"/>
  <c r="Q2537" i="1" s="1"/>
  <c r="N2537" i="1"/>
  <c r="P2537" i="1" s="1"/>
  <c r="T2537" i="1" s="1"/>
  <c r="S2536" i="1"/>
  <c r="R2536" i="1"/>
  <c r="O2536" i="1"/>
  <c r="Q2536" i="1" s="1"/>
  <c r="N2536" i="1"/>
  <c r="P2536" i="1" s="1"/>
  <c r="S2535" i="1"/>
  <c r="R2535" i="1"/>
  <c r="O2535" i="1"/>
  <c r="Q2535" i="1" s="1"/>
  <c r="N2535" i="1"/>
  <c r="S2534" i="1"/>
  <c r="R2534" i="1"/>
  <c r="O2534" i="1"/>
  <c r="Q2534" i="1" s="1"/>
  <c r="N2534" i="1"/>
  <c r="P2534" i="1" s="1"/>
  <c r="T2534" i="1" s="1"/>
  <c r="S2533" i="1"/>
  <c r="R2533" i="1"/>
  <c r="O2533" i="1"/>
  <c r="Q2533" i="1" s="1"/>
  <c r="N2533" i="1"/>
  <c r="S2532" i="1"/>
  <c r="R2532" i="1"/>
  <c r="O2532" i="1"/>
  <c r="Q2532" i="1" s="1"/>
  <c r="N2532" i="1"/>
  <c r="P2532" i="1" s="1"/>
  <c r="T2532" i="1" s="1"/>
  <c r="S2531" i="1"/>
  <c r="R2531" i="1"/>
  <c r="O2531" i="1"/>
  <c r="N2531" i="1"/>
  <c r="P2531" i="1" s="1"/>
  <c r="T2531" i="1" s="1"/>
  <c r="S2530" i="1"/>
  <c r="R2530" i="1"/>
  <c r="O2530" i="1"/>
  <c r="Q2530" i="1" s="1"/>
  <c r="N2530" i="1"/>
  <c r="P2530" i="1" s="1"/>
  <c r="T2530" i="1" s="1"/>
  <c r="S2529" i="1"/>
  <c r="R2529" i="1"/>
  <c r="O2529" i="1"/>
  <c r="Q2529" i="1" s="1"/>
  <c r="N2529" i="1"/>
  <c r="P2529" i="1" s="1"/>
  <c r="T2529" i="1" s="1"/>
  <c r="S2528" i="1"/>
  <c r="R2528" i="1"/>
  <c r="O2528" i="1"/>
  <c r="N2528" i="1"/>
  <c r="P2528" i="1" s="1"/>
  <c r="S2527" i="1"/>
  <c r="R2527" i="1"/>
  <c r="O2527" i="1"/>
  <c r="N2527" i="1"/>
  <c r="P2527" i="1" s="1"/>
  <c r="S2526" i="1"/>
  <c r="R2526" i="1"/>
  <c r="O2526" i="1"/>
  <c r="Q2526" i="1" s="1"/>
  <c r="N2526" i="1"/>
  <c r="P2526" i="1" s="1"/>
  <c r="T2526" i="1" s="1"/>
  <c r="S2525" i="1"/>
  <c r="R2525" i="1"/>
  <c r="P2525" i="1"/>
  <c r="O2525" i="1"/>
  <c r="Q2525" i="1" s="1"/>
  <c r="N2525" i="1"/>
  <c r="S2524" i="1"/>
  <c r="R2524" i="1"/>
  <c r="O2524" i="1"/>
  <c r="N2524" i="1"/>
  <c r="S2523" i="1"/>
  <c r="R2523" i="1"/>
  <c r="O2523" i="1"/>
  <c r="N2523" i="1"/>
  <c r="P2523" i="1" s="1"/>
  <c r="S2522" i="1"/>
  <c r="R2522" i="1"/>
  <c r="O2522" i="1"/>
  <c r="Q2522" i="1" s="1"/>
  <c r="N2522" i="1"/>
  <c r="P2522" i="1" s="1"/>
  <c r="S2521" i="1"/>
  <c r="R2521" i="1"/>
  <c r="O2521" i="1"/>
  <c r="Q2521" i="1" s="1"/>
  <c r="N2521" i="1"/>
  <c r="P2521" i="1" s="1"/>
  <c r="T2521" i="1" s="1"/>
  <c r="S2520" i="1"/>
  <c r="R2520" i="1"/>
  <c r="O2520" i="1"/>
  <c r="N2520" i="1"/>
  <c r="S2519" i="1"/>
  <c r="R2519" i="1"/>
  <c r="O2519" i="1"/>
  <c r="N2519" i="1"/>
  <c r="S2518" i="1"/>
  <c r="R2518" i="1"/>
  <c r="O2518" i="1"/>
  <c r="Q2518" i="1" s="1"/>
  <c r="N2518" i="1"/>
  <c r="S2517" i="1"/>
  <c r="R2517" i="1"/>
  <c r="O2517" i="1"/>
  <c r="Q2517" i="1" s="1"/>
  <c r="N2517" i="1"/>
  <c r="S2516" i="1"/>
  <c r="R2516" i="1"/>
  <c r="O2516" i="1"/>
  <c r="N2516" i="1"/>
  <c r="P2516" i="1" s="1"/>
  <c r="T2516" i="1" s="1"/>
  <c r="S2515" i="1"/>
  <c r="R2515" i="1"/>
  <c r="O2515" i="1"/>
  <c r="N2515" i="1"/>
  <c r="P2515" i="1" s="1"/>
  <c r="S2514" i="1"/>
  <c r="R2514" i="1"/>
  <c r="O2514" i="1"/>
  <c r="Q2514" i="1" s="1"/>
  <c r="N2514" i="1"/>
  <c r="P2514" i="1" s="1"/>
  <c r="S2513" i="1"/>
  <c r="R2513" i="1"/>
  <c r="O2513" i="1"/>
  <c r="Q2513" i="1" s="1"/>
  <c r="N2513" i="1"/>
  <c r="P2513" i="1" s="1"/>
  <c r="T2513" i="1" s="1"/>
  <c r="S2512" i="1"/>
  <c r="R2512" i="1"/>
  <c r="O2512" i="1"/>
  <c r="N2512" i="1"/>
  <c r="S2511" i="1"/>
  <c r="R2511" i="1"/>
  <c r="O2511" i="1"/>
  <c r="N2511" i="1"/>
  <c r="S2510" i="1"/>
  <c r="R2510" i="1"/>
  <c r="O2510" i="1"/>
  <c r="Q2510" i="1" s="1"/>
  <c r="N2510" i="1"/>
  <c r="S2509" i="1"/>
  <c r="R2509" i="1"/>
  <c r="O2509" i="1"/>
  <c r="Q2509" i="1" s="1"/>
  <c r="N2509" i="1"/>
  <c r="P2509" i="1" s="1"/>
  <c r="T2509" i="1" s="1"/>
  <c r="S2508" i="1"/>
  <c r="R2508" i="1"/>
  <c r="O2508" i="1"/>
  <c r="N2508" i="1"/>
  <c r="P2508" i="1" s="1"/>
  <c r="T2508" i="1" s="1"/>
  <c r="S2507" i="1"/>
  <c r="R2507" i="1"/>
  <c r="O2507" i="1"/>
  <c r="N2507" i="1"/>
  <c r="P2507" i="1" s="1"/>
  <c r="S2506" i="1"/>
  <c r="R2506" i="1"/>
  <c r="O2506" i="1"/>
  <c r="Q2506" i="1" s="1"/>
  <c r="N2506" i="1"/>
  <c r="P2506" i="1" s="1"/>
  <c r="S2505" i="1"/>
  <c r="R2505" i="1"/>
  <c r="O2505" i="1"/>
  <c r="Q2505" i="1" s="1"/>
  <c r="N2505" i="1"/>
  <c r="P2505" i="1" s="1"/>
  <c r="T2505" i="1" s="1"/>
  <c r="S2504" i="1"/>
  <c r="R2504" i="1"/>
  <c r="O2504" i="1"/>
  <c r="N2504" i="1"/>
  <c r="S2503" i="1"/>
  <c r="R2503" i="1"/>
  <c r="O2503" i="1"/>
  <c r="N2503" i="1"/>
  <c r="S2502" i="1"/>
  <c r="R2502" i="1"/>
  <c r="O2502" i="1"/>
  <c r="Q2502" i="1" s="1"/>
  <c r="N2502" i="1"/>
  <c r="T2501" i="1"/>
  <c r="S2501" i="1"/>
  <c r="R2501" i="1"/>
  <c r="O2501" i="1"/>
  <c r="Q2501" i="1" s="1"/>
  <c r="N2501" i="1"/>
  <c r="P2501" i="1" s="1"/>
  <c r="S2500" i="1"/>
  <c r="R2500" i="1"/>
  <c r="O2500" i="1"/>
  <c r="N2500" i="1"/>
  <c r="P2500" i="1" s="1"/>
  <c r="T2500" i="1" s="1"/>
  <c r="S2499" i="1"/>
  <c r="R2499" i="1"/>
  <c r="O2499" i="1"/>
  <c r="N2499" i="1"/>
  <c r="P2499" i="1" s="1"/>
  <c r="S2498" i="1"/>
  <c r="R2498" i="1"/>
  <c r="O2498" i="1"/>
  <c r="Q2498" i="1" s="1"/>
  <c r="N2498" i="1"/>
  <c r="S2497" i="1"/>
  <c r="R2497" i="1"/>
  <c r="O2497" i="1"/>
  <c r="Q2497" i="1" s="1"/>
  <c r="N2497" i="1"/>
  <c r="P2497" i="1" s="1"/>
  <c r="T2497" i="1" s="1"/>
  <c r="S2496" i="1"/>
  <c r="R2496" i="1"/>
  <c r="O2496" i="1"/>
  <c r="N2496" i="1"/>
  <c r="P2496" i="1" s="1"/>
  <c r="S2495" i="1"/>
  <c r="R2495" i="1"/>
  <c r="O2495" i="1"/>
  <c r="N2495" i="1"/>
  <c r="S2494" i="1"/>
  <c r="R2494" i="1"/>
  <c r="Q2494" i="1"/>
  <c r="O2494" i="1"/>
  <c r="N2494" i="1"/>
  <c r="S2493" i="1"/>
  <c r="R2493" i="1"/>
  <c r="O2493" i="1"/>
  <c r="Q2493" i="1" s="1"/>
  <c r="N2493" i="1"/>
  <c r="P2493" i="1" s="1"/>
  <c r="T2493" i="1" s="1"/>
  <c r="S2492" i="1"/>
  <c r="R2492" i="1"/>
  <c r="O2492" i="1"/>
  <c r="N2492" i="1"/>
  <c r="P2492" i="1" s="1"/>
  <c r="T2492" i="1" s="1"/>
  <c r="S2491" i="1"/>
  <c r="R2491" i="1"/>
  <c r="O2491" i="1"/>
  <c r="N2491" i="1"/>
  <c r="S2490" i="1"/>
  <c r="R2490" i="1"/>
  <c r="O2490" i="1"/>
  <c r="Q2490" i="1" s="1"/>
  <c r="N2490" i="1"/>
  <c r="S2489" i="1"/>
  <c r="R2489" i="1"/>
  <c r="O2489" i="1"/>
  <c r="Q2489" i="1" s="1"/>
  <c r="N2489" i="1"/>
  <c r="P2489" i="1" s="1"/>
  <c r="S2488" i="1"/>
  <c r="R2488" i="1"/>
  <c r="O2488" i="1"/>
  <c r="N2488" i="1"/>
  <c r="P2488" i="1" s="1"/>
  <c r="S2487" i="1"/>
  <c r="R2487" i="1"/>
  <c r="O2487" i="1"/>
  <c r="N2487" i="1"/>
  <c r="S2486" i="1"/>
  <c r="R2486" i="1"/>
  <c r="O2486" i="1"/>
  <c r="Q2486" i="1" s="1"/>
  <c r="N2486" i="1"/>
  <c r="S2485" i="1"/>
  <c r="R2485" i="1"/>
  <c r="O2485" i="1"/>
  <c r="Q2485" i="1" s="1"/>
  <c r="N2485" i="1"/>
  <c r="P2485" i="1" s="1"/>
  <c r="S2484" i="1"/>
  <c r="R2484" i="1"/>
  <c r="O2484" i="1"/>
  <c r="N2484" i="1"/>
  <c r="P2484" i="1" s="1"/>
  <c r="T2484" i="1" s="1"/>
  <c r="S2483" i="1"/>
  <c r="R2483" i="1"/>
  <c r="O2483" i="1"/>
  <c r="N2483" i="1"/>
  <c r="S2482" i="1"/>
  <c r="R2482" i="1"/>
  <c r="O2482" i="1"/>
  <c r="Q2482" i="1" s="1"/>
  <c r="N2482" i="1"/>
  <c r="S2481" i="1"/>
  <c r="R2481" i="1"/>
  <c r="O2481" i="1"/>
  <c r="Q2481" i="1" s="1"/>
  <c r="N2481" i="1"/>
  <c r="P2481" i="1" s="1"/>
  <c r="T2481" i="1" s="1"/>
  <c r="S2480" i="1"/>
  <c r="R2480" i="1"/>
  <c r="O2480" i="1"/>
  <c r="N2480" i="1"/>
  <c r="P2480" i="1" s="1"/>
  <c r="T2480" i="1" s="1"/>
  <c r="S2479" i="1"/>
  <c r="R2479" i="1"/>
  <c r="O2479" i="1"/>
  <c r="N2479" i="1"/>
  <c r="S2478" i="1"/>
  <c r="R2478" i="1"/>
  <c r="O2478" i="1"/>
  <c r="Q2478" i="1" s="1"/>
  <c r="N2478" i="1"/>
  <c r="S2477" i="1"/>
  <c r="R2477" i="1"/>
  <c r="O2477" i="1"/>
  <c r="Q2477" i="1" s="1"/>
  <c r="N2477" i="1"/>
  <c r="P2477" i="1" s="1"/>
  <c r="T2477" i="1" s="1"/>
  <c r="S2476" i="1"/>
  <c r="R2476" i="1"/>
  <c r="O2476" i="1"/>
  <c r="N2476" i="1"/>
  <c r="P2476" i="1" s="1"/>
  <c r="T2476" i="1" s="1"/>
  <c r="S2475" i="1"/>
  <c r="R2475" i="1"/>
  <c r="O2475" i="1"/>
  <c r="N2475" i="1"/>
  <c r="S2474" i="1"/>
  <c r="R2474" i="1"/>
  <c r="O2474" i="1"/>
  <c r="Q2474" i="1" s="1"/>
  <c r="N2474" i="1"/>
  <c r="S2473" i="1"/>
  <c r="R2473" i="1"/>
  <c r="O2473" i="1"/>
  <c r="Q2473" i="1" s="1"/>
  <c r="N2473" i="1"/>
  <c r="P2473" i="1" s="1"/>
  <c r="T2473" i="1" s="1"/>
  <c r="S2472" i="1"/>
  <c r="R2472" i="1"/>
  <c r="O2472" i="1"/>
  <c r="N2472" i="1"/>
  <c r="S2471" i="1"/>
  <c r="R2471" i="1"/>
  <c r="O2471" i="1"/>
  <c r="N2471" i="1"/>
  <c r="S2470" i="1"/>
  <c r="R2470" i="1"/>
  <c r="O2470" i="1"/>
  <c r="Q2470" i="1" s="1"/>
  <c r="N2470" i="1"/>
  <c r="S2469" i="1"/>
  <c r="R2469" i="1"/>
  <c r="O2469" i="1"/>
  <c r="Q2469" i="1" s="1"/>
  <c r="N2469" i="1"/>
  <c r="P2469" i="1" s="1"/>
  <c r="T2469" i="1" s="1"/>
  <c r="S2468" i="1"/>
  <c r="R2468" i="1"/>
  <c r="O2468" i="1"/>
  <c r="N2468" i="1"/>
  <c r="P2468" i="1" s="1"/>
  <c r="T2468" i="1" s="1"/>
  <c r="S2467" i="1"/>
  <c r="R2467" i="1"/>
  <c r="O2467" i="1"/>
  <c r="N2467" i="1"/>
  <c r="S2466" i="1"/>
  <c r="R2466" i="1"/>
  <c r="O2466" i="1"/>
  <c r="Q2466" i="1" s="1"/>
  <c r="N2466" i="1"/>
  <c r="S2465" i="1"/>
  <c r="R2465" i="1"/>
  <c r="O2465" i="1"/>
  <c r="Q2465" i="1" s="1"/>
  <c r="N2465" i="1"/>
  <c r="P2465" i="1" s="1"/>
  <c r="T2465" i="1" s="1"/>
  <c r="S2464" i="1"/>
  <c r="R2464" i="1"/>
  <c r="O2464" i="1"/>
  <c r="N2464" i="1"/>
  <c r="P2464" i="1" s="1"/>
  <c r="S2463" i="1"/>
  <c r="R2463" i="1"/>
  <c r="O2463" i="1"/>
  <c r="N2463" i="1"/>
  <c r="S2462" i="1"/>
  <c r="R2462" i="1"/>
  <c r="O2462" i="1"/>
  <c r="Q2462" i="1" s="1"/>
  <c r="N2462" i="1"/>
  <c r="S2461" i="1"/>
  <c r="R2461" i="1"/>
  <c r="O2461" i="1"/>
  <c r="Q2461" i="1" s="1"/>
  <c r="N2461" i="1"/>
  <c r="S2460" i="1"/>
  <c r="R2460" i="1"/>
  <c r="O2460" i="1"/>
  <c r="N2460" i="1"/>
  <c r="P2460" i="1" s="1"/>
  <c r="T2460" i="1" s="1"/>
  <c r="S2459" i="1"/>
  <c r="R2459" i="1"/>
  <c r="O2459" i="1"/>
  <c r="N2459" i="1"/>
  <c r="S2458" i="1"/>
  <c r="R2458" i="1"/>
  <c r="O2458" i="1"/>
  <c r="Q2458" i="1" s="1"/>
  <c r="N2458" i="1"/>
  <c r="S2457" i="1"/>
  <c r="R2457" i="1"/>
  <c r="O2457" i="1"/>
  <c r="Q2457" i="1" s="1"/>
  <c r="N2457" i="1"/>
  <c r="P2457" i="1" s="1"/>
  <c r="T2457" i="1" s="1"/>
  <c r="S2456" i="1"/>
  <c r="R2456" i="1"/>
  <c r="O2456" i="1"/>
  <c r="N2456" i="1"/>
  <c r="P2456" i="1" s="1"/>
  <c r="T2456" i="1" s="1"/>
  <c r="S2455" i="1"/>
  <c r="R2455" i="1"/>
  <c r="O2455" i="1"/>
  <c r="N2455" i="1"/>
  <c r="S2454" i="1"/>
  <c r="R2454" i="1"/>
  <c r="O2454" i="1"/>
  <c r="Q2454" i="1" s="1"/>
  <c r="N2454" i="1"/>
  <c r="S2453" i="1"/>
  <c r="R2453" i="1"/>
  <c r="O2453" i="1"/>
  <c r="Q2453" i="1" s="1"/>
  <c r="N2453" i="1"/>
  <c r="P2453" i="1" s="1"/>
  <c r="T2453" i="1" s="1"/>
  <c r="S2452" i="1"/>
  <c r="R2452" i="1"/>
  <c r="O2452" i="1"/>
  <c r="N2452" i="1"/>
  <c r="P2452" i="1" s="1"/>
  <c r="T2452" i="1" s="1"/>
  <c r="S2451" i="1"/>
  <c r="R2451" i="1"/>
  <c r="O2451" i="1"/>
  <c r="N2451" i="1"/>
  <c r="S2450" i="1"/>
  <c r="R2450" i="1"/>
  <c r="O2450" i="1"/>
  <c r="Q2450" i="1" s="1"/>
  <c r="N2450" i="1"/>
  <c r="S2449" i="1"/>
  <c r="R2449" i="1"/>
  <c r="O2449" i="1"/>
  <c r="Q2449" i="1" s="1"/>
  <c r="N2449" i="1"/>
  <c r="P2449" i="1" s="1"/>
  <c r="S2448" i="1"/>
  <c r="R2448" i="1"/>
  <c r="O2448" i="1"/>
  <c r="N2448" i="1"/>
  <c r="P2448" i="1" s="1"/>
  <c r="S2447" i="1"/>
  <c r="R2447" i="1"/>
  <c r="O2447" i="1"/>
  <c r="N2447" i="1"/>
  <c r="S2446" i="1"/>
  <c r="R2446" i="1"/>
  <c r="O2446" i="1"/>
  <c r="Q2446" i="1" s="1"/>
  <c r="N2446" i="1"/>
  <c r="S2445" i="1"/>
  <c r="R2445" i="1"/>
  <c r="O2445" i="1"/>
  <c r="Q2445" i="1" s="1"/>
  <c r="N2445" i="1"/>
  <c r="P2445" i="1" s="1"/>
  <c r="T2445" i="1" s="1"/>
  <c r="S2444" i="1"/>
  <c r="R2444" i="1"/>
  <c r="O2444" i="1"/>
  <c r="N2444" i="1"/>
  <c r="P2444" i="1" s="1"/>
  <c r="T2444" i="1" s="1"/>
  <c r="S2443" i="1"/>
  <c r="R2443" i="1"/>
  <c r="O2443" i="1"/>
  <c r="N2443" i="1"/>
  <c r="S2442" i="1"/>
  <c r="R2442" i="1"/>
  <c r="O2442" i="1"/>
  <c r="Q2442" i="1" s="1"/>
  <c r="N2442" i="1"/>
  <c r="S2441" i="1"/>
  <c r="R2441" i="1"/>
  <c r="O2441" i="1"/>
  <c r="Q2441" i="1" s="1"/>
  <c r="N2441" i="1"/>
  <c r="P2441" i="1" s="1"/>
  <c r="T2441" i="1" s="1"/>
  <c r="S2440" i="1"/>
  <c r="R2440" i="1"/>
  <c r="O2440" i="1"/>
  <c r="N2440" i="1"/>
  <c r="S2439" i="1"/>
  <c r="R2439" i="1"/>
  <c r="O2439" i="1"/>
  <c r="N2439" i="1"/>
  <c r="S2438" i="1"/>
  <c r="R2438" i="1"/>
  <c r="O2438" i="1"/>
  <c r="Q2438" i="1" s="1"/>
  <c r="N2438" i="1"/>
  <c r="S2437" i="1"/>
  <c r="R2437" i="1"/>
  <c r="O2437" i="1"/>
  <c r="Q2437" i="1" s="1"/>
  <c r="N2437" i="1"/>
  <c r="P2437" i="1" s="1"/>
  <c r="S2436" i="1"/>
  <c r="R2436" i="1"/>
  <c r="O2436" i="1"/>
  <c r="N2436" i="1"/>
  <c r="P2436" i="1" s="1"/>
  <c r="T2436" i="1" s="1"/>
  <c r="S2435" i="1"/>
  <c r="R2435" i="1"/>
  <c r="O2435" i="1"/>
  <c r="N2435" i="1"/>
  <c r="S2434" i="1"/>
  <c r="R2434" i="1"/>
  <c r="O2434" i="1"/>
  <c r="Q2434" i="1" s="1"/>
  <c r="N2434" i="1"/>
  <c r="S2433" i="1"/>
  <c r="R2433" i="1"/>
  <c r="O2433" i="1"/>
  <c r="Q2433" i="1" s="1"/>
  <c r="N2433" i="1"/>
  <c r="P2433" i="1" s="1"/>
  <c r="S2432" i="1"/>
  <c r="R2432" i="1"/>
  <c r="O2432" i="1"/>
  <c r="N2432" i="1"/>
  <c r="S2431" i="1"/>
  <c r="R2431" i="1"/>
  <c r="O2431" i="1"/>
  <c r="N2431" i="1"/>
  <c r="S2430" i="1"/>
  <c r="R2430" i="1"/>
  <c r="O2430" i="1"/>
  <c r="Q2430" i="1" s="1"/>
  <c r="N2430" i="1"/>
  <c r="S2429" i="1"/>
  <c r="R2429" i="1"/>
  <c r="O2429" i="1"/>
  <c r="Q2429" i="1" s="1"/>
  <c r="N2429" i="1"/>
  <c r="P2429" i="1" s="1"/>
  <c r="T2429" i="1" s="1"/>
  <c r="S2428" i="1"/>
  <c r="R2428" i="1"/>
  <c r="P2428" i="1"/>
  <c r="T2428" i="1" s="1"/>
  <c r="O2428" i="1"/>
  <c r="N2428" i="1"/>
  <c r="S2427" i="1"/>
  <c r="R2427" i="1"/>
  <c r="O2427" i="1"/>
  <c r="N2427" i="1"/>
  <c r="S2426" i="1"/>
  <c r="R2426" i="1"/>
  <c r="Q2426" i="1"/>
  <c r="O2426" i="1"/>
  <c r="N2426" i="1"/>
  <c r="S2425" i="1"/>
  <c r="R2425" i="1"/>
  <c r="O2425" i="1"/>
  <c r="Q2425" i="1" s="1"/>
  <c r="N2425" i="1"/>
  <c r="P2425" i="1" s="1"/>
  <c r="T2425" i="1" s="1"/>
  <c r="S2424" i="1"/>
  <c r="R2424" i="1"/>
  <c r="O2424" i="1"/>
  <c r="N2424" i="1"/>
  <c r="S2423" i="1"/>
  <c r="R2423" i="1"/>
  <c r="O2423" i="1"/>
  <c r="N2423" i="1"/>
  <c r="S2422" i="1"/>
  <c r="R2422" i="1"/>
  <c r="O2422" i="1"/>
  <c r="Q2422" i="1" s="1"/>
  <c r="N2422" i="1"/>
  <c r="S2421" i="1"/>
  <c r="R2421" i="1"/>
  <c r="O2421" i="1"/>
  <c r="Q2421" i="1" s="1"/>
  <c r="N2421" i="1"/>
  <c r="S2420" i="1"/>
  <c r="R2420" i="1"/>
  <c r="O2420" i="1"/>
  <c r="Q2420" i="1" s="1"/>
  <c r="U2420" i="1" s="1"/>
  <c r="N2420" i="1"/>
  <c r="S2419" i="1"/>
  <c r="R2419" i="1"/>
  <c r="O2419" i="1"/>
  <c r="Q2419" i="1" s="1"/>
  <c r="N2419" i="1"/>
  <c r="S2418" i="1"/>
  <c r="R2418" i="1"/>
  <c r="O2418" i="1"/>
  <c r="Q2418" i="1" s="1"/>
  <c r="U2418" i="1" s="1"/>
  <c r="N2418" i="1"/>
  <c r="S2417" i="1"/>
  <c r="R2417" i="1"/>
  <c r="O2417" i="1"/>
  <c r="Q2417" i="1" s="1"/>
  <c r="N2417" i="1"/>
  <c r="S2416" i="1"/>
  <c r="R2416" i="1"/>
  <c r="Q2416" i="1"/>
  <c r="U2416" i="1" s="1"/>
  <c r="O2416" i="1"/>
  <c r="N2416" i="1"/>
  <c r="S2415" i="1"/>
  <c r="R2415" i="1"/>
  <c r="O2415" i="1"/>
  <c r="Q2415" i="1" s="1"/>
  <c r="N2415" i="1"/>
  <c r="S2414" i="1"/>
  <c r="R2414" i="1"/>
  <c r="O2414" i="1"/>
  <c r="N2414" i="1"/>
  <c r="S2413" i="1"/>
  <c r="R2413" i="1"/>
  <c r="O2413" i="1"/>
  <c r="N2413" i="1"/>
  <c r="S2412" i="1"/>
  <c r="R2412" i="1"/>
  <c r="O2412" i="1"/>
  <c r="Q2412" i="1" s="1"/>
  <c r="U2412" i="1" s="1"/>
  <c r="N2412" i="1"/>
  <c r="S2411" i="1"/>
  <c r="R2411" i="1"/>
  <c r="O2411" i="1"/>
  <c r="Q2411" i="1" s="1"/>
  <c r="U2411" i="1" s="1"/>
  <c r="N2411" i="1"/>
  <c r="S2410" i="1"/>
  <c r="R2410" i="1"/>
  <c r="O2410" i="1"/>
  <c r="Q2410" i="1" s="1"/>
  <c r="N2410" i="1"/>
  <c r="S2409" i="1"/>
  <c r="R2409" i="1"/>
  <c r="O2409" i="1"/>
  <c r="N2409" i="1"/>
  <c r="S2408" i="1"/>
  <c r="R2408" i="1"/>
  <c r="O2408" i="1"/>
  <c r="Q2408" i="1" s="1"/>
  <c r="U2408" i="1" s="1"/>
  <c r="N2408" i="1"/>
  <c r="S2407" i="1"/>
  <c r="R2407" i="1"/>
  <c r="O2407" i="1"/>
  <c r="Q2407" i="1" s="1"/>
  <c r="N2407" i="1"/>
  <c r="S2406" i="1"/>
  <c r="R2406" i="1"/>
  <c r="O2406" i="1"/>
  <c r="Q2406" i="1" s="1"/>
  <c r="U2406" i="1" s="1"/>
  <c r="N2406" i="1"/>
  <c r="S2405" i="1"/>
  <c r="R2405" i="1"/>
  <c r="O2405" i="1"/>
  <c r="N2405" i="1"/>
  <c r="S2404" i="1"/>
  <c r="R2404" i="1"/>
  <c r="O2404" i="1"/>
  <c r="Q2404" i="1" s="1"/>
  <c r="U2404" i="1" s="1"/>
  <c r="N2404" i="1"/>
  <c r="S2403" i="1"/>
  <c r="R2403" i="1"/>
  <c r="O2403" i="1"/>
  <c r="Q2403" i="1" s="1"/>
  <c r="N2403" i="1"/>
  <c r="S2402" i="1"/>
  <c r="R2402" i="1"/>
  <c r="O2402" i="1"/>
  <c r="N2402" i="1"/>
  <c r="S2401" i="1"/>
  <c r="R2401" i="1"/>
  <c r="O2401" i="1"/>
  <c r="Q2401" i="1" s="1"/>
  <c r="U2401" i="1" s="1"/>
  <c r="N2401" i="1"/>
  <c r="S2400" i="1"/>
  <c r="R2400" i="1"/>
  <c r="O2400" i="1"/>
  <c r="Q2400" i="1" s="1"/>
  <c r="U2400" i="1" s="1"/>
  <c r="N2400" i="1"/>
  <c r="S2399" i="1"/>
  <c r="R2399" i="1"/>
  <c r="O2399" i="1"/>
  <c r="Q2399" i="1" s="1"/>
  <c r="U2399" i="1" s="1"/>
  <c r="N2399" i="1"/>
  <c r="S2398" i="1"/>
  <c r="R2398" i="1"/>
  <c r="O2398" i="1"/>
  <c r="Q2398" i="1" s="1"/>
  <c r="N2398" i="1"/>
  <c r="S2397" i="1"/>
  <c r="R2397" i="1"/>
  <c r="O2397" i="1"/>
  <c r="Q2397" i="1" s="1"/>
  <c r="N2397" i="1"/>
  <c r="S2396" i="1"/>
  <c r="R2396" i="1"/>
  <c r="O2396" i="1"/>
  <c r="Q2396" i="1" s="1"/>
  <c r="U2396" i="1" s="1"/>
  <c r="N2396" i="1"/>
  <c r="S2395" i="1"/>
  <c r="R2395" i="1"/>
  <c r="O2395" i="1"/>
  <c r="N2395" i="1"/>
  <c r="S2394" i="1"/>
  <c r="R2394" i="1"/>
  <c r="O2394" i="1"/>
  <c r="Q2394" i="1" s="1"/>
  <c r="U2394" i="1" s="1"/>
  <c r="N2394" i="1"/>
  <c r="S2393" i="1"/>
  <c r="R2393" i="1"/>
  <c r="O2393" i="1"/>
  <c r="Q2393" i="1" s="1"/>
  <c r="N2393" i="1"/>
  <c r="S2392" i="1"/>
  <c r="R2392" i="1"/>
  <c r="O2392" i="1"/>
  <c r="Q2392" i="1" s="1"/>
  <c r="U2392" i="1" s="1"/>
  <c r="N2392" i="1"/>
  <c r="S2391" i="1"/>
  <c r="R2391" i="1"/>
  <c r="O2391" i="1"/>
  <c r="N2391" i="1"/>
  <c r="S2390" i="1"/>
  <c r="R2390" i="1"/>
  <c r="O2390" i="1"/>
  <c r="Q2390" i="1" s="1"/>
  <c r="U2390" i="1" s="1"/>
  <c r="N2390" i="1"/>
  <c r="S2389" i="1"/>
  <c r="R2389" i="1"/>
  <c r="O2389" i="1"/>
  <c r="Q2389" i="1" s="1"/>
  <c r="U2389" i="1" s="1"/>
  <c r="N2389" i="1"/>
  <c r="S2388" i="1"/>
  <c r="R2388" i="1"/>
  <c r="O2388" i="1"/>
  <c r="N2388" i="1"/>
  <c r="S2387" i="1"/>
  <c r="R2387" i="1"/>
  <c r="O2387" i="1"/>
  <c r="N2387" i="1"/>
  <c r="S2386" i="1"/>
  <c r="R2386" i="1"/>
  <c r="O2386" i="1"/>
  <c r="N2386" i="1"/>
  <c r="S2385" i="1"/>
  <c r="R2385" i="1"/>
  <c r="O2385" i="1"/>
  <c r="Q2385" i="1" s="1"/>
  <c r="U2385" i="1" s="1"/>
  <c r="N2385" i="1"/>
  <c r="S2384" i="1"/>
  <c r="R2384" i="1"/>
  <c r="O2384" i="1"/>
  <c r="Q2384" i="1" s="1"/>
  <c r="N2384" i="1"/>
  <c r="S2383" i="1"/>
  <c r="R2383" i="1"/>
  <c r="O2383" i="1"/>
  <c r="N2383" i="1"/>
  <c r="S2382" i="1"/>
  <c r="R2382" i="1"/>
  <c r="O2382" i="1"/>
  <c r="Q2382" i="1" s="1"/>
  <c r="U2382" i="1" s="1"/>
  <c r="N2382" i="1"/>
  <c r="S2381" i="1"/>
  <c r="R2381" i="1"/>
  <c r="O2381" i="1"/>
  <c r="Q2381" i="1" s="1"/>
  <c r="N2381" i="1"/>
  <c r="S2380" i="1"/>
  <c r="R2380" i="1"/>
  <c r="O2380" i="1"/>
  <c r="N2380" i="1"/>
  <c r="S2379" i="1"/>
  <c r="R2379" i="1"/>
  <c r="O2379" i="1"/>
  <c r="N2379" i="1"/>
  <c r="S2378" i="1"/>
  <c r="R2378" i="1"/>
  <c r="O2378" i="1"/>
  <c r="Q2378" i="1" s="1"/>
  <c r="N2378" i="1"/>
  <c r="S2377" i="1"/>
  <c r="R2377" i="1"/>
  <c r="O2377" i="1"/>
  <c r="Q2377" i="1" s="1"/>
  <c r="U2377" i="1" s="1"/>
  <c r="N2377" i="1"/>
  <c r="S2376" i="1"/>
  <c r="R2376" i="1"/>
  <c r="O2376" i="1"/>
  <c r="Q2376" i="1" s="1"/>
  <c r="N2376" i="1"/>
  <c r="S2375" i="1"/>
  <c r="R2375" i="1"/>
  <c r="O2375" i="1"/>
  <c r="N2375" i="1"/>
  <c r="S2374" i="1"/>
  <c r="R2374" i="1"/>
  <c r="O2374" i="1"/>
  <c r="Q2374" i="1" s="1"/>
  <c r="U2374" i="1" s="1"/>
  <c r="N2374" i="1"/>
  <c r="S2373" i="1"/>
  <c r="R2373" i="1"/>
  <c r="O2373" i="1"/>
  <c r="N2373" i="1"/>
  <c r="S2372" i="1"/>
  <c r="R2372" i="1"/>
  <c r="O2372" i="1"/>
  <c r="Q2372" i="1" s="1"/>
  <c r="N2372" i="1"/>
  <c r="S2371" i="1"/>
  <c r="R2371" i="1"/>
  <c r="O2371" i="1"/>
  <c r="N2371" i="1"/>
  <c r="S2370" i="1"/>
  <c r="R2370" i="1"/>
  <c r="O2370" i="1"/>
  <c r="N2370" i="1"/>
  <c r="S2369" i="1"/>
  <c r="R2369" i="1"/>
  <c r="O2369" i="1"/>
  <c r="Q2369" i="1" s="1"/>
  <c r="U2369" i="1" s="1"/>
  <c r="N2369" i="1"/>
  <c r="S2368" i="1"/>
  <c r="R2368" i="1"/>
  <c r="O2368" i="1"/>
  <c r="Q2368" i="1" s="1"/>
  <c r="N2368" i="1"/>
  <c r="S2367" i="1"/>
  <c r="R2367" i="1"/>
  <c r="O2367" i="1"/>
  <c r="N2367" i="1"/>
  <c r="S2366" i="1"/>
  <c r="R2366" i="1"/>
  <c r="O2366" i="1"/>
  <c r="N2366" i="1"/>
  <c r="S2365" i="1"/>
  <c r="R2365" i="1"/>
  <c r="O2365" i="1"/>
  <c r="Q2365" i="1" s="1"/>
  <c r="N2365" i="1"/>
  <c r="S2364" i="1"/>
  <c r="R2364" i="1"/>
  <c r="O2364" i="1"/>
  <c r="N2364" i="1"/>
  <c r="S2363" i="1"/>
  <c r="R2363" i="1"/>
  <c r="O2363" i="1"/>
  <c r="N2363" i="1"/>
  <c r="S2362" i="1"/>
  <c r="R2362" i="1"/>
  <c r="O2362" i="1"/>
  <c r="Q2362" i="1" s="1"/>
  <c r="U2362" i="1" s="1"/>
  <c r="N2362" i="1"/>
  <c r="S2361" i="1"/>
  <c r="R2361" i="1"/>
  <c r="O2361" i="1"/>
  <c r="N2361" i="1"/>
  <c r="S2360" i="1"/>
  <c r="R2360" i="1"/>
  <c r="O2360" i="1"/>
  <c r="N2360" i="1"/>
  <c r="S2359" i="1"/>
  <c r="R2359" i="1"/>
  <c r="O2359" i="1"/>
  <c r="N2359" i="1"/>
  <c r="S2358" i="1"/>
  <c r="R2358" i="1"/>
  <c r="O2358" i="1"/>
  <c r="Q2358" i="1" s="1"/>
  <c r="U2358" i="1" s="1"/>
  <c r="N2358" i="1"/>
  <c r="S2357" i="1"/>
  <c r="R2357" i="1"/>
  <c r="O2357" i="1"/>
  <c r="Q2357" i="1" s="1"/>
  <c r="U2357" i="1" s="1"/>
  <c r="N2357" i="1"/>
  <c r="S2356" i="1"/>
  <c r="R2356" i="1"/>
  <c r="O2356" i="1"/>
  <c r="Q2356" i="1" s="1"/>
  <c r="U2356" i="1" s="1"/>
  <c r="N2356" i="1"/>
  <c r="S2355" i="1"/>
  <c r="R2355" i="1"/>
  <c r="O2355" i="1"/>
  <c r="N2355" i="1"/>
  <c r="S2354" i="1"/>
  <c r="R2354" i="1"/>
  <c r="O2354" i="1"/>
  <c r="Q2354" i="1" s="1"/>
  <c r="N2354" i="1"/>
  <c r="S2353" i="1"/>
  <c r="R2353" i="1"/>
  <c r="O2353" i="1"/>
  <c r="N2353" i="1"/>
  <c r="S2352" i="1"/>
  <c r="R2352" i="1"/>
  <c r="O2352" i="1"/>
  <c r="N2352" i="1"/>
  <c r="S2351" i="1"/>
  <c r="R2351" i="1"/>
  <c r="O2351" i="1"/>
  <c r="N2351" i="1"/>
  <c r="S2350" i="1"/>
  <c r="R2350" i="1"/>
  <c r="O2350" i="1"/>
  <c r="N2350" i="1"/>
  <c r="S2349" i="1"/>
  <c r="R2349" i="1"/>
  <c r="O2349" i="1"/>
  <c r="Q2349" i="1" s="1"/>
  <c r="U2349" i="1" s="1"/>
  <c r="N2349" i="1"/>
  <c r="S2348" i="1"/>
  <c r="R2348" i="1"/>
  <c r="O2348" i="1"/>
  <c r="Q2348" i="1" s="1"/>
  <c r="U2348" i="1" s="1"/>
  <c r="N2348" i="1"/>
  <c r="S2347" i="1"/>
  <c r="R2347" i="1"/>
  <c r="O2347" i="1"/>
  <c r="N2347" i="1"/>
  <c r="S2346" i="1"/>
  <c r="R2346" i="1"/>
  <c r="O2346" i="1"/>
  <c r="Q2346" i="1" s="1"/>
  <c r="N2346" i="1"/>
  <c r="S2345" i="1"/>
  <c r="R2345" i="1"/>
  <c r="O2345" i="1"/>
  <c r="Q2345" i="1" s="1"/>
  <c r="N2345" i="1"/>
  <c r="S2344" i="1"/>
  <c r="R2344" i="1"/>
  <c r="O2344" i="1"/>
  <c r="N2344" i="1"/>
  <c r="S2343" i="1"/>
  <c r="R2343" i="1"/>
  <c r="O2343" i="1"/>
  <c r="Q2343" i="1" s="1"/>
  <c r="N2343" i="1"/>
  <c r="S2342" i="1"/>
  <c r="R2342" i="1"/>
  <c r="O2342" i="1"/>
  <c r="Q2342" i="1" s="1"/>
  <c r="N2342" i="1"/>
  <c r="S2341" i="1"/>
  <c r="R2341" i="1"/>
  <c r="O2341" i="1"/>
  <c r="Q2341" i="1" s="1"/>
  <c r="N2341" i="1"/>
  <c r="S2340" i="1"/>
  <c r="R2340" i="1"/>
  <c r="O2340" i="1"/>
  <c r="N2340" i="1"/>
  <c r="S2339" i="1"/>
  <c r="R2339" i="1"/>
  <c r="O2339" i="1"/>
  <c r="Q2339" i="1" s="1"/>
  <c r="N2339" i="1"/>
  <c r="S2338" i="1"/>
  <c r="R2338" i="1"/>
  <c r="O2338" i="1"/>
  <c r="Q2338" i="1" s="1"/>
  <c r="N2338" i="1"/>
  <c r="S2337" i="1"/>
  <c r="R2337" i="1"/>
  <c r="O2337" i="1"/>
  <c r="Q2337" i="1" s="1"/>
  <c r="N2337" i="1"/>
  <c r="S2336" i="1"/>
  <c r="R2336" i="1"/>
  <c r="O2336" i="1"/>
  <c r="Q2336" i="1" s="1"/>
  <c r="U2336" i="1" s="1"/>
  <c r="N2336" i="1"/>
  <c r="S2335" i="1"/>
  <c r="R2335" i="1"/>
  <c r="O2335" i="1"/>
  <c r="Q2335" i="1" s="1"/>
  <c r="N2335" i="1"/>
  <c r="S2334" i="1"/>
  <c r="R2334" i="1"/>
  <c r="O2334" i="1"/>
  <c r="Q2334" i="1" s="1"/>
  <c r="N2334" i="1"/>
  <c r="S2333" i="1"/>
  <c r="R2333" i="1"/>
  <c r="O2333" i="1"/>
  <c r="N2333" i="1"/>
  <c r="S2332" i="1"/>
  <c r="R2332" i="1"/>
  <c r="O2332" i="1"/>
  <c r="Q2332" i="1" s="1"/>
  <c r="N2332" i="1"/>
  <c r="S2331" i="1"/>
  <c r="R2331" i="1"/>
  <c r="O2331" i="1"/>
  <c r="Q2331" i="1" s="1"/>
  <c r="N2331" i="1"/>
  <c r="S2330" i="1"/>
  <c r="R2330" i="1"/>
  <c r="O2330" i="1"/>
  <c r="N2330" i="1"/>
  <c r="S2329" i="1"/>
  <c r="R2329" i="1"/>
  <c r="O2329" i="1"/>
  <c r="Q2329" i="1" s="1"/>
  <c r="N2329" i="1"/>
  <c r="S2328" i="1"/>
  <c r="R2328" i="1"/>
  <c r="O2328" i="1"/>
  <c r="Q2328" i="1" s="1"/>
  <c r="U2328" i="1" s="1"/>
  <c r="N2328" i="1"/>
  <c r="S2327" i="1"/>
  <c r="R2327" i="1"/>
  <c r="O2327" i="1"/>
  <c r="N2327" i="1"/>
  <c r="S2326" i="1"/>
  <c r="R2326" i="1"/>
  <c r="O2326" i="1"/>
  <c r="Q2326" i="1" s="1"/>
  <c r="N2326" i="1"/>
  <c r="S2325" i="1"/>
  <c r="R2325" i="1"/>
  <c r="O2325" i="1"/>
  <c r="Q2325" i="1" s="1"/>
  <c r="N2325" i="1"/>
  <c r="S2324" i="1"/>
  <c r="R2324" i="1"/>
  <c r="O2324" i="1"/>
  <c r="N2324" i="1"/>
  <c r="S2323" i="1"/>
  <c r="R2323" i="1"/>
  <c r="O2323" i="1"/>
  <c r="Q2323" i="1" s="1"/>
  <c r="N2323" i="1"/>
  <c r="S2322" i="1"/>
  <c r="R2322" i="1"/>
  <c r="O2322" i="1"/>
  <c r="N2322" i="1"/>
  <c r="S2321" i="1"/>
  <c r="R2321" i="1"/>
  <c r="O2321" i="1"/>
  <c r="Q2321" i="1" s="1"/>
  <c r="N2321" i="1"/>
  <c r="S2320" i="1"/>
  <c r="R2320" i="1"/>
  <c r="O2320" i="1"/>
  <c r="N2320" i="1"/>
  <c r="S2319" i="1"/>
  <c r="R2319" i="1"/>
  <c r="O2319" i="1"/>
  <c r="Q2319" i="1" s="1"/>
  <c r="U2319" i="1" s="1"/>
  <c r="N2319" i="1"/>
  <c r="S2318" i="1"/>
  <c r="R2318" i="1"/>
  <c r="O2318" i="1"/>
  <c r="N2318" i="1"/>
  <c r="P2318" i="1" s="1"/>
  <c r="T2318" i="1" s="1"/>
  <c r="S2317" i="1"/>
  <c r="R2317" i="1"/>
  <c r="O2317" i="1"/>
  <c r="N2317" i="1"/>
  <c r="S2316" i="1"/>
  <c r="R2316" i="1"/>
  <c r="O2316" i="1"/>
  <c r="N2316" i="1"/>
  <c r="P2316" i="1" s="1"/>
  <c r="S2315" i="1"/>
  <c r="R2315" i="1"/>
  <c r="O2315" i="1"/>
  <c r="N2315" i="1"/>
  <c r="P2315" i="1" s="1"/>
  <c r="S2314" i="1"/>
  <c r="R2314" i="1"/>
  <c r="O2314" i="1"/>
  <c r="N2314" i="1"/>
  <c r="P2314" i="1" s="1"/>
  <c r="T2314" i="1" s="1"/>
  <c r="S2313" i="1"/>
  <c r="R2313" i="1"/>
  <c r="O2313" i="1"/>
  <c r="N2313" i="1"/>
  <c r="S2312" i="1"/>
  <c r="R2312" i="1"/>
  <c r="O2312" i="1"/>
  <c r="N2312" i="1"/>
  <c r="S2311" i="1"/>
  <c r="R2311" i="1"/>
  <c r="O2311" i="1"/>
  <c r="N2311" i="1"/>
  <c r="P2311" i="1" s="1"/>
  <c r="S2310" i="1"/>
  <c r="R2310" i="1"/>
  <c r="O2310" i="1"/>
  <c r="N2310" i="1"/>
  <c r="P2310" i="1" s="1"/>
  <c r="T2310" i="1" s="1"/>
  <c r="S2309" i="1"/>
  <c r="R2309" i="1"/>
  <c r="O2309" i="1"/>
  <c r="N2309" i="1"/>
  <c r="S2308" i="1"/>
  <c r="R2308" i="1"/>
  <c r="O2308" i="1"/>
  <c r="N2308" i="1"/>
  <c r="P2308" i="1" s="1"/>
  <c r="S2307" i="1"/>
  <c r="R2307" i="1"/>
  <c r="O2307" i="1"/>
  <c r="N2307" i="1"/>
  <c r="P2307" i="1" s="1"/>
  <c r="S2306" i="1"/>
  <c r="R2306" i="1"/>
  <c r="O2306" i="1"/>
  <c r="N2306" i="1"/>
  <c r="P2306" i="1" s="1"/>
  <c r="T2306" i="1" s="1"/>
  <c r="S2305" i="1"/>
  <c r="R2305" i="1"/>
  <c r="O2305" i="1"/>
  <c r="N2305" i="1"/>
  <c r="S2304" i="1"/>
  <c r="R2304" i="1"/>
  <c r="O2304" i="1"/>
  <c r="N2304" i="1"/>
  <c r="P2304" i="1" s="1"/>
  <c r="S2303" i="1"/>
  <c r="R2303" i="1"/>
  <c r="O2303" i="1"/>
  <c r="N2303" i="1"/>
  <c r="P2303" i="1" s="1"/>
  <c r="S2302" i="1"/>
  <c r="R2302" i="1"/>
  <c r="O2302" i="1"/>
  <c r="N2302" i="1"/>
  <c r="P2302" i="1" s="1"/>
  <c r="T2302" i="1" s="1"/>
  <c r="S2301" i="1"/>
  <c r="R2301" i="1"/>
  <c r="O2301" i="1"/>
  <c r="N2301" i="1"/>
  <c r="S2300" i="1"/>
  <c r="R2300" i="1"/>
  <c r="O2300" i="1"/>
  <c r="N2300" i="1"/>
  <c r="P2300" i="1" s="1"/>
  <c r="S2299" i="1"/>
  <c r="R2299" i="1"/>
  <c r="O2299" i="1"/>
  <c r="N2299" i="1"/>
  <c r="P2299" i="1" s="1"/>
  <c r="S2298" i="1"/>
  <c r="R2298" i="1"/>
  <c r="O2298" i="1"/>
  <c r="N2298" i="1"/>
  <c r="P2298" i="1" s="1"/>
  <c r="T2298" i="1" s="1"/>
  <c r="S2297" i="1"/>
  <c r="R2297" i="1"/>
  <c r="O2297" i="1"/>
  <c r="N2297" i="1"/>
  <c r="S2296" i="1"/>
  <c r="R2296" i="1"/>
  <c r="O2296" i="1"/>
  <c r="N2296" i="1"/>
  <c r="S2295" i="1"/>
  <c r="R2295" i="1"/>
  <c r="O2295" i="1"/>
  <c r="N2295" i="1"/>
  <c r="P2295" i="1" s="1"/>
  <c r="S2294" i="1"/>
  <c r="R2294" i="1"/>
  <c r="O2294" i="1"/>
  <c r="N2294" i="1"/>
  <c r="P2294" i="1" s="1"/>
  <c r="T2294" i="1" s="1"/>
  <c r="S2293" i="1"/>
  <c r="R2293" i="1"/>
  <c r="O2293" i="1"/>
  <c r="N2293" i="1"/>
  <c r="S2292" i="1"/>
  <c r="R2292" i="1"/>
  <c r="O2292" i="1"/>
  <c r="N2292" i="1"/>
  <c r="S2291" i="1"/>
  <c r="R2291" i="1"/>
  <c r="O2291" i="1"/>
  <c r="N2291" i="1"/>
  <c r="P2291" i="1" s="1"/>
  <c r="S2290" i="1"/>
  <c r="R2290" i="1"/>
  <c r="O2290" i="1"/>
  <c r="N2290" i="1"/>
  <c r="P2290" i="1" s="1"/>
  <c r="T2290" i="1" s="1"/>
  <c r="S2289" i="1"/>
  <c r="R2289" i="1"/>
  <c r="O2289" i="1"/>
  <c r="N2289" i="1"/>
  <c r="S2288" i="1"/>
  <c r="R2288" i="1"/>
  <c r="O2288" i="1"/>
  <c r="N2288" i="1"/>
  <c r="P2288" i="1" s="1"/>
  <c r="S2287" i="1"/>
  <c r="R2287" i="1"/>
  <c r="O2287" i="1"/>
  <c r="N2287" i="1"/>
  <c r="P2287" i="1" s="1"/>
  <c r="S2286" i="1"/>
  <c r="R2286" i="1"/>
  <c r="O2286" i="1"/>
  <c r="N2286" i="1"/>
  <c r="P2286" i="1" s="1"/>
  <c r="T2286" i="1" s="1"/>
  <c r="S2285" i="1"/>
  <c r="R2285" i="1"/>
  <c r="O2285" i="1"/>
  <c r="N2285" i="1"/>
  <c r="S2284" i="1"/>
  <c r="R2284" i="1"/>
  <c r="O2284" i="1"/>
  <c r="N2284" i="1"/>
  <c r="S2283" i="1"/>
  <c r="R2283" i="1"/>
  <c r="O2283" i="1"/>
  <c r="N2283" i="1"/>
  <c r="P2283" i="1" s="1"/>
  <c r="S2282" i="1"/>
  <c r="R2282" i="1"/>
  <c r="O2282" i="1"/>
  <c r="N2282" i="1"/>
  <c r="P2282" i="1" s="1"/>
  <c r="T2282" i="1" s="1"/>
  <c r="S2281" i="1"/>
  <c r="R2281" i="1"/>
  <c r="O2281" i="1"/>
  <c r="N2281" i="1"/>
  <c r="S2280" i="1"/>
  <c r="R2280" i="1"/>
  <c r="O2280" i="1"/>
  <c r="N2280" i="1"/>
  <c r="P2280" i="1" s="1"/>
  <c r="S2279" i="1"/>
  <c r="R2279" i="1"/>
  <c r="O2279" i="1"/>
  <c r="N2279" i="1"/>
  <c r="P2279" i="1" s="1"/>
  <c r="S2278" i="1"/>
  <c r="R2278" i="1"/>
  <c r="O2278" i="1"/>
  <c r="N2278" i="1"/>
  <c r="P2278" i="1" s="1"/>
  <c r="T2278" i="1" s="1"/>
  <c r="S2277" i="1"/>
  <c r="R2277" i="1"/>
  <c r="O2277" i="1"/>
  <c r="N2277" i="1"/>
  <c r="S2276" i="1"/>
  <c r="R2276" i="1"/>
  <c r="O2276" i="1"/>
  <c r="N2276" i="1"/>
  <c r="P2276" i="1" s="1"/>
  <c r="S2275" i="1"/>
  <c r="R2275" i="1"/>
  <c r="O2275" i="1"/>
  <c r="N2275" i="1"/>
  <c r="P2275" i="1" s="1"/>
  <c r="S2274" i="1"/>
  <c r="R2274" i="1"/>
  <c r="O2274" i="1"/>
  <c r="N2274" i="1"/>
  <c r="P2274" i="1" s="1"/>
  <c r="T2274" i="1" s="1"/>
  <c r="S2273" i="1"/>
  <c r="R2273" i="1"/>
  <c r="O2273" i="1"/>
  <c r="N2273" i="1"/>
  <c r="S2272" i="1"/>
  <c r="R2272" i="1"/>
  <c r="O2272" i="1"/>
  <c r="N2272" i="1"/>
  <c r="P2272" i="1" s="1"/>
  <c r="S2271" i="1"/>
  <c r="R2271" i="1"/>
  <c r="O2271" i="1"/>
  <c r="N2271" i="1"/>
  <c r="P2271" i="1" s="1"/>
  <c r="S2270" i="1"/>
  <c r="R2270" i="1"/>
  <c r="O2270" i="1"/>
  <c r="N2270" i="1"/>
  <c r="P2270" i="1" s="1"/>
  <c r="T2270" i="1" s="1"/>
  <c r="S2269" i="1"/>
  <c r="R2269" i="1"/>
  <c r="O2269" i="1"/>
  <c r="N2269" i="1"/>
  <c r="S2268" i="1"/>
  <c r="R2268" i="1"/>
  <c r="O2268" i="1"/>
  <c r="N2268" i="1"/>
  <c r="S2267" i="1"/>
  <c r="R2267" i="1"/>
  <c r="O2267" i="1"/>
  <c r="N2267" i="1"/>
  <c r="P2267" i="1" s="1"/>
  <c r="S2266" i="1"/>
  <c r="R2266" i="1"/>
  <c r="O2266" i="1"/>
  <c r="N2266" i="1"/>
  <c r="P2266" i="1" s="1"/>
  <c r="T2266" i="1" s="1"/>
  <c r="S2265" i="1"/>
  <c r="R2265" i="1"/>
  <c r="O2265" i="1"/>
  <c r="N2265" i="1"/>
  <c r="S2264" i="1"/>
  <c r="R2264" i="1"/>
  <c r="O2264" i="1"/>
  <c r="N2264" i="1"/>
  <c r="P2264" i="1" s="1"/>
  <c r="S2263" i="1"/>
  <c r="R2263" i="1"/>
  <c r="O2263" i="1"/>
  <c r="N2263" i="1"/>
  <c r="P2263" i="1" s="1"/>
  <c r="S2262" i="1"/>
  <c r="R2262" i="1"/>
  <c r="O2262" i="1"/>
  <c r="N2262" i="1"/>
  <c r="P2262" i="1" s="1"/>
  <c r="T2262" i="1" s="1"/>
  <c r="S2261" i="1"/>
  <c r="R2261" i="1"/>
  <c r="O2261" i="1"/>
  <c r="N2261" i="1"/>
  <c r="S2260" i="1"/>
  <c r="R2260" i="1"/>
  <c r="O2260" i="1"/>
  <c r="N2260" i="1"/>
  <c r="S2259" i="1"/>
  <c r="R2259" i="1"/>
  <c r="O2259" i="1"/>
  <c r="N2259" i="1"/>
  <c r="P2259" i="1" s="1"/>
  <c r="S2258" i="1"/>
  <c r="R2258" i="1"/>
  <c r="O2258" i="1"/>
  <c r="N2258" i="1"/>
  <c r="P2258" i="1" s="1"/>
  <c r="T2258" i="1" s="1"/>
  <c r="S2257" i="1"/>
  <c r="R2257" i="1"/>
  <c r="O2257" i="1"/>
  <c r="N2257" i="1"/>
  <c r="S2256" i="1"/>
  <c r="R2256" i="1"/>
  <c r="O2256" i="1"/>
  <c r="N2256" i="1"/>
  <c r="P2256" i="1" s="1"/>
  <c r="S2255" i="1"/>
  <c r="R2255" i="1"/>
  <c r="O2255" i="1"/>
  <c r="N2255" i="1"/>
  <c r="P2255" i="1" s="1"/>
  <c r="S2254" i="1"/>
  <c r="R2254" i="1"/>
  <c r="O2254" i="1"/>
  <c r="N2254" i="1"/>
  <c r="P2254" i="1" s="1"/>
  <c r="T2254" i="1" s="1"/>
  <c r="S2253" i="1"/>
  <c r="R2253" i="1"/>
  <c r="O2253" i="1"/>
  <c r="N2253" i="1"/>
  <c r="S2252" i="1"/>
  <c r="R2252" i="1"/>
  <c r="O2252" i="1"/>
  <c r="N2252" i="1"/>
  <c r="S2251" i="1"/>
  <c r="R2251" i="1"/>
  <c r="O2251" i="1"/>
  <c r="N2251" i="1"/>
  <c r="S2250" i="1"/>
  <c r="R2250" i="1"/>
  <c r="O2250" i="1"/>
  <c r="N2250" i="1"/>
  <c r="P2250" i="1" s="1"/>
  <c r="T2250" i="1" s="1"/>
  <c r="S2249" i="1"/>
  <c r="R2249" i="1"/>
  <c r="O2249" i="1"/>
  <c r="N2249" i="1"/>
  <c r="S2248" i="1"/>
  <c r="R2248" i="1"/>
  <c r="O2248" i="1"/>
  <c r="N2248" i="1"/>
  <c r="P2248" i="1" s="1"/>
  <c r="S2247" i="1"/>
  <c r="R2247" i="1"/>
  <c r="O2247" i="1"/>
  <c r="N2247" i="1"/>
  <c r="S2246" i="1"/>
  <c r="R2246" i="1"/>
  <c r="O2246" i="1"/>
  <c r="N2246" i="1"/>
  <c r="P2246" i="1" s="1"/>
  <c r="T2246" i="1" s="1"/>
  <c r="S2245" i="1"/>
  <c r="R2245" i="1"/>
  <c r="O2245" i="1"/>
  <c r="N2245" i="1"/>
  <c r="S2244" i="1"/>
  <c r="R2244" i="1"/>
  <c r="O2244" i="1"/>
  <c r="N2244" i="1"/>
  <c r="S2243" i="1"/>
  <c r="R2243" i="1"/>
  <c r="O2243" i="1"/>
  <c r="N2243" i="1"/>
  <c r="S2242" i="1"/>
  <c r="R2242" i="1"/>
  <c r="O2242" i="1"/>
  <c r="N2242" i="1"/>
  <c r="P2242" i="1" s="1"/>
  <c r="T2242" i="1" s="1"/>
  <c r="S2241" i="1"/>
  <c r="R2241" i="1"/>
  <c r="O2241" i="1"/>
  <c r="N2241" i="1"/>
  <c r="S2240" i="1"/>
  <c r="R2240" i="1"/>
  <c r="O2240" i="1"/>
  <c r="N2240" i="1"/>
  <c r="P2240" i="1" s="1"/>
  <c r="S2239" i="1"/>
  <c r="R2239" i="1"/>
  <c r="O2239" i="1"/>
  <c r="N2239" i="1"/>
  <c r="S2238" i="1"/>
  <c r="R2238" i="1"/>
  <c r="O2238" i="1"/>
  <c r="N2238" i="1"/>
  <c r="P2238" i="1" s="1"/>
  <c r="T2238" i="1" s="1"/>
  <c r="S2237" i="1"/>
  <c r="R2237" i="1"/>
  <c r="O2237" i="1"/>
  <c r="N2237" i="1"/>
  <c r="S2236" i="1"/>
  <c r="R2236" i="1"/>
  <c r="O2236" i="1"/>
  <c r="N2236" i="1"/>
  <c r="S2235" i="1"/>
  <c r="R2235" i="1"/>
  <c r="O2235" i="1"/>
  <c r="N2235" i="1"/>
  <c r="S2234" i="1"/>
  <c r="R2234" i="1"/>
  <c r="O2234" i="1"/>
  <c r="N2234" i="1"/>
  <c r="P2234" i="1" s="1"/>
  <c r="T2234" i="1" s="1"/>
  <c r="S2233" i="1"/>
  <c r="R2233" i="1"/>
  <c r="O2233" i="1"/>
  <c r="N2233" i="1"/>
  <c r="S2232" i="1"/>
  <c r="R2232" i="1"/>
  <c r="O2232" i="1"/>
  <c r="N2232" i="1"/>
  <c r="P2232" i="1" s="1"/>
  <c r="S2231" i="1"/>
  <c r="R2231" i="1"/>
  <c r="O2231" i="1"/>
  <c r="N2231" i="1"/>
  <c r="S2230" i="1"/>
  <c r="R2230" i="1"/>
  <c r="O2230" i="1"/>
  <c r="N2230" i="1"/>
  <c r="P2230" i="1" s="1"/>
  <c r="T2230" i="1" s="1"/>
  <c r="S2229" i="1"/>
  <c r="R2229" i="1"/>
  <c r="O2229" i="1"/>
  <c r="N2229" i="1"/>
  <c r="S2228" i="1"/>
  <c r="R2228" i="1"/>
  <c r="O2228" i="1"/>
  <c r="N2228" i="1"/>
  <c r="S2227" i="1"/>
  <c r="R2227" i="1"/>
  <c r="O2227" i="1"/>
  <c r="N2227" i="1"/>
  <c r="S2226" i="1"/>
  <c r="R2226" i="1"/>
  <c r="O2226" i="1"/>
  <c r="N2226" i="1"/>
  <c r="P2226" i="1" s="1"/>
  <c r="T2226" i="1" s="1"/>
  <c r="S2225" i="1"/>
  <c r="R2225" i="1"/>
  <c r="O2225" i="1"/>
  <c r="N2225" i="1"/>
  <c r="S2224" i="1"/>
  <c r="R2224" i="1"/>
  <c r="O2224" i="1"/>
  <c r="N2224" i="1"/>
  <c r="P2224" i="1" s="1"/>
  <c r="S2223" i="1"/>
  <c r="R2223" i="1"/>
  <c r="O2223" i="1"/>
  <c r="N2223" i="1"/>
  <c r="S2222" i="1"/>
  <c r="R2222" i="1"/>
  <c r="O2222" i="1"/>
  <c r="N2222" i="1"/>
  <c r="P2222" i="1" s="1"/>
  <c r="S2221" i="1"/>
  <c r="R2221" i="1"/>
  <c r="O2221" i="1"/>
  <c r="N2221" i="1"/>
  <c r="S2220" i="1"/>
  <c r="R2220" i="1"/>
  <c r="O2220" i="1"/>
  <c r="N2220" i="1"/>
  <c r="P2220" i="1" s="1"/>
  <c r="S2219" i="1"/>
  <c r="R2219" i="1"/>
  <c r="O2219" i="1"/>
  <c r="N2219" i="1"/>
  <c r="S2218" i="1"/>
  <c r="R2218" i="1"/>
  <c r="O2218" i="1"/>
  <c r="N2218" i="1"/>
  <c r="S2217" i="1"/>
  <c r="R2217" i="1"/>
  <c r="O2217" i="1"/>
  <c r="N2217" i="1"/>
  <c r="S2216" i="1"/>
  <c r="R2216" i="1"/>
  <c r="O2216" i="1"/>
  <c r="N2216" i="1"/>
  <c r="P2216" i="1" s="1"/>
  <c r="S2215" i="1"/>
  <c r="R2215" i="1"/>
  <c r="O2215" i="1"/>
  <c r="N2215" i="1"/>
  <c r="S2214" i="1"/>
  <c r="R2214" i="1"/>
  <c r="O2214" i="1"/>
  <c r="N2214" i="1"/>
  <c r="P2214" i="1" s="1"/>
  <c r="T2214" i="1" s="1"/>
  <c r="S2213" i="1"/>
  <c r="R2213" i="1"/>
  <c r="O2213" i="1"/>
  <c r="N2213" i="1"/>
  <c r="S2212" i="1"/>
  <c r="R2212" i="1"/>
  <c r="O2212" i="1"/>
  <c r="N2212" i="1"/>
  <c r="P2212" i="1" s="1"/>
  <c r="S2211" i="1"/>
  <c r="R2211" i="1"/>
  <c r="O2211" i="1"/>
  <c r="N2211" i="1"/>
  <c r="S2210" i="1"/>
  <c r="R2210" i="1"/>
  <c r="O2210" i="1"/>
  <c r="N2210" i="1"/>
  <c r="P2210" i="1" s="1"/>
  <c r="T2210" i="1" s="1"/>
  <c r="S2209" i="1"/>
  <c r="R2209" i="1"/>
  <c r="O2209" i="1"/>
  <c r="N2209" i="1"/>
  <c r="S2208" i="1"/>
  <c r="R2208" i="1"/>
  <c r="O2208" i="1"/>
  <c r="N2208" i="1"/>
  <c r="P2208" i="1" s="1"/>
  <c r="S2207" i="1"/>
  <c r="R2207" i="1"/>
  <c r="O2207" i="1"/>
  <c r="N2207" i="1"/>
  <c r="S2206" i="1"/>
  <c r="R2206" i="1"/>
  <c r="O2206" i="1"/>
  <c r="N2206" i="1"/>
  <c r="S2205" i="1"/>
  <c r="R2205" i="1"/>
  <c r="O2205" i="1"/>
  <c r="N2205" i="1"/>
  <c r="S2204" i="1"/>
  <c r="R2204" i="1"/>
  <c r="O2204" i="1"/>
  <c r="N2204" i="1"/>
  <c r="P2204" i="1" s="1"/>
  <c r="S2203" i="1"/>
  <c r="R2203" i="1"/>
  <c r="O2203" i="1"/>
  <c r="N2203" i="1"/>
  <c r="S2202" i="1"/>
  <c r="R2202" i="1"/>
  <c r="O2202" i="1"/>
  <c r="N2202" i="1"/>
  <c r="S2201" i="1"/>
  <c r="R2201" i="1"/>
  <c r="O2201" i="1"/>
  <c r="N2201" i="1"/>
  <c r="S2200" i="1"/>
  <c r="R2200" i="1"/>
  <c r="O2200" i="1"/>
  <c r="N2200" i="1"/>
  <c r="P2200" i="1" s="1"/>
  <c r="S2199" i="1"/>
  <c r="R2199" i="1"/>
  <c r="O2199" i="1"/>
  <c r="N2199" i="1"/>
  <c r="S2198" i="1"/>
  <c r="R2198" i="1"/>
  <c r="O2198" i="1"/>
  <c r="N2198" i="1"/>
  <c r="P2198" i="1" s="1"/>
  <c r="T2198" i="1" s="1"/>
  <c r="S2197" i="1"/>
  <c r="R2197" i="1"/>
  <c r="O2197" i="1"/>
  <c r="N2197" i="1"/>
  <c r="S2196" i="1"/>
  <c r="R2196" i="1"/>
  <c r="O2196" i="1"/>
  <c r="N2196" i="1"/>
  <c r="S2195" i="1"/>
  <c r="R2195" i="1"/>
  <c r="O2195" i="1"/>
  <c r="N2195" i="1"/>
  <c r="S2194" i="1"/>
  <c r="R2194" i="1"/>
  <c r="O2194" i="1"/>
  <c r="N2194" i="1"/>
  <c r="P2194" i="1" s="1"/>
  <c r="T2194" i="1" s="1"/>
  <c r="S2193" i="1"/>
  <c r="R2193" i="1"/>
  <c r="O2193" i="1"/>
  <c r="N2193" i="1"/>
  <c r="S2192" i="1"/>
  <c r="R2192" i="1"/>
  <c r="O2192" i="1"/>
  <c r="N2192" i="1"/>
  <c r="S2191" i="1"/>
  <c r="R2191" i="1"/>
  <c r="O2191" i="1"/>
  <c r="N2191" i="1"/>
  <c r="S2190" i="1"/>
  <c r="R2190" i="1"/>
  <c r="O2190" i="1"/>
  <c r="N2190" i="1"/>
  <c r="S2189" i="1"/>
  <c r="R2189" i="1"/>
  <c r="O2189" i="1"/>
  <c r="N2189" i="1"/>
  <c r="S2188" i="1"/>
  <c r="R2188" i="1"/>
  <c r="O2188" i="1"/>
  <c r="N2188" i="1"/>
  <c r="P2188" i="1" s="1"/>
  <c r="S2187" i="1"/>
  <c r="R2187" i="1"/>
  <c r="O2187" i="1"/>
  <c r="N2187" i="1"/>
  <c r="S2186" i="1"/>
  <c r="R2186" i="1"/>
  <c r="O2186" i="1"/>
  <c r="N2186" i="1"/>
  <c r="P2186" i="1" s="1"/>
  <c r="T2186" i="1" s="1"/>
  <c r="S2185" i="1"/>
  <c r="R2185" i="1"/>
  <c r="O2185" i="1"/>
  <c r="N2185" i="1"/>
  <c r="S2184" i="1"/>
  <c r="R2184" i="1"/>
  <c r="O2184" i="1"/>
  <c r="N2184" i="1"/>
  <c r="S2183" i="1"/>
  <c r="R2183" i="1"/>
  <c r="O2183" i="1"/>
  <c r="N2183" i="1"/>
  <c r="S2182" i="1"/>
  <c r="R2182" i="1"/>
  <c r="O2182" i="1"/>
  <c r="N2182" i="1"/>
  <c r="P2182" i="1" s="1"/>
  <c r="T2182" i="1" s="1"/>
  <c r="S2181" i="1"/>
  <c r="R2181" i="1"/>
  <c r="O2181" i="1"/>
  <c r="N2181" i="1"/>
  <c r="S2180" i="1"/>
  <c r="R2180" i="1"/>
  <c r="O2180" i="1"/>
  <c r="N2180" i="1"/>
  <c r="S2179" i="1"/>
  <c r="R2179" i="1"/>
  <c r="O2179" i="1"/>
  <c r="N2179" i="1"/>
  <c r="S2178" i="1"/>
  <c r="R2178" i="1"/>
  <c r="O2178" i="1"/>
  <c r="N2178" i="1"/>
  <c r="P2178" i="1" s="1"/>
  <c r="T2178" i="1" s="1"/>
  <c r="S2177" i="1"/>
  <c r="R2177" i="1"/>
  <c r="O2177" i="1"/>
  <c r="N2177" i="1"/>
  <c r="S2176" i="1"/>
  <c r="R2176" i="1"/>
  <c r="O2176" i="1"/>
  <c r="N2176" i="1"/>
  <c r="P2176" i="1" s="1"/>
  <c r="S2175" i="1"/>
  <c r="R2175" i="1"/>
  <c r="O2175" i="1"/>
  <c r="N2175" i="1"/>
  <c r="S2174" i="1"/>
  <c r="R2174" i="1"/>
  <c r="O2174" i="1"/>
  <c r="N2174" i="1"/>
  <c r="S2173" i="1"/>
  <c r="R2173" i="1"/>
  <c r="O2173" i="1"/>
  <c r="N2173" i="1"/>
  <c r="S2172" i="1"/>
  <c r="R2172" i="1"/>
  <c r="O2172" i="1"/>
  <c r="N2172" i="1"/>
  <c r="P2172" i="1" s="1"/>
  <c r="S2171" i="1"/>
  <c r="R2171" i="1"/>
  <c r="O2171" i="1"/>
  <c r="N2171" i="1"/>
  <c r="S2170" i="1"/>
  <c r="R2170" i="1"/>
  <c r="O2170" i="1"/>
  <c r="N2170" i="1"/>
  <c r="P2170" i="1" s="1"/>
  <c r="T2170" i="1" s="1"/>
  <c r="S2169" i="1"/>
  <c r="R2169" i="1"/>
  <c r="O2169" i="1"/>
  <c r="N2169" i="1"/>
  <c r="S2168" i="1"/>
  <c r="R2168" i="1"/>
  <c r="O2168" i="1"/>
  <c r="N2168" i="1"/>
  <c r="P2168" i="1" s="1"/>
  <c r="S2167" i="1"/>
  <c r="R2167" i="1"/>
  <c r="O2167" i="1"/>
  <c r="N2167" i="1"/>
  <c r="S2166" i="1"/>
  <c r="R2166" i="1"/>
  <c r="O2166" i="1"/>
  <c r="N2166" i="1"/>
  <c r="P2166" i="1" s="1"/>
  <c r="T2166" i="1" s="1"/>
  <c r="S2165" i="1"/>
  <c r="R2165" i="1"/>
  <c r="O2165" i="1"/>
  <c r="N2165" i="1"/>
  <c r="S2164" i="1"/>
  <c r="R2164" i="1"/>
  <c r="O2164" i="1"/>
  <c r="N2164" i="1"/>
  <c r="P2164" i="1" s="1"/>
  <c r="S2163" i="1"/>
  <c r="R2163" i="1"/>
  <c r="O2163" i="1"/>
  <c r="N2163" i="1"/>
  <c r="S2162" i="1"/>
  <c r="R2162" i="1"/>
  <c r="O2162" i="1"/>
  <c r="N2162" i="1"/>
  <c r="P2162" i="1" s="1"/>
  <c r="T2162" i="1" s="1"/>
  <c r="S2161" i="1"/>
  <c r="R2161" i="1"/>
  <c r="O2161" i="1"/>
  <c r="N2161" i="1"/>
  <c r="S2160" i="1"/>
  <c r="R2160" i="1"/>
  <c r="O2160" i="1"/>
  <c r="N2160" i="1"/>
  <c r="P2160" i="1" s="1"/>
  <c r="S2159" i="1"/>
  <c r="R2159" i="1"/>
  <c r="O2159" i="1"/>
  <c r="N2159" i="1"/>
  <c r="S2158" i="1"/>
  <c r="R2158" i="1"/>
  <c r="O2158" i="1"/>
  <c r="N2158" i="1"/>
  <c r="P2158" i="1" s="1"/>
  <c r="S2157" i="1"/>
  <c r="R2157" i="1"/>
  <c r="O2157" i="1"/>
  <c r="N2157" i="1"/>
  <c r="S2156" i="1"/>
  <c r="R2156" i="1"/>
  <c r="O2156" i="1"/>
  <c r="N2156" i="1"/>
  <c r="P2156" i="1" s="1"/>
  <c r="S2155" i="1"/>
  <c r="R2155" i="1"/>
  <c r="O2155" i="1"/>
  <c r="N2155" i="1"/>
  <c r="S2154" i="1"/>
  <c r="R2154" i="1"/>
  <c r="O2154" i="1"/>
  <c r="N2154" i="1"/>
  <c r="S2153" i="1"/>
  <c r="R2153" i="1"/>
  <c r="O2153" i="1"/>
  <c r="N2153" i="1"/>
  <c r="S2152" i="1"/>
  <c r="R2152" i="1"/>
  <c r="O2152" i="1"/>
  <c r="N2152" i="1"/>
  <c r="P2152" i="1" s="1"/>
  <c r="S2151" i="1"/>
  <c r="R2151" i="1"/>
  <c r="O2151" i="1"/>
  <c r="N2151" i="1"/>
  <c r="S2150" i="1"/>
  <c r="R2150" i="1"/>
  <c r="O2150" i="1"/>
  <c r="N2150" i="1"/>
  <c r="P2150" i="1" s="1"/>
  <c r="T2150" i="1" s="1"/>
  <c r="S2149" i="1"/>
  <c r="R2149" i="1"/>
  <c r="O2149" i="1"/>
  <c r="N2149" i="1"/>
  <c r="S2148" i="1"/>
  <c r="R2148" i="1"/>
  <c r="O2148" i="1"/>
  <c r="N2148" i="1"/>
  <c r="P2148" i="1" s="1"/>
  <c r="S2147" i="1"/>
  <c r="R2147" i="1"/>
  <c r="O2147" i="1"/>
  <c r="N2147" i="1"/>
  <c r="S2146" i="1"/>
  <c r="R2146" i="1"/>
  <c r="O2146" i="1"/>
  <c r="N2146" i="1"/>
  <c r="P2146" i="1" s="1"/>
  <c r="T2146" i="1" s="1"/>
  <c r="S2145" i="1"/>
  <c r="R2145" i="1"/>
  <c r="O2145" i="1"/>
  <c r="N2145" i="1"/>
  <c r="S2144" i="1"/>
  <c r="R2144" i="1"/>
  <c r="O2144" i="1"/>
  <c r="N2144" i="1"/>
  <c r="P2144" i="1" s="1"/>
  <c r="S2143" i="1"/>
  <c r="R2143" i="1"/>
  <c r="O2143" i="1"/>
  <c r="N2143" i="1"/>
  <c r="S2142" i="1"/>
  <c r="R2142" i="1"/>
  <c r="O2142" i="1"/>
  <c r="N2142" i="1"/>
  <c r="P2142" i="1" s="1"/>
  <c r="S2141" i="1"/>
  <c r="R2141" i="1"/>
  <c r="O2141" i="1"/>
  <c r="N2141" i="1"/>
  <c r="S2140" i="1"/>
  <c r="R2140" i="1"/>
  <c r="O2140" i="1"/>
  <c r="N2140" i="1"/>
  <c r="P2140" i="1" s="1"/>
  <c r="S2139" i="1"/>
  <c r="R2139" i="1"/>
  <c r="O2139" i="1"/>
  <c r="N2139" i="1"/>
  <c r="S2138" i="1"/>
  <c r="R2138" i="1"/>
  <c r="O2138" i="1"/>
  <c r="N2138" i="1"/>
  <c r="S2137" i="1"/>
  <c r="R2137" i="1"/>
  <c r="O2137" i="1"/>
  <c r="N2137" i="1"/>
  <c r="S2136" i="1"/>
  <c r="R2136" i="1"/>
  <c r="O2136" i="1"/>
  <c r="N2136" i="1"/>
  <c r="P2136" i="1" s="1"/>
  <c r="T2136" i="1" s="1"/>
  <c r="S2135" i="1"/>
  <c r="R2135" i="1"/>
  <c r="O2135" i="1"/>
  <c r="N2135" i="1"/>
  <c r="S2134" i="1"/>
  <c r="R2134" i="1"/>
  <c r="O2134" i="1"/>
  <c r="N2134" i="1"/>
  <c r="P2134" i="1" s="1"/>
  <c r="T2134" i="1" s="1"/>
  <c r="S2133" i="1"/>
  <c r="R2133" i="1"/>
  <c r="O2133" i="1"/>
  <c r="N2133" i="1"/>
  <c r="S2132" i="1"/>
  <c r="R2132" i="1"/>
  <c r="O2132" i="1"/>
  <c r="N2132" i="1"/>
  <c r="P2132" i="1" s="1"/>
  <c r="T2132" i="1" s="1"/>
  <c r="S2131" i="1"/>
  <c r="R2131" i="1"/>
  <c r="O2131" i="1"/>
  <c r="N2131" i="1"/>
  <c r="S2130" i="1"/>
  <c r="R2130" i="1"/>
  <c r="O2130" i="1"/>
  <c r="N2130" i="1"/>
  <c r="P2130" i="1" s="1"/>
  <c r="T2130" i="1" s="1"/>
  <c r="S2129" i="1"/>
  <c r="R2129" i="1"/>
  <c r="O2129" i="1"/>
  <c r="N2129" i="1"/>
  <c r="S2128" i="1"/>
  <c r="R2128" i="1"/>
  <c r="O2128" i="1"/>
  <c r="N2128" i="1"/>
  <c r="P2128" i="1" s="1"/>
  <c r="T2128" i="1" s="1"/>
  <c r="S2127" i="1"/>
  <c r="R2127" i="1"/>
  <c r="O2127" i="1"/>
  <c r="N2127" i="1"/>
  <c r="S2126" i="1"/>
  <c r="R2126" i="1"/>
  <c r="O2126" i="1"/>
  <c r="N2126" i="1"/>
  <c r="P2126" i="1" s="1"/>
  <c r="S2125" i="1"/>
  <c r="R2125" i="1"/>
  <c r="O2125" i="1"/>
  <c r="N2125" i="1"/>
  <c r="S2124" i="1"/>
  <c r="R2124" i="1"/>
  <c r="O2124" i="1"/>
  <c r="N2124" i="1"/>
  <c r="P2124" i="1" s="1"/>
  <c r="T2124" i="1" s="1"/>
  <c r="S2123" i="1"/>
  <c r="R2123" i="1"/>
  <c r="O2123" i="1"/>
  <c r="N2123" i="1"/>
  <c r="S2122" i="1"/>
  <c r="R2122" i="1"/>
  <c r="O2122" i="1"/>
  <c r="N2122" i="1"/>
  <c r="P2122" i="1" s="1"/>
  <c r="T2122" i="1" s="1"/>
  <c r="S2121" i="1"/>
  <c r="R2121" i="1"/>
  <c r="O2121" i="1"/>
  <c r="N2121" i="1"/>
  <c r="S2120" i="1"/>
  <c r="R2120" i="1"/>
  <c r="O2120" i="1"/>
  <c r="N2120" i="1"/>
  <c r="P2120" i="1" s="1"/>
  <c r="T2120" i="1" s="1"/>
  <c r="S2119" i="1"/>
  <c r="R2119" i="1"/>
  <c r="O2119" i="1"/>
  <c r="N2119" i="1"/>
  <c r="S2118" i="1"/>
  <c r="R2118" i="1"/>
  <c r="O2118" i="1"/>
  <c r="N2118" i="1"/>
  <c r="P2118" i="1" s="1"/>
  <c r="T2118" i="1" s="1"/>
  <c r="S2117" i="1"/>
  <c r="R2117" i="1"/>
  <c r="O2117" i="1"/>
  <c r="N2117" i="1"/>
  <c r="S2116" i="1"/>
  <c r="R2116" i="1"/>
  <c r="O2116" i="1"/>
  <c r="N2116" i="1"/>
  <c r="P2116" i="1" s="1"/>
  <c r="T2116" i="1" s="1"/>
  <c r="S2115" i="1"/>
  <c r="R2115" i="1"/>
  <c r="O2115" i="1"/>
  <c r="N2115" i="1"/>
  <c r="S2114" i="1"/>
  <c r="R2114" i="1"/>
  <c r="O2114" i="1"/>
  <c r="N2114" i="1"/>
  <c r="P2114" i="1" s="1"/>
  <c r="T2114" i="1" s="1"/>
  <c r="S2113" i="1"/>
  <c r="R2113" i="1"/>
  <c r="O2113" i="1"/>
  <c r="N2113" i="1"/>
  <c r="S2112" i="1"/>
  <c r="R2112" i="1"/>
  <c r="O2112" i="1"/>
  <c r="N2112" i="1"/>
  <c r="P2112" i="1" s="1"/>
  <c r="T2112" i="1" s="1"/>
  <c r="S2111" i="1"/>
  <c r="R2111" i="1"/>
  <c r="O2111" i="1"/>
  <c r="N2111" i="1"/>
  <c r="S2110" i="1"/>
  <c r="R2110" i="1"/>
  <c r="O2110" i="1"/>
  <c r="N2110" i="1"/>
  <c r="P2110" i="1" s="1"/>
  <c r="T2110" i="1" s="1"/>
  <c r="S2109" i="1"/>
  <c r="R2109" i="1"/>
  <c r="O2109" i="1"/>
  <c r="N2109" i="1"/>
  <c r="S2108" i="1"/>
  <c r="R2108" i="1"/>
  <c r="O2108" i="1"/>
  <c r="N2108" i="1"/>
  <c r="P2108" i="1" s="1"/>
  <c r="T2108" i="1" s="1"/>
  <c r="S2107" i="1"/>
  <c r="R2107" i="1"/>
  <c r="O2107" i="1"/>
  <c r="N2107" i="1"/>
  <c r="S2106" i="1"/>
  <c r="R2106" i="1"/>
  <c r="O2106" i="1"/>
  <c r="N2106" i="1"/>
  <c r="P2106" i="1" s="1"/>
  <c r="S2105" i="1"/>
  <c r="R2105" i="1"/>
  <c r="O2105" i="1"/>
  <c r="N2105" i="1"/>
  <c r="S2104" i="1"/>
  <c r="R2104" i="1"/>
  <c r="O2104" i="1"/>
  <c r="N2104" i="1"/>
  <c r="P2104" i="1" s="1"/>
  <c r="T2104" i="1" s="1"/>
  <c r="S2103" i="1"/>
  <c r="R2103" i="1"/>
  <c r="O2103" i="1"/>
  <c r="N2103" i="1"/>
  <c r="S2102" i="1"/>
  <c r="R2102" i="1"/>
  <c r="O2102" i="1"/>
  <c r="N2102" i="1"/>
  <c r="P2102" i="1" s="1"/>
  <c r="T2102" i="1" s="1"/>
  <c r="S2101" i="1"/>
  <c r="R2101" i="1"/>
  <c r="O2101" i="1"/>
  <c r="N2101" i="1"/>
  <c r="S2100" i="1"/>
  <c r="R2100" i="1"/>
  <c r="P2100" i="1"/>
  <c r="T2100" i="1" s="1"/>
  <c r="O2100" i="1"/>
  <c r="N2100" i="1"/>
  <c r="S2099" i="1"/>
  <c r="R2099" i="1"/>
  <c r="O2099" i="1"/>
  <c r="N2099" i="1"/>
  <c r="S2098" i="1"/>
  <c r="R2098" i="1"/>
  <c r="O2098" i="1"/>
  <c r="N2098" i="1"/>
  <c r="P2098" i="1" s="1"/>
  <c r="T2098" i="1" s="1"/>
  <c r="S2097" i="1"/>
  <c r="R2097" i="1"/>
  <c r="O2097" i="1"/>
  <c r="N2097" i="1"/>
  <c r="S2096" i="1"/>
  <c r="R2096" i="1"/>
  <c r="O2096" i="1"/>
  <c r="N2096" i="1"/>
  <c r="P2096" i="1" s="1"/>
  <c r="T2096" i="1" s="1"/>
  <c r="S2095" i="1"/>
  <c r="R2095" i="1"/>
  <c r="O2095" i="1"/>
  <c r="N2095" i="1"/>
  <c r="S2094" i="1"/>
  <c r="R2094" i="1"/>
  <c r="O2094" i="1"/>
  <c r="N2094" i="1"/>
  <c r="P2094" i="1" s="1"/>
  <c r="T2094" i="1" s="1"/>
  <c r="S2093" i="1"/>
  <c r="R2093" i="1"/>
  <c r="O2093" i="1"/>
  <c r="N2093" i="1"/>
  <c r="S2092" i="1"/>
  <c r="R2092" i="1"/>
  <c r="O2092" i="1"/>
  <c r="N2092" i="1"/>
  <c r="P2092" i="1" s="1"/>
  <c r="T2092" i="1" s="1"/>
  <c r="S2091" i="1"/>
  <c r="R2091" i="1"/>
  <c r="O2091" i="1"/>
  <c r="N2091" i="1"/>
  <c r="S2090" i="1"/>
  <c r="R2090" i="1"/>
  <c r="O2090" i="1"/>
  <c r="N2090" i="1"/>
  <c r="P2090" i="1" s="1"/>
  <c r="T2090" i="1" s="1"/>
  <c r="S2089" i="1"/>
  <c r="R2089" i="1"/>
  <c r="O2089" i="1"/>
  <c r="N2089" i="1"/>
  <c r="S2088" i="1"/>
  <c r="R2088" i="1"/>
  <c r="O2088" i="1"/>
  <c r="N2088" i="1"/>
  <c r="P2088" i="1" s="1"/>
  <c r="T2088" i="1" s="1"/>
  <c r="S2087" i="1"/>
  <c r="R2087" i="1"/>
  <c r="O2087" i="1"/>
  <c r="N2087" i="1"/>
  <c r="P2087" i="1" s="1"/>
  <c r="S2086" i="1"/>
  <c r="R2086" i="1"/>
  <c r="O2086" i="1"/>
  <c r="N2086" i="1"/>
  <c r="P2086" i="1" s="1"/>
  <c r="T2086" i="1" s="1"/>
  <c r="S2085" i="1"/>
  <c r="R2085" i="1"/>
  <c r="O2085" i="1"/>
  <c r="N2085" i="1"/>
  <c r="S2084" i="1"/>
  <c r="R2084" i="1"/>
  <c r="O2084" i="1"/>
  <c r="N2084" i="1"/>
  <c r="P2084" i="1" s="1"/>
  <c r="T2084" i="1" s="1"/>
  <c r="S2083" i="1"/>
  <c r="R2083" i="1"/>
  <c r="O2083" i="1"/>
  <c r="N2083" i="1"/>
  <c r="S2082" i="1"/>
  <c r="R2082" i="1"/>
  <c r="O2082" i="1"/>
  <c r="N2082" i="1"/>
  <c r="P2082" i="1" s="1"/>
  <c r="T2082" i="1" s="1"/>
  <c r="S2081" i="1"/>
  <c r="R2081" i="1"/>
  <c r="O2081" i="1"/>
  <c r="N2081" i="1"/>
  <c r="P2081" i="1" s="1"/>
  <c r="S2080" i="1"/>
  <c r="R2080" i="1"/>
  <c r="O2080" i="1"/>
  <c r="N2080" i="1"/>
  <c r="P2080" i="1" s="1"/>
  <c r="T2080" i="1" s="1"/>
  <c r="S2079" i="1"/>
  <c r="R2079" i="1"/>
  <c r="O2079" i="1"/>
  <c r="N2079" i="1"/>
  <c r="S2078" i="1"/>
  <c r="R2078" i="1"/>
  <c r="O2078" i="1"/>
  <c r="N2078" i="1"/>
  <c r="P2078" i="1" s="1"/>
  <c r="T2078" i="1" s="1"/>
  <c r="S2077" i="1"/>
  <c r="R2077" i="1"/>
  <c r="O2077" i="1"/>
  <c r="N2077" i="1"/>
  <c r="P2077" i="1" s="1"/>
  <c r="S2076" i="1"/>
  <c r="R2076" i="1"/>
  <c r="O2076" i="1"/>
  <c r="N2076" i="1"/>
  <c r="P2076" i="1" s="1"/>
  <c r="T2076" i="1" s="1"/>
  <c r="S2075" i="1"/>
  <c r="R2075" i="1"/>
  <c r="O2075" i="1"/>
  <c r="N2075" i="1"/>
  <c r="P2075" i="1" s="1"/>
  <c r="S2074" i="1"/>
  <c r="R2074" i="1"/>
  <c r="O2074" i="1"/>
  <c r="N2074" i="1"/>
  <c r="P2074" i="1" s="1"/>
  <c r="T2074" i="1" s="1"/>
  <c r="S2073" i="1"/>
  <c r="R2073" i="1"/>
  <c r="O2073" i="1"/>
  <c r="N2073" i="1"/>
  <c r="P2073" i="1" s="1"/>
  <c r="S2072" i="1"/>
  <c r="R2072" i="1"/>
  <c r="O2072" i="1"/>
  <c r="N2072" i="1"/>
  <c r="P2072" i="1" s="1"/>
  <c r="T2072" i="1" s="1"/>
  <c r="S2071" i="1"/>
  <c r="R2071" i="1"/>
  <c r="O2071" i="1"/>
  <c r="N2071" i="1"/>
  <c r="P2071" i="1" s="1"/>
  <c r="S2070" i="1"/>
  <c r="R2070" i="1"/>
  <c r="O2070" i="1"/>
  <c r="N2070" i="1"/>
  <c r="P2070" i="1" s="1"/>
  <c r="S2069" i="1"/>
  <c r="R2069" i="1"/>
  <c r="O2069" i="1"/>
  <c r="N2069" i="1"/>
  <c r="P2069" i="1" s="1"/>
  <c r="S2068" i="1"/>
  <c r="R2068" i="1"/>
  <c r="O2068" i="1"/>
  <c r="N2068" i="1"/>
  <c r="S2067" i="1"/>
  <c r="R2067" i="1"/>
  <c r="O2067" i="1"/>
  <c r="N2067" i="1"/>
  <c r="S2066" i="1"/>
  <c r="R2066" i="1"/>
  <c r="O2066" i="1"/>
  <c r="N2066" i="1"/>
  <c r="P2066" i="1" s="1"/>
  <c r="T2066" i="1" s="1"/>
  <c r="S2065" i="1"/>
  <c r="R2065" i="1"/>
  <c r="O2065" i="1"/>
  <c r="N2065" i="1"/>
  <c r="P2065" i="1" s="1"/>
  <c r="S2064" i="1"/>
  <c r="R2064" i="1"/>
  <c r="O2064" i="1"/>
  <c r="N2064" i="1"/>
  <c r="P2064" i="1" s="1"/>
  <c r="T2064" i="1" s="1"/>
  <c r="S2063" i="1"/>
  <c r="R2063" i="1"/>
  <c r="O2063" i="1"/>
  <c r="N2063" i="1"/>
  <c r="S2062" i="1"/>
  <c r="R2062" i="1"/>
  <c r="O2062" i="1"/>
  <c r="N2062" i="1"/>
  <c r="S2061" i="1"/>
  <c r="R2061" i="1"/>
  <c r="O2061" i="1"/>
  <c r="N2061" i="1"/>
  <c r="P2061" i="1" s="1"/>
  <c r="S2060" i="1"/>
  <c r="R2060" i="1"/>
  <c r="O2060" i="1"/>
  <c r="N2060" i="1"/>
  <c r="P2060" i="1" s="1"/>
  <c r="T2060" i="1" s="1"/>
  <c r="S2059" i="1"/>
  <c r="R2059" i="1"/>
  <c r="O2059" i="1"/>
  <c r="N2059" i="1"/>
  <c r="P2059" i="1" s="1"/>
  <c r="S2058" i="1"/>
  <c r="R2058" i="1"/>
  <c r="O2058" i="1"/>
  <c r="N2058" i="1"/>
  <c r="S2057" i="1"/>
  <c r="R2057" i="1"/>
  <c r="O2057" i="1"/>
  <c r="N2057" i="1"/>
  <c r="S2056" i="1"/>
  <c r="R2056" i="1"/>
  <c r="O2056" i="1"/>
  <c r="N2056" i="1"/>
  <c r="S2055" i="1"/>
  <c r="R2055" i="1"/>
  <c r="O2055" i="1"/>
  <c r="N2055" i="1"/>
  <c r="S2054" i="1"/>
  <c r="R2054" i="1"/>
  <c r="O2054" i="1"/>
  <c r="N2054" i="1"/>
  <c r="P2054" i="1" s="1"/>
  <c r="T2054" i="1" s="1"/>
  <c r="S2053" i="1"/>
  <c r="R2053" i="1"/>
  <c r="O2053" i="1"/>
  <c r="N2053" i="1"/>
  <c r="S2052" i="1"/>
  <c r="R2052" i="1"/>
  <c r="O2052" i="1"/>
  <c r="N2052" i="1"/>
  <c r="S2051" i="1"/>
  <c r="R2051" i="1"/>
  <c r="O2051" i="1"/>
  <c r="N2051" i="1"/>
  <c r="P2051" i="1" s="1"/>
  <c r="S2050" i="1"/>
  <c r="R2050" i="1"/>
  <c r="O2050" i="1"/>
  <c r="N2050" i="1"/>
  <c r="P2050" i="1" s="1"/>
  <c r="T2050" i="1" s="1"/>
  <c r="S2049" i="1"/>
  <c r="R2049" i="1"/>
  <c r="O2049" i="1"/>
  <c r="N2049" i="1"/>
  <c r="S2048" i="1"/>
  <c r="R2048" i="1"/>
  <c r="O2048" i="1"/>
  <c r="N2048" i="1"/>
  <c r="P2048" i="1" s="1"/>
  <c r="T2048" i="1" s="1"/>
  <c r="S2047" i="1"/>
  <c r="R2047" i="1"/>
  <c r="O2047" i="1"/>
  <c r="N2047" i="1"/>
  <c r="P2047" i="1" s="1"/>
  <c r="S2046" i="1"/>
  <c r="R2046" i="1"/>
  <c r="O2046" i="1"/>
  <c r="N2046" i="1"/>
  <c r="P2046" i="1" s="1"/>
  <c r="T2046" i="1" s="1"/>
  <c r="S2045" i="1"/>
  <c r="R2045" i="1"/>
  <c r="O2045" i="1"/>
  <c r="N2045" i="1"/>
  <c r="P2045" i="1" s="1"/>
  <c r="S2044" i="1"/>
  <c r="R2044" i="1"/>
  <c r="O2044" i="1"/>
  <c r="N2044" i="1"/>
  <c r="P2044" i="1" s="1"/>
  <c r="S2043" i="1"/>
  <c r="R2043" i="1"/>
  <c r="O2043" i="1"/>
  <c r="N2043" i="1"/>
  <c r="P2043" i="1" s="1"/>
  <c r="S2042" i="1"/>
  <c r="R2042" i="1"/>
  <c r="O2042" i="1"/>
  <c r="N2042" i="1"/>
  <c r="P2042" i="1" s="1"/>
  <c r="S2041" i="1"/>
  <c r="R2041" i="1"/>
  <c r="O2041" i="1"/>
  <c r="N2041" i="1"/>
  <c r="P2041" i="1" s="1"/>
  <c r="T2041" i="1" s="1"/>
  <c r="S2040" i="1"/>
  <c r="R2040" i="1"/>
  <c r="O2040" i="1"/>
  <c r="N2040" i="1"/>
  <c r="S2039" i="1"/>
  <c r="R2039" i="1"/>
  <c r="O2039" i="1"/>
  <c r="N2039" i="1"/>
  <c r="P2039" i="1" s="1"/>
  <c r="S2038" i="1"/>
  <c r="R2038" i="1"/>
  <c r="O2038" i="1"/>
  <c r="N2038" i="1"/>
  <c r="P2038" i="1" s="1"/>
  <c r="S2037" i="1"/>
  <c r="R2037" i="1"/>
  <c r="O2037" i="1"/>
  <c r="N2037" i="1"/>
  <c r="P2037" i="1" s="1"/>
  <c r="S2036" i="1"/>
  <c r="R2036" i="1"/>
  <c r="O2036" i="1"/>
  <c r="N2036" i="1"/>
  <c r="P2036" i="1" s="1"/>
  <c r="S2035" i="1"/>
  <c r="R2035" i="1"/>
  <c r="O2035" i="1"/>
  <c r="N2035" i="1"/>
  <c r="P2035" i="1" s="1"/>
  <c r="T2035" i="1" s="1"/>
  <c r="S2034" i="1"/>
  <c r="R2034" i="1"/>
  <c r="O2034" i="1"/>
  <c r="N2034" i="1"/>
  <c r="P2034" i="1" s="1"/>
  <c r="S2033" i="1"/>
  <c r="R2033" i="1"/>
  <c r="O2033" i="1"/>
  <c r="Q2033" i="1" s="1"/>
  <c r="N2033" i="1"/>
  <c r="S2032" i="1"/>
  <c r="R2032" i="1"/>
  <c r="O2032" i="1"/>
  <c r="Q2032" i="1" s="1"/>
  <c r="N2032" i="1"/>
  <c r="P2032" i="1" s="1"/>
  <c r="S2031" i="1"/>
  <c r="R2031" i="1"/>
  <c r="O2031" i="1"/>
  <c r="Q2031" i="1" s="1"/>
  <c r="N2031" i="1"/>
  <c r="P2031" i="1" s="1"/>
  <c r="T2031" i="1" s="1"/>
  <c r="S2030" i="1"/>
  <c r="R2030" i="1"/>
  <c r="O2030" i="1"/>
  <c r="N2030" i="1"/>
  <c r="P2030" i="1" s="1"/>
  <c r="S2029" i="1"/>
  <c r="R2029" i="1"/>
  <c r="O2029" i="1"/>
  <c r="Q2029" i="1" s="1"/>
  <c r="N2029" i="1"/>
  <c r="S2028" i="1"/>
  <c r="R2028" i="1"/>
  <c r="O2028" i="1"/>
  <c r="Q2028" i="1" s="1"/>
  <c r="N2028" i="1"/>
  <c r="P2028" i="1" s="1"/>
  <c r="S2027" i="1"/>
  <c r="R2027" i="1"/>
  <c r="O2027" i="1"/>
  <c r="Q2027" i="1" s="1"/>
  <c r="N2027" i="1"/>
  <c r="P2027" i="1" s="1"/>
  <c r="T2027" i="1" s="1"/>
  <c r="S2026" i="1"/>
  <c r="R2026" i="1"/>
  <c r="O2026" i="1"/>
  <c r="N2026" i="1"/>
  <c r="S2025" i="1"/>
  <c r="R2025" i="1"/>
  <c r="O2025" i="1"/>
  <c r="Q2025" i="1" s="1"/>
  <c r="N2025" i="1"/>
  <c r="S2024" i="1"/>
  <c r="R2024" i="1"/>
  <c r="O2024" i="1"/>
  <c r="Q2024" i="1" s="1"/>
  <c r="N2024" i="1"/>
  <c r="P2024" i="1" s="1"/>
  <c r="S2023" i="1"/>
  <c r="R2023" i="1"/>
  <c r="O2023" i="1"/>
  <c r="N2023" i="1"/>
  <c r="P2023" i="1" s="1"/>
  <c r="T2023" i="1" s="1"/>
  <c r="S2022" i="1"/>
  <c r="R2022" i="1"/>
  <c r="O2022" i="1"/>
  <c r="N2022" i="1"/>
  <c r="P2022" i="1" s="1"/>
  <c r="S2021" i="1"/>
  <c r="R2021" i="1"/>
  <c r="O2021" i="1"/>
  <c r="Q2021" i="1" s="1"/>
  <c r="N2021" i="1"/>
  <c r="S2020" i="1"/>
  <c r="R2020" i="1"/>
  <c r="O2020" i="1"/>
  <c r="Q2020" i="1" s="1"/>
  <c r="N2020" i="1"/>
  <c r="P2020" i="1" s="1"/>
  <c r="S2019" i="1"/>
  <c r="R2019" i="1"/>
  <c r="O2019" i="1"/>
  <c r="Q2019" i="1" s="1"/>
  <c r="N2019" i="1"/>
  <c r="P2019" i="1" s="1"/>
  <c r="T2019" i="1" s="1"/>
  <c r="S2018" i="1"/>
  <c r="R2018" i="1"/>
  <c r="O2018" i="1"/>
  <c r="N2018" i="1"/>
  <c r="P2018" i="1" s="1"/>
  <c r="T2018" i="1" s="1"/>
  <c r="S2017" i="1"/>
  <c r="R2017" i="1"/>
  <c r="O2017" i="1"/>
  <c r="Q2017" i="1" s="1"/>
  <c r="N2017" i="1"/>
  <c r="S2016" i="1"/>
  <c r="R2016" i="1"/>
  <c r="O2016" i="1"/>
  <c r="N2016" i="1"/>
  <c r="P2016" i="1" s="1"/>
  <c r="S2015" i="1"/>
  <c r="R2015" i="1"/>
  <c r="O2015" i="1"/>
  <c r="Q2015" i="1" s="1"/>
  <c r="N2015" i="1"/>
  <c r="P2015" i="1" s="1"/>
  <c r="T2015" i="1" s="1"/>
  <c r="S2014" i="1"/>
  <c r="R2014" i="1"/>
  <c r="O2014" i="1"/>
  <c r="N2014" i="1"/>
  <c r="S2013" i="1"/>
  <c r="R2013" i="1"/>
  <c r="O2013" i="1"/>
  <c r="Q2013" i="1" s="1"/>
  <c r="N2013" i="1"/>
  <c r="S2012" i="1"/>
  <c r="R2012" i="1"/>
  <c r="O2012" i="1"/>
  <c r="Q2012" i="1" s="1"/>
  <c r="U2012" i="1" s="1"/>
  <c r="N2012" i="1"/>
  <c r="S2011" i="1"/>
  <c r="R2011" i="1"/>
  <c r="O2011" i="1"/>
  <c r="Q2011" i="1" s="1"/>
  <c r="U2011" i="1" s="1"/>
  <c r="N2011" i="1"/>
  <c r="S2010" i="1"/>
  <c r="R2010" i="1"/>
  <c r="O2010" i="1"/>
  <c r="Q2010" i="1" s="1"/>
  <c r="N2010" i="1"/>
  <c r="S2009" i="1"/>
  <c r="R2009" i="1"/>
  <c r="O2009" i="1"/>
  <c r="Q2009" i="1" s="1"/>
  <c r="N2009" i="1"/>
  <c r="S2008" i="1"/>
  <c r="R2008" i="1"/>
  <c r="O2008" i="1"/>
  <c r="Q2008" i="1" s="1"/>
  <c r="U2008" i="1" s="1"/>
  <c r="N2008" i="1"/>
  <c r="S2007" i="1"/>
  <c r="R2007" i="1"/>
  <c r="O2007" i="1"/>
  <c r="Q2007" i="1" s="1"/>
  <c r="U2007" i="1" s="1"/>
  <c r="N2007" i="1"/>
  <c r="S2006" i="1"/>
  <c r="R2006" i="1"/>
  <c r="O2006" i="1"/>
  <c r="Q2006" i="1" s="1"/>
  <c r="N2006" i="1"/>
  <c r="S2005" i="1"/>
  <c r="R2005" i="1"/>
  <c r="O2005" i="1"/>
  <c r="Q2005" i="1" s="1"/>
  <c r="N2005" i="1"/>
  <c r="S2004" i="1"/>
  <c r="R2004" i="1"/>
  <c r="O2004" i="1"/>
  <c r="Q2004" i="1" s="1"/>
  <c r="U2004" i="1" s="1"/>
  <c r="N2004" i="1"/>
  <c r="S2003" i="1"/>
  <c r="R2003" i="1"/>
  <c r="O2003" i="1"/>
  <c r="Q2003" i="1" s="1"/>
  <c r="U2003" i="1" s="1"/>
  <c r="N2003" i="1"/>
  <c r="S2002" i="1"/>
  <c r="R2002" i="1"/>
  <c r="O2002" i="1"/>
  <c r="Q2002" i="1" s="1"/>
  <c r="N2002" i="1"/>
  <c r="S2001" i="1"/>
  <c r="R2001" i="1"/>
  <c r="O2001" i="1"/>
  <c r="Q2001" i="1" s="1"/>
  <c r="N2001" i="1"/>
  <c r="S2000" i="1"/>
  <c r="R2000" i="1"/>
  <c r="O2000" i="1"/>
  <c r="Q2000" i="1" s="1"/>
  <c r="U2000" i="1" s="1"/>
  <c r="N2000" i="1"/>
  <c r="S1999" i="1"/>
  <c r="R1999" i="1"/>
  <c r="O1999" i="1"/>
  <c r="Q1999" i="1" s="1"/>
  <c r="U1999" i="1" s="1"/>
  <c r="N1999" i="1"/>
  <c r="S1998" i="1"/>
  <c r="R1998" i="1"/>
  <c r="O1998" i="1"/>
  <c r="N1998" i="1"/>
  <c r="S1997" i="1"/>
  <c r="R1997" i="1"/>
  <c r="O1997" i="1"/>
  <c r="Q1997" i="1" s="1"/>
  <c r="N1997" i="1"/>
  <c r="S1996" i="1"/>
  <c r="R1996" i="1"/>
  <c r="O1996" i="1"/>
  <c r="N1996" i="1"/>
  <c r="S1995" i="1"/>
  <c r="R1995" i="1"/>
  <c r="O1995" i="1"/>
  <c r="Q1995" i="1" s="1"/>
  <c r="N1995" i="1"/>
  <c r="S1994" i="1"/>
  <c r="R1994" i="1"/>
  <c r="O1994" i="1"/>
  <c r="Q1994" i="1" s="1"/>
  <c r="N1994" i="1"/>
  <c r="S1993" i="1"/>
  <c r="R1993" i="1"/>
  <c r="O1993" i="1"/>
  <c r="Q1993" i="1" s="1"/>
  <c r="N1993" i="1"/>
  <c r="S1992" i="1"/>
  <c r="R1992" i="1"/>
  <c r="O1992" i="1"/>
  <c r="Q1992" i="1" s="1"/>
  <c r="N1992" i="1"/>
  <c r="S1991" i="1"/>
  <c r="R1991" i="1"/>
  <c r="O1991" i="1"/>
  <c r="Q1991" i="1" s="1"/>
  <c r="N1991" i="1"/>
  <c r="S1990" i="1"/>
  <c r="R1990" i="1"/>
  <c r="O1990" i="1"/>
  <c r="Q1990" i="1" s="1"/>
  <c r="N1990" i="1"/>
  <c r="S1989" i="1"/>
  <c r="R1989" i="1"/>
  <c r="O1989" i="1"/>
  <c r="N1989" i="1"/>
  <c r="S1988" i="1"/>
  <c r="R1988" i="1"/>
  <c r="O1988" i="1"/>
  <c r="N1988" i="1"/>
  <c r="S1987" i="1"/>
  <c r="R1987" i="1"/>
  <c r="O1987" i="1"/>
  <c r="Q1987" i="1" s="1"/>
  <c r="N1987" i="1"/>
  <c r="S1986" i="1"/>
  <c r="R1986" i="1"/>
  <c r="O1986" i="1"/>
  <c r="Q1986" i="1" s="1"/>
  <c r="N1986" i="1"/>
  <c r="S1985" i="1"/>
  <c r="R1985" i="1"/>
  <c r="O1985" i="1"/>
  <c r="Q1985" i="1" s="1"/>
  <c r="N1985" i="1"/>
  <c r="S1984" i="1"/>
  <c r="R1984" i="1"/>
  <c r="O1984" i="1"/>
  <c r="Q1984" i="1" s="1"/>
  <c r="N1984" i="1"/>
  <c r="S1983" i="1"/>
  <c r="R1983" i="1"/>
  <c r="O1983" i="1"/>
  <c r="Q1983" i="1" s="1"/>
  <c r="N1983" i="1"/>
  <c r="S1982" i="1"/>
  <c r="R1982" i="1"/>
  <c r="O1982" i="1"/>
  <c r="N1982" i="1"/>
  <c r="S1981" i="1"/>
  <c r="R1981" i="1"/>
  <c r="O1981" i="1"/>
  <c r="Q1981" i="1" s="1"/>
  <c r="N1981" i="1"/>
  <c r="S1980" i="1"/>
  <c r="R1980" i="1"/>
  <c r="O1980" i="1"/>
  <c r="N1980" i="1"/>
  <c r="S1979" i="1"/>
  <c r="R1979" i="1"/>
  <c r="O1979" i="1"/>
  <c r="Q1979" i="1" s="1"/>
  <c r="N1979" i="1"/>
  <c r="S1978" i="1"/>
  <c r="R1978" i="1"/>
  <c r="O1978" i="1"/>
  <c r="Q1978" i="1" s="1"/>
  <c r="N1978" i="1"/>
  <c r="S1977" i="1"/>
  <c r="R1977" i="1"/>
  <c r="O1977" i="1"/>
  <c r="Q1977" i="1" s="1"/>
  <c r="N1977" i="1"/>
  <c r="S1976" i="1"/>
  <c r="R1976" i="1"/>
  <c r="O1976" i="1"/>
  <c r="Q1976" i="1" s="1"/>
  <c r="N1976" i="1"/>
  <c r="S1975" i="1"/>
  <c r="R1975" i="1"/>
  <c r="O1975" i="1"/>
  <c r="Q1975" i="1" s="1"/>
  <c r="N1975" i="1"/>
  <c r="S1974" i="1"/>
  <c r="R1974" i="1"/>
  <c r="O1974" i="1"/>
  <c r="Q1974" i="1" s="1"/>
  <c r="N1974" i="1"/>
  <c r="S1973" i="1"/>
  <c r="R1973" i="1"/>
  <c r="O1973" i="1"/>
  <c r="Q1973" i="1" s="1"/>
  <c r="N1973" i="1"/>
  <c r="S1972" i="1"/>
  <c r="R1972" i="1"/>
  <c r="O1972" i="1"/>
  <c r="N1972" i="1"/>
  <c r="S1971" i="1"/>
  <c r="R1971" i="1"/>
  <c r="O1971" i="1"/>
  <c r="Q1971" i="1" s="1"/>
  <c r="N1971" i="1"/>
  <c r="S1970" i="1"/>
  <c r="R1970" i="1"/>
  <c r="O1970" i="1"/>
  <c r="Q1970" i="1" s="1"/>
  <c r="N1970" i="1"/>
  <c r="S1969" i="1"/>
  <c r="R1969" i="1"/>
  <c r="O1969" i="1"/>
  <c r="Q1969" i="1" s="1"/>
  <c r="N1969" i="1"/>
  <c r="S1968" i="1"/>
  <c r="R1968" i="1"/>
  <c r="O1968" i="1"/>
  <c r="Q1968" i="1" s="1"/>
  <c r="N1968" i="1"/>
  <c r="S1967" i="1"/>
  <c r="R1967" i="1"/>
  <c r="O1967" i="1"/>
  <c r="Q1967" i="1" s="1"/>
  <c r="N1967" i="1"/>
  <c r="S1966" i="1"/>
  <c r="R1966" i="1"/>
  <c r="O1966" i="1"/>
  <c r="N1966" i="1"/>
  <c r="S1965" i="1"/>
  <c r="R1965" i="1"/>
  <c r="O1965" i="1"/>
  <c r="Q1965" i="1" s="1"/>
  <c r="N1965" i="1"/>
  <c r="S1964" i="1"/>
  <c r="R1964" i="1"/>
  <c r="O1964" i="1"/>
  <c r="N1964" i="1"/>
  <c r="S1963" i="1"/>
  <c r="R1963" i="1"/>
  <c r="O1963" i="1"/>
  <c r="Q1963" i="1" s="1"/>
  <c r="N1963" i="1"/>
  <c r="S1962" i="1"/>
  <c r="R1962" i="1"/>
  <c r="O1962" i="1"/>
  <c r="Q1962" i="1" s="1"/>
  <c r="N1962" i="1"/>
  <c r="S1961" i="1"/>
  <c r="R1961" i="1"/>
  <c r="O1961" i="1"/>
  <c r="Q1961" i="1" s="1"/>
  <c r="N1961" i="1"/>
  <c r="S1960" i="1"/>
  <c r="R1960" i="1"/>
  <c r="O1960" i="1"/>
  <c r="Q1960" i="1" s="1"/>
  <c r="N1960" i="1"/>
  <c r="S1959" i="1"/>
  <c r="R1959" i="1"/>
  <c r="O1959" i="1"/>
  <c r="Q1959" i="1" s="1"/>
  <c r="N1959" i="1"/>
  <c r="S1958" i="1"/>
  <c r="R1958" i="1"/>
  <c r="O1958" i="1"/>
  <c r="Q1958" i="1" s="1"/>
  <c r="N1958" i="1"/>
  <c r="S1957" i="1"/>
  <c r="R1957" i="1"/>
  <c r="O1957" i="1"/>
  <c r="Q1957" i="1" s="1"/>
  <c r="N1957" i="1"/>
  <c r="S1956" i="1"/>
  <c r="R1956" i="1"/>
  <c r="O1956" i="1"/>
  <c r="N1956" i="1"/>
  <c r="S1955" i="1"/>
  <c r="R1955" i="1"/>
  <c r="O1955" i="1"/>
  <c r="Q1955" i="1" s="1"/>
  <c r="N1955" i="1"/>
  <c r="S1954" i="1"/>
  <c r="R1954" i="1"/>
  <c r="O1954" i="1"/>
  <c r="Q1954" i="1" s="1"/>
  <c r="N1954" i="1"/>
  <c r="S1953" i="1"/>
  <c r="R1953" i="1"/>
  <c r="O1953" i="1"/>
  <c r="Q1953" i="1" s="1"/>
  <c r="N1953" i="1"/>
  <c r="S1952" i="1"/>
  <c r="R1952" i="1"/>
  <c r="O1952" i="1"/>
  <c r="Q1952" i="1" s="1"/>
  <c r="N1952" i="1"/>
  <c r="S1951" i="1"/>
  <c r="R1951" i="1"/>
  <c r="O1951" i="1"/>
  <c r="Q1951" i="1" s="1"/>
  <c r="N1951" i="1"/>
  <c r="S1950" i="1"/>
  <c r="R1950" i="1"/>
  <c r="O1950" i="1"/>
  <c r="N1950" i="1"/>
  <c r="S1949" i="1"/>
  <c r="R1949" i="1"/>
  <c r="O1949" i="1"/>
  <c r="Q1949" i="1" s="1"/>
  <c r="N1949" i="1"/>
  <c r="S1948" i="1"/>
  <c r="R1948" i="1"/>
  <c r="O1948" i="1"/>
  <c r="N1948" i="1"/>
  <c r="S1947" i="1"/>
  <c r="R1947" i="1"/>
  <c r="O1947" i="1"/>
  <c r="Q1947" i="1" s="1"/>
  <c r="N1947" i="1"/>
  <c r="S1946" i="1"/>
  <c r="R1946" i="1"/>
  <c r="O1946" i="1"/>
  <c r="Q1946" i="1" s="1"/>
  <c r="N1946" i="1"/>
  <c r="S1945" i="1"/>
  <c r="R1945" i="1"/>
  <c r="O1945" i="1"/>
  <c r="Q1945" i="1" s="1"/>
  <c r="N1945" i="1"/>
  <c r="S1944" i="1"/>
  <c r="R1944" i="1"/>
  <c r="O1944" i="1"/>
  <c r="Q1944" i="1" s="1"/>
  <c r="N1944" i="1"/>
  <c r="S1943" i="1"/>
  <c r="R1943" i="1"/>
  <c r="O1943" i="1"/>
  <c r="Q1943" i="1" s="1"/>
  <c r="N1943" i="1"/>
  <c r="S1942" i="1"/>
  <c r="R1942" i="1"/>
  <c r="O1942" i="1"/>
  <c r="Q1942" i="1" s="1"/>
  <c r="N1942" i="1"/>
  <c r="S1941" i="1"/>
  <c r="R1941" i="1"/>
  <c r="O1941" i="1"/>
  <c r="Q1941" i="1" s="1"/>
  <c r="N1941" i="1"/>
  <c r="S1940" i="1"/>
  <c r="R1940" i="1"/>
  <c r="O1940" i="1"/>
  <c r="N1940" i="1"/>
  <c r="S1939" i="1"/>
  <c r="R1939" i="1"/>
  <c r="O1939" i="1"/>
  <c r="Q1939" i="1" s="1"/>
  <c r="N1939" i="1"/>
  <c r="S1938" i="1"/>
  <c r="R1938" i="1"/>
  <c r="O1938" i="1"/>
  <c r="Q1938" i="1" s="1"/>
  <c r="N1938" i="1"/>
  <c r="S1937" i="1"/>
  <c r="R1937" i="1"/>
  <c r="O1937" i="1"/>
  <c r="Q1937" i="1" s="1"/>
  <c r="N1937" i="1"/>
  <c r="S1936" i="1"/>
  <c r="R1936" i="1"/>
  <c r="O1936" i="1"/>
  <c r="Q1936" i="1" s="1"/>
  <c r="N1936" i="1"/>
  <c r="S1935" i="1"/>
  <c r="R1935" i="1"/>
  <c r="O1935" i="1"/>
  <c r="Q1935" i="1" s="1"/>
  <c r="N1935" i="1"/>
  <c r="S1934" i="1"/>
  <c r="R1934" i="1"/>
  <c r="O1934" i="1"/>
  <c r="N1934" i="1"/>
  <c r="S1933" i="1"/>
  <c r="R1933" i="1"/>
  <c r="O1933" i="1"/>
  <c r="Q1933" i="1" s="1"/>
  <c r="N1933" i="1"/>
  <c r="S1932" i="1"/>
  <c r="R1932" i="1"/>
  <c r="O1932" i="1"/>
  <c r="N1932" i="1"/>
  <c r="S1931" i="1"/>
  <c r="R1931" i="1"/>
  <c r="O1931" i="1"/>
  <c r="Q1931" i="1" s="1"/>
  <c r="N1931" i="1"/>
  <c r="S1930" i="1"/>
  <c r="R1930" i="1"/>
  <c r="O1930" i="1"/>
  <c r="Q1930" i="1" s="1"/>
  <c r="N1930" i="1"/>
  <c r="S1929" i="1"/>
  <c r="R1929" i="1"/>
  <c r="O1929" i="1"/>
  <c r="Q1929" i="1" s="1"/>
  <c r="N1929" i="1"/>
  <c r="S1928" i="1"/>
  <c r="R1928" i="1"/>
  <c r="O1928" i="1"/>
  <c r="Q1928" i="1" s="1"/>
  <c r="N1928" i="1"/>
  <c r="S1927" i="1"/>
  <c r="R1927" i="1"/>
  <c r="O1927" i="1"/>
  <c r="Q1927" i="1" s="1"/>
  <c r="N1927" i="1"/>
  <c r="S1926" i="1"/>
  <c r="R1926" i="1"/>
  <c r="O1926" i="1"/>
  <c r="Q1926" i="1" s="1"/>
  <c r="N1926" i="1"/>
  <c r="S1925" i="1"/>
  <c r="R1925" i="1"/>
  <c r="O1925" i="1"/>
  <c r="Q1925" i="1" s="1"/>
  <c r="N1925" i="1"/>
  <c r="S1924" i="1"/>
  <c r="R1924" i="1"/>
  <c r="O1924" i="1"/>
  <c r="N1924" i="1"/>
  <c r="S1923" i="1"/>
  <c r="R1923" i="1"/>
  <c r="O1923" i="1"/>
  <c r="Q1923" i="1" s="1"/>
  <c r="N1923" i="1"/>
  <c r="S1922" i="1"/>
  <c r="R1922" i="1"/>
  <c r="O1922" i="1"/>
  <c r="Q1922" i="1" s="1"/>
  <c r="N1922" i="1"/>
  <c r="S1921" i="1"/>
  <c r="R1921" i="1"/>
  <c r="O1921" i="1"/>
  <c r="Q1921" i="1" s="1"/>
  <c r="N1921" i="1"/>
  <c r="S1920" i="1"/>
  <c r="R1920" i="1"/>
  <c r="O1920" i="1"/>
  <c r="Q1920" i="1" s="1"/>
  <c r="N1920" i="1"/>
  <c r="S1919" i="1"/>
  <c r="R1919" i="1"/>
  <c r="O1919" i="1"/>
  <c r="Q1919" i="1" s="1"/>
  <c r="N1919" i="1"/>
  <c r="S1918" i="1"/>
  <c r="R1918" i="1"/>
  <c r="O1918" i="1"/>
  <c r="N1918" i="1"/>
  <c r="S1917" i="1"/>
  <c r="R1917" i="1"/>
  <c r="O1917" i="1"/>
  <c r="Q1917" i="1" s="1"/>
  <c r="N1917" i="1"/>
  <c r="S1916" i="1"/>
  <c r="R1916" i="1"/>
  <c r="O1916" i="1"/>
  <c r="Q1916" i="1" s="1"/>
  <c r="N1916" i="1"/>
  <c r="S1915" i="1"/>
  <c r="R1915" i="1"/>
  <c r="O1915" i="1"/>
  <c r="N1915" i="1"/>
  <c r="S1914" i="1"/>
  <c r="R1914" i="1"/>
  <c r="O1914" i="1"/>
  <c r="Q1914" i="1" s="1"/>
  <c r="N1914" i="1"/>
  <c r="S1913" i="1"/>
  <c r="R1913" i="1"/>
  <c r="O1913" i="1"/>
  <c r="N1913" i="1"/>
  <c r="S1912" i="1"/>
  <c r="R1912" i="1"/>
  <c r="O1912" i="1"/>
  <c r="N1912" i="1"/>
  <c r="S1911" i="1"/>
  <c r="R1911" i="1"/>
  <c r="O1911" i="1"/>
  <c r="Q1911" i="1" s="1"/>
  <c r="N1911" i="1"/>
  <c r="S1910" i="1"/>
  <c r="R1910" i="1"/>
  <c r="O1910" i="1"/>
  <c r="Q1910" i="1" s="1"/>
  <c r="N1910" i="1"/>
  <c r="S1909" i="1"/>
  <c r="R1909" i="1"/>
  <c r="O1909" i="1"/>
  <c r="Q1909" i="1" s="1"/>
  <c r="N1909" i="1"/>
  <c r="S1908" i="1"/>
  <c r="R1908" i="1"/>
  <c r="O1908" i="1"/>
  <c r="N1908" i="1"/>
  <c r="S1907" i="1"/>
  <c r="R1907" i="1"/>
  <c r="O1907" i="1"/>
  <c r="N1907" i="1"/>
  <c r="S1906" i="1"/>
  <c r="R1906" i="1"/>
  <c r="O1906" i="1"/>
  <c r="Q1906" i="1" s="1"/>
  <c r="N1906" i="1"/>
  <c r="S1905" i="1"/>
  <c r="R1905" i="1"/>
  <c r="O1905" i="1"/>
  <c r="Q1905" i="1" s="1"/>
  <c r="N1905" i="1"/>
  <c r="S1904" i="1"/>
  <c r="R1904" i="1"/>
  <c r="O1904" i="1"/>
  <c r="N1904" i="1"/>
  <c r="S1903" i="1"/>
  <c r="R1903" i="1"/>
  <c r="O1903" i="1"/>
  <c r="Q1903" i="1" s="1"/>
  <c r="N1903" i="1"/>
  <c r="S1902" i="1"/>
  <c r="R1902" i="1"/>
  <c r="O1902" i="1"/>
  <c r="Q1902" i="1" s="1"/>
  <c r="N1902" i="1"/>
  <c r="S1901" i="1"/>
  <c r="R1901" i="1"/>
  <c r="O1901" i="1"/>
  <c r="Q1901" i="1" s="1"/>
  <c r="N1901" i="1"/>
  <c r="S1900" i="1"/>
  <c r="R1900" i="1"/>
  <c r="O1900" i="1"/>
  <c r="Q1900" i="1" s="1"/>
  <c r="N1900" i="1"/>
  <c r="S1899" i="1"/>
  <c r="R1899" i="1"/>
  <c r="O1899" i="1"/>
  <c r="N1899" i="1"/>
  <c r="S1898" i="1"/>
  <c r="R1898" i="1"/>
  <c r="O1898" i="1"/>
  <c r="Q1898" i="1" s="1"/>
  <c r="N1898" i="1"/>
  <c r="S1897" i="1"/>
  <c r="R1897" i="1"/>
  <c r="O1897" i="1"/>
  <c r="N1897" i="1"/>
  <c r="S1896" i="1"/>
  <c r="R1896" i="1"/>
  <c r="O1896" i="1"/>
  <c r="N1896" i="1"/>
  <c r="S1895" i="1"/>
  <c r="R1895" i="1"/>
  <c r="O1895" i="1"/>
  <c r="Q1895" i="1" s="1"/>
  <c r="N1895" i="1"/>
  <c r="S1894" i="1"/>
  <c r="R1894" i="1"/>
  <c r="O1894" i="1"/>
  <c r="Q1894" i="1" s="1"/>
  <c r="N1894" i="1"/>
  <c r="S1893" i="1"/>
  <c r="R1893" i="1"/>
  <c r="O1893" i="1"/>
  <c r="Q1893" i="1" s="1"/>
  <c r="N1893" i="1"/>
  <c r="S1892" i="1"/>
  <c r="R1892" i="1"/>
  <c r="O1892" i="1"/>
  <c r="Q1892" i="1" s="1"/>
  <c r="N1892" i="1"/>
  <c r="S1891" i="1"/>
  <c r="R1891" i="1"/>
  <c r="O1891" i="1"/>
  <c r="N1891" i="1"/>
  <c r="S1890" i="1"/>
  <c r="R1890" i="1"/>
  <c r="O1890" i="1"/>
  <c r="Q1890" i="1" s="1"/>
  <c r="N1890" i="1"/>
  <c r="S1889" i="1"/>
  <c r="R1889" i="1"/>
  <c r="O1889" i="1"/>
  <c r="Q1889" i="1" s="1"/>
  <c r="N1889" i="1"/>
  <c r="S1888" i="1"/>
  <c r="R1888" i="1"/>
  <c r="O1888" i="1"/>
  <c r="N1888" i="1"/>
  <c r="S1887" i="1"/>
  <c r="R1887" i="1"/>
  <c r="O1887" i="1"/>
  <c r="Q1887" i="1" s="1"/>
  <c r="N1887" i="1"/>
  <c r="S1886" i="1"/>
  <c r="R1886" i="1"/>
  <c r="O1886" i="1"/>
  <c r="Q1886" i="1" s="1"/>
  <c r="N1886" i="1"/>
  <c r="S1885" i="1"/>
  <c r="R1885" i="1"/>
  <c r="O1885" i="1"/>
  <c r="Q1885" i="1" s="1"/>
  <c r="N1885" i="1"/>
  <c r="S1884" i="1"/>
  <c r="R1884" i="1"/>
  <c r="O1884" i="1"/>
  <c r="Q1884" i="1" s="1"/>
  <c r="N1884" i="1"/>
  <c r="S1883" i="1"/>
  <c r="R1883" i="1"/>
  <c r="O1883" i="1"/>
  <c r="N1883" i="1"/>
  <c r="S1882" i="1"/>
  <c r="R1882" i="1"/>
  <c r="O1882" i="1"/>
  <c r="Q1882" i="1" s="1"/>
  <c r="N1882" i="1"/>
  <c r="S1881" i="1"/>
  <c r="R1881" i="1"/>
  <c r="O1881" i="1"/>
  <c r="Q1881" i="1" s="1"/>
  <c r="N1881" i="1"/>
  <c r="S1880" i="1"/>
  <c r="R1880" i="1"/>
  <c r="O1880" i="1"/>
  <c r="N1880" i="1"/>
  <c r="S1879" i="1"/>
  <c r="R1879" i="1"/>
  <c r="O1879" i="1"/>
  <c r="Q1879" i="1" s="1"/>
  <c r="N1879" i="1"/>
  <c r="S1878" i="1"/>
  <c r="R1878" i="1"/>
  <c r="O1878" i="1"/>
  <c r="Q1878" i="1" s="1"/>
  <c r="N1878" i="1"/>
  <c r="S1877" i="1"/>
  <c r="R1877" i="1"/>
  <c r="O1877" i="1"/>
  <c r="Q1877" i="1" s="1"/>
  <c r="N1877" i="1"/>
  <c r="S1876" i="1"/>
  <c r="R1876" i="1"/>
  <c r="P1876" i="1"/>
  <c r="O1876" i="1"/>
  <c r="Q1876" i="1" s="1"/>
  <c r="N1876" i="1"/>
  <c r="S1875" i="1"/>
  <c r="R1875" i="1"/>
  <c r="O1875" i="1"/>
  <c r="N1875" i="1"/>
  <c r="S1874" i="1"/>
  <c r="R1874" i="1"/>
  <c r="O1874" i="1"/>
  <c r="Q1874" i="1" s="1"/>
  <c r="N1874" i="1"/>
  <c r="S1873" i="1"/>
  <c r="R1873" i="1"/>
  <c r="O1873" i="1"/>
  <c r="Q1873" i="1" s="1"/>
  <c r="N1873" i="1"/>
  <c r="P1873" i="1" s="1"/>
  <c r="S1872" i="1"/>
  <c r="R1872" i="1"/>
  <c r="O1872" i="1"/>
  <c r="Q1872" i="1" s="1"/>
  <c r="N1872" i="1"/>
  <c r="P1872" i="1" s="1"/>
  <c r="T1872" i="1" s="1"/>
  <c r="S1871" i="1"/>
  <c r="R1871" i="1"/>
  <c r="O1871" i="1"/>
  <c r="N1871" i="1"/>
  <c r="P1871" i="1" s="1"/>
  <c r="T1871" i="1" s="1"/>
  <c r="S1870" i="1"/>
  <c r="R1870" i="1"/>
  <c r="O1870" i="1"/>
  <c r="N1870" i="1"/>
  <c r="P1870" i="1" s="1"/>
  <c r="T1870" i="1" s="1"/>
  <c r="S1869" i="1"/>
  <c r="R1869" i="1"/>
  <c r="O1869" i="1"/>
  <c r="N1869" i="1"/>
  <c r="P1869" i="1" s="1"/>
  <c r="T1869" i="1" s="1"/>
  <c r="S1868" i="1"/>
  <c r="R1868" i="1"/>
  <c r="O1868" i="1"/>
  <c r="N1868" i="1"/>
  <c r="P1868" i="1" s="1"/>
  <c r="T1868" i="1" s="1"/>
  <c r="S1867" i="1"/>
  <c r="R1867" i="1"/>
  <c r="O1867" i="1"/>
  <c r="N1867" i="1"/>
  <c r="P1867" i="1" s="1"/>
  <c r="T1867" i="1" s="1"/>
  <c r="S1866" i="1"/>
  <c r="R1866" i="1"/>
  <c r="O1866" i="1"/>
  <c r="N1866" i="1"/>
  <c r="S1865" i="1"/>
  <c r="R1865" i="1"/>
  <c r="O1865" i="1"/>
  <c r="N1865" i="1"/>
  <c r="P1865" i="1" s="1"/>
  <c r="T1865" i="1" s="1"/>
  <c r="S1864" i="1"/>
  <c r="R1864" i="1"/>
  <c r="O1864" i="1"/>
  <c r="N1864" i="1"/>
  <c r="P1864" i="1" s="1"/>
  <c r="T1864" i="1" s="1"/>
  <c r="S1863" i="1"/>
  <c r="R1863" i="1"/>
  <c r="O1863" i="1"/>
  <c r="N1863" i="1"/>
  <c r="P1863" i="1" s="1"/>
  <c r="T1863" i="1" s="1"/>
  <c r="S1862" i="1"/>
  <c r="R1862" i="1"/>
  <c r="O1862" i="1"/>
  <c r="N1862" i="1"/>
  <c r="P1862" i="1" s="1"/>
  <c r="S1861" i="1"/>
  <c r="R1861" i="1"/>
  <c r="O1861" i="1"/>
  <c r="N1861" i="1"/>
  <c r="P1861" i="1" s="1"/>
  <c r="T1861" i="1" s="1"/>
  <c r="S1860" i="1"/>
  <c r="R1860" i="1"/>
  <c r="O1860" i="1"/>
  <c r="N1860" i="1"/>
  <c r="P1860" i="1" s="1"/>
  <c r="T1860" i="1" s="1"/>
  <c r="S1859" i="1"/>
  <c r="R1859" i="1"/>
  <c r="O1859" i="1"/>
  <c r="N1859" i="1"/>
  <c r="P1859" i="1" s="1"/>
  <c r="T1859" i="1" s="1"/>
  <c r="S1858" i="1"/>
  <c r="R1858" i="1"/>
  <c r="O1858" i="1"/>
  <c r="N1858" i="1"/>
  <c r="P1858" i="1" s="1"/>
  <c r="T1858" i="1" s="1"/>
  <c r="S1857" i="1"/>
  <c r="R1857" i="1"/>
  <c r="O1857" i="1"/>
  <c r="N1857" i="1"/>
  <c r="P1857" i="1" s="1"/>
  <c r="T1857" i="1" s="1"/>
  <c r="S1856" i="1"/>
  <c r="R1856" i="1"/>
  <c r="O1856" i="1"/>
  <c r="N1856" i="1"/>
  <c r="P1856" i="1" s="1"/>
  <c r="T1856" i="1" s="1"/>
  <c r="S1855" i="1"/>
  <c r="R1855" i="1"/>
  <c r="O1855" i="1"/>
  <c r="N1855" i="1"/>
  <c r="P1855" i="1" s="1"/>
  <c r="T1855" i="1" s="1"/>
  <c r="S1854" i="1"/>
  <c r="R1854" i="1"/>
  <c r="O1854" i="1"/>
  <c r="N1854" i="1"/>
  <c r="S1853" i="1"/>
  <c r="R1853" i="1"/>
  <c r="O1853" i="1"/>
  <c r="N1853" i="1"/>
  <c r="P1853" i="1" s="1"/>
  <c r="T1853" i="1" s="1"/>
  <c r="S1852" i="1"/>
  <c r="R1852" i="1"/>
  <c r="O1852" i="1"/>
  <c r="N1852" i="1"/>
  <c r="P1852" i="1" s="1"/>
  <c r="T1852" i="1" s="1"/>
  <c r="S1851" i="1"/>
  <c r="R1851" i="1"/>
  <c r="O1851" i="1"/>
  <c r="N1851" i="1"/>
  <c r="P1851" i="1" s="1"/>
  <c r="T1851" i="1" s="1"/>
  <c r="S1850" i="1"/>
  <c r="R1850" i="1"/>
  <c r="O1850" i="1"/>
  <c r="N1850" i="1"/>
  <c r="P1850" i="1" s="1"/>
  <c r="T1850" i="1" s="1"/>
  <c r="S1849" i="1"/>
  <c r="R1849" i="1"/>
  <c r="O1849" i="1"/>
  <c r="N1849" i="1"/>
  <c r="P1849" i="1" s="1"/>
  <c r="T1849" i="1" s="1"/>
  <c r="S1848" i="1"/>
  <c r="R1848" i="1"/>
  <c r="O1848" i="1"/>
  <c r="N1848" i="1"/>
  <c r="P1848" i="1" s="1"/>
  <c r="T1848" i="1" s="1"/>
  <c r="S1847" i="1"/>
  <c r="R1847" i="1"/>
  <c r="O1847" i="1"/>
  <c r="N1847" i="1"/>
  <c r="P1847" i="1" s="1"/>
  <c r="T1847" i="1" s="1"/>
  <c r="S1846" i="1"/>
  <c r="R1846" i="1"/>
  <c r="O1846" i="1"/>
  <c r="N1846" i="1"/>
  <c r="S1845" i="1"/>
  <c r="R1845" i="1"/>
  <c r="O1845" i="1"/>
  <c r="N1845" i="1"/>
  <c r="P1845" i="1" s="1"/>
  <c r="T1845" i="1" s="1"/>
  <c r="S1844" i="1"/>
  <c r="R1844" i="1"/>
  <c r="O1844" i="1"/>
  <c r="N1844" i="1"/>
  <c r="P1844" i="1" s="1"/>
  <c r="T1844" i="1" s="1"/>
  <c r="S1843" i="1"/>
  <c r="R1843" i="1"/>
  <c r="O1843" i="1"/>
  <c r="N1843" i="1"/>
  <c r="P1843" i="1" s="1"/>
  <c r="T1843" i="1" s="1"/>
  <c r="S1842" i="1"/>
  <c r="R1842" i="1"/>
  <c r="O1842" i="1"/>
  <c r="N1842" i="1"/>
  <c r="P1842" i="1" s="1"/>
  <c r="S1841" i="1"/>
  <c r="R1841" i="1"/>
  <c r="O1841" i="1"/>
  <c r="N1841" i="1"/>
  <c r="P1841" i="1" s="1"/>
  <c r="T1841" i="1" s="1"/>
  <c r="S1840" i="1"/>
  <c r="R1840" i="1"/>
  <c r="O1840" i="1"/>
  <c r="N1840" i="1"/>
  <c r="P1840" i="1" s="1"/>
  <c r="T1840" i="1" s="1"/>
  <c r="S1839" i="1"/>
  <c r="R1839" i="1"/>
  <c r="O1839" i="1"/>
  <c r="N1839" i="1"/>
  <c r="P1839" i="1" s="1"/>
  <c r="T1839" i="1" s="1"/>
  <c r="S1838" i="1"/>
  <c r="R1838" i="1"/>
  <c r="O1838" i="1"/>
  <c r="N1838" i="1"/>
  <c r="P1838" i="1" s="1"/>
  <c r="T1838" i="1" s="1"/>
  <c r="S1837" i="1"/>
  <c r="R1837" i="1"/>
  <c r="O1837" i="1"/>
  <c r="N1837" i="1"/>
  <c r="P1837" i="1" s="1"/>
  <c r="T1837" i="1" s="1"/>
  <c r="S1836" i="1"/>
  <c r="R1836" i="1"/>
  <c r="O1836" i="1"/>
  <c r="N1836" i="1"/>
  <c r="P1836" i="1" s="1"/>
  <c r="T1836" i="1" s="1"/>
  <c r="S1835" i="1"/>
  <c r="R1835" i="1"/>
  <c r="O1835" i="1"/>
  <c r="N1835" i="1"/>
  <c r="P1835" i="1" s="1"/>
  <c r="T1835" i="1" s="1"/>
  <c r="S1834" i="1"/>
  <c r="R1834" i="1"/>
  <c r="O1834" i="1"/>
  <c r="N1834" i="1"/>
  <c r="P1834" i="1" s="1"/>
  <c r="S1833" i="1"/>
  <c r="R1833" i="1"/>
  <c r="O1833" i="1"/>
  <c r="N1833" i="1"/>
  <c r="P1833" i="1" s="1"/>
  <c r="T1833" i="1" s="1"/>
  <c r="S1832" i="1"/>
  <c r="R1832" i="1"/>
  <c r="O1832" i="1"/>
  <c r="N1832" i="1"/>
  <c r="P1832" i="1" s="1"/>
  <c r="T1832" i="1" s="1"/>
  <c r="S1831" i="1"/>
  <c r="R1831" i="1"/>
  <c r="O1831" i="1"/>
  <c r="N1831" i="1"/>
  <c r="P1831" i="1" s="1"/>
  <c r="T1831" i="1" s="1"/>
  <c r="S1830" i="1"/>
  <c r="R1830" i="1"/>
  <c r="O1830" i="1"/>
  <c r="N1830" i="1"/>
  <c r="P1830" i="1" s="1"/>
  <c r="S1829" i="1"/>
  <c r="R1829" i="1"/>
  <c r="O1829" i="1"/>
  <c r="N1829" i="1"/>
  <c r="P1829" i="1" s="1"/>
  <c r="T1829" i="1" s="1"/>
  <c r="S1828" i="1"/>
  <c r="R1828" i="1"/>
  <c r="O1828" i="1"/>
  <c r="N1828" i="1"/>
  <c r="P1828" i="1" s="1"/>
  <c r="T1828" i="1" s="1"/>
  <c r="S1827" i="1"/>
  <c r="R1827" i="1"/>
  <c r="O1827" i="1"/>
  <c r="N1827" i="1"/>
  <c r="P1827" i="1" s="1"/>
  <c r="T1827" i="1" s="1"/>
  <c r="S1826" i="1"/>
  <c r="R1826" i="1"/>
  <c r="O1826" i="1"/>
  <c r="N1826" i="1"/>
  <c r="P1826" i="1" s="1"/>
  <c r="T1826" i="1" s="1"/>
  <c r="S1825" i="1"/>
  <c r="R1825" i="1"/>
  <c r="O1825" i="1"/>
  <c r="N1825" i="1"/>
  <c r="P1825" i="1" s="1"/>
  <c r="T1825" i="1" s="1"/>
  <c r="S1824" i="1"/>
  <c r="R1824" i="1"/>
  <c r="O1824" i="1"/>
  <c r="N1824" i="1"/>
  <c r="P1824" i="1" s="1"/>
  <c r="T1824" i="1" s="1"/>
  <c r="S1823" i="1"/>
  <c r="R1823" i="1"/>
  <c r="O1823" i="1"/>
  <c r="N1823" i="1"/>
  <c r="P1823" i="1" s="1"/>
  <c r="T1823" i="1" s="1"/>
  <c r="S1822" i="1"/>
  <c r="R1822" i="1"/>
  <c r="O1822" i="1"/>
  <c r="N1822" i="1"/>
  <c r="S1821" i="1"/>
  <c r="R1821" i="1"/>
  <c r="O1821" i="1"/>
  <c r="N1821" i="1"/>
  <c r="P1821" i="1" s="1"/>
  <c r="S1820" i="1"/>
  <c r="R1820" i="1"/>
  <c r="O1820" i="1"/>
  <c r="N1820" i="1"/>
  <c r="P1820" i="1" s="1"/>
  <c r="S1819" i="1"/>
  <c r="R1819" i="1"/>
  <c r="P1819" i="1"/>
  <c r="T1819" i="1" s="1"/>
  <c r="O1819" i="1"/>
  <c r="N1819" i="1"/>
  <c r="S1818" i="1"/>
  <c r="R1818" i="1"/>
  <c r="O1818" i="1"/>
  <c r="N1818" i="1"/>
  <c r="S1817" i="1"/>
  <c r="R1817" i="1"/>
  <c r="O1817" i="1"/>
  <c r="N1817" i="1"/>
  <c r="S1816" i="1"/>
  <c r="R1816" i="1"/>
  <c r="O1816" i="1"/>
  <c r="N1816" i="1"/>
  <c r="P1816" i="1" s="1"/>
  <c r="S1815" i="1"/>
  <c r="R1815" i="1"/>
  <c r="O1815" i="1"/>
  <c r="N1815" i="1"/>
  <c r="P1815" i="1" s="1"/>
  <c r="T1815" i="1" s="1"/>
  <c r="S1814" i="1"/>
  <c r="R1814" i="1"/>
  <c r="O1814" i="1"/>
  <c r="N1814" i="1"/>
  <c r="S1813" i="1"/>
  <c r="R1813" i="1"/>
  <c r="O1813" i="1"/>
  <c r="N1813" i="1"/>
  <c r="S1812" i="1"/>
  <c r="R1812" i="1"/>
  <c r="O1812" i="1"/>
  <c r="N1812" i="1"/>
  <c r="P1812" i="1" s="1"/>
  <c r="S1811" i="1"/>
  <c r="R1811" i="1"/>
  <c r="O1811" i="1"/>
  <c r="N1811" i="1"/>
  <c r="P1811" i="1" s="1"/>
  <c r="T1811" i="1" s="1"/>
  <c r="S1810" i="1"/>
  <c r="R1810" i="1"/>
  <c r="O1810" i="1"/>
  <c r="N1810" i="1"/>
  <c r="S1809" i="1"/>
  <c r="R1809" i="1"/>
  <c r="O1809" i="1"/>
  <c r="N1809" i="1"/>
  <c r="P1809" i="1" s="1"/>
  <c r="S1808" i="1"/>
  <c r="R1808" i="1"/>
  <c r="O1808" i="1"/>
  <c r="N1808" i="1"/>
  <c r="P1808" i="1" s="1"/>
  <c r="S1807" i="1"/>
  <c r="R1807" i="1"/>
  <c r="O1807" i="1"/>
  <c r="N1807" i="1"/>
  <c r="P1807" i="1" s="1"/>
  <c r="T1807" i="1" s="1"/>
  <c r="S1806" i="1"/>
  <c r="R1806" i="1"/>
  <c r="O1806" i="1"/>
  <c r="N1806" i="1"/>
  <c r="S1805" i="1"/>
  <c r="R1805" i="1"/>
  <c r="O1805" i="1"/>
  <c r="N1805" i="1"/>
  <c r="P1805" i="1" s="1"/>
  <c r="S1804" i="1"/>
  <c r="R1804" i="1"/>
  <c r="O1804" i="1"/>
  <c r="N1804" i="1"/>
  <c r="P1804" i="1" s="1"/>
  <c r="S1803" i="1"/>
  <c r="R1803" i="1"/>
  <c r="O1803" i="1"/>
  <c r="N1803" i="1"/>
  <c r="P1803" i="1" s="1"/>
  <c r="T1803" i="1" s="1"/>
  <c r="S1802" i="1"/>
  <c r="R1802" i="1"/>
  <c r="O1802" i="1"/>
  <c r="N1802" i="1"/>
  <c r="S1801" i="1"/>
  <c r="R1801" i="1"/>
  <c r="O1801" i="1"/>
  <c r="N1801" i="1"/>
  <c r="S1800" i="1"/>
  <c r="R1800" i="1"/>
  <c r="O1800" i="1"/>
  <c r="N1800" i="1"/>
  <c r="P1800" i="1" s="1"/>
  <c r="S1799" i="1"/>
  <c r="R1799" i="1"/>
  <c r="O1799" i="1"/>
  <c r="N1799" i="1"/>
  <c r="P1799" i="1" s="1"/>
  <c r="T1799" i="1" s="1"/>
  <c r="S1798" i="1"/>
  <c r="R1798" i="1"/>
  <c r="O1798" i="1"/>
  <c r="N1798" i="1"/>
  <c r="S1797" i="1"/>
  <c r="R1797" i="1"/>
  <c r="O1797" i="1"/>
  <c r="N1797" i="1"/>
  <c r="S1796" i="1"/>
  <c r="R1796" i="1"/>
  <c r="O1796" i="1"/>
  <c r="N1796" i="1"/>
  <c r="P1796" i="1" s="1"/>
  <c r="S1795" i="1"/>
  <c r="R1795" i="1"/>
  <c r="O1795" i="1"/>
  <c r="N1795" i="1"/>
  <c r="P1795" i="1" s="1"/>
  <c r="T1795" i="1" s="1"/>
  <c r="S1794" i="1"/>
  <c r="R1794" i="1"/>
  <c r="O1794" i="1"/>
  <c r="N1794" i="1"/>
  <c r="S1793" i="1"/>
  <c r="R1793" i="1"/>
  <c r="O1793" i="1"/>
  <c r="N1793" i="1"/>
  <c r="P1793" i="1" s="1"/>
  <c r="S1792" i="1"/>
  <c r="R1792" i="1"/>
  <c r="O1792" i="1"/>
  <c r="N1792" i="1"/>
  <c r="P1792" i="1" s="1"/>
  <c r="S1791" i="1"/>
  <c r="R1791" i="1"/>
  <c r="O1791" i="1"/>
  <c r="N1791" i="1"/>
  <c r="P1791" i="1" s="1"/>
  <c r="T1791" i="1" s="1"/>
  <c r="S1790" i="1"/>
  <c r="R1790" i="1"/>
  <c r="O1790" i="1"/>
  <c r="N1790" i="1"/>
  <c r="S1789" i="1"/>
  <c r="R1789" i="1"/>
  <c r="O1789" i="1"/>
  <c r="N1789" i="1"/>
  <c r="P1789" i="1" s="1"/>
  <c r="S1788" i="1"/>
  <c r="R1788" i="1"/>
  <c r="O1788" i="1"/>
  <c r="N1788" i="1"/>
  <c r="P1788" i="1" s="1"/>
  <c r="S1787" i="1"/>
  <c r="R1787" i="1"/>
  <c r="O1787" i="1"/>
  <c r="N1787" i="1"/>
  <c r="P1787" i="1" s="1"/>
  <c r="T1787" i="1" s="1"/>
  <c r="S1786" i="1"/>
  <c r="R1786" i="1"/>
  <c r="O1786" i="1"/>
  <c r="N1786" i="1"/>
  <c r="S1785" i="1"/>
  <c r="R1785" i="1"/>
  <c r="O1785" i="1"/>
  <c r="N1785" i="1"/>
  <c r="S1784" i="1"/>
  <c r="R1784" i="1"/>
  <c r="O1784" i="1"/>
  <c r="N1784" i="1"/>
  <c r="P1784" i="1" s="1"/>
  <c r="S1783" i="1"/>
  <c r="R1783" i="1"/>
  <c r="O1783" i="1"/>
  <c r="N1783" i="1"/>
  <c r="P1783" i="1" s="1"/>
  <c r="T1783" i="1" s="1"/>
  <c r="S1782" i="1"/>
  <c r="R1782" i="1"/>
  <c r="O1782" i="1"/>
  <c r="N1782" i="1"/>
  <c r="S1781" i="1"/>
  <c r="R1781" i="1"/>
  <c r="O1781" i="1"/>
  <c r="N1781" i="1"/>
  <c r="S1780" i="1"/>
  <c r="R1780" i="1"/>
  <c r="O1780" i="1"/>
  <c r="N1780" i="1"/>
  <c r="P1780" i="1" s="1"/>
  <c r="S1779" i="1"/>
  <c r="R1779" i="1"/>
  <c r="O1779" i="1"/>
  <c r="N1779" i="1"/>
  <c r="P1779" i="1" s="1"/>
  <c r="T1779" i="1" s="1"/>
  <c r="S1778" i="1"/>
  <c r="R1778" i="1"/>
  <c r="O1778" i="1"/>
  <c r="N1778" i="1"/>
  <c r="S1777" i="1"/>
  <c r="R1777" i="1"/>
  <c r="O1777" i="1"/>
  <c r="N1777" i="1"/>
  <c r="P1777" i="1" s="1"/>
  <c r="S1776" i="1"/>
  <c r="R1776" i="1"/>
  <c r="O1776" i="1"/>
  <c r="N1776" i="1"/>
  <c r="P1776" i="1" s="1"/>
  <c r="S1775" i="1"/>
  <c r="R1775" i="1"/>
  <c r="O1775" i="1"/>
  <c r="N1775" i="1"/>
  <c r="P1775" i="1" s="1"/>
  <c r="T1775" i="1" s="1"/>
  <c r="S1774" i="1"/>
  <c r="R1774" i="1"/>
  <c r="O1774" i="1"/>
  <c r="N1774" i="1"/>
  <c r="S1773" i="1"/>
  <c r="R1773" i="1"/>
  <c r="O1773" i="1"/>
  <c r="N1773" i="1"/>
  <c r="P1773" i="1" s="1"/>
  <c r="S1772" i="1"/>
  <c r="R1772" i="1"/>
  <c r="O1772" i="1"/>
  <c r="N1772" i="1"/>
  <c r="P1772" i="1" s="1"/>
  <c r="S1771" i="1"/>
  <c r="R1771" i="1"/>
  <c r="O1771" i="1"/>
  <c r="N1771" i="1"/>
  <c r="P1771" i="1" s="1"/>
  <c r="T1771" i="1" s="1"/>
  <c r="S1770" i="1"/>
  <c r="R1770" i="1"/>
  <c r="O1770" i="1"/>
  <c r="N1770" i="1"/>
  <c r="S1769" i="1"/>
  <c r="R1769" i="1"/>
  <c r="O1769" i="1"/>
  <c r="N1769" i="1"/>
  <c r="S1768" i="1"/>
  <c r="R1768" i="1"/>
  <c r="O1768" i="1"/>
  <c r="N1768" i="1"/>
  <c r="P1768" i="1" s="1"/>
  <c r="S1767" i="1"/>
  <c r="R1767" i="1"/>
  <c r="O1767" i="1"/>
  <c r="N1767" i="1"/>
  <c r="P1767" i="1" s="1"/>
  <c r="T1767" i="1" s="1"/>
  <c r="S1766" i="1"/>
  <c r="R1766" i="1"/>
  <c r="O1766" i="1"/>
  <c r="N1766" i="1"/>
  <c r="S1765" i="1"/>
  <c r="R1765" i="1"/>
  <c r="O1765" i="1"/>
  <c r="N1765" i="1"/>
  <c r="S1764" i="1"/>
  <c r="R1764" i="1"/>
  <c r="O1764" i="1"/>
  <c r="N1764" i="1"/>
  <c r="P1764" i="1" s="1"/>
  <c r="S1763" i="1"/>
  <c r="R1763" i="1"/>
  <c r="O1763" i="1"/>
  <c r="N1763" i="1"/>
  <c r="P1763" i="1" s="1"/>
  <c r="T1763" i="1" s="1"/>
  <c r="S1762" i="1"/>
  <c r="R1762" i="1"/>
  <c r="O1762" i="1"/>
  <c r="N1762" i="1"/>
  <c r="S1761" i="1"/>
  <c r="R1761" i="1"/>
  <c r="O1761" i="1"/>
  <c r="N1761" i="1"/>
  <c r="P1761" i="1" s="1"/>
  <c r="S1760" i="1"/>
  <c r="R1760" i="1"/>
  <c r="O1760" i="1"/>
  <c r="N1760" i="1"/>
  <c r="P1760" i="1" s="1"/>
  <c r="S1759" i="1"/>
  <c r="R1759" i="1"/>
  <c r="O1759" i="1"/>
  <c r="N1759" i="1"/>
  <c r="P1759" i="1" s="1"/>
  <c r="T1759" i="1" s="1"/>
  <c r="S1758" i="1"/>
  <c r="R1758" i="1"/>
  <c r="O1758" i="1"/>
  <c r="N1758" i="1"/>
  <c r="S1757" i="1"/>
  <c r="R1757" i="1"/>
  <c r="O1757" i="1"/>
  <c r="N1757" i="1"/>
  <c r="P1757" i="1" s="1"/>
  <c r="S1756" i="1"/>
  <c r="R1756" i="1"/>
  <c r="O1756" i="1"/>
  <c r="N1756" i="1"/>
  <c r="P1756" i="1" s="1"/>
  <c r="S1755" i="1"/>
  <c r="R1755" i="1"/>
  <c r="O1755" i="1"/>
  <c r="N1755" i="1"/>
  <c r="P1755" i="1" s="1"/>
  <c r="T1755" i="1" s="1"/>
  <c r="S1754" i="1"/>
  <c r="R1754" i="1"/>
  <c r="O1754" i="1"/>
  <c r="N1754" i="1"/>
  <c r="S1753" i="1"/>
  <c r="R1753" i="1"/>
  <c r="O1753" i="1"/>
  <c r="N1753" i="1"/>
  <c r="S1752" i="1"/>
  <c r="R1752" i="1"/>
  <c r="O1752" i="1"/>
  <c r="N1752" i="1"/>
  <c r="P1752" i="1" s="1"/>
  <c r="S1751" i="1"/>
  <c r="R1751" i="1"/>
  <c r="O1751" i="1"/>
  <c r="N1751" i="1"/>
  <c r="P1751" i="1" s="1"/>
  <c r="T1751" i="1" s="1"/>
  <c r="S1750" i="1"/>
  <c r="R1750" i="1"/>
  <c r="O1750" i="1"/>
  <c r="N1750" i="1"/>
  <c r="S1749" i="1"/>
  <c r="R1749" i="1"/>
  <c r="O1749" i="1"/>
  <c r="N1749" i="1"/>
  <c r="S1748" i="1"/>
  <c r="R1748" i="1"/>
  <c r="O1748" i="1"/>
  <c r="N1748" i="1"/>
  <c r="P1748" i="1" s="1"/>
  <c r="S1747" i="1"/>
  <c r="R1747" i="1"/>
  <c r="O1747" i="1"/>
  <c r="N1747" i="1"/>
  <c r="P1747" i="1" s="1"/>
  <c r="T1747" i="1" s="1"/>
  <c r="S1746" i="1"/>
  <c r="R1746" i="1"/>
  <c r="O1746" i="1"/>
  <c r="N1746" i="1"/>
  <c r="S1745" i="1"/>
  <c r="R1745" i="1"/>
  <c r="O1745" i="1"/>
  <c r="N1745" i="1"/>
  <c r="P1745" i="1" s="1"/>
  <c r="S1744" i="1"/>
  <c r="R1744" i="1"/>
  <c r="O1744" i="1"/>
  <c r="N1744" i="1"/>
  <c r="P1744" i="1" s="1"/>
  <c r="S1743" i="1"/>
  <c r="R1743" i="1"/>
  <c r="O1743" i="1"/>
  <c r="N1743" i="1"/>
  <c r="P1743" i="1" s="1"/>
  <c r="T1743" i="1" s="1"/>
  <c r="S1742" i="1"/>
  <c r="R1742" i="1"/>
  <c r="O1742" i="1"/>
  <c r="N1742" i="1"/>
  <c r="S1741" i="1"/>
  <c r="R1741" i="1"/>
  <c r="O1741" i="1"/>
  <c r="N1741" i="1"/>
  <c r="P1741" i="1" s="1"/>
  <c r="S1740" i="1"/>
  <c r="R1740" i="1"/>
  <c r="O1740" i="1"/>
  <c r="N1740" i="1"/>
  <c r="S1739" i="1"/>
  <c r="R1739" i="1"/>
  <c r="O1739" i="1"/>
  <c r="N1739" i="1"/>
  <c r="P1739" i="1" s="1"/>
  <c r="T1739" i="1" s="1"/>
  <c r="S1738" i="1"/>
  <c r="R1738" i="1"/>
  <c r="O1738" i="1"/>
  <c r="N1738" i="1"/>
  <c r="S1737" i="1"/>
  <c r="R1737" i="1"/>
  <c r="O1737" i="1"/>
  <c r="N1737" i="1"/>
  <c r="S1736" i="1"/>
  <c r="R1736" i="1"/>
  <c r="O1736" i="1"/>
  <c r="N1736" i="1"/>
  <c r="S1735" i="1"/>
  <c r="R1735" i="1"/>
  <c r="O1735" i="1"/>
  <c r="N1735" i="1"/>
  <c r="P1735" i="1" s="1"/>
  <c r="T1735" i="1" s="1"/>
  <c r="S1734" i="1"/>
  <c r="R1734" i="1"/>
  <c r="O1734" i="1"/>
  <c r="N1734" i="1"/>
  <c r="S1733" i="1"/>
  <c r="R1733" i="1"/>
  <c r="O1733" i="1"/>
  <c r="N1733" i="1"/>
  <c r="P1733" i="1" s="1"/>
  <c r="S1732" i="1"/>
  <c r="R1732" i="1"/>
  <c r="O1732" i="1"/>
  <c r="N1732" i="1"/>
  <c r="S1731" i="1"/>
  <c r="R1731" i="1"/>
  <c r="O1731" i="1"/>
  <c r="N1731" i="1"/>
  <c r="P1731" i="1" s="1"/>
  <c r="S1730" i="1"/>
  <c r="R1730" i="1"/>
  <c r="O1730" i="1"/>
  <c r="N1730" i="1"/>
  <c r="S1729" i="1"/>
  <c r="R1729" i="1"/>
  <c r="O1729" i="1"/>
  <c r="N1729" i="1"/>
  <c r="P1729" i="1" s="1"/>
  <c r="S1728" i="1"/>
  <c r="R1728" i="1"/>
  <c r="O1728" i="1"/>
  <c r="N1728" i="1"/>
  <c r="S1727" i="1"/>
  <c r="R1727" i="1"/>
  <c r="O1727" i="1"/>
  <c r="N1727" i="1"/>
  <c r="P1727" i="1" s="1"/>
  <c r="T1727" i="1" s="1"/>
  <c r="S1726" i="1"/>
  <c r="R1726" i="1"/>
  <c r="O1726" i="1"/>
  <c r="N1726" i="1"/>
  <c r="S1725" i="1"/>
  <c r="R1725" i="1"/>
  <c r="O1725" i="1"/>
  <c r="N1725" i="1"/>
  <c r="P1725" i="1" s="1"/>
  <c r="S1724" i="1"/>
  <c r="R1724" i="1"/>
  <c r="O1724" i="1"/>
  <c r="N1724" i="1"/>
  <c r="S1723" i="1"/>
  <c r="R1723" i="1"/>
  <c r="O1723" i="1"/>
  <c r="N1723" i="1"/>
  <c r="P1723" i="1" s="1"/>
  <c r="T1723" i="1" s="1"/>
  <c r="S1722" i="1"/>
  <c r="R1722" i="1"/>
  <c r="O1722" i="1"/>
  <c r="N1722" i="1"/>
  <c r="S1721" i="1"/>
  <c r="R1721" i="1"/>
  <c r="O1721" i="1"/>
  <c r="N1721" i="1"/>
  <c r="P1721" i="1" s="1"/>
  <c r="S1720" i="1"/>
  <c r="R1720" i="1"/>
  <c r="O1720" i="1"/>
  <c r="N1720" i="1"/>
  <c r="S1719" i="1"/>
  <c r="R1719" i="1"/>
  <c r="O1719" i="1"/>
  <c r="N1719" i="1"/>
  <c r="S1718" i="1"/>
  <c r="R1718" i="1"/>
  <c r="O1718" i="1"/>
  <c r="N1718" i="1"/>
  <c r="S1717" i="1"/>
  <c r="R1717" i="1"/>
  <c r="O1717" i="1"/>
  <c r="N1717" i="1"/>
  <c r="P1717" i="1" s="1"/>
  <c r="S1716" i="1"/>
  <c r="R1716" i="1"/>
  <c r="O1716" i="1"/>
  <c r="N1716" i="1"/>
  <c r="S1715" i="1"/>
  <c r="R1715" i="1"/>
  <c r="O1715" i="1"/>
  <c r="N1715" i="1"/>
  <c r="P1715" i="1" s="1"/>
  <c r="T1715" i="1" s="1"/>
  <c r="S1714" i="1"/>
  <c r="R1714" i="1"/>
  <c r="O1714" i="1"/>
  <c r="N1714" i="1"/>
  <c r="S1713" i="1"/>
  <c r="R1713" i="1"/>
  <c r="O1713" i="1"/>
  <c r="N1713" i="1"/>
  <c r="P1713" i="1" s="1"/>
  <c r="S1712" i="1"/>
  <c r="R1712" i="1"/>
  <c r="O1712" i="1"/>
  <c r="N1712" i="1"/>
  <c r="S1711" i="1"/>
  <c r="R1711" i="1"/>
  <c r="O1711" i="1"/>
  <c r="Q1711" i="1" s="1"/>
  <c r="N1711" i="1"/>
  <c r="P1711" i="1" s="1"/>
  <c r="T1711" i="1" s="1"/>
  <c r="S1710" i="1"/>
  <c r="R1710" i="1"/>
  <c r="O1710" i="1"/>
  <c r="Q1710" i="1" s="1"/>
  <c r="N1710" i="1"/>
  <c r="P1710" i="1" s="1"/>
  <c r="T1710" i="1" s="1"/>
  <c r="S1709" i="1"/>
  <c r="R1709" i="1"/>
  <c r="O1709" i="1"/>
  <c r="N1709" i="1"/>
  <c r="P1709" i="1" s="1"/>
  <c r="T1709" i="1" s="1"/>
  <c r="S1708" i="1"/>
  <c r="R1708" i="1"/>
  <c r="O1708" i="1"/>
  <c r="Q1708" i="1" s="1"/>
  <c r="N1708" i="1"/>
  <c r="S1707" i="1"/>
  <c r="R1707" i="1"/>
  <c r="O1707" i="1"/>
  <c r="Q1707" i="1" s="1"/>
  <c r="N1707" i="1"/>
  <c r="S1706" i="1"/>
  <c r="R1706" i="1"/>
  <c r="O1706" i="1"/>
  <c r="N1706" i="1"/>
  <c r="P1706" i="1" s="1"/>
  <c r="T1706" i="1" s="1"/>
  <c r="S1705" i="1"/>
  <c r="R1705" i="1"/>
  <c r="O1705" i="1"/>
  <c r="N1705" i="1"/>
  <c r="S1704" i="1"/>
  <c r="R1704" i="1"/>
  <c r="O1704" i="1"/>
  <c r="N1704" i="1"/>
  <c r="S1703" i="1"/>
  <c r="R1703" i="1"/>
  <c r="O1703" i="1"/>
  <c r="Q1703" i="1" s="1"/>
  <c r="N1703" i="1"/>
  <c r="P1703" i="1" s="1"/>
  <c r="T1703" i="1" s="1"/>
  <c r="S1702" i="1"/>
  <c r="R1702" i="1"/>
  <c r="O1702" i="1"/>
  <c r="Q1702" i="1" s="1"/>
  <c r="N1702" i="1"/>
  <c r="P1702" i="1" s="1"/>
  <c r="T1702" i="1" s="1"/>
  <c r="S1701" i="1"/>
  <c r="R1701" i="1"/>
  <c r="O1701" i="1"/>
  <c r="N1701" i="1"/>
  <c r="P1701" i="1" s="1"/>
  <c r="T1701" i="1" s="1"/>
  <c r="S1700" i="1"/>
  <c r="R1700" i="1"/>
  <c r="O1700" i="1"/>
  <c r="Q1700" i="1" s="1"/>
  <c r="N1700" i="1"/>
  <c r="S1699" i="1"/>
  <c r="R1699" i="1"/>
  <c r="O1699" i="1"/>
  <c r="Q1699" i="1" s="1"/>
  <c r="N1699" i="1"/>
  <c r="S1698" i="1"/>
  <c r="R1698" i="1"/>
  <c r="O1698" i="1"/>
  <c r="N1698" i="1"/>
  <c r="P1698" i="1" s="1"/>
  <c r="T1698" i="1" s="1"/>
  <c r="S1697" i="1"/>
  <c r="R1697" i="1"/>
  <c r="O1697" i="1"/>
  <c r="N1697" i="1"/>
  <c r="S1696" i="1"/>
  <c r="R1696" i="1"/>
  <c r="O1696" i="1"/>
  <c r="N1696" i="1"/>
  <c r="S1695" i="1"/>
  <c r="R1695" i="1"/>
  <c r="O1695" i="1"/>
  <c r="Q1695" i="1" s="1"/>
  <c r="N1695" i="1"/>
  <c r="P1695" i="1" s="1"/>
  <c r="S1694" i="1"/>
  <c r="R1694" i="1"/>
  <c r="O1694" i="1"/>
  <c r="Q1694" i="1" s="1"/>
  <c r="N1694" i="1"/>
  <c r="P1694" i="1" s="1"/>
  <c r="T1694" i="1" s="1"/>
  <c r="S1693" i="1"/>
  <c r="R1693" i="1"/>
  <c r="O1693" i="1"/>
  <c r="Q1693" i="1" s="1"/>
  <c r="U1693" i="1" s="1"/>
  <c r="N1693" i="1"/>
  <c r="P1693" i="1" s="1"/>
  <c r="S1692" i="1"/>
  <c r="R1692" i="1"/>
  <c r="O1692" i="1"/>
  <c r="Q1692" i="1" s="1"/>
  <c r="U1692" i="1" s="1"/>
  <c r="N1692" i="1"/>
  <c r="P1692" i="1" s="1"/>
  <c r="T1692" i="1" s="1"/>
  <c r="S1691" i="1"/>
  <c r="R1691" i="1"/>
  <c r="O1691" i="1"/>
  <c r="Q1691" i="1" s="1"/>
  <c r="U1691" i="1" s="1"/>
  <c r="N1691" i="1"/>
  <c r="S1690" i="1"/>
  <c r="R1690" i="1"/>
  <c r="O1690" i="1"/>
  <c r="Q1690" i="1" s="1"/>
  <c r="U1690" i="1" s="1"/>
  <c r="N1690" i="1"/>
  <c r="P1690" i="1" s="1"/>
  <c r="T1690" i="1" s="1"/>
  <c r="S1689" i="1"/>
  <c r="R1689" i="1"/>
  <c r="O1689" i="1"/>
  <c r="Q1689" i="1" s="1"/>
  <c r="U1689" i="1" s="1"/>
  <c r="N1689" i="1"/>
  <c r="P1689" i="1" s="1"/>
  <c r="T1689" i="1" s="1"/>
  <c r="S1688" i="1"/>
  <c r="R1688" i="1"/>
  <c r="O1688" i="1"/>
  <c r="Q1688" i="1" s="1"/>
  <c r="U1688" i="1" s="1"/>
  <c r="N1688" i="1"/>
  <c r="P1688" i="1" s="1"/>
  <c r="T1688" i="1" s="1"/>
  <c r="S1687" i="1"/>
  <c r="R1687" i="1"/>
  <c r="O1687" i="1"/>
  <c r="Q1687" i="1" s="1"/>
  <c r="U1687" i="1" s="1"/>
  <c r="N1687" i="1"/>
  <c r="P1687" i="1" s="1"/>
  <c r="T1687" i="1" s="1"/>
  <c r="S1686" i="1"/>
  <c r="R1686" i="1"/>
  <c r="O1686" i="1"/>
  <c r="Q1686" i="1" s="1"/>
  <c r="U1686" i="1" s="1"/>
  <c r="N1686" i="1"/>
  <c r="P1686" i="1" s="1"/>
  <c r="T1686" i="1" s="1"/>
  <c r="S1685" i="1"/>
  <c r="R1685" i="1"/>
  <c r="O1685" i="1"/>
  <c r="Q1685" i="1" s="1"/>
  <c r="U1685" i="1" s="1"/>
  <c r="N1685" i="1"/>
  <c r="S1684" i="1"/>
  <c r="R1684" i="1"/>
  <c r="O1684" i="1"/>
  <c r="Q1684" i="1" s="1"/>
  <c r="U1684" i="1" s="1"/>
  <c r="N1684" i="1"/>
  <c r="P1684" i="1" s="1"/>
  <c r="T1684" i="1" s="1"/>
  <c r="S1683" i="1"/>
  <c r="R1683" i="1"/>
  <c r="O1683" i="1"/>
  <c r="Q1683" i="1" s="1"/>
  <c r="U1683" i="1" s="1"/>
  <c r="N1683" i="1"/>
  <c r="P1683" i="1" s="1"/>
  <c r="T1683" i="1" s="1"/>
  <c r="S1682" i="1"/>
  <c r="R1682" i="1"/>
  <c r="O1682" i="1"/>
  <c r="Q1682" i="1" s="1"/>
  <c r="U1682" i="1" s="1"/>
  <c r="N1682" i="1"/>
  <c r="P1682" i="1" s="1"/>
  <c r="T1682" i="1" s="1"/>
  <c r="S1681" i="1"/>
  <c r="R1681" i="1"/>
  <c r="O1681" i="1"/>
  <c r="Q1681" i="1" s="1"/>
  <c r="U1681" i="1" s="1"/>
  <c r="N1681" i="1"/>
  <c r="S1680" i="1"/>
  <c r="R1680" i="1"/>
  <c r="O1680" i="1"/>
  <c r="Q1680" i="1" s="1"/>
  <c r="U1680" i="1" s="1"/>
  <c r="N1680" i="1"/>
  <c r="P1680" i="1" s="1"/>
  <c r="T1680" i="1" s="1"/>
  <c r="S1679" i="1"/>
  <c r="R1679" i="1"/>
  <c r="O1679" i="1"/>
  <c r="Q1679" i="1" s="1"/>
  <c r="U1679" i="1" s="1"/>
  <c r="N1679" i="1"/>
  <c r="P1679" i="1" s="1"/>
  <c r="T1679" i="1" s="1"/>
  <c r="S1678" i="1"/>
  <c r="R1678" i="1"/>
  <c r="O1678" i="1"/>
  <c r="Q1678" i="1" s="1"/>
  <c r="U1678" i="1" s="1"/>
  <c r="N1678" i="1"/>
  <c r="P1678" i="1" s="1"/>
  <c r="T1678" i="1" s="1"/>
  <c r="S1677" i="1"/>
  <c r="R1677" i="1"/>
  <c r="O1677" i="1"/>
  <c r="Q1677" i="1" s="1"/>
  <c r="U1677" i="1" s="1"/>
  <c r="N1677" i="1"/>
  <c r="P1677" i="1" s="1"/>
  <c r="S1676" i="1"/>
  <c r="R1676" i="1"/>
  <c r="O1676" i="1"/>
  <c r="Q1676" i="1" s="1"/>
  <c r="U1676" i="1" s="1"/>
  <c r="N1676" i="1"/>
  <c r="P1676" i="1" s="1"/>
  <c r="T1676" i="1" s="1"/>
  <c r="S1675" i="1"/>
  <c r="R1675" i="1"/>
  <c r="O1675" i="1"/>
  <c r="Q1675" i="1" s="1"/>
  <c r="U1675" i="1" s="1"/>
  <c r="N1675" i="1"/>
  <c r="S1674" i="1"/>
  <c r="R1674" i="1"/>
  <c r="O1674" i="1"/>
  <c r="Q1674" i="1" s="1"/>
  <c r="U1674" i="1" s="1"/>
  <c r="N1674" i="1"/>
  <c r="P1674" i="1" s="1"/>
  <c r="T1674" i="1" s="1"/>
  <c r="S1673" i="1"/>
  <c r="R1673" i="1"/>
  <c r="O1673" i="1"/>
  <c r="Q1673" i="1" s="1"/>
  <c r="U1673" i="1" s="1"/>
  <c r="N1673" i="1"/>
  <c r="P1673" i="1" s="1"/>
  <c r="T1673" i="1" s="1"/>
  <c r="S1672" i="1"/>
  <c r="R1672" i="1"/>
  <c r="O1672" i="1"/>
  <c r="Q1672" i="1" s="1"/>
  <c r="U1672" i="1" s="1"/>
  <c r="N1672" i="1"/>
  <c r="P1672" i="1" s="1"/>
  <c r="T1672" i="1" s="1"/>
  <c r="T1671" i="1"/>
  <c r="S1671" i="1"/>
  <c r="R1671" i="1"/>
  <c r="O1671" i="1"/>
  <c r="Q1671" i="1" s="1"/>
  <c r="U1671" i="1" s="1"/>
  <c r="N1671" i="1"/>
  <c r="P1671" i="1" s="1"/>
  <c r="S1670" i="1"/>
  <c r="R1670" i="1"/>
  <c r="O1670" i="1"/>
  <c r="Q1670" i="1" s="1"/>
  <c r="U1670" i="1" s="1"/>
  <c r="N1670" i="1"/>
  <c r="P1670" i="1" s="1"/>
  <c r="T1670" i="1" s="1"/>
  <c r="S1669" i="1"/>
  <c r="R1669" i="1"/>
  <c r="O1669" i="1"/>
  <c r="Q1669" i="1" s="1"/>
  <c r="U1669" i="1" s="1"/>
  <c r="N1669" i="1"/>
  <c r="S1668" i="1"/>
  <c r="R1668" i="1"/>
  <c r="O1668" i="1"/>
  <c r="N1668" i="1"/>
  <c r="P1668" i="1" s="1"/>
  <c r="T1668" i="1" s="1"/>
  <c r="S1667" i="1"/>
  <c r="R1667" i="1"/>
  <c r="O1667" i="1"/>
  <c r="N1667" i="1"/>
  <c r="P1667" i="1" s="1"/>
  <c r="T1667" i="1" s="1"/>
  <c r="S1666" i="1"/>
  <c r="R1666" i="1"/>
  <c r="O1666" i="1"/>
  <c r="N1666" i="1"/>
  <c r="P1666" i="1" s="1"/>
  <c r="T1666" i="1" s="1"/>
  <c r="S1665" i="1"/>
  <c r="R1665" i="1"/>
  <c r="O1665" i="1"/>
  <c r="N1665" i="1"/>
  <c r="S1664" i="1"/>
  <c r="R1664" i="1"/>
  <c r="O1664" i="1"/>
  <c r="N1664" i="1"/>
  <c r="P1664" i="1" s="1"/>
  <c r="T1664" i="1" s="1"/>
  <c r="S1663" i="1"/>
  <c r="R1663" i="1"/>
  <c r="O1663" i="1"/>
  <c r="N1663" i="1"/>
  <c r="P1663" i="1" s="1"/>
  <c r="T1663" i="1" s="1"/>
  <c r="S1662" i="1"/>
  <c r="R1662" i="1"/>
  <c r="O1662" i="1"/>
  <c r="N1662" i="1"/>
  <c r="P1662" i="1" s="1"/>
  <c r="T1662" i="1" s="1"/>
  <c r="S1661" i="1"/>
  <c r="R1661" i="1"/>
  <c r="O1661" i="1"/>
  <c r="N1661" i="1"/>
  <c r="P1661" i="1" s="1"/>
  <c r="S1660" i="1"/>
  <c r="R1660" i="1"/>
  <c r="O1660" i="1"/>
  <c r="N1660" i="1"/>
  <c r="P1660" i="1" s="1"/>
  <c r="T1660" i="1" s="1"/>
  <c r="S1659" i="1"/>
  <c r="R1659" i="1"/>
  <c r="O1659" i="1"/>
  <c r="N1659" i="1"/>
  <c r="S1658" i="1"/>
  <c r="R1658" i="1"/>
  <c r="O1658" i="1"/>
  <c r="N1658" i="1"/>
  <c r="P1658" i="1" s="1"/>
  <c r="T1658" i="1" s="1"/>
  <c r="S1657" i="1"/>
  <c r="R1657" i="1"/>
  <c r="O1657" i="1"/>
  <c r="N1657" i="1"/>
  <c r="P1657" i="1" s="1"/>
  <c r="T1657" i="1" s="1"/>
  <c r="S1656" i="1"/>
  <c r="R1656" i="1"/>
  <c r="O1656" i="1"/>
  <c r="N1656" i="1"/>
  <c r="P1656" i="1" s="1"/>
  <c r="T1656" i="1" s="1"/>
  <c r="S1655" i="1"/>
  <c r="R1655" i="1"/>
  <c r="O1655" i="1"/>
  <c r="N1655" i="1"/>
  <c r="P1655" i="1" s="1"/>
  <c r="S1654" i="1"/>
  <c r="R1654" i="1"/>
  <c r="O1654" i="1"/>
  <c r="N1654" i="1"/>
  <c r="P1654" i="1" s="1"/>
  <c r="T1654" i="1" s="1"/>
  <c r="S1653" i="1"/>
  <c r="R1653" i="1"/>
  <c r="O1653" i="1"/>
  <c r="N1653" i="1"/>
  <c r="S1652" i="1"/>
  <c r="R1652" i="1"/>
  <c r="O1652" i="1"/>
  <c r="N1652" i="1"/>
  <c r="P1652" i="1" s="1"/>
  <c r="T1652" i="1" s="1"/>
  <c r="S1651" i="1"/>
  <c r="R1651" i="1"/>
  <c r="O1651" i="1"/>
  <c r="N1651" i="1"/>
  <c r="P1651" i="1" s="1"/>
  <c r="T1651" i="1" s="1"/>
  <c r="S1650" i="1"/>
  <c r="R1650" i="1"/>
  <c r="O1650" i="1"/>
  <c r="N1650" i="1"/>
  <c r="P1650" i="1" s="1"/>
  <c r="T1650" i="1" s="1"/>
  <c r="S1649" i="1"/>
  <c r="R1649" i="1"/>
  <c r="O1649" i="1"/>
  <c r="N1649" i="1"/>
  <c r="S1648" i="1"/>
  <c r="R1648" i="1"/>
  <c r="O1648" i="1"/>
  <c r="N1648" i="1"/>
  <c r="P1648" i="1" s="1"/>
  <c r="T1648" i="1" s="1"/>
  <c r="S1647" i="1"/>
  <c r="R1647" i="1"/>
  <c r="O1647" i="1"/>
  <c r="N1647" i="1"/>
  <c r="P1647" i="1" s="1"/>
  <c r="T1647" i="1" s="1"/>
  <c r="S1646" i="1"/>
  <c r="R1646" i="1"/>
  <c r="O1646" i="1"/>
  <c r="N1646" i="1"/>
  <c r="P1646" i="1" s="1"/>
  <c r="T1646" i="1" s="1"/>
  <c r="S1645" i="1"/>
  <c r="R1645" i="1"/>
  <c r="O1645" i="1"/>
  <c r="N1645" i="1"/>
  <c r="P1645" i="1" s="1"/>
  <c r="S1644" i="1"/>
  <c r="R1644" i="1"/>
  <c r="O1644" i="1"/>
  <c r="N1644" i="1"/>
  <c r="P1644" i="1" s="1"/>
  <c r="S1643" i="1"/>
  <c r="R1643" i="1"/>
  <c r="O1643" i="1"/>
  <c r="N1643" i="1"/>
  <c r="S1642" i="1"/>
  <c r="R1642" i="1"/>
  <c r="O1642" i="1"/>
  <c r="N1642" i="1"/>
  <c r="S1641" i="1"/>
  <c r="R1641" i="1"/>
  <c r="O1641" i="1"/>
  <c r="N1641" i="1"/>
  <c r="S1640" i="1"/>
  <c r="R1640" i="1"/>
  <c r="O1640" i="1"/>
  <c r="N1640" i="1"/>
  <c r="P1640" i="1" s="1"/>
  <c r="S1639" i="1"/>
  <c r="R1639" i="1"/>
  <c r="O1639" i="1"/>
  <c r="N1639" i="1"/>
  <c r="P1639" i="1" s="1"/>
  <c r="T1639" i="1" s="1"/>
  <c r="S1638" i="1"/>
  <c r="R1638" i="1"/>
  <c r="O1638" i="1"/>
  <c r="N1638" i="1"/>
  <c r="P1638" i="1" s="1"/>
  <c r="S1637" i="1"/>
  <c r="R1637" i="1"/>
  <c r="O1637" i="1"/>
  <c r="N1637" i="1"/>
  <c r="P1637" i="1" s="1"/>
  <c r="T1637" i="1" s="1"/>
  <c r="S1636" i="1"/>
  <c r="R1636" i="1"/>
  <c r="O1636" i="1"/>
  <c r="N1636" i="1"/>
  <c r="P1636" i="1" s="1"/>
  <c r="S1635" i="1"/>
  <c r="R1635" i="1"/>
  <c r="O1635" i="1"/>
  <c r="N1635" i="1"/>
  <c r="P1635" i="1" s="1"/>
  <c r="T1635" i="1" s="1"/>
  <c r="S1634" i="1"/>
  <c r="R1634" i="1"/>
  <c r="O1634" i="1"/>
  <c r="N1634" i="1"/>
  <c r="P1634" i="1" s="1"/>
  <c r="S1633" i="1"/>
  <c r="R1633" i="1"/>
  <c r="O1633" i="1"/>
  <c r="N1633" i="1"/>
  <c r="P1633" i="1" s="1"/>
  <c r="S1632" i="1"/>
  <c r="R1632" i="1"/>
  <c r="O1632" i="1"/>
  <c r="N1632" i="1"/>
  <c r="P1632" i="1" s="1"/>
  <c r="S1631" i="1"/>
  <c r="R1631" i="1"/>
  <c r="O1631" i="1"/>
  <c r="N1631" i="1"/>
  <c r="P1631" i="1" s="1"/>
  <c r="T1631" i="1" s="1"/>
  <c r="S1630" i="1"/>
  <c r="R1630" i="1"/>
  <c r="O1630" i="1"/>
  <c r="N1630" i="1"/>
  <c r="S1629" i="1"/>
  <c r="R1629" i="1"/>
  <c r="O1629" i="1"/>
  <c r="N1629" i="1"/>
  <c r="P1629" i="1" s="1"/>
  <c r="T1629" i="1" s="1"/>
  <c r="S1628" i="1"/>
  <c r="R1628" i="1"/>
  <c r="O1628" i="1"/>
  <c r="N1628" i="1"/>
  <c r="P1628" i="1" s="1"/>
  <c r="S1627" i="1"/>
  <c r="R1627" i="1"/>
  <c r="O1627" i="1"/>
  <c r="N1627" i="1"/>
  <c r="P1627" i="1" s="1"/>
  <c r="S1626" i="1"/>
  <c r="R1626" i="1"/>
  <c r="O1626" i="1"/>
  <c r="N1626" i="1"/>
  <c r="P1626" i="1" s="1"/>
  <c r="S1625" i="1"/>
  <c r="R1625" i="1"/>
  <c r="O1625" i="1"/>
  <c r="N1625" i="1"/>
  <c r="P1625" i="1" s="1"/>
  <c r="S1624" i="1"/>
  <c r="R1624" i="1"/>
  <c r="O1624" i="1"/>
  <c r="N1624" i="1"/>
  <c r="P1624" i="1" s="1"/>
  <c r="S1623" i="1"/>
  <c r="R1623" i="1"/>
  <c r="O1623" i="1"/>
  <c r="N1623" i="1"/>
  <c r="S1622" i="1"/>
  <c r="R1622" i="1"/>
  <c r="O1622" i="1"/>
  <c r="N1622" i="1"/>
  <c r="S1621" i="1"/>
  <c r="R1621" i="1"/>
  <c r="O1621" i="1"/>
  <c r="N1621" i="1"/>
  <c r="P1621" i="1" s="1"/>
  <c r="T1621" i="1" s="1"/>
  <c r="S1620" i="1"/>
  <c r="R1620" i="1"/>
  <c r="O1620" i="1"/>
  <c r="N1620" i="1"/>
  <c r="P1620" i="1" s="1"/>
  <c r="S1619" i="1"/>
  <c r="R1619" i="1"/>
  <c r="O1619" i="1"/>
  <c r="N1619" i="1"/>
  <c r="P1619" i="1" s="1"/>
  <c r="T1619" i="1" s="1"/>
  <c r="S1618" i="1"/>
  <c r="R1618" i="1"/>
  <c r="O1618" i="1"/>
  <c r="N1618" i="1"/>
  <c r="S1617" i="1"/>
  <c r="R1617" i="1"/>
  <c r="O1617" i="1"/>
  <c r="N1617" i="1"/>
  <c r="P1617" i="1" s="1"/>
  <c r="S1616" i="1"/>
  <c r="R1616" i="1"/>
  <c r="O1616" i="1"/>
  <c r="N1616" i="1"/>
  <c r="P1616" i="1" s="1"/>
  <c r="S1615" i="1"/>
  <c r="R1615" i="1"/>
  <c r="O1615" i="1"/>
  <c r="N1615" i="1"/>
  <c r="P1615" i="1" s="1"/>
  <c r="S1614" i="1"/>
  <c r="R1614" i="1"/>
  <c r="O1614" i="1"/>
  <c r="N1614" i="1"/>
  <c r="S1613" i="1"/>
  <c r="R1613" i="1"/>
  <c r="O1613" i="1"/>
  <c r="N1613" i="1"/>
  <c r="P1613" i="1" s="1"/>
  <c r="T1613" i="1" s="1"/>
  <c r="S1612" i="1"/>
  <c r="R1612" i="1"/>
  <c r="O1612" i="1"/>
  <c r="N1612" i="1"/>
  <c r="P1612" i="1" s="1"/>
  <c r="S1611" i="1"/>
  <c r="R1611" i="1"/>
  <c r="O1611" i="1"/>
  <c r="N1611" i="1"/>
  <c r="P1611" i="1" s="1"/>
  <c r="T1611" i="1" s="1"/>
  <c r="S1610" i="1"/>
  <c r="R1610" i="1"/>
  <c r="O1610" i="1"/>
  <c r="N1610" i="1"/>
  <c r="P1610" i="1" s="1"/>
  <c r="S1609" i="1"/>
  <c r="R1609" i="1"/>
  <c r="O1609" i="1"/>
  <c r="N1609" i="1"/>
  <c r="P1609" i="1" s="1"/>
  <c r="S1608" i="1"/>
  <c r="R1608" i="1"/>
  <c r="O1608" i="1"/>
  <c r="N1608" i="1"/>
  <c r="P1608" i="1" s="1"/>
  <c r="S1607" i="1"/>
  <c r="R1607" i="1"/>
  <c r="O1607" i="1"/>
  <c r="N1607" i="1"/>
  <c r="S1606" i="1"/>
  <c r="R1606" i="1"/>
  <c r="O1606" i="1"/>
  <c r="N1606" i="1"/>
  <c r="S1605" i="1"/>
  <c r="R1605" i="1"/>
  <c r="O1605" i="1"/>
  <c r="N1605" i="1"/>
  <c r="P1605" i="1" s="1"/>
  <c r="T1605" i="1" s="1"/>
  <c r="S1604" i="1"/>
  <c r="R1604" i="1"/>
  <c r="O1604" i="1"/>
  <c r="N1604" i="1"/>
  <c r="P1604" i="1" s="1"/>
  <c r="S1603" i="1"/>
  <c r="R1603" i="1"/>
  <c r="O1603" i="1"/>
  <c r="N1603" i="1"/>
  <c r="P1603" i="1" s="1"/>
  <c r="T1603" i="1" s="1"/>
  <c r="S1602" i="1"/>
  <c r="R1602" i="1"/>
  <c r="O1602" i="1"/>
  <c r="N1602" i="1"/>
  <c r="S1601" i="1"/>
  <c r="R1601" i="1"/>
  <c r="O1601" i="1"/>
  <c r="N1601" i="1"/>
  <c r="P1601" i="1" s="1"/>
  <c r="S1600" i="1"/>
  <c r="R1600" i="1"/>
  <c r="O1600" i="1"/>
  <c r="N1600" i="1"/>
  <c r="P1600" i="1" s="1"/>
  <c r="S1599" i="1"/>
  <c r="R1599" i="1"/>
  <c r="O1599" i="1"/>
  <c r="N1599" i="1"/>
  <c r="P1599" i="1" s="1"/>
  <c r="S1598" i="1"/>
  <c r="R1598" i="1"/>
  <c r="O1598" i="1"/>
  <c r="N1598" i="1"/>
  <c r="P1598" i="1" s="1"/>
  <c r="S1597" i="1"/>
  <c r="R1597" i="1"/>
  <c r="O1597" i="1"/>
  <c r="N1597" i="1"/>
  <c r="P1597" i="1" s="1"/>
  <c r="T1597" i="1" s="1"/>
  <c r="S1596" i="1"/>
  <c r="R1596" i="1"/>
  <c r="O1596" i="1"/>
  <c r="N1596" i="1"/>
  <c r="P1596" i="1" s="1"/>
  <c r="S1595" i="1"/>
  <c r="R1595" i="1"/>
  <c r="O1595" i="1"/>
  <c r="N1595" i="1"/>
  <c r="S1594" i="1"/>
  <c r="R1594" i="1"/>
  <c r="O1594" i="1"/>
  <c r="N1594" i="1"/>
  <c r="S1593" i="1"/>
  <c r="R1593" i="1"/>
  <c r="O1593" i="1"/>
  <c r="N1593" i="1"/>
  <c r="P1593" i="1" s="1"/>
  <c r="S1592" i="1"/>
  <c r="R1592" i="1"/>
  <c r="O1592" i="1"/>
  <c r="N1592" i="1"/>
  <c r="P1592" i="1" s="1"/>
  <c r="S1591" i="1"/>
  <c r="R1591" i="1"/>
  <c r="O1591" i="1"/>
  <c r="N1591" i="1"/>
  <c r="P1591" i="1" s="1"/>
  <c r="S1590" i="1"/>
  <c r="R1590" i="1"/>
  <c r="O1590" i="1"/>
  <c r="N1590" i="1"/>
  <c r="P1590" i="1" s="1"/>
  <c r="S1589" i="1"/>
  <c r="R1589" i="1"/>
  <c r="O1589" i="1"/>
  <c r="N1589" i="1"/>
  <c r="P1589" i="1" s="1"/>
  <c r="T1589" i="1" s="1"/>
  <c r="S1588" i="1"/>
  <c r="R1588" i="1"/>
  <c r="O1588" i="1"/>
  <c r="N1588" i="1"/>
  <c r="P1588" i="1" s="1"/>
  <c r="S1587" i="1"/>
  <c r="R1587" i="1"/>
  <c r="O1587" i="1"/>
  <c r="N1587" i="1"/>
  <c r="S1586" i="1"/>
  <c r="R1586" i="1"/>
  <c r="O1586" i="1"/>
  <c r="N1586" i="1"/>
  <c r="S1585" i="1"/>
  <c r="R1585" i="1"/>
  <c r="O1585" i="1"/>
  <c r="N1585" i="1"/>
  <c r="P1585" i="1" s="1"/>
  <c r="S1584" i="1"/>
  <c r="R1584" i="1"/>
  <c r="O1584" i="1"/>
  <c r="N1584" i="1"/>
  <c r="P1584" i="1" s="1"/>
  <c r="S1583" i="1"/>
  <c r="R1583" i="1"/>
  <c r="O1583" i="1"/>
  <c r="N1583" i="1"/>
  <c r="P1583" i="1" s="1"/>
  <c r="T1583" i="1" s="1"/>
  <c r="S1582" i="1"/>
  <c r="R1582" i="1"/>
  <c r="O1582" i="1"/>
  <c r="N1582" i="1"/>
  <c r="S1581" i="1"/>
  <c r="R1581" i="1"/>
  <c r="O1581" i="1"/>
  <c r="N1581" i="1"/>
  <c r="P1581" i="1" s="1"/>
  <c r="T1581" i="1" s="1"/>
  <c r="S1580" i="1"/>
  <c r="R1580" i="1"/>
  <c r="O1580" i="1"/>
  <c r="N1580" i="1"/>
  <c r="P1580" i="1" s="1"/>
  <c r="S1579" i="1"/>
  <c r="R1579" i="1"/>
  <c r="O1579" i="1"/>
  <c r="N1579" i="1"/>
  <c r="S1578" i="1"/>
  <c r="R1578" i="1"/>
  <c r="O1578" i="1"/>
  <c r="N1578" i="1"/>
  <c r="S1577" i="1"/>
  <c r="R1577" i="1"/>
  <c r="O1577" i="1"/>
  <c r="N1577" i="1"/>
  <c r="S1576" i="1"/>
  <c r="R1576" i="1"/>
  <c r="O1576" i="1"/>
  <c r="N1576" i="1"/>
  <c r="P1576" i="1" s="1"/>
  <c r="S1575" i="1"/>
  <c r="R1575" i="1"/>
  <c r="O1575" i="1"/>
  <c r="N1575" i="1"/>
  <c r="P1575" i="1" s="1"/>
  <c r="T1575" i="1" s="1"/>
  <c r="S1574" i="1"/>
  <c r="R1574" i="1"/>
  <c r="O1574" i="1"/>
  <c r="N1574" i="1"/>
  <c r="P1574" i="1" s="1"/>
  <c r="S1573" i="1"/>
  <c r="R1573" i="1"/>
  <c r="O1573" i="1"/>
  <c r="N1573" i="1"/>
  <c r="P1573" i="1" s="1"/>
  <c r="T1573" i="1" s="1"/>
  <c r="S1572" i="1"/>
  <c r="R1572" i="1"/>
  <c r="O1572" i="1"/>
  <c r="N1572" i="1"/>
  <c r="P1572" i="1" s="1"/>
  <c r="S1571" i="1"/>
  <c r="R1571" i="1"/>
  <c r="O1571" i="1"/>
  <c r="N1571" i="1"/>
  <c r="P1571" i="1" s="1"/>
  <c r="S1570" i="1"/>
  <c r="R1570" i="1"/>
  <c r="O1570" i="1"/>
  <c r="N1570" i="1"/>
  <c r="P1570" i="1" s="1"/>
  <c r="S1569" i="1"/>
  <c r="R1569" i="1"/>
  <c r="O1569" i="1"/>
  <c r="N1569" i="1"/>
  <c r="P1569" i="1" s="1"/>
  <c r="S1568" i="1"/>
  <c r="R1568" i="1"/>
  <c r="O1568" i="1"/>
  <c r="N1568" i="1"/>
  <c r="P1568" i="1" s="1"/>
  <c r="S1567" i="1"/>
  <c r="R1567" i="1"/>
  <c r="O1567" i="1"/>
  <c r="N1567" i="1"/>
  <c r="P1567" i="1" s="1"/>
  <c r="T1567" i="1" s="1"/>
  <c r="S1566" i="1"/>
  <c r="R1566" i="1"/>
  <c r="O1566" i="1"/>
  <c r="N1566" i="1"/>
  <c r="S1565" i="1"/>
  <c r="R1565" i="1"/>
  <c r="O1565" i="1"/>
  <c r="N1565" i="1"/>
  <c r="P1565" i="1" s="1"/>
  <c r="T1565" i="1" s="1"/>
  <c r="S1564" i="1"/>
  <c r="R1564" i="1"/>
  <c r="O1564" i="1"/>
  <c r="N1564" i="1"/>
  <c r="P1564" i="1" s="1"/>
  <c r="S1563" i="1"/>
  <c r="R1563" i="1"/>
  <c r="O1563" i="1"/>
  <c r="N1563" i="1"/>
  <c r="P1563" i="1" s="1"/>
  <c r="S1562" i="1"/>
  <c r="R1562" i="1"/>
  <c r="O1562" i="1"/>
  <c r="N1562" i="1"/>
  <c r="P1562" i="1" s="1"/>
  <c r="S1561" i="1"/>
  <c r="R1561" i="1"/>
  <c r="O1561" i="1"/>
  <c r="N1561" i="1"/>
  <c r="P1561" i="1" s="1"/>
  <c r="S1560" i="1"/>
  <c r="R1560" i="1"/>
  <c r="O1560" i="1"/>
  <c r="N1560" i="1"/>
  <c r="P1560" i="1" s="1"/>
  <c r="S1559" i="1"/>
  <c r="R1559" i="1"/>
  <c r="O1559" i="1"/>
  <c r="N1559" i="1"/>
  <c r="S1558" i="1"/>
  <c r="R1558" i="1"/>
  <c r="O1558" i="1"/>
  <c r="N1558" i="1"/>
  <c r="S1557" i="1"/>
  <c r="R1557" i="1"/>
  <c r="O1557" i="1"/>
  <c r="N1557" i="1"/>
  <c r="P1557" i="1" s="1"/>
  <c r="T1557" i="1" s="1"/>
  <c r="S1556" i="1"/>
  <c r="R1556" i="1"/>
  <c r="O1556" i="1"/>
  <c r="N1556" i="1"/>
  <c r="P1556" i="1" s="1"/>
  <c r="S1555" i="1"/>
  <c r="R1555" i="1"/>
  <c r="O1555" i="1"/>
  <c r="N1555" i="1"/>
  <c r="P1555" i="1" s="1"/>
  <c r="T1555" i="1" s="1"/>
  <c r="S1554" i="1"/>
  <c r="R1554" i="1"/>
  <c r="O1554" i="1"/>
  <c r="N1554" i="1"/>
  <c r="S1553" i="1"/>
  <c r="R1553" i="1"/>
  <c r="O1553" i="1"/>
  <c r="N1553" i="1"/>
  <c r="P1553" i="1" s="1"/>
  <c r="S1552" i="1"/>
  <c r="R1552" i="1"/>
  <c r="O1552" i="1"/>
  <c r="N1552" i="1"/>
  <c r="P1552" i="1" s="1"/>
  <c r="S1551" i="1"/>
  <c r="R1551" i="1"/>
  <c r="O1551" i="1"/>
  <c r="N1551" i="1"/>
  <c r="P1551" i="1" s="1"/>
  <c r="S1550" i="1"/>
  <c r="R1550" i="1"/>
  <c r="O1550" i="1"/>
  <c r="N1550" i="1"/>
  <c r="S1549" i="1"/>
  <c r="R1549" i="1"/>
  <c r="O1549" i="1"/>
  <c r="N1549" i="1"/>
  <c r="P1549" i="1" s="1"/>
  <c r="T1549" i="1" s="1"/>
  <c r="S1548" i="1"/>
  <c r="R1548" i="1"/>
  <c r="O1548" i="1"/>
  <c r="N1548" i="1"/>
  <c r="P1548" i="1" s="1"/>
  <c r="S1547" i="1"/>
  <c r="R1547" i="1"/>
  <c r="O1547" i="1"/>
  <c r="N1547" i="1"/>
  <c r="P1547" i="1" s="1"/>
  <c r="T1547" i="1" s="1"/>
  <c r="S1546" i="1"/>
  <c r="R1546" i="1"/>
  <c r="O1546" i="1"/>
  <c r="N1546" i="1"/>
  <c r="P1546" i="1" s="1"/>
  <c r="S1545" i="1"/>
  <c r="R1545" i="1"/>
  <c r="O1545" i="1"/>
  <c r="N1545" i="1"/>
  <c r="P1545" i="1" s="1"/>
  <c r="S1544" i="1"/>
  <c r="R1544" i="1"/>
  <c r="O1544" i="1"/>
  <c r="N1544" i="1"/>
  <c r="P1544" i="1" s="1"/>
  <c r="S1543" i="1"/>
  <c r="R1543" i="1"/>
  <c r="O1543" i="1"/>
  <c r="N1543" i="1"/>
  <c r="S1542" i="1"/>
  <c r="R1542" i="1"/>
  <c r="O1542" i="1"/>
  <c r="N1542" i="1"/>
  <c r="S1541" i="1"/>
  <c r="R1541" i="1"/>
  <c r="O1541" i="1"/>
  <c r="N1541" i="1"/>
  <c r="P1541" i="1" s="1"/>
  <c r="T1541" i="1" s="1"/>
  <c r="S1540" i="1"/>
  <c r="R1540" i="1"/>
  <c r="O1540" i="1"/>
  <c r="Q1540" i="1" s="1"/>
  <c r="N1540" i="1"/>
  <c r="P1540" i="1" s="1"/>
  <c r="S1539" i="1"/>
  <c r="R1539" i="1"/>
  <c r="O1539" i="1"/>
  <c r="Q1539" i="1" s="1"/>
  <c r="N1539" i="1"/>
  <c r="P1539" i="1" s="1"/>
  <c r="S1538" i="1"/>
  <c r="R1538" i="1"/>
  <c r="O1538" i="1"/>
  <c r="Q1538" i="1" s="1"/>
  <c r="N1538" i="1"/>
  <c r="P1538" i="1" s="1"/>
  <c r="T1538" i="1" s="1"/>
  <c r="S1537" i="1"/>
  <c r="R1537" i="1"/>
  <c r="O1537" i="1"/>
  <c r="N1537" i="1"/>
  <c r="P1537" i="1" s="1"/>
  <c r="S1536" i="1"/>
  <c r="R1536" i="1"/>
  <c r="O1536" i="1"/>
  <c r="Q1536" i="1" s="1"/>
  <c r="N1536" i="1"/>
  <c r="S1535" i="1"/>
  <c r="R1535" i="1"/>
  <c r="O1535" i="1"/>
  <c r="Q1535" i="1" s="1"/>
  <c r="N1535" i="1"/>
  <c r="S1534" i="1"/>
  <c r="R1534" i="1"/>
  <c r="O1534" i="1"/>
  <c r="Q1534" i="1" s="1"/>
  <c r="N1534" i="1"/>
  <c r="P1534" i="1" s="1"/>
  <c r="T1534" i="1" s="1"/>
  <c r="S1533" i="1"/>
  <c r="R1533" i="1"/>
  <c r="O1533" i="1"/>
  <c r="Q1533" i="1" s="1"/>
  <c r="N1533" i="1"/>
  <c r="P1533" i="1" s="1"/>
  <c r="S1532" i="1"/>
  <c r="R1532" i="1"/>
  <c r="O1532" i="1"/>
  <c r="Q1532" i="1" s="1"/>
  <c r="N1532" i="1"/>
  <c r="P1532" i="1" s="1"/>
  <c r="S1531" i="1"/>
  <c r="R1531" i="1"/>
  <c r="O1531" i="1"/>
  <c r="Q1531" i="1" s="1"/>
  <c r="N1531" i="1"/>
  <c r="P1531" i="1" s="1"/>
  <c r="S1530" i="1"/>
  <c r="R1530" i="1"/>
  <c r="O1530" i="1"/>
  <c r="Q1530" i="1" s="1"/>
  <c r="N1530" i="1"/>
  <c r="P1530" i="1" s="1"/>
  <c r="T1530" i="1" s="1"/>
  <c r="S1529" i="1"/>
  <c r="R1529" i="1"/>
  <c r="O1529" i="1"/>
  <c r="N1529" i="1"/>
  <c r="S1528" i="1"/>
  <c r="R1528" i="1"/>
  <c r="O1528" i="1"/>
  <c r="Q1528" i="1" s="1"/>
  <c r="N1528" i="1"/>
  <c r="S1527" i="1"/>
  <c r="R1527" i="1"/>
  <c r="O1527" i="1"/>
  <c r="Q1527" i="1" s="1"/>
  <c r="N1527" i="1"/>
  <c r="S1526" i="1"/>
  <c r="R1526" i="1"/>
  <c r="O1526" i="1"/>
  <c r="Q1526" i="1" s="1"/>
  <c r="N1526" i="1"/>
  <c r="P1526" i="1" s="1"/>
  <c r="T1526" i="1" s="1"/>
  <c r="S1525" i="1"/>
  <c r="R1525" i="1"/>
  <c r="O1525" i="1"/>
  <c r="Q1525" i="1" s="1"/>
  <c r="N1525" i="1"/>
  <c r="P1525" i="1" s="1"/>
  <c r="S1524" i="1"/>
  <c r="R1524" i="1"/>
  <c r="O1524" i="1"/>
  <c r="Q1524" i="1" s="1"/>
  <c r="N1524" i="1"/>
  <c r="P1524" i="1" s="1"/>
  <c r="S1523" i="1"/>
  <c r="R1523" i="1"/>
  <c r="O1523" i="1"/>
  <c r="Q1523" i="1" s="1"/>
  <c r="N1523" i="1"/>
  <c r="P1523" i="1" s="1"/>
  <c r="S1522" i="1"/>
  <c r="R1522" i="1"/>
  <c r="O1522" i="1"/>
  <c r="Q1522" i="1" s="1"/>
  <c r="N1522" i="1"/>
  <c r="P1522" i="1" s="1"/>
  <c r="T1522" i="1" s="1"/>
  <c r="S1521" i="1"/>
  <c r="R1521" i="1"/>
  <c r="O1521" i="1"/>
  <c r="N1521" i="1"/>
  <c r="S1520" i="1"/>
  <c r="R1520" i="1"/>
  <c r="O1520" i="1"/>
  <c r="Q1520" i="1" s="1"/>
  <c r="N1520" i="1"/>
  <c r="S1519" i="1"/>
  <c r="R1519" i="1"/>
  <c r="O1519" i="1"/>
  <c r="Q1519" i="1" s="1"/>
  <c r="N1519" i="1"/>
  <c r="P1519" i="1" s="1"/>
  <c r="S1518" i="1"/>
  <c r="R1518" i="1"/>
  <c r="O1518" i="1"/>
  <c r="Q1518" i="1" s="1"/>
  <c r="N1518" i="1"/>
  <c r="P1518" i="1" s="1"/>
  <c r="T1518" i="1" s="1"/>
  <c r="S1517" i="1"/>
  <c r="R1517" i="1"/>
  <c r="O1517" i="1"/>
  <c r="Q1517" i="1" s="1"/>
  <c r="N1517" i="1"/>
  <c r="P1517" i="1" s="1"/>
  <c r="T1517" i="1" s="1"/>
  <c r="S1516" i="1"/>
  <c r="R1516" i="1"/>
  <c r="O1516" i="1"/>
  <c r="Q1516" i="1" s="1"/>
  <c r="N1516" i="1"/>
  <c r="P1516" i="1" s="1"/>
  <c r="S1515" i="1"/>
  <c r="R1515" i="1"/>
  <c r="O1515" i="1"/>
  <c r="Q1515" i="1" s="1"/>
  <c r="N1515" i="1"/>
  <c r="P1515" i="1" s="1"/>
  <c r="S1514" i="1"/>
  <c r="R1514" i="1"/>
  <c r="O1514" i="1"/>
  <c r="Q1514" i="1" s="1"/>
  <c r="N1514" i="1"/>
  <c r="P1514" i="1" s="1"/>
  <c r="T1514" i="1" s="1"/>
  <c r="S1513" i="1"/>
  <c r="R1513" i="1"/>
  <c r="O1513" i="1"/>
  <c r="N1513" i="1"/>
  <c r="P1513" i="1" s="1"/>
  <c r="T1513" i="1" s="1"/>
  <c r="S1512" i="1"/>
  <c r="R1512" i="1"/>
  <c r="O1512" i="1"/>
  <c r="Q1512" i="1" s="1"/>
  <c r="N1512" i="1"/>
  <c r="S1511" i="1"/>
  <c r="R1511" i="1"/>
  <c r="O1511" i="1"/>
  <c r="Q1511" i="1" s="1"/>
  <c r="N1511" i="1"/>
  <c r="S1510" i="1"/>
  <c r="R1510" i="1"/>
  <c r="O1510" i="1"/>
  <c r="N1510" i="1"/>
  <c r="P1510" i="1" s="1"/>
  <c r="T1510" i="1" s="1"/>
  <c r="S1509" i="1"/>
  <c r="R1509" i="1"/>
  <c r="O1509" i="1"/>
  <c r="Q1509" i="1" s="1"/>
  <c r="N1509" i="1"/>
  <c r="P1509" i="1" s="1"/>
  <c r="T1509" i="1" s="1"/>
  <c r="S1508" i="1"/>
  <c r="R1508" i="1"/>
  <c r="O1508" i="1"/>
  <c r="Q1508" i="1" s="1"/>
  <c r="N1508" i="1"/>
  <c r="P1508" i="1" s="1"/>
  <c r="S1507" i="1"/>
  <c r="R1507" i="1"/>
  <c r="O1507" i="1"/>
  <c r="Q1507" i="1" s="1"/>
  <c r="N1507" i="1"/>
  <c r="P1507" i="1" s="1"/>
  <c r="S1506" i="1"/>
  <c r="R1506" i="1"/>
  <c r="O1506" i="1"/>
  <c r="Q1506" i="1" s="1"/>
  <c r="N1506" i="1"/>
  <c r="P1506" i="1" s="1"/>
  <c r="T1506" i="1" s="1"/>
  <c r="S1505" i="1"/>
  <c r="R1505" i="1"/>
  <c r="O1505" i="1"/>
  <c r="N1505" i="1"/>
  <c r="P1505" i="1" s="1"/>
  <c r="T1505" i="1" s="1"/>
  <c r="S1504" i="1"/>
  <c r="R1504" i="1"/>
  <c r="O1504" i="1"/>
  <c r="Q1504" i="1" s="1"/>
  <c r="N1504" i="1"/>
  <c r="S1503" i="1"/>
  <c r="R1503" i="1"/>
  <c r="O1503" i="1"/>
  <c r="Q1503" i="1" s="1"/>
  <c r="N1503" i="1"/>
  <c r="S1502" i="1"/>
  <c r="R1502" i="1"/>
  <c r="O1502" i="1"/>
  <c r="Q1502" i="1" s="1"/>
  <c r="N1502" i="1"/>
  <c r="P1502" i="1" s="1"/>
  <c r="T1502" i="1" s="1"/>
  <c r="S1501" i="1"/>
  <c r="R1501" i="1"/>
  <c r="O1501" i="1"/>
  <c r="Q1501" i="1" s="1"/>
  <c r="N1501" i="1"/>
  <c r="P1501" i="1" s="1"/>
  <c r="S1500" i="1"/>
  <c r="R1500" i="1"/>
  <c r="O1500" i="1"/>
  <c r="Q1500" i="1" s="1"/>
  <c r="N1500" i="1"/>
  <c r="P1500" i="1" s="1"/>
  <c r="S1499" i="1"/>
  <c r="R1499" i="1"/>
  <c r="O1499" i="1"/>
  <c r="Q1499" i="1" s="1"/>
  <c r="N1499" i="1"/>
  <c r="P1499" i="1" s="1"/>
  <c r="S1498" i="1"/>
  <c r="R1498" i="1"/>
  <c r="O1498" i="1"/>
  <c r="Q1498" i="1" s="1"/>
  <c r="N1498" i="1"/>
  <c r="P1498" i="1" s="1"/>
  <c r="T1498" i="1" s="1"/>
  <c r="S1497" i="1"/>
  <c r="R1497" i="1"/>
  <c r="O1497" i="1"/>
  <c r="N1497" i="1"/>
  <c r="P1497" i="1" s="1"/>
  <c r="S1496" i="1"/>
  <c r="R1496" i="1"/>
  <c r="O1496" i="1"/>
  <c r="Q1496" i="1" s="1"/>
  <c r="N1496" i="1"/>
  <c r="S1495" i="1"/>
  <c r="R1495" i="1"/>
  <c r="O1495" i="1"/>
  <c r="Q1495" i="1" s="1"/>
  <c r="N1495" i="1"/>
  <c r="S1494" i="1"/>
  <c r="R1494" i="1"/>
  <c r="O1494" i="1"/>
  <c r="Q1494" i="1" s="1"/>
  <c r="U1494" i="1" s="1"/>
  <c r="N1494" i="1"/>
  <c r="P1494" i="1" s="1"/>
  <c r="T1494" i="1" s="1"/>
  <c r="S1493" i="1"/>
  <c r="R1493" i="1"/>
  <c r="O1493" i="1"/>
  <c r="Q1493" i="1" s="1"/>
  <c r="N1493" i="1"/>
  <c r="S1492" i="1"/>
  <c r="R1492" i="1"/>
  <c r="O1492" i="1"/>
  <c r="Q1492" i="1" s="1"/>
  <c r="N1492" i="1"/>
  <c r="P1492" i="1" s="1"/>
  <c r="S1491" i="1"/>
  <c r="R1491" i="1"/>
  <c r="O1491" i="1"/>
  <c r="N1491" i="1"/>
  <c r="P1491" i="1" s="1"/>
  <c r="S1490" i="1"/>
  <c r="R1490" i="1"/>
  <c r="O1490" i="1"/>
  <c r="Q1490" i="1" s="1"/>
  <c r="N1490" i="1"/>
  <c r="S1489" i="1"/>
  <c r="R1489" i="1"/>
  <c r="O1489" i="1"/>
  <c r="N1489" i="1"/>
  <c r="S1488" i="1"/>
  <c r="R1488" i="1"/>
  <c r="O1488" i="1"/>
  <c r="Q1488" i="1" s="1"/>
  <c r="N1488" i="1"/>
  <c r="S1487" i="1"/>
  <c r="R1487" i="1"/>
  <c r="O1487" i="1"/>
  <c r="Q1487" i="1" s="1"/>
  <c r="N1487" i="1"/>
  <c r="S1486" i="1"/>
  <c r="R1486" i="1"/>
  <c r="O1486" i="1"/>
  <c r="Q1486" i="1" s="1"/>
  <c r="N1486" i="1"/>
  <c r="P1486" i="1" s="1"/>
  <c r="T1486" i="1" s="1"/>
  <c r="S1485" i="1"/>
  <c r="R1485" i="1"/>
  <c r="O1485" i="1"/>
  <c r="Q1485" i="1" s="1"/>
  <c r="N1485" i="1"/>
  <c r="P1485" i="1" s="1"/>
  <c r="S1484" i="1"/>
  <c r="R1484" i="1"/>
  <c r="O1484" i="1"/>
  <c r="Q1484" i="1" s="1"/>
  <c r="N1484" i="1"/>
  <c r="P1484" i="1" s="1"/>
  <c r="S1483" i="1"/>
  <c r="R1483" i="1"/>
  <c r="O1483" i="1"/>
  <c r="Q1483" i="1" s="1"/>
  <c r="N1483" i="1"/>
  <c r="P1483" i="1" s="1"/>
  <c r="S1482" i="1"/>
  <c r="R1482" i="1"/>
  <c r="O1482" i="1"/>
  <c r="Q1482" i="1" s="1"/>
  <c r="N1482" i="1"/>
  <c r="P1482" i="1" s="1"/>
  <c r="T1482" i="1" s="1"/>
  <c r="S1481" i="1"/>
  <c r="R1481" i="1"/>
  <c r="O1481" i="1"/>
  <c r="N1481" i="1"/>
  <c r="S1480" i="1"/>
  <c r="R1480" i="1"/>
  <c r="O1480" i="1"/>
  <c r="Q1480" i="1" s="1"/>
  <c r="N1480" i="1"/>
  <c r="S1479" i="1"/>
  <c r="R1479" i="1"/>
  <c r="O1479" i="1"/>
  <c r="Q1479" i="1" s="1"/>
  <c r="N1479" i="1"/>
  <c r="P1479" i="1" s="1"/>
  <c r="S1478" i="1"/>
  <c r="R1478" i="1"/>
  <c r="O1478" i="1"/>
  <c r="Q1478" i="1" s="1"/>
  <c r="N1478" i="1"/>
  <c r="P1478" i="1" s="1"/>
  <c r="T1478" i="1" s="1"/>
  <c r="S1477" i="1"/>
  <c r="R1477" i="1"/>
  <c r="O1477" i="1"/>
  <c r="Q1477" i="1" s="1"/>
  <c r="N1477" i="1"/>
  <c r="P1477" i="1" s="1"/>
  <c r="S1476" i="1"/>
  <c r="R1476" i="1"/>
  <c r="O1476" i="1"/>
  <c r="Q1476" i="1" s="1"/>
  <c r="N1476" i="1"/>
  <c r="P1476" i="1" s="1"/>
  <c r="S1475" i="1"/>
  <c r="R1475" i="1"/>
  <c r="O1475" i="1"/>
  <c r="Q1475" i="1" s="1"/>
  <c r="N1475" i="1"/>
  <c r="P1475" i="1" s="1"/>
  <c r="S1474" i="1"/>
  <c r="R1474" i="1"/>
  <c r="O1474" i="1"/>
  <c r="Q1474" i="1" s="1"/>
  <c r="N1474" i="1"/>
  <c r="P1474" i="1" s="1"/>
  <c r="T1474" i="1" s="1"/>
  <c r="S1473" i="1"/>
  <c r="R1473" i="1"/>
  <c r="O1473" i="1"/>
  <c r="N1473" i="1"/>
  <c r="P1473" i="1" s="1"/>
  <c r="T1473" i="1" s="1"/>
  <c r="S1472" i="1"/>
  <c r="R1472" i="1"/>
  <c r="O1472" i="1"/>
  <c r="Q1472" i="1" s="1"/>
  <c r="N1472" i="1"/>
  <c r="S1471" i="1"/>
  <c r="R1471" i="1"/>
  <c r="O1471" i="1"/>
  <c r="Q1471" i="1" s="1"/>
  <c r="N1471" i="1"/>
  <c r="P1471" i="1" s="1"/>
  <c r="S1470" i="1"/>
  <c r="R1470" i="1"/>
  <c r="O1470" i="1"/>
  <c r="Q1470" i="1" s="1"/>
  <c r="N1470" i="1"/>
  <c r="P1470" i="1" s="1"/>
  <c r="T1470" i="1" s="1"/>
  <c r="S1469" i="1"/>
  <c r="R1469" i="1"/>
  <c r="O1469" i="1"/>
  <c r="Q1469" i="1" s="1"/>
  <c r="N1469" i="1"/>
  <c r="P1469" i="1" s="1"/>
  <c r="S1468" i="1"/>
  <c r="R1468" i="1"/>
  <c r="O1468" i="1"/>
  <c r="Q1468" i="1" s="1"/>
  <c r="N1468" i="1"/>
  <c r="P1468" i="1" s="1"/>
  <c r="S1467" i="1"/>
  <c r="R1467" i="1"/>
  <c r="O1467" i="1"/>
  <c r="Q1467" i="1" s="1"/>
  <c r="N1467" i="1"/>
  <c r="P1467" i="1" s="1"/>
  <c r="S1466" i="1"/>
  <c r="R1466" i="1"/>
  <c r="O1466" i="1"/>
  <c r="Q1466" i="1" s="1"/>
  <c r="N1466" i="1"/>
  <c r="P1466" i="1" s="1"/>
  <c r="T1466" i="1" s="1"/>
  <c r="S1465" i="1"/>
  <c r="R1465" i="1"/>
  <c r="O1465" i="1"/>
  <c r="N1465" i="1"/>
  <c r="P1465" i="1" s="1"/>
  <c r="T1465" i="1" s="1"/>
  <c r="S1464" i="1"/>
  <c r="R1464" i="1"/>
  <c r="O1464" i="1"/>
  <c r="Q1464" i="1" s="1"/>
  <c r="N1464" i="1"/>
  <c r="S1463" i="1"/>
  <c r="R1463" i="1"/>
  <c r="O1463" i="1"/>
  <c r="Q1463" i="1" s="1"/>
  <c r="N1463" i="1"/>
  <c r="P1463" i="1" s="1"/>
  <c r="S1462" i="1"/>
  <c r="R1462" i="1"/>
  <c r="O1462" i="1"/>
  <c r="Q1462" i="1" s="1"/>
  <c r="N1462" i="1"/>
  <c r="P1462" i="1" s="1"/>
  <c r="T1462" i="1" s="1"/>
  <c r="S1461" i="1"/>
  <c r="R1461" i="1"/>
  <c r="O1461" i="1"/>
  <c r="Q1461" i="1" s="1"/>
  <c r="N1461" i="1"/>
  <c r="P1461" i="1" s="1"/>
  <c r="S1460" i="1"/>
  <c r="R1460" i="1"/>
  <c r="O1460" i="1"/>
  <c r="Q1460" i="1" s="1"/>
  <c r="N1460" i="1"/>
  <c r="P1460" i="1" s="1"/>
  <c r="S1459" i="1"/>
  <c r="R1459" i="1"/>
  <c r="O1459" i="1"/>
  <c r="Q1459" i="1" s="1"/>
  <c r="N1459" i="1"/>
  <c r="P1459" i="1" s="1"/>
  <c r="S1458" i="1"/>
  <c r="R1458" i="1"/>
  <c r="O1458" i="1"/>
  <c r="Q1458" i="1" s="1"/>
  <c r="N1458" i="1"/>
  <c r="S1457" i="1"/>
  <c r="R1457" i="1"/>
  <c r="O1457" i="1"/>
  <c r="N1457" i="1"/>
  <c r="P1457" i="1" s="1"/>
  <c r="S1456" i="1"/>
  <c r="R1456" i="1"/>
  <c r="O1456" i="1"/>
  <c r="Q1456" i="1" s="1"/>
  <c r="N1456" i="1"/>
  <c r="S1455" i="1"/>
  <c r="R1455" i="1"/>
  <c r="O1455" i="1"/>
  <c r="Q1455" i="1" s="1"/>
  <c r="N1455" i="1"/>
  <c r="P1455" i="1" s="1"/>
  <c r="S1454" i="1"/>
  <c r="R1454" i="1"/>
  <c r="O1454" i="1"/>
  <c r="Q1454" i="1" s="1"/>
  <c r="N1454" i="1"/>
  <c r="P1454" i="1" s="1"/>
  <c r="T1454" i="1" s="1"/>
  <c r="S1453" i="1"/>
  <c r="R1453" i="1"/>
  <c r="O1453" i="1"/>
  <c r="Q1453" i="1" s="1"/>
  <c r="N1453" i="1"/>
  <c r="S1452" i="1"/>
  <c r="R1452" i="1"/>
  <c r="O1452" i="1"/>
  <c r="Q1452" i="1" s="1"/>
  <c r="N1452" i="1"/>
  <c r="S1451" i="1"/>
  <c r="R1451" i="1"/>
  <c r="O1451" i="1"/>
  <c r="N1451" i="1"/>
  <c r="P1451" i="1" s="1"/>
  <c r="S1450" i="1"/>
  <c r="R1450" i="1"/>
  <c r="O1450" i="1"/>
  <c r="Q1450" i="1" s="1"/>
  <c r="N1450" i="1"/>
  <c r="P1450" i="1" s="1"/>
  <c r="T1450" i="1" s="1"/>
  <c r="S1449" i="1"/>
  <c r="R1449" i="1"/>
  <c r="O1449" i="1"/>
  <c r="N1449" i="1"/>
  <c r="P1449" i="1" s="1"/>
  <c r="S1448" i="1"/>
  <c r="R1448" i="1"/>
  <c r="O1448" i="1"/>
  <c r="Q1448" i="1" s="1"/>
  <c r="N1448" i="1"/>
  <c r="S1447" i="1"/>
  <c r="R1447" i="1"/>
  <c r="O1447" i="1"/>
  <c r="Q1447" i="1" s="1"/>
  <c r="N1447" i="1"/>
  <c r="P1447" i="1" s="1"/>
  <c r="S1446" i="1"/>
  <c r="R1446" i="1"/>
  <c r="O1446" i="1"/>
  <c r="Q1446" i="1" s="1"/>
  <c r="N1446" i="1"/>
  <c r="P1446" i="1" s="1"/>
  <c r="T1446" i="1" s="1"/>
  <c r="S1445" i="1"/>
  <c r="R1445" i="1"/>
  <c r="O1445" i="1"/>
  <c r="N1445" i="1"/>
  <c r="P1445" i="1" s="1"/>
  <c r="S1444" i="1"/>
  <c r="R1444" i="1"/>
  <c r="O1444" i="1"/>
  <c r="Q1444" i="1" s="1"/>
  <c r="N1444" i="1"/>
  <c r="S1443" i="1"/>
  <c r="R1443" i="1"/>
  <c r="O1443" i="1"/>
  <c r="N1443" i="1"/>
  <c r="P1443" i="1" s="1"/>
  <c r="S1442" i="1"/>
  <c r="R1442" i="1"/>
  <c r="O1442" i="1"/>
  <c r="Q1442" i="1" s="1"/>
  <c r="N1442" i="1"/>
  <c r="P1442" i="1" s="1"/>
  <c r="T1442" i="1" s="1"/>
  <c r="S1441" i="1"/>
  <c r="R1441" i="1"/>
  <c r="O1441" i="1"/>
  <c r="N1441" i="1"/>
  <c r="P1441" i="1" s="1"/>
  <c r="S1440" i="1"/>
  <c r="R1440" i="1"/>
  <c r="O1440" i="1"/>
  <c r="Q1440" i="1" s="1"/>
  <c r="N1440" i="1"/>
  <c r="S1439" i="1"/>
  <c r="R1439" i="1"/>
  <c r="O1439" i="1"/>
  <c r="Q1439" i="1" s="1"/>
  <c r="N1439" i="1"/>
  <c r="P1439" i="1" s="1"/>
  <c r="S1438" i="1"/>
  <c r="R1438" i="1"/>
  <c r="O1438" i="1"/>
  <c r="N1438" i="1"/>
  <c r="P1438" i="1" s="1"/>
  <c r="T1438" i="1" s="1"/>
  <c r="S1437" i="1"/>
  <c r="R1437" i="1"/>
  <c r="O1437" i="1"/>
  <c r="N1437" i="1"/>
  <c r="P1437" i="1" s="1"/>
  <c r="S1436" i="1"/>
  <c r="R1436" i="1"/>
  <c r="O1436" i="1"/>
  <c r="Q1436" i="1" s="1"/>
  <c r="N1436" i="1"/>
  <c r="S1435" i="1"/>
  <c r="R1435" i="1"/>
  <c r="O1435" i="1"/>
  <c r="Q1435" i="1" s="1"/>
  <c r="N1435" i="1"/>
  <c r="P1435" i="1" s="1"/>
  <c r="S1434" i="1"/>
  <c r="R1434" i="1"/>
  <c r="O1434" i="1"/>
  <c r="Q1434" i="1" s="1"/>
  <c r="N1434" i="1"/>
  <c r="P1434" i="1" s="1"/>
  <c r="T1434" i="1" s="1"/>
  <c r="S1433" i="1"/>
  <c r="R1433" i="1"/>
  <c r="O1433" i="1"/>
  <c r="N1433" i="1"/>
  <c r="S1432" i="1"/>
  <c r="R1432" i="1"/>
  <c r="O1432" i="1"/>
  <c r="Q1432" i="1" s="1"/>
  <c r="N1432" i="1"/>
  <c r="S1431" i="1"/>
  <c r="R1431" i="1"/>
  <c r="O1431" i="1"/>
  <c r="Q1431" i="1" s="1"/>
  <c r="N1431" i="1"/>
  <c r="P1431" i="1" s="1"/>
  <c r="S1430" i="1"/>
  <c r="R1430" i="1"/>
  <c r="O1430" i="1"/>
  <c r="Q1430" i="1" s="1"/>
  <c r="N1430" i="1"/>
  <c r="P1430" i="1" s="1"/>
  <c r="T1430" i="1" s="1"/>
  <c r="S1429" i="1"/>
  <c r="R1429" i="1"/>
  <c r="O1429" i="1"/>
  <c r="N1429" i="1"/>
  <c r="P1429" i="1" s="1"/>
  <c r="S1428" i="1"/>
  <c r="R1428" i="1"/>
  <c r="O1428" i="1"/>
  <c r="Q1428" i="1" s="1"/>
  <c r="N1428" i="1"/>
  <c r="S1427" i="1"/>
  <c r="R1427" i="1"/>
  <c r="O1427" i="1"/>
  <c r="Q1427" i="1" s="1"/>
  <c r="N1427" i="1"/>
  <c r="P1427" i="1" s="1"/>
  <c r="S1426" i="1"/>
  <c r="R1426" i="1"/>
  <c r="O1426" i="1"/>
  <c r="Q1426" i="1" s="1"/>
  <c r="N1426" i="1"/>
  <c r="P1426" i="1" s="1"/>
  <c r="T1426" i="1" s="1"/>
  <c r="S1425" i="1"/>
  <c r="R1425" i="1"/>
  <c r="O1425" i="1"/>
  <c r="N1425" i="1"/>
  <c r="S1424" i="1"/>
  <c r="R1424" i="1"/>
  <c r="O1424" i="1"/>
  <c r="Q1424" i="1" s="1"/>
  <c r="N1424" i="1"/>
  <c r="S1423" i="1"/>
  <c r="R1423" i="1"/>
  <c r="O1423" i="1"/>
  <c r="Q1423" i="1" s="1"/>
  <c r="N1423" i="1"/>
  <c r="P1423" i="1" s="1"/>
  <c r="S1422" i="1"/>
  <c r="R1422" i="1"/>
  <c r="O1422" i="1"/>
  <c r="Q1422" i="1" s="1"/>
  <c r="N1422" i="1"/>
  <c r="P1422" i="1" s="1"/>
  <c r="T1422" i="1" s="1"/>
  <c r="S1421" i="1"/>
  <c r="R1421" i="1"/>
  <c r="O1421" i="1"/>
  <c r="N1421" i="1"/>
  <c r="P1421" i="1" s="1"/>
  <c r="S1420" i="1"/>
  <c r="R1420" i="1"/>
  <c r="O1420" i="1"/>
  <c r="Q1420" i="1" s="1"/>
  <c r="N1420" i="1"/>
  <c r="S1419" i="1"/>
  <c r="R1419" i="1"/>
  <c r="O1419" i="1"/>
  <c r="Q1419" i="1" s="1"/>
  <c r="N1419" i="1"/>
  <c r="P1419" i="1" s="1"/>
  <c r="S1418" i="1"/>
  <c r="R1418" i="1"/>
  <c r="O1418" i="1"/>
  <c r="Q1418" i="1" s="1"/>
  <c r="U1418" i="1" s="1"/>
  <c r="N1418" i="1"/>
  <c r="P1418" i="1" s="1"/>
  <c r="T1418" i="1" s="1"/>
  <c r="S1417" i="1"/>
  <c r="R1417" i="1"/>
  <c r="O1417" i="1"/>
  <c r="Q1417" i="1" s="1"/>
  <c r="U1417" i="1" s="1"/>
  <c r="N1417" i="1"/>
  <c r="P1417" i="1" s="1"/>
  <c r="S1416" i="1"/>
  <c r="R1416" i="1"/>
  <c r="O1416" i="1"/>
  <c r="Q1416" i="1" s="1"/>
  <c r="U1416" i="1" s="1"/>
  <c r="N1416" i="1"/>
  <c r="S1415" i="1"/>
  <c r="R1415" i="1"/>
  <c r="O1415" i="1"/>
  <c r="Q1415" i="1" s="1"/>
  <c r="N1415" i="1"/>
  <c r="P1415" i="1" s="1"/>
  <c r="T1415" i="1" s="1"/>
  <c r="S1414" i="1"/>
  <c r="R1414" i="1"/>
  <c r="O1414" i="1"/>
  <c r="N1414" i="1"/>
  <c r="P1414" i="1" s="1"/>
  <c r="T1414" i="1" s="1"/>
  <c r="S1413" i="1"/>
  <c r="R1413" i="1"/>
  <c r="O1413" i="1"/>
  <c r="Q1413" i="1" s="1"/>
  <c r="U1413" i="1" s="1"/>
  <c r="N1413" i="1"/>
  <c r="P1413" i="1" s="1"/>
  <c r="S1412" i="1"/>
  <c r="R1412" i="1"/>
  <c r="O1412" i="1"/>
  <c r="Q1412" i="1" s="1"/>
  <c r="U1412" i="1" s="1"/>
  <c r="N1412" i="1"/>
  <c r="P1412" i="1" s="1"/>
  <c r="S1411" i="1"/>
  <c r="R1411" i="1"/>
  <c r="O1411" i="1"/>
  <c r="Q1411" i="1" s="1"/>
  <c r="U1411" i="1" s="1"/>
  <c r="N1411" i="1"/>
  <c r="S1410" i="1"/>
  <c r="R1410" i="1"/>
  <c r="O1410" i="1"/>
  <c r="Q1410" i="1" s="1"/>
  <c r="U1410" i="1" s="1"/>
  <c r="N1410" i="1"/>
  <c r="P1410" i="1" s="1"/>
  <c r="T1410" i="1" s="1"/>
  <c r="S1409" i="1"/>
  <c r="R1409" i="1"/>
  <c r="O1409" i="1"/>
  <c r="Q1409" i="1" s="1"/>
  <c r="N1409" i="1"/>
  <c r="P1409" i="1" s="1"/>
  <c r="S1408" i="1"/>
  <c r="R1408" i="1"/>
  <c r="O1408" i="1"/>
  <c r="Q1408" i="1" s="1"/>
  <c r="U1408" i="1" s="1"/>
  <c r="N1408" i="1"/>
  <c r="P1408" i="1" s="1"/>
  <c r="S1407" i="1"/>
  <c r="R1407" i="1"/>
  <c r="O1407" i="1"/>
  <c r="N1407" i="1"/>
  <c r="P1407" i="1" s="1"/>
  <c r="S1406" i="1"/>
  <c r="R1406" i="1"/>
  <c r="O1406" i="1"/>
  <c r="Q1406" i="1" s="1"/>
  <c r="N1406" i="1"/>
  <c r="P1406" i="1" s="1"/>
  <c r="T1406" i="1" s="1"/>
  <c r="S1405" i="1"/>
  <c r="R1405" i="1"/>
  <c r="O1405" i="1"/>
  <c r="Q1405" i="1" s="1"/>
  <c r="U1405" i="1" s="1"/>
  <c r="N1405" i="1"/>
  <c r="P1405" i="1" s="1"/>
  <c r="S1404" i="1"/>
  <c r="R1404" i="1"/>
  <c r="O1404" i="1"/>
  <c r="Q1404" i="1" s="1"/>
  <c r="N1404" i="1"/>
  <c r="P1404" i="1" s="1"/>
  <c r="S1403" i="1"/>
  <c r="R1403" i="1"/>
  <c r="O1403" i="1"/>
  <c r="Q1403" i="1" s="1"/>
  <c r="U1403" i="1" s="1"/>
  <c r="N1403" i="1"/>
  <c r="P1403" i="1" s="1"/>
  <c r="S1402" i="1"/>
  <c r="R1402" i="1"/>
  <c r="O1402" i="1"/>
  <c r="Q1402" i="1" s="1"/>
  <c r="U1402" i="1" s="1"/>
  <c r="N1402" i="1"/>
  <c r="P1402" i="1" s="1"/>
  <c r="T1402" i="1" s="1"/>
  <c r="S1401" i="1"/>
  <c r="R1401" i="1"/>
  <c r="O1401" i="1"/>
  <c r="Q1401" i="1" s="1"/>
  <c r="N1401" i="1"/>
  <c r="P1401" i="1" s="1"/>
  <c r="S1400" i="1"/>
  <c r="R1400" i="1"/>
  <c r="O1400" i="1"/>
  <c r="Q1400" i="1" s="1"/>
  <c r="U1400" i="1" s="1"/>
  <c r="N1400" i="1"/>
  <c r="P1400" i="1" s="1"/>
  <c r="S1399" i="1"/>
  <c r="R1399" i="1"/>
  <c r="O1399" i="1"/>
  <c r="N1399" i="1"/>
  <c r="P1399" i="1" s="1"/>
  <c r="S1398" i="1"/>
  <c r="R1398" i="1"/>
  <c r="O1398" i="1"/>
  <c r="N1398" i="1"/>
  <c r="P1398" i="1" s="1"/>
  <c r="T1398" i="1" s="1"/>
  <c r="S1397" i="1"/>
  <c r="R1397" i="1"/>
  <c r="O1397" i="1"/>
  <c r="Q1397" i="1" s="1"/>
  <c r="U1397" i="1" s="1"/>
  <c r="N1397" i="1"/>
  <c r="P1397" i="1" s="1"/>
  <c r="S1396" i="1"/>
  <c r="R1396" i="1"/>
  <c r="O1396" i="1"/>
  <c r="Q1396" i="1" s="1"/>
  <c r="N1396" i="1"/>
  <c r="P1396" i="1" s="1"/>
  <c r="S1395" i="1"/>
  <c r="R1395" i="1"/>
  <c r="O1395" i="1"/>
  <c r="Q1395" i="1" s="1"/>
  <c r="U1395" i="1" s="1"/>
  <c r="N1395" i="1"/>
  <c r="P1395" i="1" s="1"/>
  <c r="S1394" i="1"/>
  <c r="R1394" i="1"/>
  <c r="O1394" i="1"/>
  <c r="Q1394" i="1" s="1"/>
  <c r="U1394" i="1" s="1"/>
  <c r="N1394" i="1"/>
  <c r="P1394" i="1" s="1"/>
  <c r="T1394" i="1" s="1"/>
  <c r="S1393" i="1"/>
  <c r="R1393" i="1"/>
  <c r="O1393" i="1"/>
  <c r="Q1393" i="1" s="1"/>
  <c r="N1393" i="1"/>
  <c r="S1392" i="1"/>
  <c r="R1392" i="1"/>
  <c r="O1392" i="1"/>
  <c r="Q1392" i="1" s="1"/>
  <c r="U1392" i="1" s="1"/>
  <c r="N1392" i="1"/>
  <c r="P1392" i="1" s="1"/>
  <c r="S1391" i="1"/>
  <c r="R1391" i="1"/>
  <c r="O1391" i="1"/>
  <c r="Q1391" i="1" s="1"/>
  <c r="N1391" i="1"/>
  <c r="P1391" i="1" s="1"/>
  <c r="S1390" i="1"/>
  <c r="R1390" i="1"/>
  <c r="O1390" i="1"/>
  <c r="N1390" i="1"/>
  <c r="P1390" i="1" s="1"/>
  <c r="T1390" i="1" s="1"/>
  <c r="S1389" i="1"/>
  <c r="R1389" i="1"/>
  <c r="O1389" i="1"/>
  <c r="Q1389" i="1" s="1"/>
  <c r="U1389" i="1" s="1"/>
  <c r="N1389" i="1"/>
  <c r="P1389" i="1" s="1"/>
  <c r="S1388" i="1"/>
  <c r="R1388" i="1"/>
  <c r="Q1388" i="1"/>
  <c r="O1388" i="1"/>
  <c r="N1388" i="1"/>
  <c r="S1387" i="1"/>
  <c r="R1387" i="1"/>
  <c r="O1387" i="1"/>
  <c r="Q1387" i="1" s="1"/>
  <c r="U1387" i="1" s="1"/>
  <c r="N1387" i="1"/>
  <c r="P1387" i="1" s="1"/>
  <c r="S1386" i="1"/>
  <c r="R1386" i="1"/>
  <c r="O1386" i="1"/>
  <c r="Q1386" i="1" s="1"/>
  <c r="U1386" i="1" s="1"/>
  <c r="N1386" i="1"/>
  <c r="P1386" i="1" s="1"/>
  <c r="T1386" i="1" s="1"/>
  <c r="S1385" i="1"/>
  <c r="R1385" i="1"/>
  <c r="O1385" i="1"/>
  <c r="Q1385" i="1" s="1"/>
  <c r="U1385" i="1" s="1"/>
  <c r="N1385" i="1"/>
  <c r="P1385" i="1" s="1"/>
  <c r="S1384" i="1"/>
  <c r="R1384" i="1"/>
  <c r="O1384" i="1"/>
  <c r="Q1384" i="1" s="1"/>
  <c r="U1384" i="1" s="1"/>
  <c r="N1384" i="1"/>
  <c r="S1383" i="1"/>
  <c r="R1383" i="1"/>
  <c r="O1383" i="1"/>
  <c r="N1383" i="1"/>
  <c r="P1383" i="1" s="1"/>
  <c r="S1382" i="1"/>
  <c r="R1382" i="1"/>
  <c r="Q1382" i="1"/>
  <c r="O1382" i="1"/>
  <c r="N1382" i="1"/>
  <c r="P1382" i="1" s="1"/>
  <c r="T1382" i="1" s="1"/>
  <c r="S1381" i="1"/>
  <c r="R1381" i="1"/>
  <c r="O1381" i="1"/>
  <c r="Q1381" i="1" s="1"/>
  <c r="U1381" i="1" s="1"/>
  <c r="N1381" i="1"/>
  <c r="P1381" i="1" s="1"/>
  <c r="S1380" i="1"/>
  <c r="R1380" i="1"/>
  <c r="O1380" i="1"/>
  <c r="Q1380" i="1" s="1"/>
  <c r="U1380" i="1" s="1"/>
  <c r="N1380" i="1"/>
  <c r="P1380" i="1" s="1"/>
  <c r="S1379" i="1"/>
  <c r="R1379" i="1"/>
  <c r="O1379" i="1"/>
  <c r="Q1379" i="1" s="1"/>
  <c r="U1379" i="1" s="1"/>
  <c r="N1379" i="1"/>
  <c r="S1378" i="1"/>
  <c r="R1378" i="1"/>
  <c r="O1378" i="1"/>
  <c r="Q1378" i="1" s="1"/>
  <c r="U1378" i="1" s="1"/>
  <c r="N1378" i="1"/>
  <c r="P1378" i="1" s="1"/>
  <c r="T1378" i="1" s="1"/>
  <c r="S1377" i="1"/>
  <c r="R1377" i="1"/>
  <c r="O1377" i="1"/>
  <c r="Q1377" i="1" s="1"/>
  <c r="N1377" i="1"/>
  <c r="P1377" i="1" s="1"/>
  <c r="S1376" i="1"/>
  <c r="R1376" i="1"/>
  <c r="O1376" i="1"/>
  <c r="Q1376" i="1" s="1"/>
  <c r="U1376" i="1" s="1"/>
  <c r="N1376" i="1"/>
  <c r="P1376" i="1" s="1"/>
  <c r="S1375" i="1"/>
  <c r="R1375" i="1"/>
  <c r="O1375" i="1"/>
  <c r="N1375" i="1"/>
  <c r="P1375" i="1" s="1"/>
  <c r="S1374" i="1"/>
  <c r="R1374" i="1"/>
  <c r="O1374" i="1"/>
  <c r="Q1374" i="1" s="1"/>
  <c r="N1374" i="1"/>
  <c r="P1374" i="1" s="1"/>
  <c r="T1374" i="1" s="1"/>
  <c r="S1373" i="1"/>
  <c r="R1373" i="1"/>
  <c r="O1373" i="1"/>
  <c r="Q1373" i="1" s="1"/>
  <c r="U1373" i="1" s="1"/>
  <c r="N1373" i="1"/>
  <c r="P1373" i="1" s="1"/>
  <c r="S1372" i="1"/>
  <c r="R1372" i="1"/>
  <c r="O1372" i="1"/>
  <c r="Q1372" i="1" s="1"/>
  <c r="N1372" i="1"/>
  <c r="P1372" i="1" s="1"/>
  <c r="S1371" i="1"/>
  <c r="R1371" i="1"/>
  <c r="O1371" i="1"/>
  <c r="Q1371" i="1" s="1"/>
  <c r="U1371" i="1" s="1"/>
  <c r="N1371" i="1"/>
  <c r="P1371" i="1" s="1"/>
  <c r="S1370" i="1"/>
  <c r="R1370" i="1"/>
  <c r="O1370" i="1"/>
  <c r="Q1370" i="1" s="1"/>
  <c r="U1370" i="1" s="1"/>
  <c r="N1370" i="1"/>
  <c r="P1370" i="1" s="1"/>
  <c r="S1369" i="1"/>
  <c r="R1369" i="1"/>
  <c r="O1369" i="1"/>
  <c r="Q1369" i="1" s="1"/>
  <c r="U1369" i="1" s="1"/>
  <c r="N1369" i="1"/>
  <c r="P1369" i="1" s="1"/>
  <c r="S1368" i="1"/>
  <c r="R1368" i="1"/>
  <c r="O1368" i="1"/>
  <c r="Q1368" i="1" s="1"/>
  <c r="U1368" i="1" s="1"/>
  <c r="N1368" i="1"/>
  <c r="P1368" i="1" s="1"/>
  <c r="S1367" i="1"/>
  <c r="R1367" i="1"/>
  <c r="O1367" i="1"/>
  <c r="Q1367" i="1" s="1"/>
  <c r="N1367" i="1"/>
  <c r="P1367" i="1" s="1"/>
  <c r="S1366" i="1"/>
  <c r="R1366" i="1"/>
  <c r="O1366" i="1"/>
  <c r="N1366" i="1"/>
  <c r="S1365" i="1"/>
  <c r="R1365" i="1"/>
  <c r="O1365" i="1"/>
  <c r="Q1365" i="1" s="1"/>
  <c r="U1365" i="1" s="1"/>
  <c r="N1365" i="1"/>
  <c r="P1365" i="1" s="1"/>
  <c r="S1364" i="1"/>
  <c r="R1364" i="1"/>
  <c r="O1364" i="1"/>
  <c r="Q1364" i="1" s="1"/>
  <c r="U1364" i="1" s="1"/>
  <c r="N1364" i="1"/>
  <c r="P1364" i="1" s="1"/>
  <c r="S1363" i="1"/>
  <c r="R1363" i="1"/>
  <c r="O1363" i="1"/>
  <c r="Q1363" i="1" s="1"/>
  <c r="U1363" i="1" s="1"/>
  <c r="N1363" i="1"/>
  <c r="P1363" i="1" s="1"/>
  <c r="S1362" i="1"/>
  <c r="R1362" i="1"/>
  <c r="O1362" i="1"/>
  <c r="Q1362" i="1" s="1"/>
  <c r="U1362" i="1" s="1"/>
  <c r="N1362" i="1"/>
  <c r="P1362" i="1" s="1"/>
  <c r="S1361" i="1"/>
  <c r="R1361" i="1"/>
  <c r="O1361" i="1"/>
  <c r="N1361" i="1"/>
  <c r="S1360" i="1"/>
  <c r="R1360" i="1"/>
  <c r="O1360" i="1"/>
  <c r="Q1360" i="1" s="1"/>
  <c r="U1360" i="1" s="1"/>
  <c r="N1360" i="1"/>
  <c r="P1360" i="1" s="1"/>
  <c r="S1359" i="1"/>
  <c r="R1359" i="1"/>
  <c r="O1359" i="1"/>
  <c r="Q1359" i="1" s="1"/>
  <c r="N1359" i="1"/>
  <c r="P1359" i="1" s="1"/>
  <c r="S1358" i="1"/>
  <c r="R1358" i="1"/>
  <c r="O1358" i="1"/>
  <c r="Q1358" i="1" s="1"/>
  <c r="U1358" i="1" s="1"/>
  <c r="N1358" i="1"/>
  <c r="S1357" i="1"/>
  <c r="R1357" i="1"/>
  <c r="O1357" i="1"/>
  <c r="Q1357" i="1" s="1"/>
  <c r="U1357" i="1" s="1"/>
  <c r="N1357" i="1"/>
  <c r="P1357" i="1" s="1"/>
  <c r="S1356" i="1"/>
  <c r="R1356" i="1"/>
  <c r="O1356" i="1"/>
  <c r="Q1356" i="1" s="1"/>
  <c r="N1356" i="1"/>
  <c r="S1355" i="1"/>
  <c r="R1355" i="1"/>
  <c r="O1355" i="1"/>
  <c r="Q1355" i="1" s="1"/>
  <c r="U1355" i="1" s="1"/>
  <c r="N1355" i="1"/>
  <c r="P1355" i="1" s="1"/>
  <c r="S1354" i="1"/>
  <c r="R1354" i="1"/>
  <c r="O1354" i="1"/>
  <c r="Q1354" i="1" s="1"/>
  <c r="U1354" i="1" s="1"/>
  <c r="N1354" i="1"/>
  <c r="P1354" i="1" s="1"/>
  <c r="S1353" i="1"/>
  <c r="R1353" i="1"/>
  <c r="O1353" i="1"/>
  <c r="Q1353" i="1" s="1"/>
  <c r="U1353" i="1" s="1"/>
  <c r="N1353" i="1"/>
  <c r="P1353" i="1" s="1"/>
  <c r="S1352" i="1"/>
  <c r="R1352" i="1"/>
  <c r="O1352" i="1"/>
  <c r="Q1352" i="1" s="1"/>
  <c r="U1352" i="1" s="1"/>
  <c r="N1352" i="1"/>
  <c r="S1351" i="1"/>
  <c r="R1351" i="1"/>
  <c r="O1351" i="1"/>
  <c r="N1351" i="1"/>
  <c r="P1351" i="1" s="1"/>
  <c r="S1350" i="1"/>
  <c r="R1350" i="1"/>
  <c r="O1350" i="1"/>
  <c r="N1350" i="1"/>
  <c r="S1349" i="1"/>
  <c r="R1349" i="1"/>
  <c r="O1349" i="1"/>
  <c r="Q1349" i="1" s="1"/>
  <c r="U1349" i="1" s="1"/>
  <c r="N1349" i="1"/>
  <c r="P1349" i="1" s="1"/>
  <c r="S1348" i="1"/>
  <c r="R1348" i="1"/>
  <c r="O1348" i="1"/>
  <c r="Q1348" i="1" s="1"/>
  <c r="N1348" i="1"/>
  <c r="P1348" i="1" s="1"/>
  <c r="S1347" i="1"/>
  <c r="R1347" i="1"/>
  <c r="O1347" i="1"/>
  <c r="Q1347" i="1" s="1"/>
  <c r="N1347" i="1"/>
  <c r="P1347" i="1" s="1"/>
  <c r="S1346" i="1"/>
  <c r="R1346" i="1"/>
  <c r="O1346" i="1"/>
  <c r="Q1346" i="1" s="1"/>
  <c r="U1346" i="1" s="1"/>
  <c r="N1346" i="1"/>
  <c r="P1346" i="1" s="1"/>
  <c r="S1345" i="1"/>
  <c r="R1345" i="1"/>
  <c r="O1345" i="1"/>
  <c r="Q1345" i="1" s="1"/>
  <c r="U1345" i="1" s="1"/>
  <c r="N1345" i="1"/>
  <c r="P1345" i="1" s="1"/>
  <c r="S1344" i="1"/>
  <c r="R1344" i="1"/>
  <c r="O1344" i="1"/>
  <c r="Q1344" i="1" s="1"/>
  <c r="U1344" i="1" s="1"/>
  <c r="N1344" i="1"/>
  <c r="P1344" i="1" s="1"/>
  <c r="S1343" i="1"/>
  <c r="R1343" i="1"/>
  <c r="O1343" i="1"/>
  <c r="N1343" i="1"/>
  <c r="P1343" i="1" s="1"/>
  <c r="S1342" i="1"/>
  <c r="R1342" i="1"/>
  <c r="O1342" i="1"/>
  <c r="Q1342" i="1" s="1"/>
  <c r="N1342" i="1"/>
  <c r="S1341" i="1"/>
  <c r="R1341" i="1"/>
  <c r="O1341" i="1"/>
  <c r="Q1341" i="1" s="1"/>
  <c r="U1341" i="1" s="1"/>
  <c r="N1341" i="1"/>
  <c r="P1341" i="1" s="1"/>
  <c r="S1340" i="1"/>
  <c r="R1340" i="1"/>
  <c r="O1340" i="1"/>
  <c r="Q1340" i="1" s="1"/>
  <c r="U1340" i="1" s="1"/>
  <c r="N1340" i="1"/>
  <c r="P1340" i="1" s="1"/>
  <c r="S1339" i="1"/>
  <c r="R1339" i="1"/>
  <c r="O1339" i="1"/>
  <c r="Q1339" i="1" s="1"/>
  <c r="N1339" i="1"/>
  <c r="P1339" i="1" s="1"/>
  <c r="S1338" i="1"/>
  <c r="R1338" i="1"/>
  <c r="O1338" i="1"/>
  <c r="Q1338" i="1" s="1"/>
  <c r="U1338" i="1" s="1"/>
  <c r="N1338" i="1"/>
  <c r="P1338" i="1" s="1"/>
  <c r="S1337" i="1"/>
  <c r="R1337" i="1"/>
  <c r="O1337" i="1"/>
  <c r="Q1337" i="1" s="1"/>
  <c r="U1337" i="1" s="1"/>
  <c r="N1337" i="1"/>
  <c r="P1337" i="1" s="1"/>
  <c r="S1336" i="1"/>
  <c r="R1336" i="1"/>
  <c r="O1336" i="1"/>
  <c r="Q1336" i="1" s="1"/>
  <c r="U1336" i="1" s="1"/>
  <c r="N1336" i="1"/>
  <c r="P1336" i="1" s="1"/>
  <c r="S1335" i="1"/>
  <c r="R1335" i="1"/>
  <c r="O1335" i="1"/>
  <c r="N1335" i="1"/>
  <c r="P1335" i="1" s="1"/>
  <c r="S1334" i="1"/>
  <c r="R1334" i="1"/>
  <c r="O1334" i="1"/>
  <c r="Q1334" i="1" s="1"/>
  <c r="U1334" i="1" s="1"/>
  <c r="N1334" i="1"/>
  <c r="S1333" i="1"/>
  <c r="R1333" i="1"/>
  <c r="O1333" i="1"/>
  <c r="Q1333" i="1" s="1"/>
  <c r="U1333" i="1" s="1"/>
  <c r="N1333" i="1"/>
  <c r="S1332" i="1"/>
  <c r="R1332" i="1"/>
  <c r="O1332" i="1"/>
  <c r="Q1332" i="1" s="1"/>
  <c r="N1332" i="1"/>
  <c r="P1332" i="1" s="1"/>
  <c r="S1331" i="1"/>
  <c r="R1331" i="1"/>
  <c r="O1331" i="1"/>
  <c r="Q1331" i="1" s="1"/>
  <c r="N1331" i="1"/>
  <c r="P1331" i="1" s="1"/>
  <c r="S1330" i="1"/>
  <c r="R1330" i="1"/>
  <c r="O1330" i="1"/>
  <c r="Q1330" i="1" s="1"/>
  <c r="U1330" i="1" s="1"/>
  <c r="N1330" i="1"/>
  <c r="P1330" i="1" s="1"/>
  <c r="S1329" i="1"/>
  <c r="R1329" i="1"/>
  <c r="O1329" i="1"/>
  <c r="Q1329" i="1" s="1"/>
  <c r="U1329" i="1" s="1"/>
  <c r="N1329" i="1"/>
  <c r="P1329" i="1" s="1"/>
  <c r="S1328" i="1"/>
  <c r="R1328" i="1"/>
  <c r="O1328" i="1"/>
  <c r="Q1328" i="1" s="1"/>
  <c r="U1328" i="1" s="1"/>
  <c r="N1328" i="1"/>
  <c r="P1328" i="1" s="1"/>
  <c r="S1327" i="1"/>
  <c r="R1327" i="1"/>
  <c r="O1327" i="1"/>
  <c r="N1327" i="1"/>
  <c r="S1326" i="1"/>
  <c r="R1326" i="1"/>
  <c r="O1326" i="1"/>
  <c r="N1326" i="1"/>
  <c r="S1325" i="1"/>
  <c r="R1325" i="1"/>
  <c r="O1325" i="1"/>
  <c r="Q1325" i="1" s="1"/>
  <c r="U1325" i="1" s="1"/>
  <c r="N1325" i="1"/>
  <c r="P1325" i="1" s="1"/>
  <c r="S1324" i="1"/>
  <c r="R1324" i="1"/>
  <c r="O1324" i="1"/>
  <c r="Q1324" i="1" s="1"/>
  <c r="U1324" i="1" s="1"/>
  <c r="N1324" i="1"/>
  <c r="P1324" i="1" s="1"/>
  <c r="S1323" i="1"/>
  <c r="R1323" i="1"/>
  <c r="O1323" i="1"/>
  <c r="Q1323" i="1" s="1"/>
  <c r="N1323" i="1"/>
  <c r="P1323" i="1" s="1"/>
  <c r="S1322" i="1"/>
  <c r="R1322" i="1"/>
  <c r="O1322" i="1"/>
  <c r="Q1322" i="1" s="1"/>
  <c r="U1322" i="1" s="1"/>
  <c r="N1322" i="1"/>
  <c r="P1322" i="1" s="1"/>
  <c r="S1321" i="1"/>
  <c r="R1321" i="1"/>
  <c r="O1321" i="1"/>
  <c r="Q1321" i="1" s="1"/>
  <c r="U1321" i="1" s="1"/>
  <c r="N1321" i="1"/>
  <c r="S1320" i="1"/>
  <c r="R1320" i="1"/>
  <c r="O1320" i="1"/>
  <c r="Q1320" i="1" s="1"/>
  <c r="U1320" i="1" s="1"/>
  <c r="N1320" i="1"/>
  <c r="P1320" i="1" s="1"/>
  <c r="S1319" i="1"/>
  <c r="R1319" i="1"/>
  <c r="O1319" i="1"/>
  <c r="N1319" i="1"/>
  <c r="P1319" i="1" s="1"/>
  <c r="S1318" i="1"/>
  <c r="R1318" i="1"/>
  <c r="O1318" i="1"/>
  <c r="N1318" i="1"/>
  <c r="S1317" i="1"/>
  <c r="R1317" i="1"/>
  <c r="O1317" i="1"/>
  <c r="Q1317" i="1" s="1"/>
  <c r="U1317" i="1" s="1"/>
  <c r="N1317" i="1"/>
  <c r="P1317" i="1" s="1"/>
  <c r="S1316" i="1"/>
  <c r="R1316" i="1"/>
  <c r="O1316" i="1"/>
  <c r="Q1316" i="1" s="1"/>
  <c r="N1316" i="1"/>
  <c r="P1316" i="1" s="1"/>
  <c r="S1315" i="1"/>
  <c r="R1315" i="1"/>
  <c r="O1315" i="1"/>
  <c r="Q1315" i="1" s="1"/>
  <c r="N1315" i="1"/>
  <c r="P1315" i="1" s="1"/>
  <c r="S1314" i="1"/>
  <c r="R1314" i="1"/>
  <c r="O1314" i="1"/>
  <c r="Q1314" i="1" s="1"/>
  <c r="U1314" i="1" s="1"/>
  <c r="N1314" i="1"/>
  <c r="P1314" i="1" s="1"/>
  <c r="S1313" i="1"/>
  <c r="R1313" i="1"/>
  <c r="O1313" i="1"/>
  <c r="Q1313" i="1" s="1"/>
  <c r="U1313" i="1" s="1"/>
  <c r="N1313" i="1"/>
  <c r="P1313" i="1" s="1"/>
  <c r="S1312" i="1"/>
  <c r="R1312" i="1"/>
  <c r="O1312" i="1"/>
  <c r="Q1312" i="1" s="1"/>
  <c r="U1312" i="1" s="1"/>
  <c r="N1312" i="1"/>
  <c r="P1312" i="1" s="1"/>
  <c r="S1311" i="1"/>
  <c r="R1311" i="1"/>
  <c r="O1311" i="1"/>
  <c r="N1311" i="1"/>
  <c r="P1311" i="1" s="1"/>
  <c r="S1310" i="1"/>
  <c r="R1310" i="1"/>
  <c r="O1310" i="1"/>
  <c r="N1310" i="1"/>
  <c r="S1309" i="1"/>
  <c r="R1309" i="1"/>
  <c r="O1309" i="1"/>
  <c r="Q1309" i="1" s="1"/>
  <c r="U1309" i="1" s="1"/>
  <c r="N1309" i="1"/>
  <c r="P1309" i="1" s="1"/>
  <c r="T1309" i="1" s="1"/>
  <c r="S1308" i="1"/>
  <c r="R1308" i="1"/>
  <c r="O1308" i="1"/>
  <c r="Q1308" i="1" s="1"/>
  <c r="U1308" i="1" s="1"/>
  <c r="N1308" i="1"/>
  <c r="S1307" i="1"/>
  <c r="R1307" i="1"/>
  <c r="O1307" i="1"/>
  <c r="Q1307" i="1" s="1"/>
  <c r="N1307" i="1"/>
  <c r="P1307" i="1" s="1"/>
  <c r="S1306" i="1"/>
  <c r="R1306" i="1"/>
  <c r="O1306" i="1"/>
  <c r="Q1306" i="1" s="1"/>
  <c r="U1306" i="1" s="1"/>
  <c r="N1306" i="1"/>
  <c r="P1306" i="1" s="1"/>
  <c r="S1305" i="1"/>
  <c r="R1305" i="1"/>
  <c r="O1305" i="1"/>
  <c r="Q1305" i="1" s="1"/>
  <c r="U1305" i="1" s="1"/>
  <c r="N1305" i="1"/>
  <c r="P1305" i="1" s="1"/>
  <c r="S1304" i="1"/>
  <c r="R1304" i="1"/>
  <c r="O1304" i="1"/>
  <c r="Q1304" i="1" s="1"/>
  <c r="U1304" i="1" s="1"/>
  <c r="N1304" i="1"/>
  <c r="P1304" i="1" s="1"/>
  <c r="S1303" i="1"/>
  <c r="R1303" i="1"/>
  <c r="O1303" i="1"/>
  <c r="N1303" i="1"/>
  <c r="P1303" i="1" s="1"/>
  <c r="S1302" i="1"/>
  <c r="R1302" i="1"/>
  <c r="O1302" i="1"/>
  <c r="Q1302" i="1" s="1"/>
  <c r="U1302" i="1" s="1"/>
  <c r="N1302" i="1"/>
  <c r="S1301" i="1"/>
  <c r="R1301" i="1"/>
  <c r="O1301" i="1"/>
  <c r="Q1301" i="1" s="1"/>
  <c r="U1301" i="1" s="1"/>
  <c r="N1301" i="1"/>
  <c r="P1301" i="1" s="1"/>
  <c r="S1300" i="1"/>
  <c r="R1300" i="1"/>
  <c r="O1300" i="1"/>
  <c r="Q1300" i="1" s="1"/>
  <c r="N1300" i="1"/>
  <c r="P1300" i="1" s="1"/>
  <c r="S1299" i="1"/>
  <c r="R1299" i="1"/>
  <c r="O1299" i="1"/>
  <c r="Q1299" i="1" s="1"/>
  <c r="N1299" i="1"/>
  <c r="P1299" i="1" s="1"/>
  <c r="S1298" i="1"/>
  <c r="R1298" i="1"/>
  <c r="O1298" i="1"/>
  <c r="Q1298" i="1" s="1"/>
  <c r="U1298" i="1" s="1"/>
  <c r="N1298" i="1"/>
  <c r="P1298" i="1" s="1"/>
  <c r="S1297" i="1"/>
  <c r="R1297" i="1"/>
  <c r="O1297" i="1"/>
  <c r="Q1297" i="1" s="1"/>
  <c r="U1297" i="1" s="1"/>
  <c r="N1297" i="1"/>
  <c r="P1297" i="1" s="1"/>
  <c r="S1296" i="1"/>
  <c r="R1296" i="1"/>
  <c r="O1296" i="1"/>
  <c r="Q1296" i="1" s="1"/>
  <c r="U1296" i="1" s="1"/>
  <c r="N1296" i="1"/>
  <c r="P1296" i="1" s="1"/>
  <c r="S1295" i="1"/>
  <c r="R1295" i="1"/>
  <c r="O1295" i="1"/>
  <c r="N1295" i="1"/>
  <c r="P1295" i="1" s="1"/>
  <c r="S1294" i="1"/>
  <c r="R1294" i="1"/>
  <c r="O1294" i="1"/>
  <c r="Q1294" i="1" s="1"/>
  <c r="N1294" i="1"/>
  <c r="S1293" i="1"/>
  <c r="R1293" i="1"/>
  <c r="O1293" i="1"/>
  <c r="Q1293" i="1" s="1"/>
  <c r="U1293" i="1" s="1"/>
  <c r="N1293" i="1"/>
  <c r="P1293" i="1" s="1"/>
  <c r="S1292" i="1"/>
  <c r="R1292" i="1"/>
  <c r="O1292" i="1"/>
  <c r="Q1292" i="1" s="1"/>
  <c r="U1292" i="1" s="1"/>
  <c r="N1292" i="1"/>
  <c r="P1292" i="1" s="1"/>
  <c r="S1291" i="1"/>
  <c r="R1291" i="1"/>
  <c r="O1291" i="1"/>
  <c r="Q1291" i="1" s="1"/>
  <c r="N1291" i="1"/>
  <c r="P1291" i="1" s="1"/>
  <c r="S1290" i="1"/>
  <c r="R1290" i="1"/>
  <c r="O1290" i="1"/>
  <c r="Q1290" i="1" s="1"/>
  <c r="U1290" i="1" s="1"/>
  <c r="N1290" i="1"/>
  <c r="P1290" i="1" s="1"/>
  <c r="S1289" i="1"/>
  <c r="R1289" i="1"/>
  <c r="O1289" i="1"/>
  <c r="Q1289" i="1" s="1"/>
  <c r="U1289" i="1" s="1"/>
  <c r="N1289" i="1"/>
  <c r="P1289" i="1" s="1"/>
  <c r="S1288" i="1"/>
  <c r="R1288" i="1"/>
  <c r="O1288" i="1"/>
  <c r="Q1288" i="1" s="1"/>
  <c r="U1288" i="1" s="1"/>
  <c r="N1288" i="1"/>
  <c r="P1288" i="1" s="1"/>
  <c r="S1287" i="1"/>
  <c r="R1287" i="1"/>
  <c r="O1287" i="1"/>
  <c r="N1287" i="1"/>
  <c r="P1287" i="1" s="1"/>
  <c r="S1286" i="1"/>
  <c r="R1286" i="1"/>
  <c r="O1286" i="1"/>
  <c r="Q1286" i="1" s="1"/>
  <c r="N1286" i="1"/>
  <c r="S1285" i="1"/>
  <c r="R1285" i="1"/>
  <c r="O1285" i="1"/>
  <c r="Q1285" i="1" s="1"/>
  <c r="U1285" i="1" s="1"/>
  <c r="N1285" i="1"/>
  <c r="P1285" i="1" s="1"/>
  <c r="S1284" i="1"/>
  <c r="R1284" i="1"/>
  <c r="O1284" i="1"/>
  <c r="Q1284" i="1" s="1"/>
  <c r="N1284" i="1"/>
  <c r="P1284" i="1" s="1"/>
  <c r="S1283" i="1"/>
  <c r="R1283" i="1"/>
  <c r="O1283" i="1"/>
  <c r="Q1283" i="1" s="1"/>
  <c r="N1283" i="1"/>
  <c r="S1282" i="1"/>
  <c r="R1282" i="1"/>
  <c r="O1282" i="1"/>
  <c r="Q1282" i="1" s="1"/>
  <c r="U1282" i="1" s="1"/>
  <c r="N1282" i="1"/>
  <c r="P1282" i="1" s="1"/>
  <c r="S1281" i="1"/>
  <c r="R1281" i="1"/>
  <c r="O1281" i="1"/>
  <c r="Q1281" i="1" s="1"/>
  <c r="U1281" i="1" s="1"/>
  <c r="N1281" i="1"/>
  <c r="P1281" i="1" s="1"/>
  <c r="S1280" i="1"/>
  <c r="R1280" i="1"/>
  <c r="O1280" i="1"/>
  <c r="Q1280" i="1" s="1"/>
  <c r="U1280" i="1" s="1"/>
  <c r="N1280" i="1"/>
  <c r="S1279" i="1"/>
  <c r="R1279" i="1"/>
  <c r="O1279" i="1"/>
  <c r="N1279" i="1"/>
  <c r="S1278" i="1"/>
  <c r="R1278" i="1"/>
  <c r="O1278" i="1"/>
  <c r="N1278" i="1"/>
  <c r="S1277" i="1"/>
  <c r="R1277" i="1"/>
  <c r="O1277" i="1"/>
  <c r="Q1277" i="1" s="1"/>
  <c r="U1277" i="1" s="1"/>
  <c r="N1277" i="1"/>
  <c r="P1277" i="1" s="1"/>
  <c r="S1276" i="1"/>
  <c r="R1276" i="1"/>
  <c r="O1276" i="1"/>
  <c r="Q1276" i="1" s="1"/>
  <c r="U1276" i="1" s="1"/>
  <c r="N1276" i="1"/>
  <c r="P1276" i="1" s="1"/>
  <c r="S1275" i="1"/>
  <c r="R1275" i="1"/>
  <c r="O1275" i="1"/>
  <c r="Q1275" i="1" s="1"/>
  <c r="N1275" i="1"/>
  <c r="P1275" i="1" s="1"/>
  <c r="S1274" i="1"/>
  <c r="R1274" i="1"/>
  <c r="O1274" i="1"/>
  <c r="Q1274" i="1" s="1"/>
  <c r="U1274" i="1" s="1"/>
  <c r="N1274" i="1"/>
  <c r="P1274" i="1" s="1"/>
  <c r="S1273" i="1"/>
  <c r="R1273" i="1"/>
  <c r="O1273" i="1"/>
  <c r="Q1273" i="1" s="1"/>
  <c r="U1273" i="1" s="1"/>
  <c r="N1273" i="1"/>
  <c r="S1272" i="1"/>
  <c r="R1272" i="1"/>
  <c r="O1272" i="1"/>
  <c r="Q1272" i="1" s="1"/>
  <c r="U1272" i="1" s="1"/>
  <c r="N1272" i="1"/>
  <c r="P1272" i="1" s="1"/>
  <c r="S1271" i="1"/>
  <c r="R1271" i="1"/>
  <c r="O1271" i="1"/>
  <c r="N1271" i="1"/>
  <c r="S1270" i="1"/>
  <c r="R1270" i="1"/>
  <c r="O1270" i="1"/>
  <c r="N1270" i="1"/>
  <c r="S1269" i="1"/>
  <c r="R1269" i="1"/>
  <c r="O1269" i="1"/>
  <c r="Q1269" i="1" s="1"/>
  <c r="U1269" i="1" s="1"/>
  <c r="N1269" i="1"/>
  <c r="P1269" i="1" s="1"/>
  <c r="S1268" i="1"/>
  <c r="R1268" i="1"/>
  <c r="O1268" i="1"/>
  <c r="Q1268" i="1" s="1"/>
  <c r="N1268" i="1"/>
  <c r="P1268" i="1" s="1"/>
  <c r="S1267" i="1"/>
  <c r="R1267" i="1"/>
  <c r="O1267" i="1"/>
  <c r="Q1267" i="1" s="1"/>
  <c r="N1267" i="1"/>
  <c r="P1267" i="1" s="1"/>
  <c r="S1266" i="1"/>
  <c r="R1266" i="1"/>
  <c r="O1266" i="1"/>
  <c r="Q1266" i="1" s="1"/>
  <c r="U1266" i="1" s="1"/>
  <c r="N1266" i="1"/>
  <c r="P1266" i="1" s="1"/>
  <c r="S1265" i="1"/>
  <c r="R1265" i="1"/>
  <c r="O1265" i="1"/>
  <c r="Q1265" i="1" s="1"/>
  <c r="U1265" i="1" s="1"/>
  <c r="N1265" i="1"/>
  <c r="P1265" i="1" s="1"/>
  <c r="S1264" i="1"/>
  <c r="R1264" i="1"/>
  <c r="O1264" i="1"/>
  <c r="Q1264" i="1" s="1"/>
  <c r="U1264" i="1" s="1"/>
  <c r="N1264" i="1"/>
  <c r="P1264" i="1" s="1"/>
  <c r="S1263" i="1"/>
  <c r="R1263" i="1"/>
  <c r="O1263" i="1"/>
  <c r="N1263" i="1"/>
  <c r="P1263" i="1" s="1"/>
  <c r="S1262" i="1"/>
  <c r="R1262" i="1"/>
  <c r="O1262" i="1"/>
  <c r="Q1262" i="1" s="1"/>
  <c r="U1262" i="1" s="1"/>
  <c r="N1262" i="1"/>
  <c r="S1261" i="1"/>
  <c r="R1261" i="1"/>
  <c r="O1261" i="1"/>
  <c r="Q1261" i="1" s="1"/>
  <c r="U1261" i="1" s="1"/>
  <c r="N1261" i="1"/>
  <c r="S1260" i="1"/>
  <c r="R1260" i="1"/>
  <c r="O1260" i="1"/>
  <c r="Q1260" i="1" s="1"/>
  <c r="U1260" i="1" s="1"/>
  <c r="N1260" i="1"/>
  <c r="S1259" i="1"/>
  <c r="R1259" i="1"/>
  <c r="O1259" i="1"/>
  <c r="Q1259" i="1" s="1"/>
  <c r="N1259" i="1"/>
  <c r="P1259" i="1" s="1"/>
  <c r="S1258" i="1"/>
  <c r="R1258" i="1"/>
  <c r="O1258" i="1"/>
  <c r="Q1258" i="1" s="1"/>
  <c r="U1258" i="1" s="1"/>
  <c r="N1258" i="1"/>
  <c r="P1258" i="1" s="1"/>
  <c r="S1257" i="1"/>
  <c r="R1257" i="1"/>
  <c r="O1257" i="1"/>
  <c r="Q1257" i="1" s="1"/>
  <c r="U1257" i="1" s="1"/>
  <c r="N1257" i="1"/>
  <c r="P1257" i="1" s="1"/>
  <c r="S1256" i="1"/>
  <c r="R1256" i="1"/>
  <c r="O1256" i="1"/>
  <c r="Q1256" i="1" s="1"/>
  <c r="U1256" i="1" s="1"/>
  <c r="N1256" i="1"/>
  <c r="P1256" i="1" s="1"/>
  <c r="S1255" i="1"/>
  <c r="R1255" i="1"/>
  <c r="O1255" i="1"/>
  <c r="N1255" i="1"/>
  <c r="P1255" i="1" s="1"/>
  <c r="S1254" i="1"/>
  <c r="R1254" i="1"/>
  <c r="O1254" i="1"/>
  <c r="Q1254" i="1" s="1"/>
  <c r="U1254" i="1" s="1"/>
  <c r="N1254" i="1"/>
  <c r="S1253" i="1"/>
  <c r="R1253" i="1"/>
  <c r="O1253" i="1"/>
  <c r="Q1253" i="1" s="1"/>
  <c r="U1253" i="1" s="1"/>
  <c r="N1253" i="1"/>
  <c r="P1253" i="1" s="1"/>
  <c r="S1252" i="1"/>
  <c r="R1252" i="1"/>
  <c r="O1252" i="1"/>
  <c r="N1252" i="1"/>
  <c r="P1252" i="1" s="1"/>
  <c r="S1251" i="1"/>
  <c r="R1251" i="1"/>
  <c r="O1251" i="1"/>
  <c r="Q1251" i="1" s="1"/>
  <c r="N1251" i="1"/>
  <c r="P1251" i="1" s="1"/>
  <c r="S1250" i="1"/>
  <c r="R1250" i="1"/>
  <c r="O1250" i="1"/>
  <c r="Q1250" i="1" s="1"/>
  <c r="U1250" i="1" s="1"/>
  <c r="N1250" i="1"/>
  <c r="P1250" i="1" s="1"/>
  <c r="S1249" i="1"/>
  <c r="R1249" i="1"/>
  <c r="O1249" i="1"/>
  <c r="Q1249" i="1" s="1"/>
  <c r="U1249" i="1" s="1"/>
  <c r="N1249" i="1"/>
  <c r="S1248" i="1"/>
  <c r="R1248" i="1"/>
  <c r="O1248" i="1"/>
  <c r="Q1248" i="1" s="1"/>
  <c r="U1248" i="1" s="1"/>
  <c r="N1248" i="1"/>
  <c r="P1248" i="1" s="1"/>
  <c r="S1247" i="1"/>
  <c r="R1247" i="1"/>
  <c r="O1247" i="1"/>
  <c r="N1247" i="1"/>
  <c r="P1247" i="1" s="1"/>
  <c r="S1246" i="1"/>
  <c r="R1246" i="1"/>
  <c r="O1246" i="1"/>
  <c r="N1246" i="1"/>
  <c r="S1245" i="1"/>
  <c r="R1245" i="1"/>
  <c r="O1245" i="1"/>
  <c r="Q1245" i="1" s="1"/>
  <c r="U1245" i="1" s="1"/>
  <c r="N1245" i="1"/>
  <c r="P1245" i="1" s="1"/>
  <c r="S1244" i="1"/>
  <c r="R1244" i="1"/>
  <c r="O1244" i="1"/>
  <c r="Q1244" i="1" s="1"/>
  <c r="U1244" i="1" s="1"/>
  <c r="N1244" i="1"/>
  <c r="P1244" i="1" s="1"/>
  <c r="S1243" i="1"/>
  <c r="R1243" i="1"/>
  <c r="O1243" i="1"/>
  <c r="Q1243" i="1" s="1"/>
  <c r="N1243" i="1"/>
  <c r="P1243" i="1" s="1"/>
  <c r="S1242" i="1"/>
  <c r="R1242" i="1"/>
  <c r="O1242" i="1"/>
  <c r="Q1242" i="1" s="1"/>
  <c r="U1242" i="1" s="1"/>
  <c r="N1242" i="1"/>
  <c r="P1242" i="1" s="1"/>
  <c r="S1241" i="1"/>
  <c r="R1241" i="1"/>
  <c r="O1241" i="1"/>
  <c r="Q1241" i="1" s="1"/>
  <c r="U1241" i="1" s="1"/>
  <c r="N1241" i="1"/>
  <c r="P1241" i="1" s="1"/>
  <c r="S1240" i="1"/>
  <c r="R1240" i="1"/>
  <c r="O1240" i="1"/>
  <c r="Q1240" i="1" s="1"/>
  <c r="U1240" i="1" s="1"/>
  <c r="N1240" i="1"/>
  <c r="P1240" i="1" s="1"/>
  <c r="S1239" i="1"/>
  <c r="R1239" i="1"/>
  <c r="O1239" i="1"/>
  <c r="N1239" i="1"/>
  <c r="P1239" i="1" s="1"/>
  <c r="S1238" i="1"/>
  <c r="R1238" i="1"/>
  <c r="O1238" i="1"/>
  <c r="Q1238" i="1" s="1"/>
  <c r="N1238" i="1"/>
  <c r="S1237" i="1"/>
  <c r="R1237" i="1"/>
  <c r="O1237" i="1"/>
  <c r="Q1237" i="1" s="1"/>
  <c r="U1237" i="1" s="1"/>
  <c r="N1237" i="1"/>
  <c r="P1237" i="1" s="1"/>
  <c r="S1236" i="1"/>
  <c r="R1236" i="1"/>
  <c r="O1236" i="1"/>
  <c r="Q1236" i="1" s="1"/>
  <c r="N1236" i="1"/>
  <c r="S1235" i="1"/>
  <c r="R1235" i="1"/>
  <c r="O1235" i="1"/>
  <c r="Q1235" i="1" s="1"/>
  <c r="N1235" i="1"/>
  <c r="S1234" i="1"/>
  <c r="R1234" i="1"/>
  <c r="O1234" i="1"/>
  <c r="Q1234" i="1" s="1"/>
  <c r="U1234" i="1" s="1"/>
  <c r="N1234" i="1"/>
  <c r="P1234" i="1" s="1"/>
  <c r="S1233" i="1"/>
  <c r="R1233" i="1"/>
  <c r="O1233" i="1"/>
  <c r="Q1233" i="1" s="1"/>
  <c r="U1233" i="1" s="1"/>
  <c r="N1233" i="1"/>
  <c r="P1233" i="1" s="1"/>
  <c r="S1232" i="1"/>
  <c r="R1232" i="1"/>
  <c r="O1232" i="1"/>
  <c r="Q1232" i="1" s="1"/>
  <c r="U1232" i="1" s="1"/>
  <c r="N1232" i="1"/>
  <c r="P1232" i="1" s="1"/>
  <c r="T1232" i="1" s="1"/>
  <c r="S1231" i="1"/>
  <c r="R1231" i="1"/>
  <c r="O1231" i="1"/>
  <c r="N1231" i="1"/>
  <c r="P1231" i="1" s="1"/>
  <c r="S1230" i="1"/>
  <c r="R1230" i="1"/>
  <c r="O1230" i="1"/>
  <c r="Q1230" i="1" s="1"/>
  <c r="U1230" i="1" s="1"/>
  <c r="N1230" i="1"/>
  <c r="S1229" i="1"/>
  <c r="R1229" i="1"/>
  <c r="O1229" i="1"/>
  <c r="Q1229" i="1" s="1"/>
  <c r="U1229" i="1" s="1"/>
  <c r="N1229" i="1"/>
  <c r="P1229" i="1" s="1"/>
  <c r="S1228" i="1"/>
  <c r="R1228" i="1"/>
  <c r="O1228" i="1"/>
  <c r="Q1228" i="1" s="1"/>
  <c r="U1228" i="1" s="1"/>
  <c r="N1228" i="1"/>
  <c r="P1228" i="1" s="1"/>
  <c r="S1227" i="1"/>
  <c r="R1227" i="1"/>
  <c r="O1227" i="1"/>
  <c r="Q1227" i="1" s="1"/>
  <c r="N1227" i="1"/>
  <c r="S1226" i="1"/>
  <c r="R1226" i="1"/>
  <c r="O1226" i="1"/>
  <c r="Q1226" i="1" s="1"/>
  <c r="U1226" i="1" s="1"/>
  <c r="N1226" i="1"/>
  <c r="P1226" i="1" s="1"/>
  <c r="S1225" i="1"/>
  <c r="R1225" i="1"/>
  <c r="O1225" i="1"/>
  <c r="Q1225" i="1" s="1"/>
  <c r="U1225" i="1" s="1"/>
  <c r="N1225" i="1"/>
  <c r="P1225" i="1" s="1"/>
  <c r="S1224" i="1"/>
  <c r="R1224" i="1"/>
  <c r="O1224" i="1"/>
  <c r="Q1224" i="1" s="1"/>
  <c r="U1224" i="1" s="1"/>
  <c r="N1224" i="1"/>
  <c r="S1223" i="1"/>
  <c r="R1223" i="1"/>
  <c r="O1223" i="1"/>
  <c r="N1223" i="1"/>
  <c r="S1222" i="1"/>
  <c r="R1222" i="1"/>
  <c r="O1222" i="1"/>
  <c r="N1222" i="1"/>
  <c r="S1221" i="1"/>
  <c r="R1221" i="1"/>
  <c r="O1221" i="1"/>
  <c r="Q1221" i="1" s="1"/>
  <c r="U1221" i="1" s="1"/>
  <c r="N1221" i="1"/>
  <c r="P1221" i="1" s="1"/>
  <c r="S1220" i="1"/>
  <c r="R1220" i="1"/>
  <c r="O1220" i="1"/>
  <c r="Q1220" i="1" s="1"/>
  <c r="N1220" i="1"/>
  <c r="P1220" i="1" s="1"/>
  <c r="S1219" i="1"/>
  <c r="R1219" i="1"/>
  <c r="O1219" i="1"/>
  <c r="Q1219" i="1" s="1"/>
  <c r="N1219" i="1"/>
  <c r="P1219" i="1" s="1"/>
  <c r="S1218" i="1"/>
  <c r="R1218" i="1"/>
  <c r="O1218" i="1"/>
  <c r="Q1218" i="1" s="1"/>
  <c r="U1218" i="1" s="1"/>
  <c r="N1218" i="1"/>
  <c r="P1218" i="1" s="1"/>
  <c r="S1217" i="1"/>
  <c r="R1217" i="1"/>
  <c r="O1217" i="1"/>
  <c r="Q1217" i="1" s="1"/>
  <c r="U1217" i="1" s="1"/>
  <c r="N1217" i="1"/>
  <c r="P1217" i="1" s="1"/>
  <c r="S1216" i="1"/>
  <c r="R1216" i="1"/>
  <c r="O1216" i="1"/>
  <c r="Q1216" i="1" s="1"/>
  <c r="U1216" i="1" s="1"/>
  <c r="N1216" i="1"/>
  <c r="P1216" i="1" s="1"/>
  <c r="S1215" i="1"/>
  <c r="R1215" i="1"/>
  <c r="O1215" i="1"/>
  <c r="N1215" i="1"/>
  <c r="P1215" i="1" s="1"/>
  <c r="S1214" i="1"/>
  <c r="R1214" i="1"/>
  <c r="O1214" i="1"/>
  <c r="Q1214" i="1" s="1"/>
  <c r="N1214" i="1"/>
  <c r="S1213" i="1"/>
  <c r="R1213" i="1"/>
  <c r="O1213" i="1"/>
  <c r="Q1213" i="1" s="1"/>
  <c r="U1213" i="1" s="1"/>
  <c r="N1213" i="1"/>
  <c r="P1213" i="1" s="1"/>
  <c r="S1212" i="1"/>
  <c r="R1212" i="1"/>
  <c r="O1212" i="1"/>
  <c r="Q1212" i="1" s="1"/>
  <c r="U1212" i="1" s="1"/>
  <c r="N1212" i="1"/>
  <c r="P1212" i="1" s="1"/>
  <c r="S1211" i="1"/>
  <c r="R1211" i="1"/>
  <c r="O1211" i="1"/>
  <c r="Q1211" i="1" s="1"/>
  <c r="N1211" i="1"/>
  <c r="P1211" i="1" s="1"/>
  <c r="S1210" i="1"/>
  <c r="R1210" i="1"/>
  <c r="O1210" i="1"/>
  <c r="Q1210" i="1" s="1"/>
  <c r="U1210" i="1" s="1"/>
  <c r="N1210" i="1"/>
  <c r="P1210" i="1" s="1"/>
  <c r="S1209" i="1"/>
  <c r="R1209" i="1"/>
  <c r="O1209" i="1"/>
  <c r="Q1209" i="1" s="1"/>
  <c r="U1209" i="1" s="1"/>
  <c r="N1209" i="1"/>
  <c r="P1209" i="1" s="1"/>
  <c r="S1208" i="1"/>
  <c r="R1208" i="1"/>
  <c r="O1208" i="1"/>
  <c r="Q1208" i="1" s="1"/>
  <c r="U1208" i="1" s="1"/>
  <c r="N1208" i="1"/>
  <c r="P1208" i="1" s="1"/>
  <c r="S1207" i="1"/>
  <c r="R1207" i="1"/>
  <c r="O1207" i="1"/>
  <c r="N1207" i="1"/>
  <c r="P1207" i="1" s="1"/>
  <c r="S1206" i="1"/>
  <c r="R1206" i="1"/>
  <c r="O1206" i="1"/>
  <c r="Q1206" i="1" s="1"/>
  <c r="U1206" i="1" s="1"/>
  <c r="N1206" i="1"/>
  <c r="S1205" i="1"/>
  <c r="R1205" i="1"/>
  <c r="O1205" i="1"/>
  <c r="Q1205" i="1" s="1"/>
  <c r="U1205" i="1" s="1"/>
  <c r="N1205" i="1"/>
  <c r="P1205" i="1" s="1"/>
  <c r="S1204" i="1"/>
  <c r="R1204" i="1"/>
  <c r="O1204" i="1"/>
  <c r="N1204" i="1"/>
  <c r="S1203" i="1"/>
  <c r="R1203" i="1"/>
  <c r="O1203" i="1"/>
  <c r="Q1203" i="1" s="1"/>
  <c r="N1203" i="1"/>
  <c r="S1202" i="1"/>
  <c r="R1202" i="1"/>
  <c r="O1202" i="1"/>
  <c r="Q1202" i="1" s="1"/>
  <c r="U1202" i="1" s="1"/>
  <c r="N1202" i="1"/>
  <c r="P1202" i="1" s="1"/>
  <c r="S1201" i="1"/>
  <c r="R1201" i="1"/>
  <c r="O1201" i="1"/>
  <c r="Q1201" i="1" s="1"/>
  <c r="U1201" i="1" s="1"/>
  <c r="N1201" i="1"/>
  <c r="S1200" i="1"/>
  <c r="R1200" i="1"/>
  <c r="O1200" i="1"/>
  <c r="Q1200" i="1" s="1"/>
  <c r="U1200" i="1" s="1"/>
  <c r="N1200" i="1"/>
  <c r="P1200" i="1" s="1"/>
  <c r="S1199" i="1"/>
  <c r="R1199" i="1"/>
  <c r="O1199" i="1"/>
  <c r="N1199" i="1"/>
  <c r="S1198" i="1"/>
  <c r="R1198" i="1"/>
  <c r="O1198" i="1"/>
  <c r="N1198" i="1"/>
  <c r="S1197" i="1"/>
  <c r="R1197" i="1"/>
  <c r="O1197" i="1"/>
  <c r="Q1197" i="1" s="1"/>
  <c r="U1197" i="1" s="1"/>
  <c r="N1197" i="1"/>
  <c r="P1197" i="1" s="1"/>
  <c r="S1196" i="1"/>
  <c r="R1196" i="1"/>
  <c r="O1196" i="1"/>
  <c r="Q1196" i="1" s="1"/>
  <c r="U1196" i="1" s="1"/>
  <c r="N1196" i="1"/>
  <c r="P1196" i="1" s="1"/>
  <c r="S1195" i="1"/>
  <c r="R1195" i="1"/>
  <c r="O1195" i="1"/>
  <c r="Q1195" i="1" s="1"/>
  <c r="N1195" i="1"/>
  <c r="S1194" i="1"/>
  <c r="R1194" i="1"/>
  <c r="Q1194" i="1"/>
  <c r="U1194" i="1" s="1"/>
  <c r="O1194" i="1"/>
  <c r="N1194" i="1"/>
  <c r="P1194" i="1" s="1"/>
  <c r="S1193" i="1"/>
  <c r="R1193" i="1"/>
  <c r="O1193" i="1"/>
  <c r="Q1193" i="1" s="1"/>
  <c r="U1193" i="1" s="1"/>
  <c r="N1193" i="1"/>
  <c r="S1192" i="1"/>
  <c r="R1192" i="1"/>
  <c r="O1192" i="1"/>
  <c r="Q1192" i="1" s="1"/>
  <c r="U1192" i="1" s="1"/>
  <c r="N1192" i="1"/>
  <c r="S1191" i="1"/>
  <c r="R1191" i="1"/>
  <c r="O1191" i="1"/>
  <c r="N1191" i="1"/>
  <c r="S1190" i="1"/>
  <c r="R1190" i="1"/>
  <c r="O1190" i="1"/>
  <c r="N1190" i="1"/>
  <c r="S1189" i="1"/>
  <c r="R1189" i="1"/>
  <c r="O1189" i="1"/>
  <c r="Q1189" i="1" s="1"/>
  <c r="U1189" i="1" s="1"/>
  <c r="N1189" i="1"/>
  <c r="P1189" i="1" s="1"/>
  <c r="S1188" i="1"/>
  <c r="R1188" i="1"/>
  <c r="O1188" i="1"/>
  <c r="Q1188" i="1" s="1"/>
  <c r="N1188" i="1"/>
  <c r="S1187" i="1"/>
  <c r="R1187" i="1"/>
  <c r="O1187" i="1"/>
  <c r="Q1187" i="1" s="1"/>
  <c r="N1187" i="1"/>
  <c r="P1187" i="1" s="1"/>
  <c r="S1186" i="1"/>
  <c r="R1186" i="1"/>
  <c r="O1186" i="1"/>
  <c r="Q1186" i="1" s="1"/>
  <c r="U1186" i="1" s="1"/>
  <c r="N1186" i="1"/>
  <c r="P1186" i="1" s="1"/>
  <c r="S1185" i="1"/>
  <c r="R1185" i="1"/>
  <c r="O1185" i="1"/>
  <c r="Q1185" i="1" s="1"/>
  <c r="U1185" i="1" s="1"/>
  <c r="N1185" i="1"/>
  <c r="P1185" i="1" s="1"/>
  <c r="S1184" i="1"/>
  <c r="R1184" i="1"/>
  <c r="O1184" i="1"/>
  <c r="Q1184" i="1" s="1"/>
  <c r="U1184" i="1" s="1"/>
  <c r="N1184" i="1"/>
  <c r="P1184" i="1" s="1"/>
  <c r="S1183" i="1"/>
  <c r="R1183" i="1"/>
  <c r="O1183" i="1"/>
  <c r="N1183" i="1"/>
  <c r="P1183" i="1" s="1"/>
  <c r="S1182" i="1"/>
  <c r="R1182" i="1"/>
  <c r="O1182" i="1"/>
  <c r="N1182" i="1"/>
  <c r="S1181" i="1"/>
  <c r="R1181" i="1"/>
  <c r="O1181" i="1"/>
  <c r="Q1181" i="1" s="1"/>
  <c r="U1181" i="1" s="1"/>
  <c r="N1181" i="1"/>
  <c r="P1181" i="1" s="1"/>
  <c r="S1180" i="1"/>
  <c r="R1180" i="1"/>
  <c r="O1180" i="1"/>
  <c r="Q1180" i="1" s="1"/>
  <c r="U1180" i="1" s="1"/>
  <c r="N1180" i="1"/>
  <c r="S1179" i="1"/>
  <c r="R1179" i="1"/>
  <c r="O1179" i="1"/>
  <c r="Q1179" i="1" s="1"/>
  <c r="N1179" i="1"/>
  <c r="S1178" i="1"/>
  <c r="R1178" i="1"/>
  <c r="O1178" i="1"/>
  <c r="Q1178" i="1" s="1"/>
  <c r="U1178" i="1" s="1"/>
  <c r="N1178" i="1"/>
  <c r="P1178" i="1" s="1"/>
  <c r="S1177" i="1"/>
  <c r="R1177" i="1"/>
  <c r="O1177" i="1"/>
  <c r="Q1177" i="1" s="1"/>
  <c r="U1177" i="1" s="1"/>
  <c r="N1177" i="1"/>
  <c r="P1177" i="1" s="1"/>
  <c r="S1176" i="1"/>
  <c r="R1176" i="1"/>
  <c r="O1176" i="1"/>
  <c r="Q1176" i="1" s="1"/>
  <c r="U1176" i="1" s="1"/>
  <c r="N1176" i="1"/>
  <c r="P1176" i="1" s="1"/>
  <c r="S1175" i="1"/>
  <c r="R1175" i="1"/>
  <c r="O1175" i="1"/>
  <c r="N1175" i="1"/>
  <c r="P1175" i="1" s="1"/>
  <c r="S1174" i="1"/>
  <c r="R1174" i="1"/>
  <c r="O1174" i="1"/>
  <c r="Q1174" i="1" s="1"/>
  <c r="U1174" i="1" s="1"/>
  <c r="N1174" i="1"/>
  <c r="S1173" i="1"/>
  <c r="R1173" i="1"/>
  <c r="O1173" i="1"/>
  <c r="Q1173" i="1" s="1"/>
  <c r="U1173" i="1" s="1"/>
  <c r="N1173" i="1"/>
  <c r="S1172" i="1"/>
  <c r="R1172" i="1"/>
  <c r="O1172" i="1"/>
  <c r="N1172" i="1"/>
  <c r="P1172" i="1" s="1"/>
  <c r="S1171" i="1"/>
  <c r="R1171" i="1"/>
  <c r="O1171" i="1"/>
  <c r="Q1171" i="1" s="1"/>
  <c r="N1171" i="1"/>
  <c r="P1171" i="1" s="1"/>
  <c r="S1170" i="1"/>
  <c r="R1170" i="1"/>
  <c r="O1170" i="1"/>
  <c r="Q1170" i="1" s="1"/>
  <c r="U1170" i="1" s="1"/>
  <c r="N1170" i="1"/>
  <c r="P1170" i="1" s="1"/>
  <c r="S1169" i="1"/>
  <c r="R1169" i="1"/>
  <c r="O1169" i="1"/>
  <c r="Q1169" i="1" s="1"/>
  <c r="U1169" i="1" s="1"/>
  <c r="N1169" i="1"/>
  <c r="S1168" i="1"/>
  <c r="R1168" i="1"/>
  <c r="O1168" i="1"/>
  <c r="Q1168" i="1" s="1"/>
  <c r="U1168" i="1" s="1"/>
  <c r="N1168" i="1"/>
  <c r="P1168" i="1" s="1"/>
  <c r="S1167" i="1"/>
  <c r="R1167" i="1"/>
  <c r="O1167" i="1"/>
  <c r="N1167" i="1"/>
  <c r="S1166" i="1"/>
  <c r="R1166" i="1"/>
  <c r="O1166" i="1"/>
  <c r="N1166" i="1"/>
  <c r="S1165" i="1"/>
  <c r="R1165" i="1"/>
  <c r="O1165" i="1"/>
  <c r="Q1165" i="1" s="1"/>
  <c r="U1165" i="1" s="1"/>
  <c r="N1165" i="1"/>
  <c r="P1165" i="1" s="1"/>
  <c r="S1164" i="1"/>
  <c r="R1164" i="1"/>
  <c r="O1164" i="1"/>
  <c r="Q1164" i="1" s="1"/>
  <c r="U1164" i="1" s="1"/>
  <c r="N1164" i="1"/>
  <c r="P1164" i="1" s="1"/>
  <c r="S1163" i="1"/>
  <c r="R1163" i="1"/>
  <c r="O1163" i="1"/>
  <c r="Q1163" i="1" s="1"/>
  <c r="N1163" i="1"/>
  <c r="P1163" i="1" s="1"/>
  <c r="S1162" i="1"/>
  <c r="R1162" i="1"/>
  <c r="O1162" i="1"/>
  <c r="Q1162" i="1" s="1"/>
  <c r="U1162" i="1" s="1"/>
  <c r="N1162" i="1"/>
  <c r="P1162" i="1" s="1"/>
  <c r="S1161" i="1"/>
  <c r="R1161" i="1"/>
  <c r="O1161" i="1"/>
  <c r="Q1161" i="1" s="1"/>
  <c r="U1161" i="1" s="1"/>
  <c r="N1161" i="1"/>
  <c r="S1160" i="1"/>
  <c r="R1160" i="1"/>
  <c r="O1160" i="1"/>
  <c r="Q1160" i="1" s="1"/>
  <c r="U1160" i="1" s="1"/>
  <c r="N1160" i="1"/>
  <c r="S1159" i="1"/>
  <c r="R1159" i="1"/>
  <c r="O1159" i="1"/>
  <c r="N1159" i="1"/>
  <c r="P1159" i="1" s="1"/>
  <c r="S1158" i="1"/>
  <c r="R1158" i="1"/>
  <c r="O1158" i="1"/>
  <c r="N1158" i="1"/>
  <c r="S1157" i="1"/>
  <c r="R1157" i="1"/>
  <c r="O1157" i="1"/>
  <c r="Q1157" i="1" s="1"/>
  <c r="U1157" i="1" s="1"/>
  <c r="N1157" i="1"/>
  <c r="P1157" i="1" s="1"/>
  <c r="S1156" i="1"/>
  <c r="R1156" i="1"/>
  <c r="O1156" i="1"/>
  <c r="Q1156" i="1" s="1"/>
  <c r="N1156" i="1"/>
  <c r="S1155" i="1"/>
  <c r="R1155" i="1"/>
  <c r="O1155" i="1"/>
  <c r="Q1155" i="1" s="1"/>
  <c r="N1155" i="1"/>
  <c r="P1155" i="1" s="1"/>
  <c r="S1154" i="1"/>
  <c r="R1154" i="1"/>
  <c r="O1154" i="1"/>
  <c r="Q1154" i="1" s="1"/>
  <c r="U1154" i="1" s="1"/>
  <c r="N1154" i="1"/>
  <c r="P1154" i="1" s="1"/>
  <c r="S1153" i="1"/>
  <c r="R1153" i="1"/>
  <c r="O1153" i="1"/>
  <c r="Q1153" i="1" s="1"/>
  <c r="U1153" i="1" s="1"/>
  <c r="N1153" i="1"/>
  <c r="P1153" i="1" s="1"/>
  <c r="S1152" i="1"/>
  <c r="R1152" i="1"/>
  <c r="O1152" i="1"/>
  <c r="Q1152" i="1" s="1"/>
  <c r="U1152" i="1" s="1"/>
  <c r="N1152" i="1"/>
  <c r="P1152" i="1" s="1"/>
  <c r="S1151" i="1"/>
  <c r="R1151" i="1"/>
  <c r="O1151" i="1"/>
  <c r="N1151" i="1"/>
  <c r="S1150" i="1"/>
  <c r="R1150" i="1"/>
  <c r="O1150" i="1"/>
  <c r="Q1150" i="1" s="1"/>
  <c r="N1150" i="1"/>
  <c r="S1149" i="1"/>
  <c r="R1149" i="1"/>
  <c r="O1149" i="1"/>
  <c r="Q1149" i="1" s="1"/>
  <c r="U1149" i="1" s="1"/>
  <c r="N1149" i="1"/>
  <c r="P1149" i="1" s="1"/>
  <c r="S1148" i="1"/>
  <c r="R1148" i="1"/>
  <c r="O1148" i="1"/>
  <c r="Q1148" i="1" s="1"/>
  <c r="U1148" i="1" s="1"/>
  <c r="N1148" i="1"/>
  <c r="S1147" i="1"/>
  <c r="R1147" i="1"/>
  <c r="O1147" i="1"/>
  <c r="Q1147" i="1" s="1"/>
  <c r="N1147" i="1"/>
  <c r="S1146" i="1"/>
  <c r="R1146" i="1"/>
  <c r="O1146" i="1"/>
  <c r="Q1146" i="1" s="1"/>
  <c r="U1146" i="1" s="1"/>
  <c r="N1146" i="1"/>
  <c r="P1146" i="1" s="1"/>
  <c r="S1145" i="1"/>
  <c r="R1145" i="1"/>
  <c r="O1145" i="1"/>
  <c r="Q1145" i="1" s="1"/>
  <c r="U1145" i="1" s="1"/>
  <c r="N1145" i="1"/>
  <c r="S1144" i="1"/>
  <c r="R1144" i="1"/>
  <c r="O1144" i="1"/>
  <c r="Q1144" i="1" s="1"/>
  <c r="U1144" i="1" s="1"/>
  <c r="N1144" i="1"/>
  <c r="P1144" i="1" s="1"/>
  <c r="S1143" i="1"/>
  <c r="R1143" i="1"/>
  <c r="O1143" i="1"/>
  <c r="N1143" i="1"/>
  <c r="P1143" i="1" s="1"/>
  <c r="S1142" i="1"/>
  <c r="R1142" i="1"/>
  <c r="O1142" i="1"/>
  <c r="N1142" i="1"/>
  <c r="S1141" i="1"/>
  <c r="R1141" i="1"/>
  <c r="O1141" i="1"/>
  <c r="Q1141" i="1" s="1"/>
  <c r="U1141" i="1" s="1"/>
  <c r="N1141" i="1"/>
  <c r="S1140" i="1"/>
  <c r="R1140" i="1"/>
  <c r="O1140" i="1"/>
  <c r="N1140" i="1"/>
  <c r="P1140" i="1" s="1"/>
  <c r="T1140" i="1" s="1"/>
  <c r="S1139" i="1"/>
  <c r="R1139" i="1"/>
  <c r="O1139" i="1"/>
  <c r="Q1139" i="1" s="1"/>
  <c r="U1139" i="1" s="1"/>
  <c r="N1139" i="1"/>
  <c r="P1139" i="1" s="1"/>
  <c r="T1139" i="1" s="1"/>
  <c r="S1138" i="1"/>
  <c r="R1138" i="1"/>
  <c r="O1138" i="1"/>
  <c r="Q1138" i="1" s="1"/>
  <c r="N1138" i="1"/>
  <c r="P1138" i="1" s="1"/>
  <c r="T1138" i="1" s="1"/>
  <c r="S1137" i="1"/>
  <c r="R1137" i="1"/>
  <c r="O1137" i="1"/>
  <c r="Q1137" i="1" s="1"/>
  <c r="U1137" i="1" s="1"/>
  <c r="N1137" i="1"/>
  <c r="P1137" i="1" s="1"/>
  <c r="T1137" i="1" s="1"/>
  <c r="S1136" i="1"/>
  <c r="R1136" i="1"/>
  <c r="O1136" i="1"/>
  <c r="Q1136" i="1" s="1"/>
  <c r="N1136" i="1"/>
  <c r="P1136" i="1" s="1"/>
  <c r="T1136" i="1" s="1"/>
  <c r="S1135" i="1"/>
  <c r="R1135" i="1"/>
  <c r="O1135" i="1"/>
  <c r="Q1135" i="1" s="1"/>
  <c r="N1135" i="1"/>
  <c r="P1135" i="1" s="1"/>
  <c r="T1135" i="1" s="1"/>
  <c r="S1134" i="1"/>
  <c r="R1134" i="1"/>
  <c r="O1134" i="1"/>
  <c r="N1134" i="1"/>
  <c r="P1134" i="1" s="1"/>
  <c r="T1134" i="1" s="1"/>
  <c r="S1133" i="1"/>
  <c r="R1133" i="1"/>
  <c r="O1133" i="1"/>
  <c r="Q1133" i="1" s="1"/>
  <c r="N1133" i="1"/>
  <c r="P1133" i="1" s="1"/>
  <c r="T1133" i="1" s="1"/>
  <c r="S1132" i="1"/>
  <c r="R1132" i="1"/>
  <c r="O1132" i="1"/>
  <c r="Q1132" i="1" s="1"/>
  <c r="U1132" i="1" s="1"/>
  <c r="N1132" i="1"/>
  <c r="P1132" i="1" s="1"/>
  <c r="T1132" i="1" s="1"/>
  <c r="S1131" i="1"/>
  <c r="R1131" i="1"/>
  <c r="O1131" i="1"/>
  <c r="Q1131" i="1" s="1"/>
  <c r="N1131" i="1"/>
  <c r="P1131" i="1" s="1"/>
  <c r="T1131" i="1" s="1"/>
  <c r="S1130" i="1"/>
  <c r="R1130" i="1"/>
  <c r="O1130" i="1"/>
  <c r="N1130" i="1"/>
  <c r="P1130" i="1" s="1"/>
  <c r="T1130" i="1" s="1"/>
  <c r="S1129" i="1"/>
  <c r="R1129" i="1"/>
  <c r="O1129" i="1"/>
  <c r="Q1129" i="1" s="1"/>
  <c r="U1129" i="1" s="1"/>
  <c r="N1129" i="1"/>
  <c r="P1129" i="1" s="1"/>
  <c r="T1129" i="1" s="1"/>
  <c r="S1128" i="1"/>
  <c r="R1128" i="1"/>
  <c r="O1128" i="1"/>
  <c r="Q1128" i="1" s="1"/>
  <c r="N1128" i="1"/>
  <c r="P1128" i="1" s="1"/>
  <c r="T1128" i="1" s="1"/>
  <c r="S1127" i="1"/>
  <c r="R1127" i="1"/>
  <c r="O1127" i="1"/>
  <c r="Q1127" i="1" s="1"/>
  <c r="U1127" i="1" s="1"/>
  <c r="N1127" i="1"/>
  <c r="P1127" i="1" s="1"/>
  <c r="T1127" i="1" s="1"/>
  <c r="S1126" i="1"/>
  <c r="R1126" i="1"/>
  <c r="O1126" i="1"/>
  <c r="N1126" i="1"/>
  <c r="P1126" i="1" s="1"/>
  <c r="T1126" i="1" s="1"/>
  <c r="S1125" i="1"/>
  <c r="R1125" i="1"/>
  <c r="O1125" i="1"/>
  <c r="Q1125" i="1" s="1"/>
  <c r="N1125" i="1"/>
  <c r="P1125" i="1" s="1"/>
  <c r="T1125" i="1" s="1"/>
  <c r="S1124" i="1"/>
  <c r="R1124" i="1"/>
  <c r="O1124" i="1"/>
  <c r="Q1124" i="1" s="1"/>
  <c r="U1124" i="1" s="1"/>
  <c r="N1124" i="1"/>
  <c r="P1124" i="1" s="1"/>
  <c r="T1124" i="1" s="1"/>
  <c r="S1123" i="1"/>
  <c r="R1123" i="1"/>
  <c r="O1123" i="1"/>
  <c r="Q1123" i="1" s="1"/>
  <c r="U1123" i="1" s="1"/>
  <c r="N1123" i="1"/>
  <c r="P1123" i="1" s="1"/>
  <c r="S1122" i="1"/>
  <c r="R1122" i="1"/>
  <c r="O1122" i="1"/>
  <c r="Q1122" i="1" s="1"/>
  <c r="U1122" i="1" s="1"/>
  <c r="N1122" i="1"/>
  <c r="P1122" i="1" s="1"/>
  <c r="S1121" i="1"/>
  <c r="R1121" i="1"/>
  <c r="O1121" i="1"/>
  <c r="Q1121" i="1" s="1"/>
  <c r="N1121" i="1"/>
  <c r="P1121" i="1" s="1"/>
  <c r="S1120" i="1"/>
  <c r="R1120" i="1"/>
  <c r="O1120" i="1"/>
  <c r="N1120" i="1"/>
  <c r="P1120" i="1" s="1"/>
  <c r="S1119" i="1"/>
  <c r="R1119" i="1"/>
  <c r="O1119" i="1"/>
  <c r="Q1119" i="1" s="1"/>
  <c r="N1119" i="1"/>
  <c r="S1118" i="1"/>
  <c r="R1118" i="1"/>
  <c r="O1118" i="1"/>
  <c r="N1118" i="1"/>
  <c r="P1118" i="1" s="1"/>
  <c r="S1117" i="1"/>
  <c r="R1117" i="1"/>
  <c r="O1117" i="1"/>
  <c r="Q1117" i="1" s="1"/>
  <c r="N1117" i="1"/>
  <c r="S1116" i="1"/>
  <c r="R1116" i="1"/>
  <c r="O1116" i="1"/>
  <c r="N1116" i="1"/>
  <c r="S1115" i="1"/>
  <c r="R1115" i="1"/>
  <c r="O1115" i="1"/>
  <c r="Q1115" i="1" s="1"/>
  <c r="N1115" i="1"/>
  <c r="P1115" i="1" s="1"/>
  <c r="S1114" i="1"/>
  <c r="R1114" i="1"/>
  <c r="O1114" i="1"/>
  <c r="N1114" i="1"/>
  <c r="P1114" i="1" s="1"/>
  <c r="S1113" i="1"/>
  <c r="R1113" i="1"/>
  <c r="O1113" i="1"/>
  <c r="Q1113" i="1" s="1"/>
  <c r="N1113" i="1"/>
  <c r="P1113" i="1" s="1"/>
  <c r="S1112" i="1"/>
  <c r="R1112" i="1"/>
  <c r="O1112" i="1"/>
  <c r="N1112" i="1"/>
  <c r="P1112" i="1" s="1"/>
  <c r="S1111" i="1"/>
  <c r="R1111" i="1"/>
  <c r="O1111" i="1"/>
  <c r="Q1111" i="1" s="1"/>
  <c r="N1111" i="1"/>
  <c r="S1110" i="1"/>
  <c r="R1110" i="1"/>
  <c r="O1110" i="1"/>
  <c r="N1110" i="1"/>
  <c r="P1110" i="1" s="1"/>
  <c r="S1109" i="1"/>
  <c r="R1109" i="1"/>
  <c r="O1109" i="1"/>
  <c r="Q1109" i="1" s="1"/>
  <c r="N1109" i="1"/>
  <c r="S1108" i="1"/>
  <c r="R1108" i="1"/>
  <c r="O1108" i="1"/>
  <c r="N1108" i="1"/>
  <c r="S1107" i="1"/>
  <c r="R1107" i="1"/>
  <c r="O1107" i="1"/>
  <c r="Q1107" i="1" s="1"/>
  <c r="N1107" i="1"/>
  <c r="P1107" i="1" s="1"/>
  <c r="S1106" i="1"/>
  <c r="R1106" i="1"/>
  <c r="O1106" i="1"/>
  <c r="Q1106" i="1" s="1"/>
  <c r="U1106" i="1" s="1"/>
  <c r="N1106" i="1"/>
  <c r="P1106" i="1" s="1"/>
  <c r="S1105" i="1"/>
  <c r="R1105" i="1"/>
  <c r="O1105" i="1"/>
  <c r="Q1105" i="1" s="1"/>
  <c r="U1105" i="1" s="1"/>
  <c r="N1105" i="1"/>
  <c r="P1105" i="1" s="1"/>
  <c r="S1104" i="1"/>
  <c r="R1104" i="1"/>
  <c r="O1104" i="1"/>
  <c r="N1104" i="1"/>
  <c r="P1104" i="1" s="1"/>
  <c r="S1103" i="1"/>
  <c r="R1103" i="1"/>
  <c r="O1103" i="1"/>
  <c r="Q1103" i="1" s="1"/>
  <c r="U1103" i="1" s="1"/>
  <c r="N1103" i="1"/>
  <c r="S1102" i="1"/>
  <c r="R1102" i="1"/>
  <c r="O1102" i="1"/>
  <c r="N1102" i="1"/>
  <c r="P1102" i="1" s="1"/>
  <c r="S1101" i="1"/>
  <c r="R1101" i="1"/>
  <c r="O1101" i="1"/>
  <c r="Q1101" i="1" s="1"/>
  <c r="N1101" i="1"/>
  <c r="S1100" i="1"/>
  <c r="R1100" i="1"/>
  <c r="O1100" i="1"/>
  <c r="Q1100" i="1" s="1"/>
  <c r="N1100" i="1"/>
  <c r="S1099" i="1"/>
  <c r="R1099" i="1"/>
  <c r="O1099" i="1"/>
  <c r="Q1099" i="1" s="1"/>
  <c r="U1099" i="1" s="1"/>
  <c r="N1099" i="1"/>
  <c r="P1099" i="1" s="1"/>
  <c r="S1098" i="1"/>
  <c r="R1098" i="1"/>
  <c r="O1098" i="1"/>
  <c r="N1098" i="1"/>
  <c r="P1098" i="1" s="1"/>
  <c r="S1097" i="1"/>
  <c r="R1097" i="1"/>
  <c r="O1097" i="1"/>
  <c r="N1097" i="1"/>
  <c r="S1096" i="1"/>
  <c r="R1096" i="1"/>
  <c r="O1096" i="1"/>
  <c r="Q1096" i="1" s="1"/>
  <c r="N1096" i="1"/>
  <c r="P1096" i="1" s="1"/>
  <c r="S1095" i="1"/>
  <c r="R1095" i="1"/>
  <c r="O1095" i="1"/>
  <c r="Q1095" i="1" s="1"/>
  <c r="U1095" i="1" s="1"/>
  <c r="N1095" i="1"/>
  <c r="P1095" i="1" s="1"/>
  <c r="S1094" i="1"/>
  <c r="R1094" i="1"/>
  <c r="O1094" i="1"/>
  <c r="N1094" i="1"/>
  <c r="P1094" i="1" s="1"/>
  <c r="S1093" i="1"/>
  <c r="R1093" i="1"/>
  <c r="O1093" i="1"/>
  <c r="Q1093" i="1" s="1"/>
  <c r="N1093" i="1"/>
  <c r="S1092" i="1"/>
  <c r="R1092" i="1"/>
  <c r="O1092" i="1"/>
  <c r="Q1092" i="1" s="1"/>
  <c r="U1092" i="1" s="1"/>
  <c r="N1092" i="1"/>
  <c r="S1091" i="1"/>
  <c r="R1091" i="1"/>
  <c r="O1091" i="1"/>
  <c r="Q1091" i="1" s="1"/>
  <c r="N1091" i="1"/>
  <c r="P1091" i="1" s="1"/>
  <c r="S1090" i="1"/>
  <c r="R1090" i="1"/>
  <c r="O1090" i="1"/>
  <c r="N1090" i="1"/>
  <c r="S1089" i="1"/>
  <c r="R1089" i="1"/>
  <c r="O1089" i="1"/>
  <c r="Q1089" i="1" s="1"/>
  <c r="N1089" i="1"/>
  <c r="S1088" i="1"/>
  <c r="R1088" i="1"/>
  <c r="O1088" i="1"/>
  <c r="Q1088" i="1" s="1"/>
  <c r="U1088" i="1" s="1"/>
  <c r="N1088" i="1"/>
  <c r="P1088" i="1" s="1"/>
  <c r="S1087" i="1"/>
  <c r="R1087" i="1"/>
  <c r="P1087" i="1"/>
  <c r="O1087" i="1"/>
  <c r="Q1087" i="1" s="1"/>
  <c r="U1087" i="1" s="1"/>
  <c r="N1087" i="1"/>
  <c r="S1086" i="1"/>
  <c r="R1086" i="1"/>
  <c r="O1086" i="1"/>
  <c r="N1086" i="1"/>
  <c r="P1086" i="1" s="1"/>
  <c r="S1085" i="1"/>
  <c r="R1085" i="1"/>
  <c r="O1085" i="1"/>
  <c r="Q1085" i="1" s="1"/>
  <c r="U1085" i="1" s="1"/>
  <c r="N1085" i="1"/>
  <c r="S1084" i="1"/>
  <c r="R1084" i="1"/>
  <c r="O1084" i="1"/>
  <c r="Q1084" i="1" s="1"/>
  <c r="N1084" i="1"/>
  <c r="S1083" i="1"/>
  <c r="R1083" i="1"/>
  <c r="O1083" i="1"/>
  <c r="Q1083" i="1" s="1"/>
  <c r="N1083" i="1"/>
  <c r="P1083" i="1" s="1"/>
  <c r="S1082" i="1"/>
  <c r="R1082" i="1"/>
  <c r="O1082" i="1"/>
  <c r="Q1082" i="1" s="1"/>
  <c r="U1082" i="1" s="1"/>
  <c r="N1082" i="1"/>
  <c r="S1081" i="1"/>
  <c r="R1081" i="1"/>
  <c r="O1081" i="1"/>
  <c r="Q1081" i="1" s="1"/>
  <c r="U1081" i="1" s="1"/>
  <c r="N1081" i="1"/>
  <c r="P1081" i="1" s="1"/>
  <c r="S1080" i="1"/>
  <c r="R1080" i="1"/>
  <c r="O1080" i="1"/>
  <c r="Q1080" i="1" s="1"/>
  <c r="N1080" i="1"/>
  <c r="P1080" i="1" s="1"/>
  <c r="S1079" i="1"/>
  <c r="R1079" i="1"/>
  <c r="O1079" i="1"/>
  <c r="Q1079" i="1" s="1"/>
  <c r="U1079" i="1" s="1"/>
  <c r="N1079" i="1"/>
  <c r="S1078" i="1"/>
  <c r="R1078" i="1"/>
  <c r="O1078" i="1"/>
  <c r="N1078" i="1"/>
  <c r="P1078" i="1" s="1"/>
  <c r="S1077" i="1"/>
  <c r="R1077" i="1"/>
  <c r="O1077" i="1"/>
  <c r="Q1077" i="1" s="1"/>
  <c r="N1077" i="1"/>
  <c r="S1076" i="1"/>
  <c r="R1076" i="1"/>
  <c r="O1076" i="1"/>
  <c r="N1076" i="1"/>
  <c r="P1076" i="1" s="1"/>
  <c r="S1075" i="1"/>
  <c r="R1075" i="1"/>
  <c r="O1075" i="1"/>
  <c r="Q1075" i="1" s="1"/>
  <c r="N1075" i="1"/>
  <c r="P1075" i="1" s="1"/>
  <c r="S1074" i="1"/>
  <c r="R1074" i="1"/>
  <c r="O1074" i="1"/>
  <c r="Q1074" i="1" s="1"/>
  <c r="U1074" i="1" s="1"/>
  <c r="N1074" i="1"/>
  <c r="S1073" i="1"/>
  <c r="R1073" i="1"/>
  <c r="O1073" i="1"/>
  <c r="Q1073" i="1" s="1"/>
  <c r="U1073" i="1" s="1"/>
  <c r="N1073" i="1"/>
  <c r="P1073" i="1" s="1"/>
  <c r="S1072" i="1"/>
  <c r="R1072" i="1"/>
  <c r="O1072" i="1"/>
  <c r="Q1072" i="1" s="1"/>
  <c r="N1072" i="1"/>
  <c r="P1072" i="1" s="1"/>
  <c r="S1071" i="1"/>
  <c r="R1071" i="1"/>
  <c r="O1071" i="1"/>
  <c r="Q1071" i="1" s="1"/>
  <c r="U1071" i="1" s="1"/>
  <c r="N1071" i="1"/>
  <c r="P1071" i="1" s="1"/>
  <c r="S1070" i="1"/>
  <c r="R1070" i="1"/>
  <c r="O1070" i="1"/>
  <c r="N1070" i="1"/>
  <c r="S1069" i="1"/>
  <c r="R1069" i="1"/>
  <c r="O1069" i="1"/>
  <c r="N1069" i="1"/>
  <c r="S1068" i="1"/>
  <c r="R1068" i="1"/>
  <c r="O1068" i="1"/>
  <c r="Q1068" i="1" s="1"/>
  <c r="U1068" i="1" s="1"/>
  <c r="N1068" i="1"/>
  <c r="P1068" i="1" s="1"/>
  <c r="S1067" i="1"/>
  <c r="R1067" i="1"/>
  <c r="O1067" i="1"/>
  <c r="Q1067" i="1" s="1"/>
  <c r="N1067" i="1"/>
  <c r="P1067" i="1" s="1"/>
  <c r="S1066" i="1"/>
  <c r="R1066" i="1"/>
  <c r="O1066" i="1"/>
  <c r="Q1066" i="1" s="1"/>
  <c r="N1066" i="1"/>
  <c r="S1065" i="1"/>
  <c r="R1065" i="1"/>
  <c r="O1065" i="1"/>
  <c r="Q1065" i="1" s="1"/>
  <c r="N1065" i="1"/>
  <c r="P1065" i="1" s="1"/>
  <c r="S1064" i="1"/>
  <c r="R1064" i="1"/>
  <c r="O1064" i="1"/>
  <c r="N1064" i="1"/>
  <c r="P1064" i="1" s="1"/>
  <c r="S1063" i="1"/>
  <c r="R1063" i="1"/>
  <c r="O1063" i="1"/>
  <c r="N1063" i="1"/>
  <c r="S1062" i="1"/>
  <c r="R1062" i="1"/>
  <c r="O1062" i="1"/>
  <c r="N1062" i="1"/>
  <c r="S1061" i="1"/>
  <c r="R1061" i="1"/>
  <c r="O1061" i="1"/>
  <c r="Q1061" i="1" s="1"/>
  <c r="U1061" i="1" s="1"/>
  <c r="N1061" i="1"/>
  <c r="S1060" i="1"/>
  <c r="R1060" i="1"/>
  <c r="O1060" i="1"/>
  <c r="Q1060" i="1" s="1"/>
  <c r="U1060" i="1" s="1"/>
  <c r="N1060" i="1"/>
  <c r="P1060" i="1" s="1"/>
  <c r="S1059" i="1"/>
  <c r="R1059" i="1"/>
  <c r="O1059" i="1"/>
  <c r="Q1059" i="1" s="1"/>
  <c r="N1059" i="1"/>
  <c r="P1059" i="1" s="1"/>
  <c r="S1058" i="1"/>
  <c r="R1058" i="1"/>
  <c r="O1058" i="1"/>
  <c r="N1058" i="1"/>
  <c r="S1057" i="1"/>
  <c r="R1057" i="1"/>
  <c r="O1057" i="1"/>
  <c r="N1057" i="1"/>
  <c r="S1056" i="1"/>
  <c r="R1056" i="1"/>
  <c r="O1056" i="1"/>
  <c r="Q1056" i="1" s="1"/>
  <c r="U1056" i="1" s="1"/>
  <c r="N1056" i="1"/>
  <c r="P1056" i="1" s="1"/>
  <c r="S1055" i="1"/>
  <c r="R1055" i="1"/>
  <c r="O1055" i="1"/>
  <c r="Q1055" i="1" s="1"/>
  <c r="U1055" i="1" s="1"/>
  <c r="N1055" i="1"/>
  <c r="P1055" i="1" s="1"/>
  <c r="S1054" i="1"/>
  <c r="R1054" i="1"/>
  <c r="O1054" i="1"/>
  <c r="N1054" i="1"/>
  <c r="P1054" i="1" s="1"/>
  <c r="S1053" i="1"/>
  <c r="R1053" i="1"/>
  <c r="O1053" i="1"/>
  <c r="Q1053" i="1" s="1"/>
  <c r="U1053" i="1" s="1"/>
  <c r="N1053" i="1"/>
  <c r="S1052" i="1"/>
  <c r="R1052" i="1"/>
  <c r="O1052" i="1"/>
  <c r="N1052" i="1"/>
  <c r="S1051" i="1"/>
  <c r="R1051" i="1"/>
  <c r="O1051" i="1"/>
  <c r="Q1051" i="1" s="1"/>
  <c r="N1051" i="1"/>
  <c r="P1051" i="1" s="1"/>
  <c r="S1050" i="1"/>
  <c r="R1050" i="1"/>
  <c r="O1050" i="1"/>
  <c r="Q1050" i="1" s="1"/>
  <c r="U1050" i="1" s="1"/>
  <c r="N1050" i="1"/>
  <c r="S1049" i="1"/>
  <c r="R1049" i="1"/>
  <c r="O1049" i="1"/>
  <c r="Q1049" i="1" s="1"/>
  <c r="N1049" i="1"/>
  <c r="P1049" i="1" s="1"/>
  <c r="S1048" i="1"/>
  <c r="R1048" i="1"/>
  <c r="O1048" i="1"/>
  <c r="Q1048" i="1" s="1"/>
  <c r="N1048" i="1"/>
  <c r="P1048" i="1" s="1"/>
  <c r="S1047" i="1"/>
  <c r="R1047" i="1"/>
  <c r="O1047" i="1"/>
  <c r="Q1047" i="1" s="1"/>
  <c r="U1047" i="1" s="1"/>
  <c r="N1047" i="1"/>
  <c r="S1046" i="1"/>
  <c r="R1046" i="1"/>
  <c r="O1046" i="1"/>
  <c r="N1046" i="1"/>
  <c r="P1046" i="1" s="1"/>
  <c r="S1045" i="1"/>
  <c r="R1045" i="1"/>
  <c r="O1045" i="1"/>
  <c r="Q1045" i="1" s="1"/>
  <c r="N1045" i="1"/>
  <c r="S1044" i="1"/>
  <c r="R1044" i="1"/>
  <c r="O1044" i="1"/>
  <c r="N1044" i="1"/>
  <c r="P1044" i="1" s="1"/>
  <c r="S1043" i="1"/>
  <c r="R1043" i="1"/>
  <c r="O1043" i="1"/>
  <c r="Q1043" i="1" s="1"/>
  <c r="N1043" i="1"/>
  <c r="P1043" i="1" s="1"/>
  <c r="S1042" i="1"/>
  <c r="R1042" i="1"/>
  <c r="O1042" i="1"/>
  <c r="Q1042" i="1" s="1"/>
  <c r="U1042" i="1" s="1"/>
  <c r="N1042" i="1"/>
  <c r="S1041" i="1"/>
  <c r="R1041" i="1"/>
  <c r="O1041" i="1"/>
  <c r="Q1041" i="1" s="1"/>
  <c r="N1041" i="1"/>
  <c r="S1040" i="1"/>
  <c r="R1040" i="1"/>
  <c r="O1040" i="1"/>
  <c r="N1040" i="1"/>
  <c r="P1040" i="1" s="1"/>
  <c r="S1039" i="1"/>
  <c r="R1039" i="1"/>
  <c r="O1039" i="1"/>
  <c r="Q1039" i="1" s="1"/>
  <c r="U1039" i="1" s="1"/>
  <c r="N1039" i="1"/>
  <c r="P1039" i="1" s="1"/>
  <c r="S1038" i="1"/>
  <c r="R1038" i="1"/>
  <c r="O1038" i="1"/>
  <c r="N1038" i="1"/>
  <c r="S1037" i="1"/>
  <c r="R1037" i="1"/>
  <c r="O1037" i="1"/>
  <c r="N1037" i="1"/>
  <c r="S1036" i="1"/>
  <c r="R1036" i="1"/>
  <c r="O1036" i="1"/>
  <c r="Q1036" i="1" s="1"/>
  <c r="U1036" i="1" s="1"/>
  <c r="N1036" i="1"/>
  <c r="P1036" i="1" s="1"/>
  <c r="S1035" i="1"/>
  <c r="R1035" i="1"/>
  <c r="O1035" i="1"/>
  <c r="Q1035" i="1" s="1"/>
  <c r="N1035" i="1"/>
  <c r="P1035" i="1" s="1"/>
  <c r="S1034" i="1"/>
  <c r="R1034" i="1"/>
  <c r="O1034" i="1"/>
  <c r="Q1034" i="1" s="1"/>
  <c r="N1034" i="1"/>
  <c r="S1033" i="1"/>
  <c r="R1033" i="1"/>
  <c r="O1033" i="1"/>
  <c r="Q1033" i="1" s="1"/>
  <c r="U1033" i="1" s="1"/>
  <c r="N1033" i="1"/>
  <c r="P1033" i="1" s="1"/>
  <c r="S1032" i="1"/>
  <c r="R1032" i="1"/>
  <c r="P1032" i="1"/>
  <c r="O1032" i="1"/>
  <c r="N1032" i="1"/>
  <c r="S1031" i="1"/>
  <c r="R1031" i="1"/>
  <c r="O1031" i="1"/>
  <c r="Q1031" i="1" s="1"/>
  <c r="N1031" i="1"/>
  <c r="S1030" i="1"/>
  <c r="R1030" i="1"/>
  <c r="O1030" i="1"/>
  <c r="N1030" i="1"/>
  <c r="S1029" i="1"/>
  <c r="R1029" i="1"/>
  <c r="O1029" i="1"/>
  <c r="Q1029" i="1" s="1"/>
  <c r="N1029" i="1"/>
  <c r="S1028" i="1"/>
  <c r="R1028" i="1"/>
  <c r="O1028" i="1"/>
  <c r="Q1028" i="1" s="1"/>
  <c r="U1028" i="1" s="1"/>
  <c r="N1028" i="1"/>
  <c r="P1028" i="1" s="1"/>
  <c r="S1027" i="1"/>
  <c r="R1027" i="1"/>
  <c r="O1027" i="1"/>
  <c r="Q1027" i="1" s="1"/>
  <c r="U1027" i="1" s="1"/>
  <c r="N1027" i="1"/>
  <c r="S1026" i="1"/>
  <c r="R1026" i="1"/>
  <c r="O1026" i="1"/>
  <c r="Q1026" i="1" s="1"/>
  <c r="N1026" i="1"/>
  <c r="P1026" i="1" s="1"/>
  <c r="S1025" i="1"/>
  <c r="R1025" i="1"/>
  <c r="O1025" i="1"/>
  <c r="Q1025" i="1" s="1"/>
  <c r="N1025" i="1"/>
  <c r="S1024" i="1"/>
  <c r="R1024" i="1"/>
  <c r="O1024" i="1"/>
  <c r="Q1024" i="1" s="1"/>
  <c r="U1024" i="1" s="1"/>
  <c r="N1024" i="1"/>
  <c r="P1024" i="1" s="1"/>
  <c r="S1023" i="1"/>
  <c r="R1023" i="1"/>
  <c r="O1023" i="1"/>
  <c r="Q1023" i="1" s="1"/>
  <c r="U1023" i="1" s="1"/>
  <c r="N1023" i="1"/>
  <c r="P1023" i="1" s="1"/>
  <c r="S1022" i="1"/>
  <c r="R1022" i="1"/>
  <c r="O1022" i="1"/>
  <c r="Q1022" i="1" s="1"/>
  <c r="N1022" i="1"/>
  <c r="P1022" i="1" s="1"/>
  <c r="S1021" i="1"/>
  <c r="R1021" i="1"/>
  <c r="O1021" i="1"/>
  <c r="N1021" i="1"/>
  <c r="P1021" i="1" s="1"/>
  <c r="S1020" i="1"/>
  <c r="R1020" i="1"/>
  <c r="O1020" i="1"/>
  <c r="Q1020" i="1" s="1"/>
  <c r="U1020" i="1" s="1"/>
  <c r="N1020" i="1"/>
  <c r="P1020" i="1" s="1"/>
  <c r="S1019" i="1"/>
  <c r="R1019" i="1"/>
  <c r="O1019" i="1"/>
  <c r="Q1019" i="1" s="1"/>
  <c r="U1019" i="1" s="1"/>
  <c r="N1019" i="1"/>
  <c r="S1018" i="1"/>
  <c r="R1018" i="1"/>
  <c r="P1018" i="1"/>
  <c r="O1018" i="1"/>
  <c r="N1018" i="1"/>
  <c r="S1017" i="1"/>
  <c r="R1017" i="1"/>
  <c r="O1017" i="1"/>
  <c r="Q1017" i="1" s="1"/>
  <c r="N1017" i="1"/>
  <c r="P1017" i="1" s="1"/>
  <c r="S1016" i="1"/>
  <c r="R1016" i="1"/>
  <c r="O1016" i="1"/>
  <c r="Q1016" i="1" s="1"/>
  <c r="U1016" i="1" s="1"/>
  <c r="N1016" i="1"/>
  <c r="P1016" i="1" s="1"/>
  <c r="S1015" i="1"/>
  <c r="R1015" i="1"/>
  <c r="O1015" i="1"/>
  <c r="Q1015" i="1" s="1"/>
  <c r="U1015" i="1" s="1"/>
  <c r="N1015" i="1"/>
  <c r="P1015" i="1" s="1"/>
  <c r="S1014" i="1"/>
  <c r="R1014" i="1"/>
  <c r="O1014" i="1"/>
  <c r="Q1014" i="1" s="1"/>
  <c r="N1014" i="1"/>
  <c r="P1014" i="1" s="1"/>
  <c r="S1013" i="1"/>
  <c r="R1013" i="1"/>
  <c r="O1013" i="1"/>
  <c r="Q1013" i="1" s="1"/>
  <c r="N1013" i="1"/>
  <c r="S1012" i="1"/>
  <c r="R1012" i="1"/>
  <c r="O1012" i="1"/>
  <c r="Q1012" i="1" s="1"/>
  <c r="U1012" i="1" s="1"/>
  <c r="N1012" i="1"/>
  <c r="P1012" i="1" s="1"/>
  <c r="S1011" i="1"/>
  <c r="R1011" i="1"/>
  <c r="O1011" i="1"/>
  <c r="Q1011" i="1" s="1"/>
  <c r="U1011" i="1" s="1"/>
  <c r="N1011" i="1"/>
  <c r="P1011" i="1" s="1"/>
  <c r="S1010" i="1"/>
  <c r="R1010" i="1"/>
  <c r="O1010" i="1"/>
  <c r="Q1010" i="1" s="1"/>
  <c r="N1010" i="1"/>
  <c r="P1010" i="1" s="1"/>
  <c r="S1009" i="1"/>
  <c r="R1009" i="1"/>
  <c r="O1009" i="1"/>
  <c r="Q1009" i="1" s="1"/>
  <c r="N1009" i="1"/>
  <c r="S1008" i="1"/>
  <c r="R1008" i="1"/>
  <c r="O1008" i="1"/>
  <c r="Q1008" i="1" s="1"/>
  <c r="U1008" i="1" s="1"/>
  <c r="N1008" i="1"/>
  <c r="P1008" i="1" s="1"/>
  <c r="S1007" i="1"/>
  <c r="R1007" i="1"/>
  <c r="O1007" i="1"/>
  <c r="Q1007" i="1" s="1"/>
  <c r="U1007" i="1" s="1"/>
  <c r="N1007" i="1"/>
  <c r="S1006" i="1"/>
  <c r="R1006" i="1"/>
  <c r="O1006" i="1"/>
  <c r="Q1006" i="1" s="1"/>
  <c r="N1006" i="1"/>
  <c r="P1006" i="1" s="1"/>
  <c r="S1005" i="1"/>
  <c r="R1005" i="1"/>
  <c r="O1005" i="1"/>
  <c r="N1005" i="1"/>
  <c r="P1005" i="1" s="1"/>
  <c r="S1004" i="1"/>
  <c r="R1004" i="1"/>
  <c r="O1004" i="1"/>
  <c r="Q1004" i="1" s="1"/>
  <c r="U1004" i="1" s="1"/>
  <c r="N1004" i="1"/>
  <c r="P1004" i="1" s="1"/>
  <c r="S1003" i="1"/>
  <c r="R1003" i="1"/>
  <c r="O1003" i="1"/>
  <c r="Q1003" i="1" s="1"/>
  <c r="U1003" i="1" s="1"/>
  <c r="N1003" i="1"/>
  <c r="S1002" i="1"/>
  <c r="R1002" i="1"/>
  <c r="O1002" i="1"/>
  <c r="N1002" i="1"/>
  <c r="P1002" i="1" s="1"/>
  <c r="S1001" i="1"/>
  <c r="R1001" i="1"/>
  <c r="O1001" i="1"/>
  <c r="Q1001" i="1" s="1"/>
  <c r="N1001" i="1"/>
  <c r="P1001" i="1" s="1"/>
  <c r="S1000" i="1"/>
  <c r="R1000" i="1"/>
  <c r="O1000" i="1"/>
  <c r="Q1000" i="1" s="1"/>
  <c r="U1000" i="1" s="1"/>
  <c r="N1000" i="1"/>
  <c r="P1000" i="1" s="1"/>
  <c r="S999" i="1"/>
  <c r="R999" i="1"/>
  <c r="O999" i="1"/>
  <c r="Q999" i="1" s="1"/>
  <c r="U999" i="1" s="1"/>
  <c r="N999" i="1"/>
  <c r="P999" i="1" s="1"/>
  <c r="S998" i="1"/>
  <c r="R998" i="1"/>
  <c r="O998" i="1"/>
  <c r="Q998" i="1" s="1"/>
  <c r="N998" i="1"/>
  <c r="P998" i="1" s="1"/>
  <c r="S997" i="1"/>
  <c r="R997" i="1"/>
  <c r="O997" i="1"/>
  <c r="Q997" i="1" s="1"/>
  <c r="N997" i="1"/>
  <c r="P997" i="1" s="1"/>
  <c r="S996" i="1"/>
  <c r="R996" i="1"/>
  <c r="O996" i="1"/>
  <c r="Q996" i="1" s="1"/>
  <c r="U996" i="1" s="1"/>
  <c r="N996" i="1"/>
  <c r="P996" i="1" s="1"/>
  <c r="S995" i="1"/>
  <c r="R995" i="1"/>
  <c r="O995" i="1"/>
  <c r="Q995" i="1" s="1"/>
  <c r="U995" i="1" s="1"/>
  <c r="N995" i="1"/>
  <c r="P995" i="1" s="1"/>
  <c r="S994" i="1"/>
  <c r="R994" i="1"/>
  <c r="O994" i="1"/>
  <c r="Q994" i="1" s="1"/>
  <c r="N994" i="1"/>
  <c r="P994" i="1" s="1"/>
  <c r="S993" i="1"/>
  <c r="R993" i="1"/>
  <c r="O993" i="1"/>
  <c r="Q993" i="1" s="1"/>
  <c r="N993" i="1"/>
  <c r="S992" i="1"/>
  <c r="R992" i="1"/>
  <c r="O992" i="1"/>
  <c r="Q992" i="1" s="1"/>
  <c r="U992" i="1" s="1"/>
  <c r="N992" i="1"/>
  <c r="P992" i="1" s="1"/>
  <c r="S991" i="1"/>
  <c r="R991" i="1"/>
  <c r="O991" i="1"/>
  <c r="Q991" i="1" s="1"/>
  <c r="U991" i="1" s="1"/>
  <c r="N991" i="1"/>
  <c r="P991" i="1" s="1"/>
  <c r="S990" i="1"/>
  <c r="R990" i="1"/>
  <c r="O990" i="1"/>
  <c r="Q990" i="1" s="1"/>
  <c r="N990" i="1"/>
  <c r="P990" i="1" s="1"/>
  <c r="S989" i="1"/>
  <c r="R989" i="1"/>
  <c r="O989" i="1"/>
  <c r="N989" i="1"/>
  <c r="P989" i="1" s="1"/>
  <c r="S988" i="1"/>
  <c r="R988" i="1"/>
  <c r="O988" i="1"/>
  <c r="Q988" i="1" s="1"/>
  <c r="U988" i="1" s="1"/>
  <c r="N988" i="1"/>
  <c r="P988" i="1" s="1"/>
  <c r="S987" i="1"/>
  <c r="R987" i="1"/>
  <c r="O987" i="1"/>
  <c r="Q987" i="1" s="1"/>
  <c r="U987" i="1" s="1"/>
  <c r="N987" i="1"/>
  <c r="S986" i="1"/>
  <c r="R986" i="1"/>
  <c r="O986" i="1"/>
  <c r="N986" i="1"/>
  <c r="P986" i="1" s="1"/>
  <c r="S985" i="1"/>
  <c r="R985" i="1"/>
  <c r="O985" i="1"/>
  <c r="Q985" i="1" s="1"/>
  <c r="N985" i="1"/>
  <c r="S984" i="1"/>
  <c r="R984" i="1"/>
  <c r="O984" i="1"/>
  <c r="Q984" i="1" s="1"/>
  <c r="U984" i="1" s="1"/>
  <c r="N984" i="1"/>
  <c r="P984" i="1" s="1"/>
  <c r="S983" i="1"/>
  <c r="R983" i="1"/>
  <c r="O983" i="1"/>
  <c r="Q983" i="1" s="1"/>
  <c r="U983" i="1" s="1"/>
  <c r="N983" i="1"/>
  <c r="P983" i="1" s="1"/>
  <c r="S982" i="1"/>
  <c r="R982" i="1"/>
  <c r="O982" i="1"/>
  <c r="Q982" i="1" s="1"/>
  <c r="N982" i="1"/>
  <c r="P982" i="1" s="1"/>
  <c r="S981" i="1"/>
  <c r="R981" i="1"/>
  <c r="O981" i="1"/>
  <c r="Q981" i="1" s="1"/>
  <c r="N981" i="1"/>
  <c r="P981" i="1" s="1"/>
  <c r="S980" i="1"/>
  <c r="R980" i="1"/>
  <c r="O980" i="1"/>
  <c r="Q980" i="1" s="1"/>
  <c r="U980" i="1" s="1"/>
  <c r="N980" i="1"/>
  <c r="P980" i="1" s="1"/>
  <c r="S979" i="1"/>
  <c r="R979" i="1"/>
  <c r="O979" i="1"/>
  <c r="Q979" i="1" s="1"/>
  <c r="U979" i="1" s="1"/>
  <c r="N979" i="1"/>
  <c r="S978" i="1"/>
  <c r="R978" i="1"/>
  <c r="O978" i="1"/>
  <c r="Q978" i="1" s="1"/>
  <c r="N978" i="1"/>
  <c r="P978" i="1" s="1"/>
  <c r="S977" i="1"/>
  <c r="R977" i="1"/>
  <c r="O977" i="1"/>
  <c r="Q977" i="1" s="1"/>
  <c r="N977" i="1"/>
  <c r="S976" i="1"/>
  <c r="R976" i="1"/>
  <c r="O976" i="1"/>
  <c r="Q976" i="1" s="1"/>
  <c r="U976" i="1" s="1"/>
  <c r="N976" i="1"/>
  <c r="P976" i="1" s="1"/>
  <c r="S975" i="1"/>
  <c r="R975" i="1"/>
  <c r="O975" i="1"/>
  <c r="Q975" i="1" s="1"/>
  <c r="U975" i="1" s="1"/>
  <c r="N975" i="1"/>
  <c r="S974" i="1"/>
  <c r="R974" i="1"/>
  <c r="O974" i="1"/>
  <c r="Q974" i="1" s="1"/>
  <c r="N974" i="1"/>
  <c r="P974" i="1" s="1"/>
  <c r="S973" i="1"/>
  <c r="R973" i="1"/>
  <c r="O973" i="1"/>
  <c r="N973" i="1"/>
  <c r="P973" i="1" s="1"/>
  <c r="S972" i="1"/>
  <c r="R972" i="1"/>
  <c r="O972" i="1"/>
  <c r="Q972" i="1" s="1"/>
  <c r="U972" i="1" s="1"/>
  <c r="N972" i="1"/>
  <c r="P972" i="1" s="1"/>
  <c r="S971" i="1"/>
  <c r="R971" i="1"/>
  <c r="O971" i="1"/>
  <c r="Q971" i="1" s="1"/>
  <c r="U971" i="1" s="1"/>
  <c r="N971" i="1"/>
  <c r="S970" i="1"/>
  <c r="R970" i="1"/>
  <c r="O970" i="1"/>
  <c r="N970" i="1"/>
  <c r="P970" i="1" s="1"/>
  <c r="S969" i="1"/>
  <c r="R969" i="1"/>
  <c r="O969" i="1"/>
  <c r="Q969" i="1" s="1"/>
  <c r="N969" i="1"/>
  <c r="S968" i="1"/>
  <c r="R968" i="1"/>
  <c r="O968" i="1"/>
  <c r="Q968" i="1" s="1"/>
  <c r="U968" i="1" s="1"/>
  <c r="N968" i="1"/>
  <c r="P968" i="1" s="1"/>
  <c r="S967" i="1"/>
  <c r="R967" i="1"/>
  <c r="O967" i="1"/>
  <c r="Q967" i="1" s="1"/>
  <c r="U967" i="1" s="1"/>
  <c r="N967" i="1"/>
  <c r="P967" i="1" s="1"/>
  <c r="S966" i="1"/>
  <c r="R966" i="1"/>
  <c r="O966" i="1"/>
  <c r="Q966" i="1" s="1"/>
  <c r="N966" i="1"/>
  <c r="P966" i="1" s="1"/>
  <c r="S965" i="1"/>
  <c r="R965" i="1"/>
  <c r="O965" i="1"/>
  <c r="Q965" i="1" s="1"/>
  <c r="N965" i="1"/>
  <c r="S964" i="1"/>
  <c r="R964" i="1"/>
  <c r="O964" i="1"/>
  <c r="Q964" i="1" s="1"/>
  <c r="U964" i="1" s="1"/>
  <c r="N964" i="1"/>
  <c r="P964" i="1" s="1"/>
  <c r="S963" i="1"/>
  <c r="R963" i="1"/>
  <c r="O963" i="1"/>
  <c r="Q963" i="1" s="1"/>
  <c r="U963" i="1" s="1"/>
  <c r="N963" i="1"/>
  <c r="S962" i="1"/>
  <c r="R962" i="1"/>
  <c r="O962" i="1"/>
  <c r="Q962" i="1" s="1"/>
  <c r="N962" i="1"/>
  <c r="P962" i="1" s="1"/>
  <c r="S961" i="1"/>
  <c r="R961" i="1"/>
  <c r="O961" i="1"/>
  <c r="Q961" i="1" s="1"/>
  <c r="N961" i="1"/>
  <c r="S960" i="1"/>
  <c r="R960" i="1"/>
  <c r="O960" i="1"/>
  <c r="Q960" i="1" s="1"/>
  <c r="U960" i="1" s="1"/>
  <c r="N960" i="1"/>
  <c r="P960" i="1" s="1"/>
  <c r="S959" i="1"/>
  <c r="R959" i="1"/>
  <c r="O959" i="1"/>
  <c r="Q959" i="1" s="1"/>
  <c r="U959" i="1" s="1"/>
  <c r="N959" i="1"/>
  <c r="P959" i="1" s="1"/>
  <c r="S958" i="1"/>
  <c r="R958" i="1"/>
  <c r="O958" i="1"/>
  <c r="Q958" i="1" s="1"/>
  <c r="N958" i="1"/>
  <c r="P958" i="1" s="1"/>
  <c r="S957" i="1"/>
  <c r="R957" i="1"/>
  <c r="O957" i="1"/>
  <c r="Q957" i="1" s="1"/>
  <c r="N957" i="1"/>
  <c r="S956" i="1"/>
  <c r="R956" i="1"/>
  <c r="O956" i="1"/>
  <c r="Q956" i="1" s="1"/>
  <c r="U956" i="1" s="1"/>
  <c r="N956" i="1"/>
  <c r="P956" i="1" s="1"/>
  <c r="S955" i="1"/>
  <c r="R955" i="1"/>
  <c r="O955" i="1"/>
  <c r="Q955" i="1" s="1"/>
  <c r="U955" i="1" s="1"/>
  <c r="N955" i="1"/>
  <c r="P955" i="1" s="1"/>
  <c r="S954" i="1"/>
  <c r="R954" i="1"/>
  <c r="O954" i="1"/>
  <c r="Q954" i="1" s="1"/>
  <c r="N954" i="1"/>
  <c r="P954" i="1" s="1"/>
  <c r="S953" i="1"/>
  <c r="R953" i="1"/>
  <c r="O953" i="1"/>
  <c r="Q953" i="1" s="1"/>
  <c r="N953" i="1"/>
  <c r="S952" i="1"/>
  <c r="R952" i="1"/>
  <c r="O952" i="1"/>
  <c r="Q952" i="1" s="1"/>
  <c r="U952" i="1" s="1"/>
  <c r="N952" i="1"/>
  <c r="P952" i="1" s="1"/>
  <c r="S951" i="1"/>
  <c r="R951" i="1"/>
  <c r="O951" i="1"/>
  <c r="Q951" i="1" s="1"/>
  <c r="U951" i="1" s="1"/>
  <c r="N951" i="1"/>
  <c r="S950" i="1"/>
  <c r="R950" i="1"/>
  <c r="O950" i="1"/>
  <c r="Q950" i="1" s="1"/>
  <c r="N950" i="1"/>
  <c r="P950" i="1" s="1"/>
  <c r="S949" i="1"/>
  <c r="R949" i="1"/>
  <c r="O949" i="1"/>
  <c r="Q949" i="1" s="1"/>
  <c r="N949" i="1"/>
  <c r="P949" i="1" s="1"/>
  <c r="S948" i="1"/>
  <c r="R948" i="1"/>
  <c r="O948" i="1"/>
  <c r="Q948" i="1" s="1"/>
  <c r="U948" i="1" s="1"/>
  <c r="N948" i="1"/>
  <c r="P948" i="1" s="1"/>
  <c r="S947" i="1"/>
  <c r="R947" i="1"/>
  <c r="O947" i="1"/>
  <c r="Q947" i="1" s="1"/>
  <c r="U947" i="1" s="1"/>
  <c r="N947" i="1"/>
  <c r="S946" i="1"/>
  <c r="R946" i="1"/>
  <c r="O946" i="1"/>
  <c r="Q946" i="1" s="1"/>
  <c r="N946" i="1"/>
  <c r="P946" i="1" s="1"/>
  <c r="S945" i="1"/>
  <c r="R945" i="1"/>
  <c r="O945" i="1"/>
  <c r="Q945" i="1" s="1"/>
  <c r="N945" i="1"/>
  <c r="P945" i="1" s="1"/>
  <c r="S944" i="1"/>
  <c r="R944" i="1"/>
  <c r="O944" i="1"/>
  <c r="Q944" i="1" s="1"/>
  <c r="U944" i="1" s="1"/>
  <c r="N944" i="1"/>
  <c r="P944" i="1" s="1"/>
  <c r="S943" i="1"/>
  <c r="R943" i="1"/>
  <c r="O943" i="1"/>
  <c r="Q943" i="1" s="1"/>
  <c r="U943" i="1" s="1"/>
  <c r="N943" i="1"/>
  <c r="P943" i="1" s="1"/>
  <c r="S942" i="1"/>
  <c r="R942" i="1"/>
  <c r="O942" i="1"/>
  <c r="Q942" i="1" s="1"/>
  <c r="N942" i="1"/>
  <c r="P942" i="1" s="1"/>
  <c r="S941" i="1"/>
  <c r="R941" i="1"/>
  <c r="O941" i="1"/>
  <c r="Q941" i="1" s="1"/>
  <c r="N941" i="1"/>
  <c r="P941" i="1" s="1"/>
  <c r="S940" i="1"/>
  <c r="R940" i="1"/>
  <c r="O940" i="1"/>
  <c r="Q940" i="1" s="1"/>
  <c r="N940" i="1"/>
  <c r="P940" i="1" s="1"/>
  <c r="S939" i="1"/>
  <c r="R939" i="1"/>
  <c r="O939" i="1"/>
  <c r="Q939" i="1" s="1"/>
  <c r="N939" i="1"/>
  <c r="S938" i="1"/>
  <c r="R938" i="1"/>
  <c r="O938" i="1"/>
  <c r="Q938" i="1" s="1"/>
  <c r="N938" i="1"/>
  <c r="P938" i="1" s="1"/>
  <c r="S937" i="1"/>
  <c r="R937" i="1"/>
  <c r="O937" i="1"/>
  <c r="Q937" i="1" s="1"/>
  <c r="N937" i="1"/>
  <c r="P937" i="1" s="1"/>
  <c r="S936" i="1"/>
  <c r="R936" i="1"/>
  <c r="O936" i="1"/>
  <c r="Q936" i="1" s="1"/>
  <c r="N936" i="1"/>
  <c r="P936" i="1" s="1"/>
  <c r="S935" i="1"/>
  <c r="R935" i="1"/>
  <c r="O935" i="1"/>
  <c r="Q935" i="1" s="1"/>
  <c r="N935" i="1"/>
  <c r="S934" i="1"/>
  <c r="R934" i="1"/>
  <c r="O934" i="1"/>
  <c r="Q934" i="1" s="1"/>
  <c r="N934" i="1"/>
  <c r="P934" i="1" s="1"/>
  <c r="S933" i="1"/>
  <c r="R933" i="1"/>
  <c r="O933" i="1"/>
  <c r="Q933" i="1" s="1"/>
  <c r="N933" i="1"/>
  <c r="P933" i="1" s="1"/>
  <c r="S932" i="1"/>
  <c r="R932" i="1"/>
  <c r="O932" i="1"/>
  <c r="Q932" i="1" s="1"/>
  <c r="N932" i="1"/>
  <c r="P932" i="1" s="1"/>
  <c r="S931" i="1"/>
  <c r="R931" i="1"/>
  <c r="O931" i="1"/>
  <c r="Q931" i="1" s="1"/>
  <c r="N931" i="1"/>
  <c r="S930" i="1"/>
  <c r="R930" i="1"/>
  <c r="O930" i="1"/>
  <c r="Q930" i="1" s="1"/>
  <c r="N930" i="1"/>
  <c r="P930" i="1" s="1"/>
  <c r="S929" i="1"/>
  <c r="R929" i="1"/>
  <c r="O929" i="1"/>
  <c r="Q929" i="1" s="1"/>
  <c r="N929" i="1"/>
  <c r="P929" i="1" s="1"/>
  <c r="S928" i="1"/>
  <c r="R928" i="1"/>
  <c r="O928" i="1"/>
  <c r="Q928" i="1" s="1"/>
  <c r="N928" i="1"/>
  <c r="P928" i="1" s="1"/>
  <c r="S927" i="1"/>
  <c r="R927" i="1"/>
  <c r="O927" i="1"/>
  <c r="Q927" i="1" s="1"/>
  <c r="N927" i="1"/>
  <c r="S926" i="1"/>
  <c r="R926" i="1"/>
  <c r="O926" i="1"/>
  <c r="Q926" i="1" s="1"/>
  <c r="N926" i="1"/>
  <c r="P926" i="1" s="1"/>
  <c r="S925" i="1"/>
  <c r="R925" i="1"/>
  <c r="O925" i="1"/>
  <c r="Q925" i="1" s="1"/>
  <c r="N925" i="1"/>
  <c r="P925" i="1" s="1"/>
  <c r="S924" i="1"/>
  <c r="R924" i="1"/>
  <c r="O924" i="1"/>
  <c r="Q924" i="1" s="1"/>
  <c r="N924" i="1"/>
  <c r="P924" i="1" s="1"/>
  <c r="S923" i="1"/>
  <c r="R923" i="1"/>
  <c r="O923" i="1"/>
  <c r="Q923" i="1" s="1"/>
  <c r="N923" i="1"/>
  <c r="S922" i="1"/>
  <c r="R922" i="1"/>
  <c r="O922" i="1"/>
  <c r="Q922" i="1" s="1"/>
  <c r="N922" i="1"/>
  <c r="P922" i="1" s="1"/>
  <c r="S921" i="1"/>
  <c r="R921" i="1"/>
  <c r="O921" i="1"/>
  <c r="Q921" i="1" s="1"/>
  <c r="N921" i="1"/>
  <c r="P921" i="1" s="1"/>
  <c r="S920" i="1"/>
  <c r="R920" i="1"/>
  <c r="O920" i="1"/>
  <c r="Q920" i="1" s="1"/>
  <c r="N920" i="1"/>
  <c r="P920" i="1" s="1"/>
  <c r="S919" i="1"/>
  <c r="R919" i="1"/>
  <c r="O919" i="1"/>
  <c r="Q919" i="1" s="1"/>
  <c r="N919" i="1"/>
  <c r="S918" i="1"/>
  <c r="R918" i="1"/>
  <c r="O918" i="1"/>
  <c r="Q918" i="1" s="1"/>
  <c r="N918" i="1"/>
  <c r="P918" i="1" s="1"/>
  <c r="S917" i="1"/>
  <c r="R917" i="1"/>
  <c r="O917" i="1"/>
  <c r="Q917" i="1" s="1"/>
  <c r="N917" i="1"/>
  <c r="P917" i="1" s="1"/>
  <c r="S916" i="1"/>
  <c r="R916" i="1"/>
  <c r="O916" i="1"/>
  <c r="Q916" i="1" s="1"/>
  <c r="N916" i="1"/>
  <c r="P916" i="1" s="1"/>
  <c r="S915" i="1"/>
  <c r="R915" i="1"/>
  <c r="O915" i="1"/>
  <c r="Q915" i="1" s="1"/>
  <c r="N915" i="1"/>
  <c r="S914" i="1"/>
  <c r="R914" i="1"/>
  <c r="O914" i="1"/>
  <c r="Q914" i="1" s="1"/>
  <c r="N914" i="1"/>
  <c r="P914" i="1" s="1"/>
  <c r="S913" i="1"/>
  <c r="R913" i="1"/>
  <c r="O913" i="1"/>
  <c r="Q913" i="1" s="1"/>
  <c r="N913" i="1"/>
  <c r="P913" i="1" s="1"/>
  <c r="S912" i="1"/>
  <c r="R912" i="1"/>
  <c r="O912" i="1"/>
  <c r="Q912" i="1" s="1"/>
  <c r="N912" i="1"/>
  <c r="P912" i="1" s="1"/>
  <c r="S911" i="1"/>
  <c r="R911" i="1"/>
  <c r="O911" i="1"/>
  <c r="Q911" i="1" s="1"/>
  <c r="N911" i="1"/>
  <c r="S910" i="1"/>
  <c r="R910" i="1"/>
  <c r="O910" i="1"/>
  <c r="Q910" i="1" s="1"/>
  <c r="N910" i="1"/>
  <c r="P910" i="1" s="1"/>
  <c r="S909" i="1"/>
  <c r="R909" i="1"/>
  <c r="O909" i="1"/>
  <c r="Q909" i="1" s="1"/>
  <c r="N909" i="1"/>
  <c r="P909" i="1" s="1"/>
  <c r="S908" i="1"/>
  <c r="R908" i="1"/>
  <c r="O908" i="1"/>
  <c r="Q908" i="1" s="1"/>
  <c r="N908" i="1"/>
  <c r="P908" i="1" s="1"/>
  <c r="S907" i="1"/>
  <c r="R907" i="1"/>
  <c r="O907" i="1"/>
  <c r="Q907" i="1" s="1"/>
  <c r="N907" i="1"/>
  <c r="S906" i="1"/>
  <c r="R906" i="1"/>
  <c r="O906" i="1"/>
  <c r="Q906" i="1" s="1"/>
  <c r="N906" i="1"/>
  <c r="P906" i="1" s="1"/>
  <c r="S905" i="1"/>
  <c r="R905" i="1"/>
  <c r="O905" i="1"/>
  <c r="Q905" i="1" s="1"/>
  <c r="N905" i="1"/>
  <c r="P905" i="1" s="1"/>
  <c r="S904" i="1"/>
  <c r="R904" i="1"/>
  <c r="O904" i="1"/>
  <c r="Q904" i="1" s="1"/>
  <c r="N904" i="1"/>
  <c r="P904" i="1" s="1"/>
  <c r="S903" i="1"/>
  <c r="R903" i="1"/>
  <c r="O903" i="1"/>
  <c r="Q903" i="1" s="1"/>
  <c r="N903" i="1"/>
  <c r="S902" i="1"/>
  <c r="R902" i="1"/>
  <c r="O902" i="1"/>
  <c r="Q902" i="1" s="1"/>
  <c r="N902" i="1"/>
  <c r="P902" i="1" s="1"/>
  <c r="S901" i="1"/>
  <c r="R901" i="1"/>
  <c r="O901" i="1"/>
  <c r="Q901" i="1" s="1"/>
  <c r="N901" i="1"/>
  <c r="P901" i="1" s="1"/>
  <c r="S900" i="1"/>
  <c r="R900" i="1"/>
  <c r="O900" i="1"/>
  <c r="Q900" i="1" s="1"/>
  <c r="N900" i="1"/>
  <c r="P900" i="1" s="1"/>
  <c r="S899" i="1"/>
  <c r="R899" i="1"/>
  <c r="O899" i="1"/>
  <c r="Q899" i="1" s="1"/>
  <c r="N899" i="1"/>
  <c r="S898" i="1"/>
  <c r="R898" i="1"/>
  <c r="O898" i="1"/>
  <c r="Q898" i="1" s="1"/>
  <c r="N898" i="1"/>
  <c r="P898" i="1" s="1"/>
  <c r="S897" i="1"/>
  <c r="R897" i="1"/>
  <c r="O897" i="1"/>
  <c r="Q897" i="1" s="1"/>
  <c r="N897" i="1"/>
  <c r="P897" i="1" s="1"/>
  <c r="S896" i="1"/>
  <c r="R896" i="1"/>
  <c r="O896" i="1"/>
  <c r="Q896" i="1" s="1"/>
  <c r="N896" i="1"/>
  <c r="P896" i="1" s="1"/>
  <c r="S895" i="1"/>
  <c r="R895" i="1"/>
  <c r="O895" i="1"/>
  <c r="Q895" i="1" s="1"/>
  <c r="N895" i="1"/>
  <c r="S894" i="1"/>
  <c r="R894" i="1"/>
  <c r="O894" i="1"/>
  <c r="Q894" i="1" s="1"/>
  <c r="N894" i="1"/>
  <c r="P894" i="1" s="1"/>
  <c r="S893" i="1"/>
  <c r="R893" i="1"/>
  <c r="O893" i="1"/>
  <c r="Q893" i="1" s="1"/>
  <c r="N893" i="1"/>
  <c r="P893" i="1" s="1"/>
  <c r="S892" i="1"/>
  <c r="R892" i="1"/>
  <c r="O892" i="1"/>
  <c r="Q892" i="1" s="1"/>
  <c r="N892" i="1"/>
  <c r="P892" i="1" s="1"/>
  <c r="S891" i="1"/>
  <c r="R891" i="1"/>
  <c r="O891" i="1"/>
  <c r="Q891" i="1" s="1"/>
  <c r="N891" i="1"/>
  <c r="S890" i="1"/>
  <c r="R890" i="1"/>
  <c r="O890" i="1"/>
  <c r="Q890" i="1" s="1"/>
  <c r="N890" i="1"/>
  <c r="P890" i="1" s="1"/>
  <c r="S889" i="1"/>
  <c r="R889" i="1"/>
  <c r="O889" i="1"/>
  <c r="Q889" i="1" s="1"/>
  <c r="N889" i="1"/>
  <c r="P889" i="1" s="1"/>
  <c r="S888" i="1"/>
  <c r="R888" i="1"/>
  <c r="O888" i="1"/>
  <c r="Q888" i="1" s="1"/>
  <c r="N888" i="1"/>
  <c r="P888" i="1" s="1"/>
  <c r="S887" i="1"/>
  <c r="R887" i="1"/>
  <c r="O887" i="1"/>
  <c r="Q887" i="1" s="1"/>
  <c r="N887" i="1"/>
  <c r="S886" i="1"/>
  <c r="R886" i="1"/>
  <c r="O886" i="1"/>
  <c r="Q886" i="1" s="1"/>
  <c r="N886" i="1"/>
  <c r="P886" i="1" s="1"/>
  <c r="S885" i="1"/>
  <c r="R885" i="1"/>
  <c r="O885" i="1"/>
  <c r="Q885" i="1" s="1"/>
  <c r="N885" i="1"/>
  <c r="P885" i="1" s="1"/>
  <c r="S884" i="1"/>
  <c r="R884" i="1"/>
  <c r="O884" i="1"/>
  <c r="Q884" i="1" s="1"/>
  <c r="N884" i="1"/>
  <c r="P884" i="1" s="1"/>
  <c r="S883" i="1"/>
  <c r="R883" i="1"/>
  <c r="O883" i="1"/>
  <c r="Q883" i="1" s="1"/>
  <c r="N883" i="1"/>
  <c r="S882" i="1"/>
  <c r="R882" i="1"/>
  <c r="O882" i="1"/>
  <c r="Q882" i="1" s="1"/>
  <c r="N882" i="1"/>
  <c r="P882" i="1" s="1"/>
  <c r="S881" i="1"/>
  <c r="R881" i="1"/>
  <c r="O881" i="1"/>
  <c r="Q881" i="1" s="1"/>
  <c r="N881" i="1"/>
  <c r="P881" i="1" s="1"/>
  <c r="S880" i="1"/>
  <c r="R880" i="1"/>
  <c r="O880" i="1"/>
  <c r="Q880" i="1" s="1"/>
  <c r="N880" i="1"/>
  <c r="P880" i="1" s="1"/>
  <c r="S879" i="1"/>
  <c r="R879" i="1"/>
  <c r="O879" i="1"/>
  <c r="Q879" i="1" s="1"/>
  <c r="N879" i="1"/>
  <c r="S878" i="1"/>
  <c r="R878" i="1"/>
  <c r="O878" i="1"/>
  <c r="Q878" i="1" s="1"/>
  <c r="N878" i="1"/>
  <c r="P878" i="1" s="1"/>
  <c r="S877" i="1"/>
  <c r="R877" i="1"/>
  <c r="O877" i="1"/>
  <c r="Q877" i="1" s="1"/>
  <c r="N877" i="1"/>
  <c r="P877" i="1" s="1"/>
  <c r="S876" i="1"/>
  <c r="R876" i="1"/>
  <c r="O876" i="1"/>
  <c r="Q876" i="1" s="1"/>
  <c r="N876" i="1"/>
  <c r="P876" i="1" s="1"/>
  <c r="S875" i="1"/>
  <c r="R875" i="1"/>
  <c r="O875" i="1"/>
  <c r="Q875" i="1" s="1"/>
  <c r="N875" i="1"/>
  <c r="S874" i="1"/>
  <c r="R874" i="1"/>
  <c r="O874" i="1"/>
  <c r="Q874" i="1" s="1"/>
  <c r="N874" i="1"/>
  <c r="P874" i="1" s="1"/>
  <c r="S873" i="1"/>
  <c r="R873" i="1"/>
  <c r="O873" i="1"/>
  <c r="Q873" i="1" s="1"/>
  <c r="N873" i="1"/>
  <c r="P873" i="1" s="1"/>
  <c r="S872" i="1"/>
  <c r="R872" i="1"/>
  <c r="O872" i="1"/>
  <c r="Q872" i="1" s="1"/>
  <c r="N872" i="1"/>
  <c r="P872" i="1" s="1"/>
  <c r="S871" i="1"/>
  <c r="R871" i="1"/>
  <c r="O871" i="1"/>
  <c r="Q871" i="1" s="1"/>
  <c r="N871" i="1"/>
  <c r="S870" i="1"/>
  <c r="R870" i="1"/>
  <c r="O870" i="1"/>
  <c r="Q870" i="1" s="1"/>
  <c r="N870" i="1"/>
  <c r="P870" i="1" s="1"/>
  <c r="S869" i="1"/>
  <c r="R869" i="1"/>
  <c r="O869" i="1"/>
  <c r="Q869" i="1" s="1"/>
  <c r="N869" i="1"/>
  <c r="P869" i="1" s="1"/>
  <c r="S868" i="1"/>
  <c r="R868" i="1"/>
  <c r="O868" i="1"/>
  <c r="Q868" i="1" s="1"/>
  <c r="N868" i="1"/>
  <c r="P868" i="1" s="1"/>
  <c r="S867" i="1"/>
  <c r="R867" i="1"/>
  <c r="O867" i="1"/>
  <c r="Q867" i="1" s="1"/>
  <c r="N867" i="1"/>
  <c r="S866" i="1"/>
  <c r="R866" i="1"/>
  <c r="O866" i="1"/>
  <c r="Q866" i="1" s="1"/>
  <c r="N866" i="1"/>
  <c r="P866" i="1" s="1"/>
  <c r="S865" i="1"/>
  <c r="R865" i="1"/>
  <c r="O865" i="1"/>
  <c r="Q865" i="1" s="1"/>
  <c r="N865" i="1"/>
  <c r="P865" i="1" s="1"/>
  <c r="S864" i="1"/>
  <c r="R864" i="1"/>
  <c r="O864" i="1"/>
  <c r="Q864" i="1" s="1"/>
  <c r="N864" i="1"/>
  <c r="P864" i="1" s="1"/>
  <c r="S863" i="1"/>
  <c r="R863" i="1"/>
  <c r="O863" i="1"/>
  <c r="Q863" i="1" s="1"/>
  <c r="N863" i="1"/>
  <c r="S862" i="1"/>
  <c r="R862" i="1"/>
  <c r="O862" i="1"/>
  <c r="Q862" i="1" s="1"/>
  <c r="N862" i="1"/>
  <c r="P862" i="1" s="1"/>
  <c r="S861" i="1"/>
  <c r="R861" i="1"/>
  <c r="O861" i="1"/>
  <c r="Q861" i="1" s="1"/>
  <c r="N861" i="1"/>
  <c r="P861" i="1" s="1"/>
  <c r="S860" i="1"/>
  <c r="R860" i="1"/>
  <c r="O860" i="1"/>
  <c r="Q860" i="1" s="1"/>
  <c r="N860" i="1"/>
  <c r="P860" i="1" s="1"/>
  <c r="S859" i="1"/>
  <c r="R859" i="1"/>
  <c r="O859" i="1"/>
  <c r="Q859" i="1" s="1"/>
  <c r="N859" i="1"/>
  <c r="S858" i="1"/>
  <c r="R858" i="1"/>
  <c r="O858" i="1"/>
  <c r="Q858" i="1" s="1"/>
  <c r="N858" i="1"/>
  <c r="P858" i="1" s="1"/>
  <c r="S857" i="1"/>
  <c r="R857" i="1"/>
  <c r="O857" i="1"/>
  <c r="Q857" i="1" s="1"/>
  <c r="N857" i="1"/>
  <c r="P857" i="1" s="1"/>
  <c r="S856" i="1"/>
  <c r="R856" i="1"/>
  <c r="O856" i="1"/>
  <c r="Q856" i="1" s="1"/>
  <c r="N856" i="1"/>
  <c r="P856" i="1" s="1"/>
  <c r="S855" i="1"/>
  <c r="R855" i="1"/>
  <c r="O855" i="1"/>
  <c r="Q855" i="1" s="1"/>
  <c r="N855" i="1"/>
  <c r="S854" i="1"/>
  <c r="R854" i="1"/>
  <c r="O854" i="1"/>
  <c r="Q854" i="1" s="1"/>
  <c r="N854" i="1"/>
  <c r="P854" i="1" s="1"/>
  <c r="S853" i="1"/>
  <c r="R853" i="1"/>
  <c r="O853" i="1"/>
  <c r="Q853" i="1" s="1"/>
  <c r="N853" i="1"/>
  <c r="P853" i="1" s="1"/>
  <c r="S852" i="1"/>
  <c r="R852" i="1"/>
  <c r="O852" i="1"/>
  <c r="Q852" i="1" s="1"/>
  <c r="N852" i="1"/>
  <c r="P852" i="1" s="1"/>
  <c r="S851" i="1"/>
  <c r="R851" i="1"/>
  <c r="O851" i="1"/>
  <c r="Q851" i="1" s="1"/>
  <c r="N851" i="1"/>
  <c r="S850" i="1"/>
  <c r="R850" i="1"/>
  <c r="O850" i="1"/>
  <c r="Q850" i="1" s="1"/>
  <c r="N850" i="1"/>
  <c r="P850" i="1" s="1"/>
  <c r="S849" i="1"/>
  <c r="R849" i="1"/>
  <c r="O849" i="1"/>
  <c r="Q849" i="1" s="1"/>
  <c r="N849" i="1"/>
  <c r="P849" i="1" s="1"/>
  <c r="S848" i="1"/>
  <c r="R848" i="1"/>
  <c r="O848" i="1"/>
  <c r="Q848" i="1" s="1"/>
  <c r="N848" i="1"/>
  <c r="P848" i="1" s="1"/>
  <c r="S847" i="1"/>
  <c r="R847" i="1"/>
  <c r="O847" i="1"/>
  <c r="Q847" i="1" s="1"/>
  <c r="N847" i="1"/>
  <c r="S846" i="1"/>
  <c r="R846" i="1"/>
  <c r="O846" i="1"/>
  <c r="Q846" i="1" s="1"/>
  <c r="N846" i="1"/>
  <c r="P846" i="1" s="1"/>
  <c r="S845" i="1"/>
  <c r="R845" i="1"/>
  <c r="O845" i="1"/>
  <c r="Q845" i="1" s="1"/>
  <c r="N845" i="1"/>
  <c r="P845" i="1" s="1"/>
  <c r="S844" i="1"/>
  <c r="R844" i="1"/>
  <c r="O844" i="1"/>
  <c r="Q844" i="1" s="1"/>
  <c r="N844" i="1"/>
  <c r="P844" i="1" s="1"/>
  <c r="S843" i="1"/>
  <c r="R843" i="1"/>
  <c r="O843" i="1"/>
  <c r="Q843" i="1" s="1"/>
  <c r="N843" i="1"/>
  <c r="S842" i="1"/>
  <c r="R842" i="1"/>
  <c r="O842" i="1"/>
  <c r="Q842" i="1" s="1"/>
  <c r="N842" i="1"/>
  <c r="P842" i="1" s="1"/>
  <c r="S841" i="1"/>
  <c r="R841" i="1"/>
  <c r="O841" i="1"/>
  <c r="Q841" i="1" s="1"/>
  <c r="N841" i="1"/>
  <c r="P841" i="1" s="1"/>
  <c r="S840" i="1"/>
  <c r="R840" i="1"/>
  <c r="O840" i="1"/>
  <c r="Q840" i="1" s="1"/>
  <c r="N840" i="1"/>
  <c r="P840" i="1" s="1"/>
  <c r="S839" i="1"/>
  <c r="R839" i="1"/>
  <c r="O839" i="1"/>
  <c r="Q839" i="1" s="1"/>
  <c r="N839" i="1"/>
  <c r="S838" i="1"/>
  <c r="R838" i="1"/>
  <c r="O838" i="1"/>
  <c r="Q838" i="1" s="1"/>
  <c r="N838" i="1"/>
  <c r="P838" i="1" s="1"/>
  <c r="S837" i="1"/>
  <c r="R837" i="1"/>
  <c r="O837" i="1"/>
  <c r="Q837" i="1" s="1"/>
  <c r="N837" i="1"/>
  <c r="P837" i="1" s="1"/>
  <c r="S836" i="1"/>
  <c r="R836" i="1"/>
  <c r="O836" i="1"/>
  <c r="Q836" i="1" s="1"/>
  <c r="N836" i="1"/>
  <c r="P836" i="1" s="1"/>
  <c r="S835" i="1"/>
  <c r="R835" i="1"/>
  <c r="O835" i="1"/>
  <c r="Q835" i="1" s="1"/>
  <c r="N835" i="1"/>
  <c r="S834" i="1"/>
  <c r="R834" i="1"/>
  <c r="O834" i="1"/>
  <c r="Q834" i="1" s="1"/>
  <c r="N834" i="1"/>
  <c r="P834" i="1" s="1"/>
  <c r="S833" i="1"/>
  <c r="R833" i="1"/>
  <c r="O833" i="1"/>
  <c r="Q833" i="1" s="1"/>
  <c r="N833" i="1"/>
  <c r="P833" i="1" s="1"/>
  <c r="S832" i="1"/>
  <c r="R832" i="1"/>
  <c r="O832" i="1"/>
  <c r="Q832" i="1" s="1"/>
  <c r="N832" i="1"/>
  <c r="P832" i="1" s="1"/>
  <c r="S831" i="1"/>
  <c r="R831" i="1"/>
  <c r="O831" i="1"/>
  <c r="Q831" i="1" s="1"/>
  <c r="N831" i="1"/>
  <c r="S830" i="1"/>
  <c r="R830" i="1"/>
  <c r="O830" i="1"/>
  <c r="Q830" i="1" s="1"/>
  <c r="N830" i="1"/>
  <c r="P830" i="1" s="1"/>
  <c r="S829" i="1"/>
  <c r="R829" i="1"/>
  <c r="O829" i="1"/>
  <c r="Q829" i="1" s="1"/>
  <c r="N829" i="1"/>
  <c r="P829" i="1" s="1"/>
  <c r="S828" i="1"/>
  <c r="R828" i="1"/>
  <c r="O828" i="1"/>
  <c r="Q828" i="1" s="1"/>
  <c r="N828" i="1"/>
  <c r="P828" i="1" s="1"/>
  <c r="S827" i="1"/>
  <c r="R827" i="1"/>
  <c r="O827" i="1"/>
  <c r="Q827" i="1" s="1"/>
  <c r="N827" i="1"/>
  <c r="S826" i="1"/>
  <c r="R826" i="1"/>
  <c r="O826" i="1"/>
  <c r="Q826" i="1" s="1"/>
  <c r="N826" i="1"/>
  <c r="P826" i="1" s="1"/>
  <c r="S825" i="1"/>
  <c r="R825" i="1"/>
  <c r="O825" i="1"/>
  <c r="Q825" i="1" s="1"/>
  <c r="N825" i="1"/>
  <c r="P825" i="1" s="1"/>
  <c r="S824" i="1"/>
  <c r="R824" i="1"/>
  <c r="O824" i="1"/>
  <c r="Q824" i="1" s="1"/>
  <c r="N824" i="1"/>
  <c r="P824" i="1" s="1"/>
  <c r="S823" i="1"/>
  <c r="R823" i="1"/>
  <c r="O823" i="1"/>
  <c r="Q823" i="1" s="1"/>
  <c r="N823" i="1"/>
  <c r="S822" i="1"/>
  <c r="R822" i="1"/>
  <c r="O822" i="1"/>
  <c r="Q822" i="1" s="1"/>
  <c r="N822" i="1"/>
  <c r="P822" i="1" s="1"/>
  <c r="S821" i="1"/>
  <c r="R821" i="1"/>
  <c r="O821" i="1"/>
  <c r="Q821" i="1" s="1"/>
  <c r="N821" i="1"/>
  <c r="P821" i="1" s="1"/>
  <c r="S820" i="1"/>
  <c r="R820" i="1"/>
  <c r="O820" i="1"/>
  <c r="Q820" i="1" s="1"/>
  <c r="N820" i="1"/>
  <c r="P820" i="1" s="1"/>
  <c r="S819" i="1"/>
  <c r="R819" i="1"/>
  <c r="O819" i="1"/>
  <c r="Q819" i="1" s="1"/>
  <c r="N819" i="1"/>
  <c r="S818" i="1"/>
  <c r="R818" i="1"/>
  <c r="O818" i="1"/>
  <c r="Q818" i="1" s="1"/>
  <c r="N818" i="1"/>
  <c r="P818" i="1" s="1"/>
  <c r="S817" i="1"/>
  <c r="R817" i="1"/>
  <c r="O817" i="1"/>
  <c r="Q817" i="1" s="1"/>
  <c r="N817" i="1"/>
  <c r="P817" i="1" s="1"/>
  <c r="S816" i="1"/>
  <c r="R816" i="1"/>
  <c r="O816" i="1"/>
  <c r="Q816" i="1" s="1"/>
  <c r="N816" i="1"/>
  <c r="P816" i="1" s="1"/>
  <c r="S815" i="1"/>
  <c r="R815" i="1"/>
  <c r="O815" i="1"/>
  <c r="Q815" i="1" s="1"/>
  <c r="N815" i="1"/>
  <c r="S814" i="1"/>
  <c r="R814" i="1"/>
  <c r="O814" i="1"/>
  <c r="Q814" i="1" s="1"/>
  <c r="N814" i="1"/>
  <c r="P814" i="1" s="1"/>
  <c r="S813" i="1"/>
  <c r="R813" i="1"/>
  <c r="O813" i="1"/>
  <c r="Q813" i="1" s="1"/>
  <c r="N813" i="1"/>
  <c r="S812" i="1"/>
  <c r="R812" i="1"/>
  <c r="O812" i="1"/>
  <c r="Q812" i="1" s="1"/>
  <c r="N812" i="1"/>
  <c r="P812" i="1" s="1"/>
  <c r="S811" i="1"/>
  <c r="R811" i="1"/>
  <c r="O811" i="1"/>
  <c r="Q811" i="1" s="1"/>
  <c r="N811" i="1"/>
  <c r="S810" i="1"/>
  <c r="R810" i="1"/>
  <c r="O810" i="1"/>
  <c r="Q810" i="1" s="1"/>
  <c r="N810" i="1"/>
  <c r="P810" i="1" s="1"/>
  <c r="S809" i="1"/>
  <c r="R809" i="1"/>
  <c r="O809" i="1"/>
  <c r="Q809" i="1" s="1"/>
  <c r="N809" i="1"/>
  <c r="S808" i="1"/>
  <c r="R808" i="1"/>
  <c r="O808" i="1"/>
  <c r="N808" i="1"/>
  <c r="P808" i="1" s="1"/>
  <c r="S807" i="1"/>
  <c r="R807" i="1"/>
  <c r="O807" i="1"/>
  <c r="Q807" i="1" s="1"/>
  <c r="N807" i="1"/>
  <c r="S806" i="1"/>
  <c r="R806" i="1"/>
  <c r="O806" i="1"/>
  <c r="Q806" i="1" s="1"/>
  <c r="N806" i="1"/>
  <c r="P806" i="1" s="1"/>
  <c r="S805" i="1"/>
  <c r="R805" i="1"/>
  <c r="O805" i="1"/>
  <c r="Q805" i="1" s="1"/>
  <c r="N805" i="1"/>
  <c r="S804" i="1"/>
  <c r="R804" i="1"/>
  <c r="O804" i="1"/>
  <c r="N804" i="1"/>
  <c r="P804" i="1" s="1"/>
  <c r="S803" i="1"/>
  <c r="R803" i="1"/>
  <c r="O803" i="1"/>
  <c r="Q803" i="1" s="1"/>
  <c r="N803" i="1"/>
  <c r="S802" i="1"/>
  <c r="R802" i="1"/>
  <c r="O802" i="1"/>
  <c r="Q802" i="1" s="1"/>
  <c r="N802" i="1"/>
  <c r="P802" i="1" s="1"/>
  <c r="S801" i="1"/>
  <c r="R801" i="1"/>
  <c r="O801" i="1"/>
  <c r="Q801" i="1" s="1"/>
  <c r="N801" i="1"/>
  <c r="S800" i="1"/>
  <c r="R800" i="1"/>
  <c r="O800" i="1"/>
  <c r="N800" i="1"/>
  <c r="P800" i="1" s="1"/>
  <c r="S799" i="1"/>
  <c r="R799" i="1"/>
  <c r="O799" i="1"/>
  <c r="Q799" i="1" s="1"/>
  <c r="N799" i="1"/>
  <c r="S798" i="1"/>
  <c r="R798" i="1"/>
  <c r="O798" i="1"/>
  <c r="Q798" i="1" s="1"/>
  <c r="N798" i="1"/>
  <c r="P798" i="1" s="1"/>
  <c r="S797" i="1"/>
  <c r="R797" i="1"/>
  <c r="O797" i="1"/>
  <c r="Q797" i="1" s="1"/>
  <c r="N797" i="1"/>
  <c r="S796" i="1"/>
  <c r="R796" i="1"/>
  <c r="O796" i="1"/>
  <c r="N796" i="1"/>
  <c r="P796" i="1" s="1"/>
  <c r="S795" i="1"/>
  <c r="R795" i="1"/>
  <c r="O795" i="1"/>
  <c r="Q795" i="1" s="1"/>
  <c r="N795" i="1"/>
  <c r="S794" i="1"/>
  <c r="R794" i="1"/>
  <c r="O794" i="1"/>
  <c r="Q794" i="1" s="1"/>
  <c r="N794" i="1"/>
  <c r="P794" i="1" s="1"/>
  <c r="S793" i="1"/>
  <c r="R793" i="1"/>
  <c r="O793" i="1"/>
  <c r="Q793" i="1" s="1"/>
  <c r="N793" i="1"/>
  <c r="S792" i="1"/>
  <c r="R792" i="1"/>
  <c r="O792" i="1"/>
  <c r="N792" i="1"/>
  <c r="P792" i="1" s="1"/>
  <c r="S791" i="1"/>
  <c r="R791" i="1"/>
  <c r="O791" i="1"/>
  <c r="Q791" i="1" s="1"/>
  <c r="N791" i="1"/>
  <c r="S790" i="1"/>
  <c r="R790" i="1"/>
  <c r="O790" i="1"/>
  <c r="Q790" i="1" s="1"/>
  <c r="N790" i="1"/>
  <c r="P790" i="1" s="1"/>
  <c r="S789" i="1"/>
  <c r="R789" i="1"/>
  <c r="O789" i="1"/>
  <c r="Q789" i="1" s="1"/>
  <c r="N789" i="1"/>
  <c r="S788" i="1"/>
  <c r="R788" i="1"/>
  <c r="O788" i="1"/>
  <c r="N788" i="1"/>
  <c r="P788" i="1" s="1"/>
  <c r="S787" i="1"/>
  <c r="R787" i="1"/>
  <c r="O787" i="1"/>
  <c r="Q787" i="1" s="1"/>
  <c r="N787" i="1"/>
  <c r="S786" i="1"/>
  <c r="R786" i="1"/>
  <c r="O786" i="1"/>
  <c r="Q786" i="1" s="1"/>
  <c r="N786" i="1"/>
  <c r="P786" i="1" s="1"/>
  <c r="S785" i="1"/>
  <c r="R785" i="1"/>
  <c r="O785" i="1"/>
  <c r="Q785" i="1" s="1"/>
  <c r="N785" i="1"/>
  <c r="S784" i="1"/>
  <c r="R784" i="1"/>
  <c r="O784" i="1"/>
  <c r="N784" i="1"/>
  <c r="P784" i="1" s="1"/>
  <c r="S783" i="1"/>
  <c r="R783" i="1"/>
  <c r="O783" i="1"/>
  <c r="Q783" i="1" s="1"/>
  <c r="N783" i="1"/>
  <c r="S782" i="1"/>
  <c r="R782" i="1"/>
  <c r="O782" i="1"/>
  <c r="Q782" i="1" s="1"/>
  <c r="N782" i="1"/>
  <c r="P782" i="1" s="1"/>
  <c r="S781" i="1"/>
  <c r="R781" i="1"/>
  <c r="O781" i="1"/>
  <c r="Q781" i="1" s="1"/>
  <c r="N781" i="1"/>
  <c r="S780" i="1"/>
  <c r="R780" i="1"/>
  <c r="O780" i="1"/>
  <c r="N780" i="1"/>
  <c r="P780" i="1" s="1"/>
  <c r="S779" i="1"/>
  <c r="R779" i="1"/>
  <c r="O779" i="1"/>
  <c r="Q779" i="1" s="1"/>
  <c r="N779" i="1"/>
  <c r="S778" i="1"/>
  <c r="R778" i="1"/>
  <c r="O778" i="1"/>
  <c r="Q778" i="1" s="1"/>
  <c r="N778" i="1"/>
  <c r="P778" i="1" s="1"/>
  <c r="S777" i="1"/>
  <c r="R777" i="1"/>
  <c r="O777" i="1"/>
  <c r="Q777" i="1" s="1"/>
  <c r="N777" i="1"/>
  <c r="S776" i="1"/>
  <c r="R776" i="1"/>
  <c r="O776" i="1"/>
  <c r="N776" i="1"/>
  <c r="P776" i="1" s="1"/>
  <c r="S775" i="1"/>
  <c r="R775" i="1"/>
  <c r="O775" i="1"/>
  <c r="Q775" i="1" s="1"/>
  <c r="N775" i="1"/>
  <c r="S774" i="1"/>
  <c r="R774" i="1"/>
  <c r="O774" i="1"/>
  <c r="Q774" i="1" s="1"/>
  <c r="N774" i="1"/>
  <c r="P774" i="1" s="1"/>
  <c r="S773" i="1"/>
  <c r="R773" i="1"/>
  <c r="O773" i="1"/>
  <c r="Q773" i="1" s="1"/>
  <c r="N773" i="1"/>
  <c r="S772" i="1"/>
  <c r="R772" i="1"/>
  <c r="O772" i="1"/>
  <c r="N772" i="1"/>
  <c r="P772" i="1" s="1"/>
  <c r="S771" i="1"/>
  <c r="R771" i="1"/>
  <c r="O771" i="1"/>
  <c r="Q771" i="1" s="1"/>
  <c r="N771" i="1"/>
  <c r="S770" i="1"/>
  <c r="R770" i="1"/>
  <c r="O770" i="1"/>
  <c r="Q770" i="1" s="1"/>
  <c r="N770" i="1"/>
  <c r="P770" i="1" s="1"/>
  <c r="S769" i="1"/>
  <c r="R769" i="1"/>
  <c r="O769" i="1"/>
  <c r="Q769" i="1" s="1"/>
  <c r="N769" i="1"/>
  <c r="S768" i="1"/>
  <c r="R768" i="1"/>
  <c r="O768" i="1"/>
  <c r="N768" i="1"/>
  <c r="P768" i="1" s="1"/>
  <c r="S767" i="1"/>
  <c r="R767" i="1"/>
  <c r="O767" i="1"/>
  <c r="Q767" i="1" s="1"/>
  <c r="N767" i="1"/>
  <c r="S766" i="1"/>
  <c r="R766" i="1"/>
  <c r="O766" i="1"/>
  <c r="Q766" i="1" s="1"/>
  <c r="N766" i="1"/>
  <c r="P766" i="1" s="1"/>
  <c r="S765" i="1"/>
  <c r="R765" i="1"/>
  <c r="O765" i="1"/>
  <c r="Q765" i="1" s="1"/>
  <c r="N765" i="1"/>
  <c r="S764" i="1"/>
  <c r="R764" i="1"/>
  <c r="O764" i="1"/>
  <c r="N764" i="1"/>
  <c r="P764" i="1" s="1"/>
  <c r="S763" i="1"/>
  <c r="R763" i="1"/>
  <c r="O763" i="1"/>
  <c r="Q763" i="1" s="1"/>
  <c r="N763" i="1"/>
  <c r="S762" i="1"/>
  <c r="R762" i="1"/>
  <c r="O762" i="1"/>
  <c r="Q762" i="1" s="1"/>
  <c r="N762" i="1"/>
  <c r="P762" i="1" s="1"/>
  <c r="S761" i="1"/>
  <c r="R761" i="1"/>
  <c r="O761" i="1"/>
  <c r="Q761" i="1" s="1"/>
  <c r="N761" i="1"/>
  <c r="S760" i="1"/>
  <c r="R760" i="1"/>
  <c r="O760" i="1"/>
  <c r="N760" i="1"/>
  <c r="P760" i="1" s="1"/>
  <c r="S759" i="1"/>
  <c r="R759" i="1"/>
  <c r="O759" i="1"/>
  <c r="Q759" i="1" s="1"/>
  <c r="N759" i="1"/>
  <c r="S758" i="1"/>
  <c r="R758" i="1"/>
  <c r="O758" i="1"/>
  <c r="Q758" i="1" s="1"/>
  <c r="N758" i="1"/>
  <c r="P758" i="1" s="1"/>
  <c r="S757" i="1"/>
  <c r="R757" i="1"/>
  <c r="O757" i="1"/>
  <c r="Q757" i="1" s="1"/>
  <c r="N757" i="1"/>
  <c r="S756" i="1"/>
  <c r="R756" i="1"/>
  <c r="O756" i="1"/>
  <c r="N756" i="1"/>
  <c r="P756" i="1" s="1"/>
  <c r="S755" i="1"/>
  <c r="R755" i="1"/>
  <c r="O755" i="1"/>
  <c r="Q755" i="1" s="1"/>
  <c r="N755" i="1"/>
  <c r="S754" i="1"/>
  <c r="R754" i="1"/>
  <c r="O754" i="1"/>
  <c r="Q754" i="1" s="1"/>
  <c r="N754" i="1"/>
  <c r="P754" i="1" s="1"/>
  <c r="S753" i="1"/>
  <c r="R753" i="1"/>
  <c r="O753" i="1"/>
  <c r="Q753" i="1" s="1"/>
  <c r="N753" i="1"/>
  <c r="S752" i="1"/>
  <c r="R752" i="1"/>
  <c r="O752" i="1"/>
  <c r="N752" i="1"/>
  <c r="P752" i="1" s="1"/>
  <c r="S751" i="1"/>
  <c r="R751" i="1"/>
  <c r="O751" i="1"/>
  <c r="Q751" i="1" s="1"/>
  <c r="N751" i="1"/>
  <c r="S750" i="1"/>
  <c r="R750" i="1"/>
  <c r="O750" i="1"/>
  <c r="Q750" i="1" s="1"/>
  <c r="N750" i="1"/>
  <c r="P750" i="1" s="1"/>
  <c r="S749" i="1"/>
  <c r="R749" i="1"/>
  <c r="O749" i="1"/>
  <c r="Q749" i="1" s="1"/>
  <c r="N749" i="1"/>
  <c r="S748" i="1"/>
  <c r="R748" i="1"/>
  <c r="O748" i="1"/>
  <c r="N748" i="1"/>
  <c r="P748" i="1" s="1"/>
  <c r="S747" i="1"/>
  <c r="R747" i="1"/>
  <c r="O747" i="1"/>
  <c r="N747" i="1"/>
  <c r="S746" i="1"/>
  <c r="R746" i="1"/>
  <c r="O746" i="1"/>
  <c r="Q746" i="1" s="1"/>
  <c r="N746" i="1"/>
  <c r="P746" i="1" s="1"/>
  <c r="S745" i="1"/>
  <c r="R745" i="1"/>
  <c r="O745" i="1"/>
  <c r="Q745" i="1" s="1"/>
  <c r="N745" i="1"/>
  <c r="S744" i="1"/>
  <c r="R744" i="1"/>
  <c r="O744" i="1"/>
  <c r="N744" i="1"/>
  <c r="P744" i="1" s="1"/>
  <c r="S743" i="1"/>
  <c r="R743" i="1"/>
  <c r="O743" i="1"/>
  <c r="N743" i="1"/>
  <c r="S742" i="1"/>
  <c r="R742" i="1"/>
  <c r="O742" i="1"/>
  <c r="Q742" i="1" s="1"/>
  <c r="N742" i="1"/>
  <c r="P742" i="1" s="1"/>
  <c r="S741" i="1"/>
  <c r="R741" i="1"/>
  <c r="O741" i="1"/>
  <c r="Q741" i="1" s="1"/>
  <c r="N741" i="1"/>
  <c r="S740" i="1"/>
  <c r="R740" i="1"/>
  <c r="O740" i="1"/>
  <c r="N740" i="1"/>
  <c r="P740" i="1" s="1"/>
  <c r="S739" i="1"/>
  <c r="R739" i="1"/>
  <c r="O739" i="1"/>
  <c r="N739" i="1"/>
  <c r="S738" i="1"/>
  <c r="R738" i="1"/>
  <c r="O738" i="1"/>
  <c r="Q738" i="1" s="1"/>
  <c r="N738" i="1"/>
  <c r="P738" i="1" s="1"/>
  <c r="S737" i="1"/>
  <c r="R737" i="1"/>
  <c r="O737" i="1"/>
  <c r="Q737" i="1" s="1"/>
  <c r="N737" i="1"/>
  <c r="S736" i="1"/>
  <c r="R736" i="1"/>
  <c r="O736" i="1"/>
  <c r="N736" i="1"/>
  <c r="P736" i="1" s="1"/>
  <c r="S735" i="1"/>
  <c r="R735" i="1"/>
  <c r="O735" i="1"/>
  <c r="N735" i="1"/>
  <c r="S734" i="1"/>
  <c r="R734" i="1"/>
  <c r="O734" i="1"/>
  <c r="Q734" i="1" s="1"/>
  <c r="N734" i="1"/>
  <c r="P734" i="1" s="1"/>
  <c r="S733" i="1"/>
  <c r="R733" i="1"/>
  <c r="O733" i="1"/>
  <c r="Q733" i="1" s="1"/>
  <c r="N733" i="1"/>
  <c r="S732" i="1"/>
  <c r="R732" i="1"/>
  <c r="O732" i="1"/>
  <c r="N732" i="1"/>
  <c r="P732" i="1" s="1"/>
  <c r="S731" i="1"/>
  <c r="R731" i="1"/>
  <c r="O731" i="1"/>
  <c r="N731" i="1"/>
  <c r="S730" i="1"/>
  <c r="R730" i="1"/>
  <c r="O730" i="1"/>
  <c r="Q730" i="1" s="1"/>
  <c r="N730" i="1"/>
  <c r="P730" i="1" s="1"/>
  <c r="S729" i="1"/>
  <c r="R729" i="1"/>
  <c r="O729" i="1"/>
  <c r="Q729" i="1" s="1"/>
  <c r="N729" i="1"/>
  <c r="S728" i="1"/>
  <c r="R728" i="1"/>
  <c r="O728" i="1"/>
  <c r="N728" i="1"/>
  <c r="P728" i="1" s="1"/>
  <c r="S727" i="1"/>
  <c r="R727" i="1"/>
  <c r="O727" i="1"/>
  <c r="N727" i="1"/>
  <c r="S726" i="1"/>
  <c r="R726" i="1"/>
  <c r="O726" i="1"/>
  <c r="Q726" i="1" s="1"/>
  <c r="N726" i="1"/>
  <c r="P726" i="1" s="1"/>
  <c r="S725" i="1"/>
  <c r="R725" i="1"/>
  <c r="O725" i="1"/>
  <c r="Q725" i="1" s="1"/>
  <c r="N725" i="1"/>
  <c r="S724" i="1"/>
  <c r="R724" i="1"/>
  <c r="O724" i="1"/>
  <c r="N724" i="1"/>
  <c r="P724" i="1" s="1"/>
  <c r="S723" i="1"/>
  <c r="R723" i="1"/>
  <c r="O723" i="1"/>
  <c r="N723" i="1"/>
  <c r="S722" i="1"/>
  <c r="R722" i="1"/>
  <c r="O722" i="1"/>
  <c r="Q722" i="1" s="1"/>
  <c r="N722" i="1"/>
  <c r="P722" i="1" s="1"/>
  <c r="S721" i="1"/>
  <c r="R721" i="1"/>
  <c r="O721" i="1"/>
  <c r="Q721" i="1" s="1"/>
  <c r="N721" i="1"/>
  <c r="S720" i="1"/>
  <c r="R720" i="1"/>
  <c r="O720" i="1"/>
  <c r="N720" i="1"/>
  <c r="P720" i="1" s="1"/>
  <c r="S719" i="1"/>
  <c r="R719" i="1"/>
  <c r="O719" i="1"/>
  <c r="N719" i="1"/>
  <c r="S718" i="1"/>
  <c r="R718" i="1"/>
  <c r="O718" i="1"/>
  <c r="Q718" i="1" s="1"/>
  <c r="N718" i="1"/>
  <c r="P718" i="1" s="1"/>
  <c r="S717" i="1"/>
  <c r="R717" i="1"/>
  <c r="O717" i="1"/>
  <c r="Q717" i="1" s="1"/>
  <c r="N717" i="1"/>
  <c r="S716" i="1"/>
  <c r="R716" i="1"/>
  <c r="O716" i="1"/>
  <c r="N716" i="1"/>
  <c r="P716" i="1" s="1"/>
  <c r="S715" i="1"/>
  <c r="R715" i="1"/>
  <c r="O715" i="1"/>
  <c r="N715" i="1"/>
  <c r="S714" i="1"/>
  <c r="R714" i="1"/>
  <c r="O714" i="1"/>
  <c r="Q714" i="1" s="1"/>
  <c r="N714" i="1"/>
  <c r="P714" i="1" s="1"/>
  <c r="S713" i="1"/>
  <c r="R713" i="1"/>
  <c r="O713" i="1"/>
  <c r="Q713" i="1" s="1"/>
  <c r="N713" i="1"/>
  <c r="S712" i="1"/>
  <c r="R712" i="1"/>
  <c r="O712" i="1"/>
  <c r="N712" i="1"/>
  <c r="P712" i="1" s="1"/>
  <c r="S711" i="1"/>
  <c r="R711" i="1"/>
  <c r="O711" i="1"/>
  <c r="N711" i="1"/>
  <c r="S710" i="1"/>
  <c r="R710" i="1"/>
  <c r="O710" i="1"/>
  <c r="Q710" i="1" s="1"/>
  <c r="N710" i="1"/>
  <c r="P710" i="1" s="1"/>
  <c r="S709" i="1"/>
  <c r="R709" i="1"/>
  <c r="O709" i="1"/>
  <c r="Q709" i="1" s="1"/>
  <c r="N709" i="1"/>
  <c r="S708" i="1"/>
  <c r="R708" i="1"/>
  <c r="O708" i="1"/>
  <c r="N708" i="1"/>
  <c r="P708" i="1" s="1"/>
  <c r="S707" i="1"/>
  <c r="R707" i="1"/>
  <c r="O707" i="1"/>
  <c r="N707" i="1"/>
  <c r="P707" i="1" s="1"/>
  <c r="S706" i="1"/>
  <c r="R706" i="1"/>
  <c r="O706" i="1"/>
  <c r="Q706" i="1" s="1"/>
  <c r="N706" i="1"/>
  <c r="S705" i="1"/>
  <c r="R705" i="1"/>
  <c r="O705" i="1"/>
  <c r="Q705" i="1" s="1"/>
  <c r="N705" i="1"/>
  <c r="P705" i="1" s="1"/>
  <c r="S704" i="1"/>
  <c r="R704" i="1"/>
  <c r="O704" i="1"/>
  <c r="Q704" i="1" s="1"/>
  <c r="N704" i="1"/>
  <c r="P704" i="1" s="1"/>
  <c r="S703" i="1"/>
  <c r="R703" i="1"/>
  <c r="O703" i="1"/>
  <c r="Q703" i="1" s="1"/>
  <c r="N703" i="1"/>
  <c r="P703" i="1" s="1"/>
  <c r="S702" i="1"/>
  <c r="R702" i="1"/>
  <c r="O702" i="1"/>
  <c r="N702" i="1"/>
  <c r="S701" i="1"/>
  <c r="R701" i="1"/>
  <c r="O701" i="1"/>
  <c r="N701" i="1"/>
  <c r="P701" i="1" s="1"/>
  <c r="S700" i="1"/>
  <c r="R700" i="1"/>
  <c r="O700" i="1"/>
  <c r="Q700" i="1" s="1"/>
  <c r="N700" i="1"/>
  <c r="P700" i="1" s="1"/>
  <c r="S699" i="1"/>
  <c r="R699" i="1"/>
  <c r="O699" i="1"/>
  <c r="Q699" i="1" s="1"/>
  <c r="N699" i="1"/>
  <c r="P699" i="1" s="1"/>
  <c r="S698" i="1"/>
  <c r="R698" i="1"/>
  <c r="O698" i="1"/>
  <c r="N698" i="1"/>
  <c r="S697" i="1"/>
  <c r="R697" i="1"/>
  <c r="O697" i="1"/>
  <c r="Q697" i="1" s="1"/>
  <c r="N697" i="1"/>
  <c r="P697" i="1" s="1"/>
  <c r="S696" i="1"/>
  <c r="R696" i="1"/>
  <c r="O696" i="1"/>
  <c r="Q696" i="1" s="1"/>
  <c r="N696" i="1"/>
  <c r="P696" i="1" s="1"/>
  <c r="S695" i="1"/>
  <c r="R695" i="1"/>
  <c r="O695" i="1"/>
  <c r="Q695" i="1" s="1"/>
  <c r="N695" i="1"/>
  <c r="S694" i="1"/>
  <c r="R694" i="1"/>
  <c r="O694" i="1"/>
  <c r="N694" i="1"/>
  <c r="S693" i="1"/>
  <c r="R693" i="1"/>
  <c r="O693" i="1"/>
  <c r="Q693" i="1" s="1"/>
  <c r="N693" i="1"/>
  <c r="P693" i="1" s="1"/>
  <c r="S692" i="1"/>
  <c r="R692" i="1"/>
  <c r="O692" i="1"/>
  <c r="Q692" i="1" s="1"/>
  <c r="U692" i="1" s="1"/>
  <c r="N692" i="1"/>
  <c r="S691" i="1"/>
  <c r="R691" i="1"/>
  <c r="O691" i="1"/>
  <c r="N691" i="1"/>
  <c r="P691" i="1" s="1"/>
  <c r="S690" i="1"/>
  <c r="R690" i="1"/>
  <c r="O690" i="1"/>
  <c r="N690" i="1"/>
  <c r="S689" i="1"/>
  <c r="R689" i="1"/>
  <c r="O689" i="1"/>
  <c r="Q689" i="1" s="1"/>
  <c r="N689" i="1"/>
  <c r="P689" i="1" s="1"/>
  <c r="S688" i="1"/>
  <c r="R688" i="1"/>
  <c r="O688" i="1"/>
  <c r="Q688" i="1" s="1"/>
  <c r="N688" i="1"/>
  <c r="P688" i="1" s="1"/>
  <c r="S687" i="1"/>
  <c r="R687" i="1"/>
  <c r="O687" i="1"/>
  <c r="Q687" i="1" s="1"/>
  <c r="N687" i="1"/>
  <c r="P687" i="1" s="1"/>
  <c r="S686" i="1"/>
  <c r="R686" i="1"/>
  <c r="O686" i="1"/>
  <c r="N686" i="1"/>
  <c r="S685" i="1"/>
  <c r="R685" i="1"/>
  <c r="O685" i="1"/>
  <c r="N685" i="1"/>
  <c r="P685" i="1" s="1"/>
  <c r="S684" i="1"/>
  <c r="R684" i="1"/>
  <c r="O684" i="1"/>
  <c r="Q684" i="1" s="1"/>
  <c r="N684" i="1"/>
  <c r="P684" i="1" s="1"/>
  <c r="S683" i="1"/>
  <c r="R683" i="1"/>
  <c r="O683" i="1"/>
  <c r="Q683" i="1" s="1"/>
  <c r="N683" i="1"/>
  <c r="P683" i="1" s="1"/>
  <c r="S682" i="1"/>
  <c r="R682" i="1"/>
  <c r="O682" i="1"/>
  <c r="N682" i="1"/>
  <c r="S681" i="1"/>
  <c r="R681" i="1"/>
  <c r="O681" i="1"/>
  <c r="Q681" i="1" s="1"/>
  <c r="N681" i="1"/>
  <c r="P681" i="1" s="1"/>
  <c r="S680" i="1"/>
  <c r="R680" i="1"/>
  <c r="O680" i="1"/>
  <c r="Q680" i="1" s="1"/>
  <c r="N680" i="1"/>
  <c r="P680" i="1" s="1"/>
  <c r="S679" i="1"/>
  <c r="R679" i="1"/>
  <c r="O679" i="1"/>
  <c r="Q679" i="1" s="1"/>
  <c r="N679" i="1"/>
  <c r="S678" i="1"/>
  <c r="R678" i="1"/>
  <c r="O678" i="1"/>
  <c r="N678" i="1"/>
  <c r="S677" i="1"/>
  <c r="R677" i="1"/>
  <c r="O677" i="1"/>
  <c r="Q677" i="1" s="1"/>
  <c r="N677" i="1"/>
  <c r="P677" i="1" s="1"/>
  <c r="S676" i="1"/>
  <c r="R676" i="1"/>
  <c r="O676" i="1"/>
  <c r="Q676" i="1" s="1"/>
  <c r="N676" i="1"/>
  <c r="S675" i="1"/>
  <c r="R675" i="1"/>
  <c r="O675" i="1"/>
  <c r="N675" i="1"/>
  <c r="P675" i="1" s="1"/>
  <c r="S674" i="1"/>
  <c r="R674" i="1"/>
  <c r="O674" i="1"/>
  <c r="N674" i="1"/>
  <c r="S673" i="1"/>
  <c r="R673" i="1"/>
  <c r="O673" i="1"/>
  <c r="Q673" i="1" s="1"/>
  <c r="N673" i="1"/>
  <c r="P673" i="1" s="1"/>
  <c r="S672" i="1"/>
  <c r="R672" i="1"/>
  <c r="O672" i="1"/>
  <c r="Q672" i="1" s="1"/>
  <c r="N672" i="1"/>
  <c r="P672" i="1" s="1"/>
  <c r="S671" i="1"/>
  <c r="R671" i="1"/>
  <c r="O671" i="1"/>
  <c r="Q671" i="1" s="1"/>
  <c r="N671" i="1"/>
  <c r="P671" i="1" s="1"/>
  <c r="S670" i="1"/>
  <c r="R670" i="1"/>
  <c r="O670" i="1"/>
  <c r="N670" i="1"/>
  <c r="S669" i="1"/>
  <c r="R669" i="1"/>
  <c r="O669" i="1"/>
  <c r="N669" i="1"/>
  <c r="P669" i="1" s="1"/>
  <c r="S668" i="1"/>
  <c r="R668" i="1"/>
  <c r="O668" i="1"/>
  <c r="Q668" i="1" s="1"/>
  <c r="N668" i="1"/>
  <c r="P668" i="1" s="1"/>
  <c r="S667" i="1"/>
  <c r="R667" i="1"/>
  <c r="O667" i="1"/>
  <c r="Q667" i="1" s="1"/>
  <c r="N667" i="1"/>
  <c r="P667" i="1" s="1"/>
  <c r="S666" i="1"/>
  <c r="R666" i="1"/>
  <c r="O666" i="1"/>
  <c r="N666" i="1"/>
  <c r="S665" i="1"/>
  <c r="R665" i="1"/>
  <c r="O665" i="1"/>
  <c r="Q665" i="1" s="1"/>
  <c r="N665" i="1"/>
  <c r="P665" i="1" s="1"/>
  <c r="S664" i="1"/>
  <c r="R664" i="1"/>
  <c r="O664" i="1"/>
  <c r="Q664" i="1" s="1"/>
  <c r="N664" i="1"/>
  <c r="S663" i="1"/>
  <c r="R663" i="1"/>
  <c r="O663" i="1"/>
  <c r="Q663" i="1" s="1"/>
  <c r="N663" i="1"/>
  <c r="S662" i="1"/>
  <c r="R662" i="1"/>
  <c r="O662" i="1"/>
  <c r="N662" i="1"/>
  <c r="S661" i="1"/>
  <c r="R661" i="1"/>
  <c r="O661" i="1"/>
  <c r="Q661" i="1" s="1"/>
  <c r="N661" i="1"/>
  <c r="P661" i="1" s="1"/>
  <c r="S660" i="1"/>
  <c r="R660" i="1"/>
  <c r="O660" i="1"/>
  <c r="Q660" i="1" s="1"/>
  <c r="N660" i="1"/>
  <c r="S659" i="1"/>
  <c r="R659" i="1"/>
  <c r="O659" i="1"/>
  <c r="N659" i="1"/>
  <c r="P659" i="1" s="1"/>
  <c r="S658" i="1"/>
  <c r="R658" i="1"/>
  <c r="O658" i="1"/>
  <c r="N658" i="1"/>
  <c r="S657" i="1"/>
  <c r="R657" i="1"/>
  <c r="O657" i="1"/>
  <c r="Q657" i="1" s="1"/>
  <c r="N657" i="1"/>
  <c r="P657" i="1" s="1"/>
  <c r="S656" i="1"/>
  <c r="R656" i="1"/>
  <c r="O656" i="1"/>
  <c r="Q656" i="1" s="1"/>
  <c r="N656" i="1"/>
  <c r="P656" i="1" s="1"/>
  <c r="S655" i="1"/>
  <c r="R655" i="1"/>
  <c r="O655" i="1"/>
  <c r="Q655" i="1" s="1"/>
  <c r="N655" i="1"/>
  <c r="P655" i="1" s="1"/>
  <c r="S654" i="1"/>
  <c r="R654" i="1"/>
  <c r="O654" i="1"/>
  <c r="N654" i="1"/>
  <c r="S653" i="1"/>
  <c r="R653" i="1"/>
  <c r="O653" i="1"/>
  <c r="N653" i="1"/>
  <c r="P653" i="1" s="1"/>
  <c r="S652" i="1"/>
  <c r="R652" i="1"/>
  <c r="O652" i="1"/>
  <c r="Q652" i="1" s="1"/>
  <c r="N652" i="1"/>
  <c r="P652" i="1" s="1"/>
  <c r="S651" i="1"/>
  <c r="R651" i="1"/>
  <c r="O651" i="1"/>
  <c r="Q651" i="1" s="1"/>
  <c r="N651" i="1"/>
  <c r="S650" i="1"/>
  <c r="R650" i="1"/>
  <c r="O650" i="1"/>
  <c r="N650" i="1"/>
  <c r="S649" i="1"/>
  <c r="R649" i="1"/>
  <c r="O649" i="1"/>
  <c r="Q649" i="1" s="1"/>
  <c r="N649" i="1"/>
  <c r="P649" i="1" s="1"/>
  <c r="S648" i="1"/>
  <c r="R648" i="1"/>
  <c r="O648" i="1"/>
  <c r="Q648" i="1" s="1"/>
  <c r="N648" i="1"/>
  <c r="S647" i="1"/>
  <c r="R647" i="1"/>
  <c r="O647" i="1"/>
  <c r="Q647" i="1" s="1"/>
  <c r="N647" i="1"/>
  <c r="S646" i="1"/>
  <c r="R646" i="1"/>
  <c r="O646" i="1"/>
  <c r="N646" i="1"/>
  <c r="S645" i="1"/>
  <c r="R645" i="1"/>
  <c r="O645" i="1"/>
  <c r="Q645" i="1" s="1"/>
  <c r="N645" i="1"/>
  <c r="P645" i="1" s="1"/>
  <c r="S644" i="1"/>
  <c r="R644" i="1"/>
  <c r="O644" i="1"/>
  <c r="Q644" i="1" s="1"/>
  <c r="N644" i="1"/>
  <c r="S643" i="1"/>
  <c r="R643" i="1"/>
  <c r="O643" i="1"/>
  <c r="N643" i="1"/>
  <c r="P643" i="1" s="1"/>
  <c r="S642" i="1"/>
  <c r="R642" i="1"/>
  <c r="O642" i="1"/>
  <c r="N642" i="1"/>
  <c r="S641" i="1"/>
  <c r="R641" i="1"/>
  <c r="O641" i="1"/>
  <c r="Q641" i="1" s="1"/>
  <c r="N641" i="1"/>
  <c r="P641" i="1" s="1"/>
  <c r="S640" i="1"/>
  <c r="R640" i="1"/>
  <c r="O640" i="1"/>
  <c r="Q640" i="1" s="1"/>
  <c r="N640" i="1"/>
  <c r="P640" i="1" s="1"/>
  <c r="S639" i="1"/>
  <c r="R639" i="1"/>
  <c r="O639" i="1"/>
  <c r="Q639" i="1" s="1"/>
  <c r="N639" i="1"/>
  <c r="P639" i="1" s="1"/>
  <c r="S638" i="1"/>
  <c r="R638" i="1"/>
  <c r="O638" i="1"/>
  <c r="N638" i="1"/>
  <c r="S637" i="1"/>
  <c r="R637" i="1"/>
  <c r="O637" i="1"/>
  <c r="N637" i="1"/>
  <c r="P637" i="1" s="1"/>
  <c r="S636" i="1"/>
  <c r="R636" i="1"/>
  <c r="O636" i="1"/>
  <c r="Q636" i="1" s="1"/>
  <c r="N636" i="1"/>
  <c r="P636" i="1" s="1"/>
  <c r="S635" i="1"/>
  <c r="R635" i="1"/>
  <c r="O635" i="1"/>
  <c r="Q635" i="1" s="1"/>
  <c r="N635" i="1"/>
  <c r="S634" i="1"/>
  <c r="R634" i="1"/>
  <c r="O634" i="1"/>
  <c r="N634" i="1"/>
  <c r="S633" i="1"/>
  <c r="R633" i="1"/>
  <c r="O633" i="1"/>
  <c r="Q633" i="1" s="1"/>
  <c r="N633" i="1"/>
  <c r="P633" i="1" s="1"/>
  <c r="S632" i="1"/>
  <c r="R632" i="1"/>
  <c r="O632" i="1"/>
  <c r="Q632" i="1" s="1"/>
  <c r="N632" i="1"/>
  <c r="S631" i="1"/>
  <c r="R631" i="1"/>
  <c r="O631" i="1"/>
  <c r="Q631" i="1" s="1"/>
  <c r="N631" i="1"/>
  <c r="S630" i="1"/>
  <c r="R630" i="1"/>
  <c r="O630" i="1"/>
  <c r="N630" i="1"/>
  <c r="S629" i="1"/>
  <c r="R629" i="1"/>
  <c r="O629" i="1"/>
  <c r="Q629" i="1" s="1"/>
  <c r="N629" i="1"/>
  <c r="P629" i="1" s="1"/>
  <c r="S628" i="1"/>
  <c r="R628" i="1"/>
  <c r="O628" i="1"/>
  <c r="Q628" i="1" s="1"/>
  <c r="N628" i="1"/>
  <c r="S627" i="1"/>
  <c r="R627" i="1"/>
  <c r="O627" i="1"/>
  <c r="N627" i="1"/>
  <c r="P627" i="1" s="1"/>
  <c r="S626" i="1"/>
  <c r="R626" i="1"/>
  <c r="O626" i="1"/>
  <c r="N626" i="1"/>
  <c r="S625" i="1"/>
  <c r="R625" i="1"/>
  <c r="O625" i="1"/>
  <c r="Q625" i="1" s="1"/>
  <c r="N625" i="1"/>
  <c r="P625" i="1" s="1"/>
  <c r="S624" i="1"/>
  <c r="R624" i="1"/>
  <c r="O624" i="1"/>
  <c r="Q624" i="1" s="1"/>
  <c r="N624" i="1"/>
  <c r="P624" i="1" s="1"/>
  <c r="S623" i="1"/>
  <c r="R623" i="1"/>
  <c r="O623" i="1"/>
  <c r="Q623" i="1" s="1"/>
  <c r="N623" i="1"/>
  <c r="P623" i="1" s="1"/>
  <c r="S622" i="1"/>
  <c r="R622" i="1"/>
  <c r="O622" i="1"/>
  <c r="N622" i="1"/>
  <c r="S621" i="1"/>
  <c r="R621" i="1"/>
  <c r="O621" i="1"/>
  <c r="N621" i="1"/>
  <c r="P621" i="1" s="1"/>
  <c r="S620" i="1"/>
  <c r="R620" i="1"/>
  <c r="O620" i="1"/>
  <c r="Q620" i="1" s="1"/>
  <c r="N620" i="1"/>
  <c r="P620" i="1" s="1"/>
  <c r="S619" i="1"/>
  <c r="R619" i="1"/>
  <c r="O619" i="1"/>
  <c r="Q619" i="1" s="1"/>
  <c r="N619" i="1"/>
  <c r="S618" i="1"/>
  <c r="R618" i="1"/>
  <c r="O618" i="1"/>
  <c r="Q618" i="1" s="1"/>
  <c r="N618" i="1"/>
  <c r="S617" i="1"/>
  <c r="R617" i="1"/>
  <c r="O617" i="1"/>
  <c r="Q617" i="1" s="1"/>
  <c r="N617" i="1"/>
  <c r="P617" i="1" s="1"/>
  <c r="S616" i="1"/>
  <c r="R616" i="1"/>
  <c r="O616" i="1"/>
  <c r="Q616" i="1" s="1"/>
  <c r="N616" i="1"/>
  <c r="S615" i="1"/>
  <c r="R615" i="1"/>
  <c r="O615" i="1"/>
  <c r="Q615" i="1" s="1"/>
  <c r="N615" i="1"/>
  <c r="S614" i="1"/>
  <c r="R614" i="1"/>
  <c r="O614" i="1"/>
  <c r="N614" i="1"/>
  <c r="S613" i="1"/>
  <c r="R613" i="1"/>
  <c r="O613" i="1"/>
  <c r="Q613" i="1" s="1"/>
  <c r="N613" i="1"/>
  <c r="P613" i="1" s="1"/>
  <c r="S612" i="1"/>
  <c r="R612" i="1"/>
  <c r="O612" i="1"/>
  <c r="Q612" i="1" s="1"/>
  <c r="N612" i="1"/>
  <c r="S611" i="1"/>
  <c r="R611" i="1"/>
  <c r="O611" i="1"/>
  <c r="Q611" i="1" s="1"/>
  <c r="N611" i="1"/>
  <c r="S610" i="1"/>
  <c r="R610" i="1"/>
  <c r="O610" i="1"/>
  <c r="N610" i="1"/>
  <c r="P610" i="1" s="1"/>
  <c r="S609" i="1"/>
  <c r="R609" i="1"/>
  <c r="O609" i="1"/>
  <c r="Q609" i="1" s="1"/>
  <c r="N609" i="1"/>
  <c r="P609" i="1" s="1"/>
  <c r="S608" i="1"/>
  <c r="R608" i="1"/>
  <c r="O608" i="1"/>
  <c r="Q608" i="1" s="1"/>
  <c r="N608" i="1"/>
  <c r="S607" i="1"/>
  <c r="R607" i="1"/>
  <c r="O607" i="1"/>
  <c r="N607" i="1"/>
  <c r="P607" i="1" s="1"/>
  <c r="S606" i="1"/>
  <c r="R606" i="1"/>
  <c r="O606" i="1"/>
  <c r="Q606" i="1" s="1"/>
  <c r="N606" i="1"/>
  <c r="S605" i="1"/>
  <c r="R605" i="1"/>
  <c r="O605" i="1"/>
  <c r="Q605" i="1" s="1"/>
  <c r="N605" i="1"/>
  <c r="S604" i="1"/>
  <c r="R604" i="1"/>
  <c r="O604" i="1"/>
  <c r="Q604" i="1" s="1"/>
  <c r="N604" i="1"/>
  <c r="S603" i="1"/>
  <c r="R603" i="1"/>
  <c r="O603" i="1"/>
  <c r="Q603" i="1" s="1"/>
  <c r="N603" i="1"/>
  <c r="P603" i="1" s="1"/>
  <c r="S602" i="1"/>
  <c r="R602" i="1"/>
  <c r="O602" i="1"/>
  <c r="Q602" i="1" s="1"/>
  <c r="N602" i="1"/>
  <c r="S601" i="1"/>
  <c r="R601" i="1"/>
  <c r="O601" i="1"/>
  <c r="Q601" i="1" s="1"/>
  <c r="N601" i="1"/>
  <c r="S600" i="1"/>
  <c r="R600" i="1"/>
  <c r="O600" i="1"/>
  <c r="Q600" i="1" s="1"/>
  <c r="N600" i="1"/>
  <c r="S599" i="1"/>
  <c r="R599" i="1"/>
  <c r="O599" i="1"/>
  <c r="Q599" i="1" s="1"/>
  <c r="U599" i="1" s="1"/>
  <c r="N599" i="1"/>
  <c r="S598" i="1"/>
  <c r="R598" i="1"/>
  <c r="O598" i="1"/>
  <c r="Q598" i="1" s="1"/>
  <c r="U598" i="1" s="1"/>
  <c r="N598" i="1"/>
  <c r="P598" i="1" s="1"/>
  <c r="S597" i="1"/>
  <c r="R597" i="1"/>
  <c r="O597" i="1"/>
  <c r="N597" i="1"/>
  <c r="P597" i="1" s="1"/>
  <c r="S596" i="1"/>
  <c r="R596" i="1"/>
  <c r="O596" i="1"/>
  <c r="N596" i="1"/>
  <c r="S595" i="1"/>
  <c r="R595" i="1"/>
  <c r="O595" i="1"/>
  <c r="N595" i="1"/>
  <c r="P595" i="1" s="1"/>
  <c r="S594" i="1"/>
  <c r="R594" i="1"/>
  <c r="O594" i="1"/>
  <c r="Q594" i="1" s="1"/>
  <c r="N594" i="1"/>
  <c r="S593" i="1"/>
  <c r="R593" i="1"/>
  <c r="O593" i="1"/>
  <c r="Q593" i="1" s="1"/>
  <c r="N593" i="1"/>
  <c r="S592" i="1"/>
  <c r="R592" i="1"/>
  <c r="O592" i="1"/>
  <c r="Q592" i="1" s="1"/>
  <c r="U592" i="1" s="1"/>
  <c r="N592" i="1"/>
  <c r="S591" i="1"/>
  <c r="R591" i="1"/>
  <c r="O591" i="1"/>
  <c r="Q591" i="1" s="1"/>
  <c r="U591" i="1" s="1"/>
  <c r="N591" i="1"/>
  <c r="S590" i="1"/>
  <c r="R590" i="1"/>
  <c r="O590" i="1"/>
  <c r="Q590" i="1" s="1"/>
  <c r="U590" i="1" s="1"/>
  <c r="N590" i="1"/>
  <c r="P590" i="1" s="1"/>
  <c r="S589" i="1"/>
  <c r="R589" i="1"/>
  <c r="O589" i="1"/>
  <c r="N589" i="1"/>
  <c r="P589" i="1" s="1"/>
  <c r="S588" i="1"/>
  <c r="R588" i="1"/>
  <c r="O588" i="1"/>
  <c r="N588" i="1"/>
  <c r="S587" i="1"/>
  <c r="R587" i="1"/>
  <c r="O587" i="1"/>
  <c r="N587" i="1"/>
  <c r="P587" i="1" s="1"/>
  <c r="S586" i="1"/>
  <c r="R586" i="1"/>
  <c r="O586" i="1"/>
  <c r="Q586" i="1" s="1"/>
  <c r="N586" i="1"/>
  <c r="S585" i="1"/>
  <c r="R585" i="1"/>
  <c r="O585" i="1"/>
  <c r="Q585" i="1" s="1"/>
  <c r="N585" i="1"/>
  <c r="S584" i="1"/>
  <c r="R584" i="1"/>
  <c r="O584" i="1"/>
  <c r="Q584" i="1" s="1"/>
  <c r="U584" i="1" s="1"/>
  <c r="N584" i="1"/>
  <c r="S583" i="1"/>
  <c r="R583" i="1"/>
  <c r="O583" i="1"/>
  <c r="Q583" i="1" s="1"/>
  <c r="U583" i="1" s="1"/>
  <c r="N583" i="1"/>
  <c r="S582" i="1"/>
  <c r="R582" i="1"/>
  <c r="O582" i="1"/>
  <c r="Q582" i="1" s="1"/>
  <c r="U582" i="1" s="1"/>
  <c r="N582" i="1"/>
  <c r="P582" i="1" s="1"/>
  <c r="S581" i="1"/>
  <c r="R581" i="1"/>
  <c r="P581" i="1"/>
  <c r="O581" i="1"/>
  <c r="N581" i="1"/>
  <c r="S580" i="1"/>
  <c r="R580" i="1"/>
  <c r="O580" i="1"/>
  <c r="N580" i="1"/>
  <c r="S579" i="1"/>
  <c r="R579" i="1"/>
  <c r="O579" i="1"/>
  <c r="N579" i="1"/>
  <c r="P579" i="1" s="1"/>
  <c r="S578" i="1"/>
  <c r="R578" i="1"/>
  <c r="O578" i="1"/>
  <c r="Q578" i="1" s="1"/>
  <c r="N578" i="1"/>
  <c r="S577" i="1"/>
  <c r="R577" i="1"/>
  <c r="O577" i="1"/>
  <c r="Q577" i="1" s="1"/>
  <c r="N577" i="1"/>
  <c r="S576" i="1"/>
  <c r="R576" i="1"/>
  <c r="O576" i="1"/>
  <c r="Q576" i="1" s="1"/>
  <c r="U576" i="1" s="1"/>
  <c r="N576" i="1"/>
  <c r="S575" i="1"/>
  <c r="R575" i="1"/>
  <c r="O575" i="1"/>
  <c r="Q575" i="1" s="1"/>
  <c r="U575" i="1" s="1"/>
  <c r="N575" i="1"/>
  <c r="S574" i="1"/>
  <c r="R574" i="1"/>
  <c r="O574" i="1"/>
  <c r="Q574" i="1" s="1"/>
  <c r="U574" i="1" s="1"/>
  <c r="N574" i="1"/>
  <c r="P574" i="1" s="1"/>
  <c r="S573" i="1"/>
  <c r="R573" i="1"/>
  <c r="O573" i="1"/>
  <c r="N573" i="1"/>
  <c r="P573" i="1" s="1"/>
  <c r="S572" i="1"/>
  <c r="R572" i="1"/>
  <c r="O572" i="1"/>
  <c r="N572" i="1"/>
  <c r="S571" i="1"/>
  <c r="R571" i="1"/>
  <c r="O571" i="1"/>
  <c r="N571" i="1"/>
  <c r="P571" i="1" s="1"/>
  <c r="S570" i="1"/>
  <c r="R570" i="1"/>
  <c r="O570" i="1"/>
  <c r="Q570" i="1" s="1"/>
  <c r="N570" i="1"/>
  <c r="S569" i="1"/>
  <c r="R569" i="1"/>
  <c r="O569" i="1"/>
  <c r="Q569" i="1" s="1"/>
  <c r="N569" i="1"/>
  <c r="S568" i="1"/>
  <c r="R568" i="1"/>
  <c r="O568" i="1"/>
  <c r="Q568" i="1" s="1"/>
  <c r="U568" i="1" s="1"/>
  <c r="N568" i="1"/>
  <c r="S567" i="1"/>
  <c r="R567" i="1"/>
  <c r="O567" i="1"/>
  <c r="Q567" i="1" s="1"/>
  <c r="U567" i="1" s="1"/>
  <c r="N567" i="1"/>
  <c r="S566" i="1"/>
  <c r="R566" i="1"/>
  <c r="O566" i="1"/>
  <c r="Q566" i="1" s="1"/>
  <c r="U566" i="1" s="1"/>
  <c r="N566" i="1"/>
  <c r="P566" i="1" s="1"/>
  <c r="S565" i="1"/>
  <c r="R565" i="1"/>
  <c r="O565" i="1"/>
  <c r="N565" i="1"/>
  <c r="P565" i="1" s="1"/>
  <c r="S564" i="1"/>
  <c r="R564" i="1"/>
  <c r="O564" i="1"/>
  <c r="N564" i="1"/>
  <c r="S563" i="1"/>
  <c r="R563" i="1"/>
  <c r="O563" i="1"/>
  <c r="N563" i="1"/>
  <c r="P563" i="1" s="1"/>
  <c r="S562" i="1"/>
  <c r="R562" i="1"/>
  <c r="O562" i="1"/>
  <c r="Q562" i="1" s="1"/>
  <c r="N562" i="1"/>
  <c r="S561" i="1"/>
  <c r="R561" i="1"/>
  <c r="O561" i="1"/>
  <c r="Q561" i="1" s="1"/>
  <c r="N561" i="1"/>
  <c r="S560" i="1"/>
  <c r="R560" i="1"/>
  <c r="O560" i="1"/>
  <c r="Q560" i="1" s="1"/>
  <c r="U560" i="1" s="1"/>
  <c r="N560" i="1"/>
  <c r="S559" i="1"/>
  <c r="R559" i="1"/>
  <c r="O559" i="1"/>
  <c r="Q559" i="1" s="1"/>
  <c r="U559" i="1" s="1"/>
  <c r="N559" i="1"/>
  <c r="S558" i="1"/>
  <c r="R558" i="1"/>
  <c r="O558" i="1"/>
  <c r="Q558" i="1" s="1"/>
  <c r="U558" i="1" s="1"/>
  <c r="N558" i="1"/>
  <c r="P558" i="1" s="1"/>
  <c r="S557" i="1"/>
  <c r="R557" i="1"/>
  <c r="O557" i="1"/>
  <c r="N557" i="1"/>
  <c r="P557" i="1" s="1"/>
  <c r="S556" i="1"/>
  <c r="R556" i="1"/>
  <c r="O556" i="1"/>
  <c r="N556" i="1"/>
  <c r="S555" i="1"/>
  <c r="R555" i="1"/>
  <c r="O555" i="1"/>
  <c r="N555" i="1"/>
  <c r="P555" i="1" s="1"/>
  <c r="S554" i="1"/>
  <c r="R554" i="1"/>
  <c r="O554" i="1"/>
  <c r="Q554" i="1" s="1"/>
  <c r="N554" i="1"/>
  <c r="S553" i="1"/>
  <c r="R553" i="1"/>
  <c r="O553" i="1"/>
  <c r="Q553" i="1" s="1"/>
  <c r="N553" i="1"/>
  <c r="S552" i="1"/>
  <c r="R552" i="1"/>
  <c r="O552" i="1"/>
  <c r="Q552" i="1" s="1"/>
  <c r="U552" i="1" s="1"/>
  <c r="N552" i="1"/>
  <c r="S551" i="1"/>
  <c r="R551" i="1"/>
  <c r="O551" i="1"/>
  <c r="Q551" i="1" s="1"/>
  <c r="U551" i="1" s="1"/>
  <c r="N551" i="1"/>
  <c r="S550" i="1"/>
  <c r="R550" i="1"/>
  <c r="O550" i="1"/>
  <c r="Q550" i="1" s="1"/>
  <c r="U550" i="1" s="1"/>
  <c r="N550" i="1"/>
  <c r="P550" i="1" s="1"/>
  <c r="S549" i="1"/>
  <c r="R549" i="1"/>
  <c r="O549" i="1"/>
  <c r="N549" i="1"/>
  <c r="P549" i="1" s="1"/>
  <c r="S548" i="1"/>
  <c r="R548" i="1"/>
  <c r="O548" i="1"/>
  <c r="N548" i="1"/>
  <c r="S547" i="1"/>
  <c r="R547" i="1"/>
  <c r="O547" i="1"/>
  <c r="N547" i="1"/>
  <c r="P547" i="1" s="1"/>
  <c r="S546" i="1"/>
  <c r="R546" i="1"/>
  <c r="O546" i="1"/>
  <c r="Q546" i="1" s="1"/>
  <c r="N546" i="1"/>
  <c r="S545" i="1"/>
  <c r="R545" i="1"/>
  <c r="O545" i="1"/>
  <c r="Q545" i="1" s="1"/>
  <c r="N545" i="1"/>
  <c r="S544" i="1"/>
  <c r="R544" i="1"/>
  <c r="O544" i="1"/>
  <c r="Q544" i="1" s="1"/>
  <c r="U544" i="1" s="1"/>
  <c r="N544" i="1"/>
  <c r="S543" i="1"/>
  <c r="R543" i="1"/>
  <c r="O543" i="1"/>
  <c r="Q543" i="1" s="1"/>
  <c r="U543" i="1" s="1"/>
  <c r="N543" i="1"/>
  <c r="S542" i="1"/>
  <c r="R542" i="1"/>
  <c r="O542" i="1"/>
  <c r="Q542" i="1" s="1"/>
  <c r="U542" i="1" s="1"/>
  <c r="N542" i="1"/>
  <c r="P542" i="1" s="1"/>
  <c r="S541" i="1"/>
  <c r="R541" i="1"/>
  <c r="O541" i="1"/>
  <c r="N541" i="1"/>
  <c r="P541" i="1" s="1"/>
  <c r="S540" i="1"/>
  <c r="R540" i="1"/>
  <c r="O540" i="1"/>
  <c r="N540" i="1"/>
  <c r="S539" i="1"/>
  <c r="R539" i="1"/>
  <c r="O539" i="1"/>
  <c r="Q539" i="1" s="1"/>
  <c r="N539" i="1"/>
  <c r="S538" i="1"/>
  <c r="R538" i="1"/>
  <c r="O538" i="1"/>
  <c r="N538" i="1"/>
  <c r="S537" i="1"/>
  <c r="R537" i="1"/>
  <c r="O537" i="1"/>
  <c r="Q537" i="1" s="1"/>
  <c r="N537" i="1"/>
  <c r="S536" i="1"/>
  <c r="R536" i="1"/>
  <c r="O536" i="1"/>
  <c r="Q536" i="1" s="1"/>
  <c r="N536" i="1"/>
  <c r="S535" i="1"/>
  <c r="R535" i="1"/>
  <c r="O535" i="1"/>
  <c r="N535" i="1"/>
  <c r="S534" i="1"/>
  <c r="R534" i="1"/>
  <c r="O534" i="1"/>
  <c r="Q534" i="1" s="1"/>
  <c r="N534" i="1"/>
  <c r="S533" i="1"/>
  <c r="R533" i="1"/>
  <c r="O533" i="1"/>
  <c r="Q533" i="1" s="1"/>
  <c r="N533" i="1"/>
  <c r="S532" i="1"/>
  <c r="R532" i="1"/>
  <c r="O532" i="1"/>
  <c r="N532" i="1"/>
  <c r="S531" i="1"/>
  <c r="R531" i="1"/>
  <c r="O531" i="1"/>
  <c r="Q531" i="1" s="1"/>
  <c r="N531" i="1"/>
  <c r="S530" i="1"/>
  <c r="R530" i="1"/>
  <c r="O530" i="1"/>
  <c r="N530" i="1"/>
  <c r="S529" i="1"/>
  <c r="R529" i="1"/>
  <c r="O529" i="1"/>
  <c r="Q529" i="1" s="1"/>
  <c r="N529" i="1"/>
  <c r="S528" i="1"/>
  <c r="R528" i="1"/>
  <c r="O528" i="1"/>
  <c r="Q528" i="1" s="1"/>
  <c r="N528" i="1"/>
  <c r="S527" i="1"/>
  <c r="R527" i="1"/>
  <c r="O527" i="1"/>
  <c r="N527" i="1"/>
  <c r="S526" i="1"/>
  <c r="R526" i="1"/>
  <c r="O526" i="1"/>
  <c r="Q526" i="1" s="1"/>
  <c r="N526" i="1"/>
  <c r="S525" i="1"/>
  <c r="R525" i="1"/>
  <c r="O525" i="1"/>
  <c r="Q525" i="1" s="1"/>
  <c r="N525" i="1"/>
  <c r="S524" i="1"/>
  <c r="R524" i="1"/>
  <c r="O524" i="1"/>
  <c r="N524" i="1"/>
  <c r="S523" i="1"/>
  <c r="R523" i="1"/>
  <c r="O523" i="1"/>
  <c r="Q523" i="1" s="1"/>
  <c r="N523" i="1"/>
  <c r="S522" i="1"/>
  <c r="R522" i="1"/>
  <c r="O522" i="1"/>
  <c r="N522" i="1"/>
  <c r="S521" i="1"/>
  <c r="R521" i="1"/>
  <c r="O521" i="1"/>
  <c r="Q521" i="1" s="1"/>
  <c r="N521" i="1"/>
  <c r="S520" i="1"/>
  <c r="R520" i="1"/>
  <c r="O520" i="1"/>
  <c r="Q520" i="1" s="1"/>
  <c r="N520" i="1"/>
  <c r="S519" i="1"/>
  <c r="R519" i="1"/>
  <c r="O519" i="1"/>
  <c r="N519" i="1"/>
  <c r="S518" i="1"/>
  <c r="R518" i="1"/>
  <c r="O518" i="1"/>
  <c r="Q518" i="1" s="1"/>
  <c r="N518" i="1"/>
  <c r="S517" i="1"/>
  <c r="R517" i="1"/>
  <c r="O517" i="1"/>
  <c r="Q517" i="1" s="1"/>
  <c r="N517" i="1"/>
  <c r="S516" i="1"/>
  <c r="R516" i="1"/>
  <c r="O516" i="1"/>
  <c r="N516" i="1"/>
  <c r="S515" i="1"/>
  <c r="R515" i="1"/>
  <c r="O515" i="1"/>
  <c r="Q515" i="1" s="1"/>
  <c r="N515" i="1"/>
  <c r="S514" i="1"/>
  <c r="R514" i="1"/>
  <c r="O514" i="1"/>
  <c r="N514" i="1"/>
  <c r="S513" i="1"/>
  <c r="R513" i="1"/>
  <c r="O513" i="1"/>
  <c r="Q513" i="1" s="1"/>
  <c r="N513" i="1"/>
  <c r="S512" i="1"/>
  <c r="R512" i="1"/>
  <c r="O512" i="1"/>
  <c r="Q512" i="1" s="1"/>
  <c r="N512" i="1"/>
  <c r="S511" i="1"/>
  <c r="R511" i="1"/>
  <c r="O511" i="1"/>
  <c r="N511" i="1"/>
  <c r="S510" i="1"/>
  <c r="R510" i="1"/>
  <c r="O510" i="1"/>
  <c r="Q510" i="1" s="1"/>
  <c r="N510" i="1"/>
  <c r="S509" i="1"/>
  <c r="R509" i="1"/>
  <c r="O509" i="1"/>
  <c r="Q509" i="1" s="1"/>
  <c r="N509" i="1"/>
  <c r="S508" i="1"/>
  <c r="R508" i="1"/>
  <c r="O508" i="1"/>
  <c r="N508" i="1"/>
  <c r="S507" i="1"/>
  <c r="R507" i="1"/>
  <c r="O507" i="1"/>
  <c r="Q507" i="1" s="1"/>
  <c r="N507" i="1"/>
  <c r="S506" i="1"/>
  <c r="R506" i="1"/>
  <c r="O506" i="1"/>
  <c r="N506" i="1"/>
  <c r="S505" i="1"/>
  <c r="R505" i="1"/>
  <c r="O505" i="1"/>
  <c r="Q505" i="1" s="1"/>
  <c r="N505" i="1"/>
  <c r="S504" i="1"/>
  <c r="R504" i="1"/>
  <c r="Q504" i="1"/>
  <c r="O504" i="1"/>
  <c r="N504" i="1"/>
  <c r="S503" i="1"/>
  <c r="R503" i="1"/>
  <c r="O503" i="1"/>
  <c r="N503" i="1"/>
  <c r="S502" i="1"/>
  <c r="R502" i="1"/>
  <c r="O502" i="1"/>
  <c r="Q502" i="1" s="1"/>
  <c r="N502" i="1"/>
  <c r="S501" i="1"/>
  <c r="R501" i="1"/>
  <c r="O501" i="1"/>
  <c r="Q501" i="1" s="1"/>
  <c r="N501" i="1"/>
  <c r="S500" i="1"/>
  <c r="R500" i="1"/>
  <c r="O500" i="1"/>
  <c r="N500" i="1"/>
  <c r="S499" i="1"/>
  <c r="R499" i="1"/>
  <c r="O499" i="1"/>
  <c r="N499" i="1"/>
  <c r="S498" i="1"/>
  <c r="R498" i="1"/>
  <c r="O498" i="1"/>
  <c r="N498" i="1"/>
  <c r="S497" i="1"/>
  <c r="R497" i="1"/>
  <c r="O497" i="1"/>
  <c r="N497" i="1"/>
  <c r="S496" i="1"/>
  <c r="R496" i="1"/>
  <c r="O496" i="1"/>
  <c r="N496" i="1"/>
  <c r="S495" i="1"/>
  <c r="R495" i="1"/>
  <c r="O495" i="1"/>
  <c r="N495" i="1"/>
  <c r="S494" i="1"/>
  <c r="R494" i="1"/>
  <c r="O494" i="1"/>
  <c r="N494" i="1"/>
  <c r="S493" i="1"/>
  <c r="R493" i="1"/>
  <c r="O493" i="1"/>
  <c r="N493" i="1"/>
  <c r="S492" i="1"/>
  <c r="R492" i="1"/>
  <c r="O492" i="1"/>
  <c r="N492" i="1"/>
  <c r="S491" i="1"/>
  <c r="R491" i="1"/>
  <c r="O491" i="1"/>
  <c r="N491" i="1"/>
  <c r="S490" i="1"/>
  <c r="R490" i="1"/>
  <c r="O490" i="1"/>
  <c r="N490" i="1"/>
  <c r="S489" i="1"/>
  <c r="R489" i="1"/>
  <c r="O489" i="1"/>
  <c r="N489" i="1"/>
  <c r="S488" i="1"/>
  <c r="R488" i="1"/>
  <c r="O488" i="1"/>
  <c r="N488" i="1"/>
  <c r="S487" i="1"/>
  <c r="R487" i="1"/>
  <c r="O487" i="1"/>
  <c r="N487" i="1"/>
  <c r="S486" i="1"/>
  <c r="R486" i="1"/>
  <c r="O486" i="1"/>
  <c r="N486" i="1"/>
  <c r="S485" i="1"/>
  <c r="R485" i="1"/>
  <c r="O485" i="1"/>
  <c r="N485" i="1"/>
  <c r="S484" i="1"/>
  <c r="R484" i="1"/>
  <c r="O484" i="1"/>
  <c r="N484" i="1"/>
  <c r="S483" i="1"/>
  <c r="R483" i="1"/>
  <c r="O483" i="1"/>
  <c r="N483" i="1"/>
  <c r="S482" i="1"/>
  <c r="R482" i="1"/>
  <c r="O482" i="1"/>
  <c r="N482" i="1"/>
  <c r="S481" i="1"/>
  <c r="R481" i="1"/>
  <c r="O481" i="1"/>
  <c r="N481" i="1"/>
  <c r="S480" i="1"/>
  <c r="R480" i="1"/>
  <c r="O480" i="1"/>
  <c r="N480" i="1"/>
  <c r="S479" i="1"/>
  <c r="R479" i="1"/>
  <c r="O479" i="1"/>
  <c r="N479" i="1"/>
  <c r="S478" i="1"/>
  <c r="R478" i="1"/>
  <c r="O478" i="1"/>
  <c r="N478" i="1"/>
  <c r="S477" i="1"/>
  <c r="R477" i="1"/>
  <c r="O477" i="1"/>
  <c r="N477" i="1"/>
  <c r="S476" i="1"/>
  <c r="R476" i="1"/>
  <c r="O476" i="1"/>
  <c r="N476" i="1"/>
  <c r="S475" i="1"/>
  <c r="R475" i="1"/>
  <c r="O475" i="1"/>
  <c r="N475" i="1"/>
  <c r="S474" i="1"/>
  <c r="R474" i="1"/>
  <c r="O474" i="1"/>
  <c r="N474" i="1"/>
  <c r="S473" i="1"/>
  <c r="R473" i="1"/>
  <c r="O473" i="1"/>
  <c r="N473" i="1"/>
  <c r="S472" i="1"/>
  <c r="R472" i="1"/>
  <c r="O472" i="1"/>
  <c r="N472" i="1"/>
  <c r="S471" i="1"/>
  <c r="R471" i="1"/>
  <c r="O471" i="1"/>
  <c r="N471" i="1"/>
  <c r="S470" i="1"/>
  <c r="R470" i="1"/>
  <c r="O470" i="1"/>
  <c r="N470" i="1"/>
  <c r="S469" i="1"/>
  <c r="R469" i="1"/>
  <c r="O469" i="1"/>
  <c r="N469" i="1"/>
  <c r="S468" i="1"/>
  <c r="R468" i="1"/>
  <c r="O468" i="1"/>
  <c r="N468" i="1"/>
  <c r="S467" i="1"/>
  <c r="R467" i="1"/>
  <c r="O467" i="1"/>
  <c r="N467" i="1"/>
  <c r="S466" i="1"/>
  <c r="R466" i="1"/>
  <c r="O466" i="1"/>
  <c r="N466" i="1"/>
  <c r="S465" i="1"/>
  <c r="R465" i="1"/>
  <c r="O465" i="1"/>
  <c r="N465" i="1"/>
  <c r="S464" i="1"/>
  <c r="R464" i="1"/>
  <c r="O464" i="1"/>
  <c r="N464" i="1"/>
  <c r="S463" i="1"/>
  <c r="R463" i="1"/>
  <c r="O463" i="1"/>
  <c r="N463" i="1"/>
  <c r="S462" i="1"/>
  <c r="R462" i="1"/>
  <c r="O462" i="1"/>
  <c r="N462" i="1"/>
  <c r="S461" i="1"/>
  <c r="R461" i="1"/>
  <c r="O461" i="1"/>
  <c r="N461" i="1"/>
  <c r="S460" i="1"/>
  <c r="R460" i="1"/>
  <c r="O460" i="1"/>
  <c r="N460" i="1"/>
  <c r="S459" i="1"/>
  <c r="R459" i="1"/>
  <c r="O459" i="1"/>
  <c r="N459" i="1"/>
  <c r="S458" i="1"/>
  <c r="R458" i="1"/>
  <c r="O458" i="1"/>
  <c r="N458" i="1"/>
  <c r="S457" i="1"/>
  <c r="R457" i="1"/>
  <c r="O457" i="1"/>
  <c r="N457" i="1"/>
  <c r="S456" i="1"/>
  <c r="R456" i="1"/>
  <c r="O456" i="1"/>
  <c r="N456" i="1"/>
  <c r="S455" i="1"/>
  <c r="R455" i="1"/>
  <c r="O455" i="1"/>
  <c r="N455" i="1"/>
  <c r="S454" i="1"/>
  <c r="R454" i="1"/>
  <c r="O454" i="1"/>
  <c r="N454" i="1"/>
  <c r="S453" i="1"/>
  <c r="R453" i="1"/>
  <c r="O453" i="1"/>
  <c r="N453" i="1"/>
  <c r="S452" i="1"/>
  <c r="R452" i="1"/>
  <c r="O452" i="1"/>
  <c r="N452" i="1"/>
  <c r="S451" i="1"/>
  <c r="R451" i="1"/>
  <c r="O451" i="1"/>
  <c r="N451" i="1"/>
  <c r="S450" i="1"/>
  <c r="R450" i="1"/>
  <c r="O450" i="1"/>
  <c r="N450" i="1"/>
  <c r="S449" i="1"/>
  <c r="R449" i="1"/>
  <c r="O449" i="1"/>
  <c r="N449" i="1"/>
  <c r="S448" i="1"/>
  <c r="R448" i="1"/>
  <c r="O448" i="1"/>
  <c r="N448" i="1"/>
  <c r="S447" i="1"/>
  <c r="R447" i="1"/>
  <c r="O447" i="1"/>
  <c r="N447" i="1"/>
  <c r="P447" i="1" s="1"/>
  <c r="S446" i="1"/>
  <c r="R446" i="1"/>
  <c r="O446" i="1"/>
  <c r="N446" i="1"/>
  <c r="P446" i="1" s="1"/>
  <c r="S445" i="1"/>
  <c r="R445" i="1"/>
  <c r="O445" i="1"/>
  <c r="N445" i="1"/>
  <c r="S444" i="1"/>
  <c r="R444" i="1"/>
  <c r="O444" i="1"/>
  <c r="N444" i="1"/>
  <c r="P444" i="1" s="1"/>
  <c r="S443" i="1"/>
  <c r="R443" i="1"/>
  <c r="O443" i="1"/>
  <c r="N443" i="1"/>
  <c r="P443" i="1" s="1"/>
  <c r="S442" i="1"/>
  <c r="R442" i="1"/>
  <c r="O442" i="1"/>
  <c r="N442" i="1"/>
  <c r="S441" i="1"/>
  <c r="R441" i="1"/>
  <c r="O441" i="1"/>
  <c r="N441" i="1"/>
  <c r="P441" i="1" s="1"/>
  <c r="S440" i="1"/>
  <c r="R440" i="1"/>
  <c r="O440" i="1"/>
  <c r="N440" i="1"/>
  <c r="P440" i="1" s="1"/>
  <c r="S439" i="1"/>
  <c r="R439" i="1"/>
  <c r="O439" i="1"/>
  <c r="N439" i="1"/>
  <c r="P439" i="1" s="1"/>
  <c r="S438" i="1"/>
  <c r="R438" i="1"/>
  <c r="O438" i="1"/>
  <c r="N438" i="1"/>
  <c r="P438" i="1" s="1"/>
  <c r="S437" i="1"/>
  <c r="R437" i="1"/>
  <c r="O437" i="1"/>
  <c r="N437" i="1"/>
  <c r="S436" i="1"/>
  <c r="R436" i="1"/>
  <c r="O436" i="1"/>
  <c r="N436" i="1"/>
  <c r="P436" i="1" s="1"/>
  <c r="S435" i="1"/>
  <c r="R435" i="1"/>
  <c r="O435" i="1"/>
  <c r="N435" i="1"/>
  <c r="P435" i="1" s="1"/>
  <c r="S434" i="1"/>
  <c r="R434" i="1"/>
  <c r="O434" i="1"/>
  <c r="N434" i="1"/>
  <c r="S433" i="1"/>
  <c r="R433" i="1"/>
  <c r="O433" i="1"/>
  <c r="Q433" i="1" s="1"/>
  <c r="N433" i="1"/>
  <c r="P433" i="1" s="1"/>
  <c r="S432" i="1"/>
  <c r="R432" i="1"/>
  <c r="O432" i="1"/>
  <c r="Q432" i="1" s="1"/>
  <c r="N432" i="1"/>
  <c r="P432" i="1" s="1"/>
  <c r="S431" i="1"/>
  <c r="R431" i="1"/>
  <c r="O431" i="1"/>
  <c r="Q431" i="1" s="1"/>
  <c r="N431" i="1"/>
  <c r="P431" i="1" s="1"/>
  <c r="S430" i="1"/>
  <c r="R430" i="1"/>
  <c r="O430" i="1"/>
  <c r="N430" i="1"/>
  <c r="S429" i="1"/>
  <c r="R429" i="1"/>
  <c r="O429" i="1"/>
  <c r="Q429" i="1" s="1"/>
  <c r="N429" i="1"/>
  <c r="P429" i="1" s="1"/>
  <c r="S428" i="1"/>
  <c r="R428" i="1"/>
  <c r="O428" i="1"/>
  <c r="Q428" i="1" s="1"/>
  <c r="N428" i="1"/>
  <c r="P428" i="1" s="1"/>
  <c r="S427" i="1"/>
  <c r="R427" i="1"/>
  <c r="O427" i="1"/>
  <c r="Q427" i="1" s="1"/>
  <c r="N427" i="1"/>
  <c r="P427" i="1" s="1"/>
  <c r="S426" i="1"/>
  <c r="R426" i="1"/>
  <c r="O426" i="1"/>
  <c r="N426" i="1"/>
  <c r="S425" i="1"/>
  <c r="R425" i="1"/>
  <c r="O425" i="1"/>
  <c r="Q425" i="1" s="1"/>
  <c r="N425" i="1"/>
  <c r="P425" i="1" s="1"/>
  <c r="S424" i="1"/>
  <c r="R424" i="1"/>
  <c r="O424" i="1"/>
  <c r="Q424" i="1" s="1"/>
  <c r="N424" i="1"/>
  <c r="P424" i="1" s="1"/>
  <c r="S423" i="1"/>
  <c r="R423" i="1"/>
  <c r="O423" i="1"/>
  <c r="Q423" i="1" s="1"/>
  <c r="N423" i="1"/>
  <c r="P423" i="1" s="1"/>
  <c r="S422" i="1"/>
  <c r="R422" i="1"/>
  <c r="O422" i="1"/>
  <c r="N422" i="1"/>
  <c r="S421" i="1"/>
  <c r="R421" i="1"/>
  <c r="O421" i="1"/>
  <c r="Q421" i="1" s="1"/>
  <c r="N421" i="1"/>
  <c r="P421" i="1" s="1"/>
  <c r="S420" i="1"/>
  <c r="R420" i="1"/>
  <c r="O420" i="1"/>
  <c r="Q420" i="1" s="1"/>
  <c r="N420" i="1"/>
  <c r="P420" i="1" s="1"/>
  <c r="S419" i="1"/>
  <c r="R419" i="1"/>
  <c r="O419" i="1"/>
  <c r="Q419" i="1" s="1"/>
  <c r="N419" i="1"/>
  <c r="P419" i="1" s="1"/>
  <c r="S418" i="1"/>
  <c r="R418" i="1"/>
  <c r="O418" i="1"/>
  <c r="N418" i="1"/>
  <c r="S417" i="1"/>
  <c r="R417" i="1"/>
  <c r="O417" i="1"/>
  <c r="Q417" i="1" s="1"/>
  <c r="N417" i="1"/>
  <c r="P417" i="1" s="1"/>
  <c r="S416" i="1"/>
  <c r="R416" i="1"/>
  <c r="O416" i="1"/>
  <c r="Q416" i="1" s="1"/>
  <c r="N416" i="1"/>
  <c r="P416" i="1" s="1"/>
  <c r="S415" i="1"/>
  <c r="R415" i="1"/>
  <c r="O415" i="1"/>
  <c r="Q415" i="1" s="1"/>
  <c r="N415" i="1"/>
  <c r="P415" i="1" s="1"/>
  <c r="S414" i="1"/>
  <c r="R414" i="1"/>
  <c r="O414" i="1"/>
  <c r="N414" i="1"/>
  <c r="S413" i="1"/>
  <c r="R413" i="1"/>
  <c r="O413" i="1"/>
  <c r="Q413" i="1" s="1"/>
  <c r="N413" i="1"/>
  <c r="P413" i="1" s="1"/>
  <c r="S412" i="1"/>
  <c r="R412" i="1"/>
  <c r="O412" i="1"/>
  <c r="Q412" i="1" s="1"/>
  <c r="N412" i="1"/>
  <c r="P412" i="1" s="1"/>
  <c r="S411" i="1"/>
  <c r="R411" i="1"/>
  <c r="O411" i="1"/>
  <c r="Q411" i="1" s="1"/>
  <c r="N411" i="1"/>
  <c r="P411" i="1" s="1"/>
  <c r="S410" i="1"/>
  <c r="R410" i="1"/>
  <c r="O410" i="1"/>
  <c r="N410" i="1"/>
  <c r="S409" i="1"/>
  <c r="R409" i="1"/>
  <c r="O409" i="1"/>
  <c r="Q409" i="1" s="1"/>
  <c r="N409" i="1"/>
  <c r="P409" i="1" s="1"/>
  <c r="S408" i="1"/>
  <c r="R408" i="1"/>
  <c r="O408" i="1"/>
  <c r="Q408" i="1" s="1"/>
  <c r="N408" i="1"/>
  <c r="P408" i="1" s="1"/>
  <c r="S407" i="1"/>
  <c r="R407" i="1"/>
  <c r="O407" i="1"/>
  <c r="Q407" i="1" s="1"/>
  <c r="N407" i="1"/>
  <c r="P407" i="1" s="1"/>
  <c r="S406" i="1"/>
  <c r="R406" i="1"/>
  <c r="O406" i="1"/>
  <c r="N406" i="1"/>
  <c r="S405" i="1"/>
  <c r="R405" i="1"/>
  <c r="O405" i="1"/>
  <c r="Q405" i="1" s="1"/>
  <c r="N405" i="1"/>
  <c r="P405" i="1" s="1"/>
  <c r="S404" i="1"/>
  <c r="R404" i="1"/>
  <c r="O404" i="1"/>
  <c r="Q404" i="1" s="1"/>
  <c r="N404" i="1"/>
  <c r="P404" i="1" s="1"/>
  <c r="S403" i="1"/>
  <c r="R403" i="1"/>
  <c r="O403" i="1"/>
  <c r="Q403" i="1" s="1"/>
  <c r="N403" i="1"/>
  <c r="P403" i="1" s="1"/>
  <c r="S402" i="1"/>
  <c r="R402" i="1"/>
  <c r="O402" i="1"/>
  <c r="N402" i="1"/>
  <c r="S401" i="1"/>
  <c r="R401" i="1"/>
  <c r="O401" i="1"/>
  <c r="Q401" i="1" s="1"/>
  <c r="N401" i="1"/>
  <c r="P401" i="1" s="1"/>
  <c r="S400" i="1"/>
  <c r="R400" i="1"/>
  <c r="O400" i="1"/>
  <c r="Q400" i="1" s="1"/>
  <c r="N400" i="1"/>
  <c r="P400" i="1" s="1"/>
  <c r="S399" i="1"/>
  <c r="R399" i="1"/>
  <c r="O399" i="1"/>
  <c r="Q399" i="1" s="1"/>
  <c r="N399" i="1"/>
  <c r="P399" i="1" s="1"/>
  <c r="S398" i="1"/>
  <c r="R398" i="1"/>
  <c r="O398" i="1"/>
  <c r="N398" i="1"/>
  <c r="S397" i="1"/>
  <c r="R397" i="1"/>
  <c r="O397" i="1"/>
  <c r="Q397" i="1" s="1"/>
  <c r="N397" i="1"/>
  <c r="P397" i="1" s="1"/>
  <c r="S396" i="1"/>
  <c r="R396" i="1"/>
  <c r="O396" i="1"/>
  <c r="Q396" i="1" s="1"/>
  <c r="N396" i="1"/>
  <c r="P396" i="1" s="1"/>
  <c r="S395" i="1"/>
  <c r="R395" i="1"/>
  <c r="O395" i="1"/>
  <c r="Q395" i="1" s="1"/>
  <c r="N395" i="1"/>
  <c r="P395" i="1" s="1"/>
  <c r="S394" i="1"/>
  <c r="R394" i="1"/>
  <c r="O394" i="1"/>
  <c r="N394" i="1"/>
  <c r="S393" i="1"/>
  <c r="R393" i="1"/>
  <c r="O393" i="1"/>
  <c r="Q393" i="1" s="1"/>
  <c r="N393" i="1"/>
  <c r="P393" i="1" s="1"/>
  <c r="S392" i="1"/>
  <c r="R392" i="1"/>
  <c r="O392" i="1"/>
  <c r="Q392" i="1" s="1"/>
  <c r="N392" i="1"/>
  <c r="P392" i="1" s="1"/>
  <c r="S391" i="1"/>
  <c r="R391" i="1"/>
  <c r="O391" i="1"/>
  <c r="Q391" i="1" s="1"/>
  <c r="N391" i="1"/>
  <c r="P391" i="1" s="1"/>
  <c r="S390" i="1"/>
  <c r="R390" i="1"/>
  <c r="O390" i="1"/>
  <c r="N390" i="1"/>
  <c r="S389" i="1"/>
  <c r="R389" i="1"/>
  <c r="O389" i="1"/>
  <c r="Q389" i="1" s="1"/>
  <c r="N389" i="1"/>
  <c r="P389" i="1" s="1"/>
  <c r="S388" i="1"/>
  <c r="R388" i="1"/>
  <c r="O388" i="1"/>
  <c r="Q388" i="1" s="1"/>
  <c r="N388" i="1"/>
  <c r="P388" i="1" s="1"/>
  <c r="S387" i="1"/>
  <c r="R387" i="1"/>
  <c r="O387" i="1"/>
  <c r="Q387" i="1" s="1"/>
  <c r="N387" i="1"/>
  <c r="P387" i="1" s="1"/>
  <c r="S386" i="1"/>
  <c r="R386" i="1"/>
  <c r="O386" i="1"/>
  <c r="N386" i="1"/>
  <c r="S385" i="1"/>
  <c r="R385" i="1"/>
  <c r="O385" i="1"/>
  <c r="Q385" i="1" s="1"/>
  <c r="N385" i="1"/>
  <c r="P385" i="1" s="1"/>
  <c r="S384" i="1"/>
  <c r="R384" i="1"/>
  <c r="O384" i="1"/>
  <c r="Q384" i="1" s="1"/>
  <c r="N384" i="1"/>
  <c r="P384" i="1" s="1"/>
  <c r="S383" i="1"/>
  <c r="R383" i="1"/>
  <c r="O383" i="1"/>
  <c r="Q383" i="1" s="1"/>
  <c r="N383" i="1"/>
  <c r="P383" i="1" s="1"/>
  <c r="S382" i="1"/>
  <c r="R382" i="1"/>
  <c r="O382" i="1"/>
  <c r="N382" i="1"/>
  <c r="S381" i="1"/>
  <c r="R381" i="1"/>
  <c r="O381" i="1"/>
  <c r="Q381" i="1" s="1"/>
  <c r="N381" i="1"/>
  <c r="P381" i="1" s="1"/>
  <c r="S380" i="1"/>
  <c r="R380" i="1"/>
  <c r="O380" i="1"/>
  <c r="Q380" i="1" s="1"/>
  <c r="N380" i="1"/>
  <c r="P380" i="1" s="1"/>
  <c r="S379" i="1"/>
  <c r="R379" i="1"/>
  <c r="O379" i="1"/>
  <c r="Q379" i="1" s="1"/>
  <c r="N379" i="1"/>
  <c r="P379" i="1" s="1"/>
  <c r="S378" i="1"/>
  <c r="R378" i="1"/>
  <c r="O378" i="1"/>
  <c r="N378" i="1"/>
  <c r="S377" i="1"/>
  <c r="R377" i="1"/>
  <c r="O377" i="1"/>
  <c r="Q377" i="1" s="1"/>
  <c r="N377" i="1"/>
  <c r="P377" i="1" s="1"/>
  <c r="S376" i="1"/>
  <c r="R376" i="1"/>
  <c r="O376" i="1"/>
  <c r="Q376" i="1" s="1"/>
  <c r="N376" i="1"/>
  <c r="P376" i="1" s="1"/>
  <c r="S375" i="1"/>
  <c r="R375" i="1"/>
  <c r="O375" i="1"/>
  <c r="Q375" i="1" s="1"/>
  <c r="N375" i="1"/>
  <c r="P375" i="1" s="1"/>
  <c r="S374" i="1"/>
  <c r="R374" i="1"/>
  <c r="O374" i="1"/>
  <c r="N374" i="1"/>
  <c r="S373" i="1"/>
  <c r="R373" i="1"/>
  <c r="O373" i="1"/>
  <c r="Q373" i="1" s="1"/>
  <c r="N373" i="1"/>
  <c r="P373" i="1" s="1"/>
  <c r="S372" i="1"/>
  <c r="R372" i="1"/>
  <c r="O372" i="1"/>
  <c r="Q372" i="1" s="1"/>
  <c r="N372" i="1"/>
  <c r="P372" i="1" s="1"/>
  <c r="S371" i="1"/>
  <c r="R371" i="1"/>
  <c r="O371" i="1"/>
  <c r="Q371" i="1" s="1"/>
  <c r="N371" i="1"/>
  <c r="P371" i="1" s="1"/>
  <c r="S370" i="1"/>
  <c r="R370" i="1"/>
  <c r="O370" i="1"/>
  <c r="N370" i="1"/>
  <c r="S369" i="1"/>
  <c r="R369" i="1"/>
  <c r="O369" i="1"/>
  <c r="Q369" i="1" s="1"/>
  <c r="N369" i="1"/>
  <c r="P369" i="1" s="1"/>
  <c r="S368" i="1"/>
  <c r="R368" i="1"/>
  <c r="O368" i="1"/>
  <c r="Q368" i="1" s="1"/>
  <c r="N368" i="1"/>
  <c r="P368" i="1" s="1"/>
  <c r="S367" i="1"/>
  <c r="R367" i="1"/>
  <c r="O367" i="1"/>
  <c r="Q367" i="1" s="1"/>
  <c r="N367" i="1"/>
  <c r="P367" i="1" s="1"/>
  <c r="S366" i="1"/>
  <c r="R366" i="1"/>
  <c r="O366" i="1"/>
  <c r="N366" i="1"/>
  <c r="S365" i="1"/>
  <c r="R365" i="1"/>
  <c r="O365" i="1"/>
  <c r="Q365" i="1" s="1"/>
  <c r="N365" i="1"/>
  <c r="P365" i="1" s="1"/>
  <c r="S364" i="1"/>
  <c r="R364" i="1"/>
  <c r="O364" i="1"/>
  <c r="Q364" i="1" s="1"/>
  <c r="N364" i="1"/>
  <c r="P364" i="1" s="1"/>
  <c r="S363" i="1"/>
  <c r="R363" i="1"/>
  <c r="O363" i="1"/>
  <c r="Q363" i="1" s="1"/>
  <c r="N363" i="1"/>
  <c r="P363" i="1" s="1"/>
  <c r="S362" i="1"/>
  <c r="R362" i="1"/>
  <c r="O362" i="1"/>
  <c r="N362" i="1"/>
  <c r="S361" i="1"/>
  <c r="R361" i="1"/>
  <c r="O361" i="1"/>
  <c r="Q361" i="1" s="1"/>
  <c r="N361" i="1"/>
  <c r="P361" i="1" s="1"/>
  <c r="S360" i="1"/>
  <c r="R360" i="1"/>
  <c r="O360" i="1"/>
  <c r="Q360" i="1" s="1"/>
  <c r="N360" i="1"/>
  <c r="P360" i="1" s="1"/>
  <c r="S359" i="1"/>
  <c r="R359" i="1"/>
  <c r="O359" i="1"/>
  <c r="Q359" i="1" s="1"/>
  <c r="N359" i="1"/>
  <c r="P359" i="1" s="1"/>
  <c r="S358" i="1"/>
  <c r="R358" i="1"/>
  <c r="O358" i="1"/>
  <c r="N358" i="1"/>
  <c r="S357" i="1"/>
  <c r="R357" i="1"/>
  <c r="O357" i="1"/>
  <c r="Q357" i="1" s="1"/>
  <c r="N357" i="1"/>
  <c r="P357" i="1" s="1"/>
  <c r="S356" i="1"/>
  <c r="R356" i="1"/>
  <c r="O356" i="1"/>
  <c r="Q356" i="1" s="1"/>
  <c r="N356" i="1"/>
  <c r="P356" i="1" s="1"/>
  <c r="S355" i="1"/>
  <c r="R355" i="1"/>
  <c r="O355" i="1"/>
  <c r="Q355" i="1" s="1"/>
  <c r="N355" i="1"/>
  <c r="P355" i="1" s="1"/>
  <c r="S354" i="1"/>
  <c r="R354" i="1"/>
  <c r="O354" i="1"/>
  <c r="N354" i="1"/>
  <c r="S353" i="1"/>
  <c r="R353" i="1"/>
  <c r="O353" i="1"/>
  <c r="Q353" i="1" s="1"/>
  <c r="N353" i="1"/>
  <c r="P353" i="1" s="1"/>
  <c r="S352" i="1"/>
  <c r="R352" i="1"/>
  <c r="O352" i="1"/>
  <c r="Q352" i="1" s="1"/>
  <c r="N352" i="1"/>
  <c r="P352" i="1" s="1"/>
  <c r="S351" i="1"/>
  <c r="R351" i="1"/>
  <c r="O351" i="1"/>
  <c r="Q351" i="1" s="1"/>
  <c r="N351" i="1"/>
  <c r="P351" i="1" s="1"/>
  <c r="S350" i="1"/>
  <c r="R350" i="1"/>
  <c r="O350" i="1"/>
  <c r="N350" i="1"/>
  <c r="S349" i="1"/>
  <c r="R349" i="1"/>
  <c r="O349" i="1"/>
  <c r="Q349" i="1" s="1"/>
  <c r="N349" i="1"/>
  <c r="P349" i="1" s="1"/>
  <c r="S348" i="1"/>
  <c r="R348" i="1"/>
  <c r="O348" i="1"/>
  <c r="Q348" i="1" s="1"/>
  <c r="N348" i="1"/>
  <c r="P348" i="1" s="1"/>
  <c r="S347" i="1"/>
  <c r="R347" i="1"/>
  <c r="O347" i="1"/>
  <c r="Q347" i="1" s="1"/>
  <c r="N347" i="1"/>
  <c r="P347" i="1" s="1"/>
  <c r="S346" i="1"/>
  <c r="R346" i="1"/>
  <c r="O346" i="1"/>
  <c r="N346" i="1"/>
  <c r="S345" i="1"/>
  <c r="R345" i="1"/>
  <c r="O345" i="1"/>
  <c r="Q345" i="1" s="1"/>
  <c r="N345" i="1"/>
  <c r="P345" i="1" s="1"/>
  <c r="S344" i="1"/>
  <c r="R344" i="1"/>
  <c r="O344" i="1"/>
  <c r="Q344" i="1" s="1"/>
  <c r="N344" i="1"/>
  <c r="P344" i="1" s="1"/>
  <c r="S343" i="1"/>
  <c r="R343" i="1"/>
  <c r="O343" i="1"/>
  <c r="Q343" i="1" s="1"/>
  <c r="N343" i="1"/>
  <c r="P343" i="1" s="1"/>
  <c r="S342" i="1"/>
  <c r="R342" i="1"/>
  <c r="O342" i="1"/>
  <c r="N342" i="1"/>
  <c r="S341" i="1"/>
  <c r="R341" i="1"/>
  <c r="O341" i="1"/>
  <c r="Q341" i="1" s="1"/>
  <c r="N341" i="1"/>
  <c r="P341" i="1" s="1"/>
  <c r="S340" i="1"/>
  <c r="R340" i="1"/>
  <c r="O340" i="1"/>
  <c r="Q340" i="1" s="1"/>
  <c r="N340" i="1"/>
  <c r="P340" i="1" s="1"/>
  <c r="S339" i="1"/>
  <c r="R339" i="1"/>
  <c r="O339" i="1"/>
  <c r="Q339" i="1" s="1"/>
  <c r="N339" i="1"/>
  <c r="P339" i="1" s="1"/>
  <c r="S338" i="1"/>
  <c r="R338" i="1"/>
  <c r="O338" i="1"/>
  <c r="N338" i="1"/>
  <c r="S337" i="1"/>
  <c r="R337" i="1"/>
  <c r="O337" i="1"/>
  <c r="Q337" i="1" s="1"/>
  <c r="N337" i="1"/>
  <c r="P337" i="1" s="1"/>
  <c r="S336" i="1"/>
  <c r="R336" i="1"/>
  <c r="O336" i="1"/>
  <c r="Q336" i="1" s="1"/>
  <c r="N336" i="1"/>
  <c r="P336" i="1" s="1"/>
  <c r="S335" i="1"/>
  <c r="R335" i="1"/>
  <c r="O335" i="1"/>
  <c r="Q335" i="1" s="1"/>
  <c r="N335" i="1"/>
  <c r="P335" i="1" s="1"/>
  <c r="S334" i="1"/>
  <c r="R334" i="1"/>
  <c r="O334" i="1"/>
  <c r="N334" i="1"/>
  <c r="S333" i="1"/>
  <c r="R333" i="1"/>
  <c r="O333" i="1"/>
  <c r="Q333" i="1" s="1"/>
  <c r="N333" i="1"/>
  <c r="P333" i="1" s="1"/>
  <c r="S332" i="1"/>
  <c r="R332" i="1"/>
  <c r="O332" i="1"/>
  <c r="Q332" i="1" s="1"/>
  <c r="N332" i="1"/>
  <c r="S331" i="1"/>
  <c r="R331" i="1"/>
  <c r="O331" i="1"/>
  <c r="Q331" i="1" s="1"/>
  <c r="N331" i="1"/>
  <c r="P331" i="1" s="1"/>
  <c r="S330" i="1"/>
  <c r="R330" i="1"/>
  <c r="O330" i="1"/>
  <c r="N330" i="1"/>
  <c r="S329" i="1"/>
  <c r="R329" i="1"/>
  <c r="O329" i="1"/>
  <c r="Q329" i="1" s="1"/>
  <c r="N329" i="1"/>
  <c r="P329" i="1" s="1"/>
  <c r="S328" i="1"/>
  <c r="R328" i="1"/>
  <c r="O328" i="1"/>
  <c r="Q328" i="1" s="1"/>
  <c r="N328" i="1"/>
  <c r="S327" i="1"/>
  <c r="R327" i="1"/>
  <c r="O327" i="1"/>
  <c r="Q327" i="1" s="1"/>
  <c r="N327" i="1"/>
  <c r="P327" i="1" s="1"/>
  <c r="S326" i="1"/>
  <c r="R326" i="1"/>
  <c r="O326" i="1"/>
  <c r="N326" i="1"/>
  <c r="S325" i="1"/>
  <c r="R325" i="1"/>
  <c r="O325" i="1"/>
  <c r="Q325" i="1" s="1"/>
  <c r="N325" i="1"/>
  <c r="P325" i="1" s="1"/>
  <c r="S324" i="1"/>
  <c r="R324" i="1"/>
  <c r="O324" i="1"/>
  <c r="Q324" i="1" s="1"/>
  <c r="N324" i="1"/>
  <c r="S323" i="1"/>
  <c r="R323" i="1"/>
  <c r="O323" i="1"/>
  <c r="Q323" i="1" s="1"/>
  <c r="N323" i="1"/>
  <c r="P323" i="1" s="1"/>
  <c r="S322" i="1"/>
  <c r="R322" i="1"/>
  <c r="O322" i="1"/>
  <c r="N322" i="1"/>
  <c r="S321" i="1"/>
  <c r="R321" i="1"/>
  <c r="O321" i="1"/>
  <c r="Q321" i="1" s="1"/>
  <c r="N321" i="1"/>
  <c r="P321" i="1" s="1"/>
  <c r="S320" i="1"/>
  <c r="R320" i="1"/>
  <c r="O320" i="1"/>
  <c r="Q320" i="1" s="1"/>
  <c r="N320" i="1"/>
  <c r="S319" i="1"/>
  <c r="R319" i="1"/>
  <c r="O319" i="1"/>
  <c r="Q319" i="1" s="1"/>
  <c r="N319" i="1"/>
  <c r="P319" i="1" s="1"/>
  <c r="S318" i="1"/>
  <c r="R318" i="1"/>
  <c r="O318" i="1"/>
  <c r="N318" i="1"/>
  <c r="S317" i="1"/>
  <c r="R317" i="1"/>
  <c r="O317" i="1"/>
  <c r="Q317" i="1" s="1"/>
  <c r="N317" i="1"/>
  <c r="P317" i="1" s="1"/>
  <c r="S316" i="1"/>
  <c r="R316" i="1"/>
  <c r="O316" i="1"/>
  <c r="Q316" i="1" s="1"/>
  <c r="N316" i="1"/>
  <c r="S315" i="1"/>
  <c r="R315" i="1"/>
  <c r="O315" i="1"/>
  <c r="Q315" i="1" s="1"/>
  <c r="N315" i="1"/>
  <c r="P315" i="1" s="1"/>
  <c r="S314" i="1"/>
  <c r="R314" i="1"/>
  <c r="O314" i="1"/>
  <c r="N314" i="1"/>
  <c r="S313" i="1"/>
  <c r="R313" i="1"/>
  <c r="O313" i="1"/>
  <c r="Q313" i="1" s="1"/>
  <c r="N313" i="1"/>
  <c r="P313" i="1" s="1"/>
  <c r="S312" i="1"/>
  <c r="R312" i="1"/>
  <c r="O312" i="1"/>
  <c r="Q312" i="1" s="1"/>
  <c r="N312" i="1"/>
  <c r="S311" i="1"/>
  <c r="R311" i="1"/>
  <c r="O311" i="1"/>
  <c r="Q311" i="1" s="1"/>
  <c r="N311" i="1"/>
  <c r="P311" i="1" s="1"/>
  <c r="S310" i="1"/>
  <c r="R310" i="1"/>
  <c r="O310" i="1"/>
  <c r="N310" i="1"/>
  <c r="S309" i="1"/>
  <c r="R309" i="1"/>
  <c r="O309" i="1"/>
  <c r="Q309" i="1" s="1"/>
  <c r="N309" i="1"/>
  <c r="P309" i="1" s="1"/>
  <c r="S308" i="1"/>
  <c r="R308" i="1"/>
  <c r="O308" i="1"/>
  <c r="Q308" i="1" s="1"/>
  <c r="N308" i="1"/>
  <c r="S307" i="1"/>
  <c r="R307" i="1"/>
  <c r="O307" i="1"/>
  <c r="Q307" i="1" s="1"/>
  <c r="N307" i="1"/>
  <c r="P307" i="1" s="1"/>
  <c r="S306" i="1"/>
  <c r="R306" i="1"/>
  <c r="O306" i="1"/>
  <c r="N306" i="1"/>
  <c r="S305" i="1"/>
  <c r="R305" i="1"/>
  <c r="O305" i="1"/>
  <c r="Q305" i="1" s="1"/>
  <c r="N305" i="1"/>
  <c r="P305" i="1" s="1"/>
  <c r="S304" i="1"/>
  <c r="R304" i="1"/>
  <c r="O304" i="1"/>
  <c r="Q304" i="1" s="1"/>
  <c r="N304" i="1"/>
  <c r="S303" i="1"/>
  <c r="R303" i="1"/>
  <c r="O303" i="1"/>
  <c r="Q303" i="1" s="1"/>
  <c r="N303" i="1"/>
  <c r="P303" i="1" s="1"/>
  <c r="S302" i="1"/>
  <c r="R302" i="1"/>
  <c r="O302" i="1"/>
  <c r="N302" i="1"/>
  <c r="S301" i="1"/>
  <c r="R301" i="1"/>
  <c r="O301" i="1"/>
  <c r="Q301" i="1" s="1"/>
  <c r="N301" i="1"/>
  <c r="P301" i="1" s="1"/>
  <c r="S300" i="1"/>
  <c r="R300" i="1"/>
  <c r="O300" i="1"/>
  <c r="Q300" i="1" s="1"/>
  <c r="N300" i="1"/>
  <c r="S299" i="1"/>
  <c r="R299" i="1"/>
  <c r="O299" i="1"/>
  <c r="Q299" i="1" s="1"/>
  <c r="N299" i="1"/>
  <c r="P299" i="1" s="1"/>
  <c r="S298" i="1"/>
  <c r="R298" i="1"/>
  <c r="O298" i="1"/>
  <c r="N298" i="1"/>
  <c r="S297" i="1"/>
  <c r="R297" i="1"/>
  <c r="O297" i="1"/>
  <c r="Q297" i="1" s="1"/>
  <c r="N297" i="1"/>
  <c r="P297" i="1" s="1"/>
  <c r="S296" i="1"/>
  <c r="R296" i="1"/>
  <c r="O296" i="1"/>
  <c r="Q296" i="1" s="1"/>
  <c r="N296" i="1"/>
  <c r="S295" i="1"/>
  <c r="R295" i="1"/>
  <c r="O295" i="1"/>
  <c r="Q295" i="1" s="1"/>
  <c r="N295" i="1"/>
  <c r="P295" i="1" s="1"/>
  <c r="S294" i="1"/>
  <c r="R294" i="1"/>
  <c r="O294" i="1"/>
  <c r="N294" i="1"/>
  <c r="S293" i="1"/>
  <c r="R293" i="1"/>
  <c r="O293" i="1"/>
  <c r="Q293" i="1" s="1"/>
  <c r="N293" i="1"/>
  <c r="P293" i="1" s="1"/>
  <c r="S292" i="1"/>
  <c r="R292" i="1"/>
  <c r="O292" i="1"/>
  <c r="Q292" i="1" s="1"/>
  <c r="N292" i="1"/>
  <c r="S291" i="1"/>
  <c r="R291" i="1"/>
  <c r="Q291" i="1"/>
  <c r="O291" i="1"/>
  <c r="N291" i="1"/>
  <c r="P291" i="1" s="1"/>
  <c r="S290" i="1"/>
  <c r="R290" i="1"/>
  <c r="O290" i="1"/>
  <c r="N290" i="1"/>
  <c r="S289" i="1"/>
  <c r="R289" i="1"/>
  <c r="O289" i="1"/>
  <c r="Q289" i="1" s="1"/>
  <c r="N289" i="1"/>
  <c r="P289" i="1" s="1"/>
  <c r="S288" i="1"/>
  <c r="R288" i="1"/>
  <c r="O288" i="1"/>
  <c r="Q288" i="1" s="1"/>
  <c r="N288" i="1"/>
  <c r="S287" i="1"/>
  <c r="R287" i="1"/>
  <c r="O287" i="1"/>
  <c r="Q287" i="1" s="1"/>
  <c r="N287" i="1"/>
  <c r="P287" i="1" s="1"/>
  <c r="S286" i="1"/>
  <c r="R286" i="1"/>
  <c r="O286" i="1"/>
  <c r="N286" i="1"/>
  <c r="S285" i="1"/>
  <c r="R285" i="1"/>
  <c r="O285" i="1"/>
  <c r="Q285" i="1" s="1"/>
  <c r="N285" i="1"/>
  <c r="P285" i="1" s="1"/>
  <c r="S284" i="1"/>
  <c r="R284" i="1"/>
  <c r="O284" i="1"/>
  <c r="Q284" i="1" s="1"/>
  <c r="N284" i="1"/>
  <c r="S283" i="1"/>
  <c r="R283" i="1"/>
  <c r="O283" i="1"/>
  <c r="Q283" i="1" s="1"/>
  <c r="N283" i="1"/>
  <c r="P283" i="1" s="1"/>
  <c r="S282" i="1"/>
  <c r="R282" i="1"/>
  <c r="O282" i="1"/>
  <c r="N282" i="1"/>
  <c r="S281" i="1"/>
  <c r="R281" i="1"/>
  <c r="O281" i="1"/>
  <c r="Q281" i="1" s="1"/>
  <c r="N281" i="1"/>
  <c r="P281" i="1" s="1"/>
  <c r="S280" i="1"/>
  <c r="R280" i="1"/>
  <c r="O280" i="1"/>
  <c r="Q280" i="1" s="1"/>
  <c r="N280" i="1"/>
  <c r="S279" i="1"/>
  <c r="R279" i="1"/>
  <c r="O279" i="1"/>
  <c r="Q279" i="1" s="1"/>
  <c r="N279" i="1"/>
  <c r="P279" i="1" s="1"/>
  <c r="S278" i="1"/>
  <c r="R278" i="1"/>
  <c r="O278" i="1"/>
  <c r="N278" i="1"/>
  <c r="S277" i="1"/>
  <c r="R277" i="1"/>
  <c r="O277" i="1"/>
  <c r="Q277" i="1" s="1"/>
  <c r="N277" i="1"/>
  <c r="P277" i="1" s="1"/>
  <c r="S276" i="1"/>
  <c r="R276" i="1"/>
  <c r="O276" i="1"/>
  <c r="Q276" i="1" s="1"/>
  <c r="N276" i="1"/>
  <c r="S275" i="1"/>
  <c r="R275" i="1"/>
  <c r="P275" i="1"/>
  <c r="O275" i="1"/>
  <c r="Q275" i="1" s="1"/>
  <c r="N275" i="1"/>
  <c r="S274" i="1"/>
  <c r="R274" i="1"/>
  <c r="O274" i="1"/>
  <c r="N274" i="1"/>
  <c r="S273" i="1"/>
  <c r="R273" i="1"/>
  <c r="O273" i="1"/>
  <c r="Q273" i="1" s="1"/>
  <c r="N273" i="1"/>
  <c r="P273" i="1" s="1"/>
  <c r="S272" i="1"/>
  <c r="R272" i="1"/>
  <c r="O272" i="1"/>
  <c r="Q272" i="1" s="1"/>
  <c r="N272" i="1"/>
  <c r="S271" i="1"/>
  <c r="R271" i="1"/>
  <c r="O271" i="1"/>
  <c r="Q271" i="1" s="1"/>
  <c r="N271" i="1"/>
  <c r="P271" i="1" s="1"/>
  <c r="S270" i="1"/>
  <c r="R270" i="1"/>
  <c r="O270" i="1"/>
  <c r="N270" i="1"/>
  <c r="S269" i="1"/>
  <c r="R269" i="1"/>
  <c r="O269" i="1"/>
  <c r="Q269" i="1" s="1"/>
  <c r="N269" i="1"/>
  <c r="P269" i="1" s="1"/>
  <c r="S268" i="1"/>
  <c r="R268" i="1"/>
  <c r="O268" i="1"/>
  <c r="Q268" i="1" s="1"/>
  <c r="N268" i="1"/>
  <c r="S267" i="1"/>
  <c r="R267" i="1"/>
  <c r="O267" i="1"/>
  <c r="Q267" i="1" s="1"/>
  <c r="N267" i="1"/>
  <c r="P267" i="1" s="1"/>
  <c r="S266" i="1"/>
  <c r="R266" i="1"/>
  <c r="O266" i="1"/>
  <c r="N266" i="1"/>
  <c r="S265" i="1"/>
  <c r="R265" i="1"/>
  <c r="O265" i="1"/>
  <c r="Q265" i="1" s="1"/>
  <c r="N265" i="1"/>
  <c r="P265" i="1" s="1"/>
  <c r="S264" i="1"/>
  <c r="R264" i="1"/>
  <c r="O264" i="1"/>
  <c r="Q264" i="1" s="1"/>
  <c r="N264" i="1"/>
  <c r="S263" i="1"/>
  <c r="R263" i="1"/>
  <c r="O263" i="1"/>
  <c r="Q263" i="1" s="1"/>
  <c r="N263" i="1"/>
  <c r="P263" i="1" s="1"/>
  <c r="S262" i="1"/>
  <c r="R262" i="1"/>
  <c r="O262" i="1"/>
  <c r="N262" i="1"/>
  <c r="S261" i="1"/>
  <c r="R261" i="1"/>
  <c r="O261" i="1"/>
  <c r="Q261" i="1" s="1"/>
  <c r="N261" i="1"/>
  <c r="P261" i="1" s="1"/>
  <c r="S260" i="1"/>
  <c r="R260" i="1"/>
  <c r="O260" i="1"/>
  <c r="Q260" i="1" s="1"/>
  <c r="N260" i="1"/>
  <c r="S259" i="1"/>
  <c r="R259" i="1"/>
  <c r="O259" i="1"/>
  <c r="Q259" i="1" s="1"/>
  <c r="N259" i="1"/>
  <c r="P259" i="1" s="1"/>
  <c r="S258" i="1"/>
  <c r="R258" i="1"/>
  <c r="O258" i="1"/>
  <c r="N258" i="1"/>
  <c r="S257" i="1"/>
  <c r="R257" i="1"/>
  <c r="O257" i="1"/>
  <c r="Q257" i="1" s="1"/>
  <c r="N257" i="1"/>
  <c r="P257" i="1" s="1"/>
  <c r="S256" i="1"/>
  <c r="R256" i="1"/>
  <c r="O256" i="1"/>
  <c r="Q256" i="1" s="1"/>
  <c r="N256" i="1"/>
  <c r="S255" i="1"/>
  <c r="R255" i="1"/>
  <c r="O255" i="1"/>
  <c r="Q255" i="1" s="1"/>
  <c r="N255" i="1"/>
  <c r="P255" i="1" s="1"/>
  <c r="S254" i="1"/>
  <c r="R254" i="1"/>
  <c r="O254" i="1"/>
  <c r="N254" i="1"/>
  <c r="S253" i="1"/>
  <c r="R253" i="1"/>
  <c r="O253" i="1"/>
  <c r="Q253" i="1" s="1"/>
  <c r="N253" i="1"/>
  <c r="P253" i="1" s="1"/>
  <c r="S252" i="1"/>
  <c r="R252" i="1"/>
  <c r="O252" i="1"/>
  <c r="N252" i="1"/>
  <c r="S251" i="1"/>
  <c r="R251" i="1"/>
  <c r="O251" i="1"/>
  <c r="Q251" i="1" s="1"/>
  <c r="N251" i="1"/>
  <c r="P251" i="1" s="1"/>
  <c r="S250" i="1"/>
  <c r="R250" i="1"/>
  <c r="O250" i="1"/>
  <c r="N250" i="1"/>
  <c r="S249" i="1"/>
  <c r="R249" i="1"/>
  <c r="O249" i="1"/>
  <c r="Q249" i="1" s="1"/>
  <c r="N249" i="1"/>
  <c r="P249" i="1" s="1"/>
  <c r="S248" i="1"/>
  <c r="R248" i="1"/>
  <c r="O248" i="1"/>
  <c r="N248" i="1"/>
  <c r="P248" i="1" s="1"/>
  <c r="S247" i="1"/>
  <c r="R247" i="1"/>
  <c r="O247" i="1"/>
  <c r="N247" i="1"/>
  <c r="S246" i="1"/>
  <c r="R246" i="1"/>
  <c r="O246" i="1"/>
  <c r="N246" i="1"/>
  <c r="S245" i="1"/>
  <c r="R245" i="1"/>
  <c r="O245" i="1"/>
  <c r="N245" i="1"/>
  <c r="S244" i="1"/>
  <c r="R244" i="1"/>
  <c r="O244" i="1"/>
  <c r="N244" i="1"/>
  <c r="S243" i="1"/>
  <c r="R243" i="1"/>
  <c r="O243" i="1"/>
  <c r="N243" i="1"/>
  <c r="S242" i="1"/>
  <c r="R242" i="1"/>
  <c r="O242" i="1"/>
  <c r="N242" i="1"/>
  <c r="S241" i="1"/>
  <c r="R241" i="1"/>
  <c r="O241" i="1"/>
  <c r="N241" i="1"/>
  <c r="S240" i="1"/>
  <c r="R240" i="1"/>
  <c r="O240" i="1"/>
  <c r="N240" i="1"/>
  <c r="S239" i="1"/>
  <c r="R239" i="1"/>
  <c r="O239" i="1"/>
  <c r="N239" i="1"/>
  <c r="S238" i="1"/>
  <c r="R238" i="1"/>
  <c r="O238" i="1"/>
  <c r="N238" i="1"/>
  <c r="S237" i="1"/>
  <c r="R237" i="1"/>
  <c r="O237" i="1"/>
  <c r="N237" i="1"/>
  <c r="S236" i="1"/>
  <c r="R236" i="1"/>
  <c r="O236" i="1"/>
  <c r="N236" i="1"/>
  <c r="S235" i="1"/>
  <c r="R235" i="1"/>
  <c r="O235" i="1"/>
  <c r="N235" i="1"/>
  <c r="S234" i="1"/>
  <c r="R234" i="1"/>
  <c r="O234" i="1"/>
  <c r="N234" i="1"/>
  <c r="S233" i="1"/>
  <c r="R233" i="1"/>
  <c r="O233" i="1"/>
  <c r="N233" i="1"/>
  <c r="S232" i="1"/>
  <c r="R232" i="1"/>
  <c r="O232" i="1"/>
  <c r="N232" i="1"/>
  <c r="S231" i="1"/>
  <c r="R231" i="1"/>
  <c r="O231" i="1"/>
  <c r="N231" i="1"/>
  <c r="S230" i="1"/>
  <c r="R230" i="1"/>
  <c r="O230" i="1"/>
  <c r="N230" i="1"/>
  <c r="S229" i="1"/>
  <c r="R229" i="1"/>
  <c r="O229" i="1"/>
  <c r="N229" i="1"/>
  <c r="S228" i="1"/>
  <c r="R228" i="1"/>
  <c r="O228" i="1"/>
  <c r="N228" i="1"/>
  <c r="S227" i="1"/>
  <c r="R227" i="1"/>
  <c r="O227" i="1"/>
  <c r="N227" i="1"/>
  <c r="S226" i="1"/>
  <c r="R226" i="1"/>
  <c r="O226" i="1"/>
  <c r="N226" i="1"/>
  <c r="S225" i="1"/>
  <c r="R225" i="1"/>
  <c r="O225" i="1"/>
  <c r="N225" i="1"/>
  <c r="S224" i="1"/>
  <c r="R224" i="1"/>
  <c r="O224" i="1"/>
  <c r="N224" i="1"/>
  <c r="S223" i="1"/>
  <c r="R223" i="1"/>
  <c r="O223" i="1"/>
  <c r="N223" i="1"/>
  <c r="S222" i="1"/>
  <c r="R222" i="1"/>
  <c r="O222" i="1"/>
  <c r="N222" i="1"/>
  <c r="S221" i="1"/>
  <c r="R221" i="1"/>
  <c r="O221" i="1"/>
  <c r="N221" i="1"/>
  <c r="S220" i="1"/>
  <c r="R220" i="1"/>
  <c r="O220" i="1"/>
  <c r="N220" i="1"/>
  <c r="S219" i="1"/>
  <c r="R219" i="1"/>
  <c r="O219" i="1"/>
  <c r="N219" i="1"/>
  <c r="S218" i="1"/>
  <c r="R218" i="1"/>
  <c r="O218" i="1"/>
  <c r="N218" i="1"/>
  <c r="S217" i="1"/>
  <c r="R217" i="1"/>
  <c r="O217" i="1"/>
  <c r="N217" i="1"/>
  <c r="S216" i="1"/>
  <c r="R216" i="1"/>
  <c r="O216" i="1"/>
  <c r="N216" i="1"/>
  <c r="S215" i="1"/>
  <c r="R215" i="1"/>
  <c r="O215" i="1"/>
  <c r="N215" i="1"/>
  <c r="S214" i="1"/>
  <c r="R214" i="1"/>
  <c r="O214" i="1"/>
  <c r="N214" i="1"/>
  <c r="S213" i="1"/>
  <c r="R213" i="1"/>
  <c r="O213" i="1"/>
  <c r="N213" i="1"/>
  <c r="S212" i="1"/>
  <c r="R212" i="1"/>
  <c r="O212" i="1"/>
  <c r="N212" i="1"/>
  <c r="S211" i="1"/>
  <c r="R211" i="1"/>
  <c r="O211" i="1"/>
  <c r="N211" i="1"/>
  <c r="S210" i="1"/>
  <c r="R210" i="1"/>
  <c r="O210" i="1"/>
  <c r="N210" i="1"/>
  <c r="S209" i="1"/>
  <c r="R209" i="1"/>
  <c r="O209" i="1"/>
  <c r="N209" i="1"/>
  <c r="S208" i="1"/>
  <c r="R208" i="1"/>
  <c r="O208" i="1"/>
  <c r="N208" i="1"/>
  <c r="S207" i="1"/>
  <c r="R207" i="1"/>
  <c r="O207" i="1"/>
  <c r="N207" i="1"/>
  <c r="S206" i="1"/>
  <c r="R206" i="1"/>
  <c r="O206" i="1"/>
  <c r="N206" i="1"/>
  <c r="S205" i="1"/>
  <c r="R205" i="1"/>
  <c r="O205" i="1"/>
  <c r="N205" i="1"/>
  <c r="S204" i="1"/>
  <c r="R204" i="1"/>
  <c r="O204" i="1"/>
  <c r="N204" i="1"/>
  <c r="S203" i="1"/>
  <c r="R203" i="1"/>
  <c r="O203" i="1"/>
  <c r="N203" i="1"/>
  <c r="S202" i="1"/>
  <c r="R202" i="1"/>
  <c r="O202" i="1"/>
  <c r="N202" i="1"/>
  <c r="S201" i="1"/>
  <c r="R201" i="1"/>
  <c r="O201" i="1"/>
  <c r="N201" i="1"/>
  <c r="S200" i="1"/>
  <c r="R200" i="1"/>
  <c r="O200" i="1"/>
  <c r="N200" i="1"/>
  <c r="S199" i="1"/>
  <c r="R199" i="1"/>
  <c r="O199" i="1"/>
  <c r="N199" i="1"/>
  <c r="S198" i="1"/>
  <c r="R198" i="1"/>
  <c r="O198" i="1"/>
  <c r="N198" i="1"/>
  <c r="S197" i="1"/>
  <c r="R197" i="1"/>
  <c r="O197" i="1"/>
  <c r="N197" i="1"/>
  <c r="S196" i="1"/>
  <c r="R196" i="1"/>
  <c r="O196" i="1"/>
  <c r="N196" i="1"/>
  <c r="S195" i="1"/>
  <c r="R195" i="1"/>
  <c r="O195" i="1"/>
  <c r="N195" i="1"/>
  <c r="S194" i="1"/>
  <c r="R194" i="1"/>
  <c r="O194" i="1"/>
  <c r="N194" i="1"/>
  <c r="S193" i="1"/>
  <c r="R193" i="1"/>
  <c r="O193" i="1"/>
  <c r="N193" i="1"/>
  <c r="S192" i="1"/>
  <c r="R192" i="1"/>
  <c r="O192" i="1"/>
  <c r="N192" i="1"/>
  <c r="S191" i="1"/>
  <c r="R191" i="1"/>
  <c r="O191" i="1"/>
  <c r="Q191" i="1" s="1"/>
  <c r="N191" i="1"/>
  <c r="S190" i="1"/>
  <c r="R190" i="1"/>
  <c r="O190" i="1"/>
  <c r="Q190" i="1" s="1"/>
  <c r="N190" i="1"/>
  <c r="S189" i="1"/>
  <c r="R189" i="1"/>
  <c r="O189" i="1"/>
  <c r="Q189" i="1" s="1"/>
  <c r="N189" i="1"/>
  <c r="S188" i="1"/>
  <c r="R188" i="1"/>
  <c r="O188" i="1"/>
  <c r="Q188" i="1" s="1"/>
  <c r="N188" i="1"/>
  <c r="S187" i="1"/>
  <c r="R187" i="1"/>
  <c r="O187" i="1"/>
  <c r="Q187" i="1" s="1"/>
  <c r="N187" i="1"/>
  <c r="S186" i="1"/>
  <c r="R186" i="1"/>
  <c r="O186" i="1"/>
  <c r="Q186" i="1" s="1"/>
  <c r="N186" i="1"/>
  <c r="S185" i="1"/>
  <c r="R185" i="1"/>
  <c r="O185" i="1"/>
  <c r="Q185" i="1" s="1"/>
  <c r="N185" i="1"/>
  <c r="S184" i="1"/>
  <c r="R184" i="1"/>
  <c r="O184" i="1"/>
  <c r="Q184" i="1" s="1"/>
  <c r="N184" i="1"/>
  <c r="P184" i="1" s="1"/>
  <c r="S183" i="1"/>
  <c r="R183" i="1"/>
  <c r="O183" i="1"/>
  <c r="Q183" i="1" s="1"/>
  <c r="N183" i="1"/>
  <c r="P183" i="1" s="1"/>
  <c r="S182" i="1"/>
  <c r="R182" i="1"/>
  <c r="O182" i="1"/>
  <c r="Q182" i="1" s="1"/>
  <c r="N182" i="1"/>
  <c r="P182" i="1" s="1"/>
  <c r="S181" i="1"/>
  <c r="R181" i="1"/>
  <c r="O181" i="1"/>
  <c r="Q181" i="1" s="1"/>
  <c r="N181" i="1"/>
  <c r="S180" i="1"/>
  <c r="R180" i="1"/>
  <c r="O180" i="1"/>
  <c r="Q180" i="1" s="1"/>
  <c r="N180" i="1"/>
  <c r="P180" i="1" s="1"/>
  <c r="S179" i="1"/>
  <c r="R179" i="1"/>
  <c r="O179" i="1"/>
  <c r="Q179" i="1" s="1"/>
  <c r="N179" i="1"/>
  <c r="P179" i="1" s="1"/>
  <c r="S178" i="1"/>
  <c r="R178" i="1"/>
  <c r="O178" i="1"/>
  <c r="Q178" i="1" s="1"/>
  <c r="N178" i="1"/>
  <c r="P178" i="1" s="1"/>
  <c r="S177" i="1"/>
  <c r="R177" i="1"/>
  <c r="O177" i="1"/>
  <c r="Q177" i="1" s="1"/>
  <c r="U177" i="1" s="1"/>
  <c r="N177" i="1"/>
  <c r="S176" i="1"/>
  <c r="R176" i="1"/>
  <c r="O176" i="1"/>
  <c r="Q176" i="1" s="1"/>
  <c r="N176" i="1"/>
  <c r="P176" i="1" s="1"/>
  <c r="S175" i="1"/>
  <c r="R175" i="1"/>
  <c r="O175" i="1"/>
  <c r="Q175" i="1" s="1"/>
  <c r="N175" i="1"/>
  <c r="P175" i="1" s="1"/>
  <c r="S174" i="1"/>
  <c r="R174" i="1"/>
  <c r="O174" i="1"/>
  <c r="Q174" i="1" s="1"/>
  <c r="N174" i="1"/>
  <c r="P174" i="1" s="1"/>
  <c r="S173" i="1"/>
  <c r="R173" i="1"/>
  <c r="O173" i="1"/>
  <c r="Q173" i="1" s="1"/>
  <c r="N173" i="1"/>
  <c r="S172" i="1"/>
  <c r="R172" i="1"/>
  <c r="O172" i="1"/>
  <c r="Q172" i="1" s="1"/>
  <c r="N172" i="1"/>
  <c r="P172" i="1" s="1"/>
  <c r="S171" i="1"/>
  <c r="R171" i="1"/>
  <c r="O171" i="1"/>
  <c r="Q171" i="1" s="1"/>
  <c r="N171" i="1"/>
  <c r="P171" i="1" s="1"/>
  <c r="S170" i="1"/>
  <c r="R170" i="1"/>
  <c r="O170" i="1"/>
  <c r="Q170" i="1" s="1"/>
  <c r="N170" i="1"/>
  <c r="P170" i="1" s="1"/>
  <c r="S169" i="1"/>
  <c r="R169" i="1"/>
  <c r="O169" i="1"/>
  <c r="Q169" i="1" s="1"/>
  <c r="N169" i="1"/>
  <c r="S168" i="1"/>
  <c r="R168" i="1"/>
  <c r="O168" i="1"/>
  <c r="Q168" i="1" s="1"/>
  <c r="N168" i="1"/>
  <c r="P168" i="1" s="1"/>
  <c r="S167" i="1"/>
  <c r="R167" i="1"/>
  <c r="O167" i="1"/>
  <c r="Q167" i="1" s="1"/>
  <c r="N167" i="1"/>
  <c r="S166" i="1"/>
  <c r="R166" i="1"/>
  <c r="O166" i="1"/>
  <c r="Q166" i="1" s="1"/>
  <c r="N166" i="1"/>
  <c r="P166" i="1" s="1"/>
  <c r="S165" i="1"/>
  <c r="R165" i="1"/>
  <c r="O165" i="1"/>
  <c r="Q165" i="1" s="1"/>
  <c r="N165" i="1"/>
  <c r="S164" i="1"/>
  <c r="R164" i="1"/>
  <c r="O164" i="1"/>
  <c r="Q164" i="1" s="1"/>
  <c r="N164" i="1"/>
  <c r="P164" i="1" s="1"/>
  <c r="S163" i="1"/>
  <c r="R163" i="1"/>
  <c r="O163" i="1"/>
  <c r="Q163" i="1" s="1"/>
  <c r="N163" i="1"/>
  <c r="P163" i="1" s="1"/>
  <c r="S162" i="1"/>
  <c r="R162" i="1"/>
  <c r="O162" i="1"/>
  <c r="Q162" i="1" s="1"/>
  <c r="N162" i="1"/>
  <c r="P162" i="1" s="1"/>
  <c r="S161" i="1"/>
  <c r="R161" i="1"/>
  <c r="O161" i="1"/>
  <c r="Q161" i="1" s="1"/>
  <c r="N161" i="1"/>
  <c r="S160" i="1"/>
  <c r="R160" i="1"/>
  <c r="O160" i="1"/>
  <c r="Q160" i="1" s="1"/>
  <c r="N160" i="1"/>
  <c r="P160" i="1" s="1"/>
  <c r="S159" i="1"/>
  <c r="R159" i="1"/>
  <c r="O159" i="1"/>
  <c r="Q159" i="1" s="1"/>
  <c r="N159" i="1"/>
  <c r="S158" i="1"/>
  <c r="R158" i="1"/>
  <c r="O158" i="1"/>
  <c r="Q158" i="1" s="1"/>
  <c r="N158" i="1"/>
  <c r="P158" i="1" s="1"/>
  <c r="S157" i="1"/>
  <c r="R157" i="1"/>
  <c r="O157" i="1"/>
  <c r="Q157" i="1" s="1"/>
  <c r="N157" i="1"/>
  <c r="S156" i="1"/>
  <c r="R156" i="1"/>
  <c r="O156" i="1"/>
  <c r="Q156" i="1" s="1"/>
  <c r="N156" i="1"/>
  <c r="P156" i="1" s="1"/>
  <c r="S155" i="1"/>
  <c r="R155" i="1"/>
  <c r="O155" i="1"/>
  <c r="Q155" i="1" s="1"/>
  <c r="N155" i="1"/>
  <c r="P155" i="1" s="1"/>
  <c r="S154" i="1"/>
  <c r="R154" i="1"/>
  <c r="O154" i="1"/>
  <c r="Q154" i="1" s="1"/>
  <c r="N154" i="1"/>
  <c r="P154" i="1" s="1"/>
  <c r="S153" i="1"/>
  <c r="R153" i="1"/>
  <c r="O153" i="1"/>
  <c r="Q153" i="1" s="1"/>
  <c r="N153" i="1"/>
  <c r="S152" i="1"/>
  <c r="R152" i="1"/>
  <c r="O152" i="1"/>
  <c r="Q152" i="1" s="1"/>
  <c r="N152" i="1"/>
  <c r="P152" i="1" s="1"/>
  <c r="S151" i="1"/>
  <c r="R151" i="1"/>
  <c r="O151" i="1"/>
  <c r="Q151" i="1" s="1"/>
  <c r="N151" i="1"/>
  <c r="S150" i="1"/>
  <c r="R150" i="1"/>
  <c r="O150" i="1"/>
  <c r="Q150" i="1" s="1"/>
  <c r="N150" i="1"/>
  <c r="P150" i="1" s="1"/>
  <c r="S149" i="1"/>
  <c r="R149" i="1"/>
  <c r="O149" i="1"/>
  <c r="Q149" i="1" s="1"/>
  <c r="N149" i="1"/>
  <c r="S148" i="1"/>
  <c r="R148" i="1"/>
  <c r="O148" i="1"/>
  <c r="Q148" i="1" s="1"/>
  <c r="N148" i="1"/>
  <c r="P148" i="1" s="1"/>
  <c r="S147" i="1"/>
  <c r="R147" i="1"/>
  <c r="O147" i="1"/>
  <c r="Q147" i="1" s="1"/>
  <c r="N147" i="1"/>
  <c r="P147" i="1" s="1"/>
  <c r="S146" i="1"/>
  <c r="R146" i="1"/>
  <c r="O146" i="1"/>
  <c r="Q146" i="1" s="1"/>
  <c r="N146" i="1"/>
  <c r="P146" i="1" s="1"/>
  <c r="S145" i="1"/>
  <c r="R145" i="1"/>
  <c r="O145" i="1"/>
  <c r="Q145" i="1" s="1"/>
  <c r="N145" i="1"/>
  <c r="S144" i="1"/>
  <c r="R144" i="1"/>
  <c r="O144" i="1"/>
  <c r="Q144" i="1" s="1"/>
  <c r="N144" i="1"/>
  <c r="P144" i="1" s="1"/>
  <c r="S143" i="1"/>
  <c r="R143" i="1"/>
  <c r="O143" i="1"/>
  <c r="Q143" i="1" s="1"/>
  <c r="N143" i="1"/>
  <c r="S142" i="1"/>
  <c r="R142" i="1"/>
  <c r="O142" i="1"/>
  <c r="Q142" i="1" s="1"/>
  <c r="N142" i="1"/>
  <c r="P142" i="1" s="1"/>
  <c r="S141" i="1"/>
  <c r="R141" i="1"/>
  <c r="O141" i="1"/>
  <c r="Q141" i="1" s="1"/>
  <c r="N141" i="1"/>
  <c r="P141" i="1" s="1"/>
  <c r="S140" i="1"/>
  <c r="R140" i="1"/>
  <c r="O140" i="1"/>
  <c r="Q140" i="1" s="1"/>
  <c r="N140" i="1"/>
  <c r="S139" i="1"/>
  <c r="R139" i="1"/>
  <c r="O139" i="1"/>
  <c r="N139" i="1"/>
  <c r="S138" i="1"/>
  <c r="R138" i="1"/>
  <c r="O138" i="1"/>
  <c r="Q138" i="1" s="1"/>
  <c r="U138" i="1" s="1"/>
  <c r="N138" i="1"/>
  <c r="P138" i="1" s="1"/>
  <c r="S137" i="1"/>
  <c r="R137" i="1"/>
  <c r="O137" i="1"/>
  <c r="N137" i="1"/>
  <c r="P137" i="1" s="1"/>
  <c r="S136" i="1"/>
  <c r="R136" i="1"/>
  <c r="O136" i="1"/>
  <c r="N136" i="1"/>
  <c r="P136" i="1" s="1"/>
  <c r="S135" i="1"/>
  <c r="R135" i="1"/>
  <c r="O135" i="1"/>
  <c r="Q135" i="1" s="1"/>
  <c r="N135" i="1"/>
  <c r="S134" i="1"/>
  <c r="R134" i="1"/>
  <c r="O134" i="1"/>
  <c r="N134" i="1"/>
  <c r="P134" i="1" s="1"/>
  <c r="S133" i="1"/>
  <c r="R133" i="1"/>
  <c r="O133" i="1"/>
  <c r="N133" i="1"/>
  <c r="P133" i="1" s="1"/>
  <c r="S132" i="1"/>
  <c r="R132" i="1"/>
  <c r="O132" i="1"/>
  <c r="Q132" i="1" s="1"/>
  <c r="N132" i="1"/>
  <c r="P132" i="1" s="1"/>
  <c r="S131" i="1"/>
  <c r="R131" i="1"/>
  <c r="O131" i="1"/>
  <c r="Q131" i="1" s="1"/>
  <c r="N131" i="1"/>
  <c r="S130" i="1"/>
  <c r="R130" i="1"/>
  <c r="O130" i="1"/>
  <c r="Q130" i="1" s="1"/>
  <c r="U130" i="1" s="1"/>
  <c r="N130" i="1"/>
  <c r="P130" i="1" s="1"/>
  <c r="S129" i="1"/>
  <c r="R129" i="1"/>
  <c r="O129" i="1"/>
  <c r="N129" i="1"/>
  <c r="P129" i="1" s="1"/>
  <c r="S128" i="1"/>
  <c r="R128" i="1"/>
  <c r="O128" i="1"/>
  <c r="N128" i="1"/>
  <c r="P128" i="1" s="1"/>
  <c r="S127" i="1"/>
  <c r="R127" i="1"/>
  <c r="O127" i="1"/>
  <c r="N127" i="1"/>
  <c r="S126" i="1"/>
  <c r="R126" i="1"/>
  <c r="O126" i="1"/>
  <c r="Q126" i="1" s="1"/>
  <c r="U126" i="1" s="1"/>
  <c r="N126" i="1"/>
  <c r="P126" i="1" s="1"/>
  <c r="S125" i="1"/>
  <c r="R125" i="1"/>
  <c r="O125" i="1"/>
  <c r="N125" i="1"/>
  <c r="P125" i="1" s="1"/>
  <c r="S124" i="1"/>
  <c r="R124" i="1"/>
  <c r="O124" i="1"/>
  <c r="Q124" i="1" s="1"/>
  <c r="N124" i="1"/>
  <c r="S123" i="1"/>
  <c r="R123" i="1"/>
  <c r="O123" i="1"/>
  <c r="Q123" i="1" s="1"/>
  <c r="N123" i="1"/>
  <c r="S122" i="1"/>
  <c r="R122" i="1"/>
  <c r="O122" i="1"/>
  <c r="Q122" i="1" s="1"/>
  <c r="N122" i="1"/>
  <c r="P122" i="1" s="1"/>
  <c r="S121" i="1"/>
  <c r="R121" i="1"/>
  <c r="O121" i="1"/>
  <c r="N121" i="1"/>
  <c r="P121" i="1" s="1"/>
  <c r="S120" i="1"/>
  <c r="R120" i="1"/>
  <c r="O120" i="1"/>
  <c r="N120" i="1"/>
  <c r="S119" i="1"/>
  <c r="R119" i="1"/>
  <c r="O119" i="1"/>
  <c r="Q119" i="1" s="1"/>
  <c r="N119" i="1"/>
  <c r="P119" i="1" s="1"/>
  <c r="S118" i="1"/>
  <c r="R118" i="1"/>
  <c r="O118" i="1"/>
  <c r="Q118" i="1" s="1"/>
  <c r="N118" i="1"/>
  <c r="P118" i="1" s="1"/>
  <c r="S117" i="1"/>
  <c r="R117" i="1"/>
  <c r="O117" i="1"/>
  <c r="Q117" i="1" s="1"/>
  <c r="N117" i="1"/>
  <c r="P117" i="1" s="1"/>
  <c r="S116" i="1"/>
  <c r="R116" i="1"/>
  <c r="O116" i="1"/>
  <c r="Q116" i="1" s="1"/>
  <c r="N116" i="1"/>
  <c r="S115" i="1"/>
  <c r="R115" i="1"/>
  <c r="O115" i="1"/>
  <c r="Q115" i="1" s="1"/>
  <c r="N115" i="1"/>
  <c r="S114" i="1"/>
  <c r="R114" i="1"/>
  <c r="O114" i="1"/>
  <c r="Q114" i="1" s="1"/>
  <c r="U114" i="1" s="1"/>
  <c r="N114" i="1"/>
  <c r="P114" i="1" s="1"/>
  <c r="S113" i="1"/>
  <c r="R113" i="1"/>
  <c r="O113" i="1"/>
  <c r="N113" i="1"/>
  <c r="P113" i="1" s="1"/>
  <c r="S112" i="1"/>
  <c r="R112" i="1"/>
  <c r="O112" i="1"/>
  <c r="N112" i="1"/>
  <c r="P112" i="1" s="1"/>
  <c r="S111" i="1"/>
  <c r="R111" i="1"/>
  <c r="O111" i="1"/>
  <c r="Q111" i="1" s="1"/>
  <c r="N111" i="1"/>
  <c r="P111" i="1" s="1"/>
  <c r="S110" i="1"/>
  <c r="R110" i="1"/>
  <c r="O110" i="1"/>
  <c r="Q110" i="1" s="1"/>
  <c r="N110" i="1"/>
  <c r="P110" i="1" s="1"/>
  <c r="S109" i="1"/>
  <c r="R109" i="1"/>
  <c r="O109" i="1"/>
  <c r="Q109" i="1" s="1"/>
  <c r="N109" i="1"/>
  <c r="P109" i="1" s="1"/>
  <c r="S108" i="1"/>
  <c r="R108" i="1"/>
  <c r="O108" i="1"/>
  <c r="Q108" i="1" s="1"/>
  <c r="N108" i="1"/>
  <c r="S107" i="1"/>
  <c r="R107" i="1"/>
  <c r="O107" i="1"/>
  <c r="Q107" i="1" s="1"/>
  <c r="N107" i="1"/>
  <c r="P107" i="1" s="1"/>
  <c r="S106" i="1"/>
  <c r="R106" i="1"/>
  <c r="O106" i="1"/>
  <c r="Q106" i="1" s="1"/>
  <c r="N106" i="1"/>
  <c r="P106" i="1" s="1"/>
  <c r="S105" i="1"/>
  <c r="R105" i="1"/>
  <c r="O105" i="1"/>
  <c r="Q105" i="1" s="1"/>
  <c r="N105" i="1"/>
  <c r="P105" i="1" s="1"/>
  <c r="S104" i="1"/>
  <c r="R104" i="1"/>
  <c r="O104" i="1"/>
  <c r="Q104" i="1" s="1"/>
  <c r="N104" i="1"/>
  <c r="P104" i="1" s="1"/>
  <c r="S103" i="1"/>
  <c r="R103" i="1"/>
  <c r="O103" i="1"/>
  <c r="Q103" i="1" s="1"/>
  <c r="N103" i="1"/>
  <c r="P103" i="1" s="1"/>
  <c r="S102" i="1"/>
  <c r="R102" i="1"/>
  <c r="O102" i="1"/>
  <c r="Q102" i="1" s="1"/>
  <c r="N102" i="1"/>
  <c r="P102" i="1" s="1"/>
  <c r="S101" i="1"/>
  <c r="R101" i="1"/>
  <c r="O101" i="1"/>
  <c r="Q101" i="1" s="1"/>
  <c r="N101" i="1"/>
  <c r="P101" i="1" s="1"/>
  <c r="S100" i="1"/>
  <c r="R100" i="1"/>
  <c r="O100" i="1"/>
  <c r="Q100" i="1" s="1"/>
  <c r="N100" i="1"/>
  <c r="P100" i="1" s="1"/>
  <c r="S99" i="1"/>
  <c r="R99" i="1"/>
  <c r="O99" i="1"/>
  <c r="Q99" i="1" s="1"/>
  <c r="N99" i="1"/>
  <c r="P99" i="1" s="1"/>
  <c r="S98" i="1"/>
  <c r="R98" i="1"/>
  <c r="O98" i="1"/>
  <c r="Q98" i="1" s="1"/>
  <c r="N98" i="1"/>
  <c r="P98" i="1" s="1"/>
  <c r="S97" i="1"/>
  <c r="R97" i="1"/>
  <c r="O97" i="1"/>
  <c r="Q97" i="1" s="1"/>
  <c r="N97" i="1"/>
  <c r="P97" i="1" s="1"/>
  <c r="S96" i="1"/>
  <c r="R96" i="1"/>
  <c r="O96" i="1"/>
  <c r="Q96" i="1" s="1"/>
  <c r="N96" i="1"/>
  <c r="P96" i="1" s="1"/>
  <c r="S95" i="1"/>
  <c r="R95" i="1"/>
  <c r="O95" i="1"/>
  <c r="Q95" i="1" s="1"/>
  <c r="N95" i="1"/>
  <c r="P95" i="1" s="1"/>
  <c r="S94" i="1"/>
  <c r="R94" i="1"/>
  <c r="O94" i="1"/>
  <c r="Q94" i="1" s="1"/>
  <c r="N94" i="1"/>
  <c r="P94" i="1" s="1"/>
  <c r="S93" i="1"/>
  <c r="R93" i="1"/>
  <c r="O93" i="1"/>
  <c r="Q93" i="1" s="1"/>
  <c r="N93" i="1"/>
  <c r="P93" i="1" s="1"/>
  <c r="S92" i="1"/>
  <c r="R92" i="1"/>
  <c r="O92" i="1"/>
  <c r="Q92" i="1" s="1"/>
  <c r="N92" i="1"/>
  <c r="P92" i="1" s="1"/>
  <c r="S91" i="1"/>
  <c r="R91" i="1"/>
  <c r="O91" i="1"/>
  <c r="Q91" i="1" s="1"/>
  <c r="N91" i="1"/>
  <c r="P91" i="1" s="1"/>
  <c r="S90" i="1"/>
  <c r="R90" i="1"/>
  <c r="O90" i="1"/>
  <c r="Q90" i="1" s="1"/>
  <c r="N90" i="1"/>
  <c r="P90" i="1" s="1"/>
  <c r="S89" i="1"/>
  <c r="R89" i="1"/>
  <c r="O89" i="1"/>
  <c r="Q89" i="1" s="1"/>
  <c r="N89" i="1"/>
  <c r="P89" i="1" s="1"/>
  <c r="S88" i="1"/>
  <c r="R88" i="1"/>
  <c r="O88" i="1"/>
  <c r="Q88" i="1" s="1"/>
  <c r="N88" i="1"/>
  <c r="P88" i="1" s="1"/>
  <c r="S87" i="1"/>
  <c r="R87" i="1"/>
  <c r="O87" i="1"/>
  <c r="Q87" i="1" s="1"/>
  <c r="N87" i="1"/>
  <c r="P87" i="1" s="1"/>
  <c r="S86" i="1"/>
  <c r="R86" i="1"/>
  <c r="O86" i="1"/>
  <c r="Q86" i="1" s="1"/>
  <c r="N86" i="1"/>
  <c r="P86" i="1" s="1"/>
  <c r="S85" i="1"/>
  <c r="R85" i="1"/>
  <c r="O85" i="1"/>
  <c r="Q85" i="1" s="1"/>
  <c r="N85" i="1"/>
  <c r="P85" i="1" s="1"/>
  <c r="S84" i="1"/>
  <c r="R84" i="1"/>
  <c r="O84" i="1"/>
  <c r="Q84" i="1" s="1"/>
  <c r="N84" i="1"/>
  <c r="P84" i="1" s="1"/>
  <c r="S83" i="1"/>
  <c r="R83" i="1"/>
  <c r="O83" i="1"/>
  <c r="Q83" i="1" s="1"/>
  <c r="N83" i="1"/>
  <c r="P83" i="1" s="1"/>
  <c r="S82" i="1"/>
  <c r="R82" i="1"/>
  <c r="O82" i="1"/>
  <c r="Q82" i="1" s="1"/>
  <c r="N82" i="1"/>
  <c r="P82" i="1" s="1"/>
  <c r="S81" i="1"/>
  <c r="R81" i="1"/>
  <c r="O81" i="1"/>
  <c r="Q81" i="1" s="1"/>
  <c r="N81" i="1"/>
  <c r="P81" i="1" s="1"/>
  <c r="S80" i="1"/>
  <c r="R80" i="1"/>
  <c r="O80" i="1"/>
  <c r="Q80" i="1" s="1"/>
  <c r="N80" i="1"/>
  <c r="P80" i="1" s="1"/>
  <c r="S79" i="1"/>
  <c r="R79" i="1"/>
  <c r="O79" i="1"/>
  <c r="Q79" i="1" s="1"/>
  <c r="N79" i="1"/>
  <c r="P79" i="1" s="1"/>
  <c r="S78" i="1"/>
  <c r="R78" i="1"/>
  <c r="O78" i="1"/>
  <c r="Q78" i="1" s="1"/>
  <c r="N78" i="1"/>
  <c r="P78" i="1" s="1"/>
  <c r="S77" i="1"/>
  <c r="R77" i="1"/>
  <c r="O77" i="1"/>
  <c r="Q77" i="1" s="1"/>
  <c r="N77" i="1"/>
  <c r="P77" i="1" s="1"/>
  <c r="S76" i="1"/>
  <c r="R76" i="1"/>
  <c r="O76" i="1"/>
  <c r="Q76" i="1" s="1"/>
  <c r="N76" i="1"/>
  <c r="P76" i="1" s="1"/>
  <c r="S75" i="1"/>
  <c r="R75" i="1"/>
  <c r="O75" i="1"/>
  <c r="Q75" i="1" s="1"/>
  <c r="N75" i="1"/>
  <c r="P75" i="1" s="1"/>
  <c r="S74" i="1"/>
  <c r="R74" i="1"/>
  <c r="O74" i="1"/>
  <c r="Q74" i="1" s="1"/>
  <c r="N74" i="1"/>
  <c r="P74" i="1" s="1"/>
  <c r="S73" i="1"/>
  <c r="R73" i="1"/>
  <c r="O73" i="1"/>
  <c r="Q73" i="1" s="1"/>
  <c r="N73" i="1"/>
  <c r="P73" i="1" s="1"/>
  <c r="S72" i="1"/>
  <c r="R72" i="1"/>
  <c r="O72" i="1"/>
  <c r="Q72" i="1" s="1"/>
  <c r="N72" i="1"/>
  <c r="P72" i="1" s="1"/>
  <c r="S71" i="1"/>
  <c r="R71" i="1"/>
  <c r="O71" i="1"/>
  <c r="Q71" i="1" s="1"/>
  <c r="N71" i="1"/>
  <c r="P71" i="1" s="1"/>
  <c r="S70" i="1"/>
  <c r="R70" i="1"/>
  <c r="O70" i="1"/>
  <c r="Q70" i="1" s="1"/>
  <c r="N70" i="1"/>
  <c r="P70" i="1" s="1"/>
  <c r="S69" i="1"/>
  <c r="R69" i="1"/>
  <c r="O69" i="1"/>
  <c r="Q69" i="1" s="1"/>
  <c r="N69" i="1"/>
  <c r="P69" i="1" s="1"/>
  <c r="S68" i="1"/>
  <c r="R68" i="1"/>
  <c r="O68" i="1"/>
  <c r="Q68" i="1" s="1"/>
  <c r="N68" i="1"/>
  <c r="P68" i="1" s="1"/>
  <c r="S67" i="1"/>
  <c r="R67" i="1"/>
  <c r="O67" i="1"/>
  <c r="Q67" i="1" s="1"/>
  <c r="N67" i="1"/>
  <c r="P67" i="1" s="1"/>
  <c r="S66" i="1"/>
  <c r="R66" i="1"/>
  <c r="O66" i="1"/>
  <c r="Q66" i="1" s="1"/>
  <c r="N66" i="1"/>
  <c r="P66" i="1" s="1"/>
  <c r="S65" i="1"/>
  <c r="R65" i="1"/>
  <c r="O65" i="1"/>
  <c r="Q65" i="1" s="1"/>
  <c r="N65" i="1"/>
  <c r="P65" i="1" s="1"/>
  <c r="S64" i="1"/>
  <c r="R64" i="1"/>
  <c r="O64" i="1"/>
  <c r="Q64" i="1" s="1"/>
  <c r="N64" i="1"/>
  <c r="P64" i="1" s="1"/>
  <c r="S63" i="1"/>
  <c r="R63" i="1"/>
  <c r="O63" i="1"/>
  <c r="Q63" i="1" s="1"/>
  <c r="N63" i="1"/>
  <c r="P63" i="1" s="1"/>
  <c r="S62" i="1"/>
  <c r="R62" i="1"/>
  <c r="O62" i="1"/>
  <c r="Q62" i="1" s="1"/>
  <c r="N62" i="1"/>
  <c r="P62" i="1" s="1"/>
  <c r="S61" i="1"/>
  <c r="R61" i="1"/>
  <c r="O61" i="1"/>
  <c r="Q61" i="1" s="1"/>
  <c r="N61" i="1"/>
  <c r="P61" i="1" s="1"/>
  <c r="S60" i="1"/>
  <c r="R60" i="1"/>
  <c r="O60" i="1"/>
  <c r="Q60" i="1" s="1"/>
  <c r="N60" i="1"/>
  <c r="P60" i="1" s="1"/>
  <c r="S59" i="1"/>
  <c r="R59" i="1"/>
  <c r="O59" i="1"/>
  <c r="Q59" i="1" s="1"/>
  <c r="N59" i="1"/>
  <c r="P59" i="1" s="1"/>
  <c r="S58" i="1"/>
  <c r="R58" i="1"/>
  <c r="O58" i="1"/>
  <c r="Q58" i="1" s="1"/>
  <c r="N58" i="1"/>
  <c r="P58" i="1" s="1"/>
  <c r="S57" i="1"/>
  <c r="R57" i="1"/>
  <c r="O57" i="1"/>
  <c r="Q57" i="1" s="1"/>
  <c r="N57" i="1"/>
  <c r="P57" i="1" s="1"/>
  <c r="S56" i="1"/>
  <c r="R56" i="1"/>
  <c r="O56" i="1"/>
  <c r="Q56" i="1" s="1"/>
  <c r="N56" i="1"/>
  <c r="P56" i="1" s="1"/>
  <c r="S55" i="1"/>
  <c r="R55" i="1"/>
  <c r="O55" i="1"/>
  <c r="Q55" i="1" s="1"/>
  <c r="N55" i="1"/>
  <c r="P55" i="1" s="1"/>
  <c r="S54" i="1"/>
  <c r="R54" i="1"/>
  <c r="O54" i="1"/>
  <c r="Q54" i="1" s="1"/>
  <c r="N54" i="1"/>
  <c r="P54" i="1" s="1"/>
  <c r="S53" i="1"/>
  <c r="R53" i="1"/>
  <c r="O53" i="1"/>
  <c r="Q53" i="1" s="1"/>
  <c r="N53" i="1"/>
  <c r="P53" i="1" s="1"/>
  <c r="S52" i="1"/>
  <c r="R52" i="1"/>
  <c r="O52" i="1"/>
  <c r="Q52" i="1" s="1"/>
  <c r="N52" i="1"/>
  <c r="P52" i="1" s="1"/>
  <c r="S51" i="1"/>
  <c r="R51" i="1"/>
  <c r="O51" i="1"/>
  <c r="Q51" i="1" s="1"/>
  <c r="N51" i="1"/>
  <c r="P51" i="1" s="1"/>
  <c r="S50" i="1"/>
  <c r="R50" i="1"/>
  <c r="O50" i="1"/>
  <c r="Q50" i="1" s="1"/>
  <c r="N50" i="1"/>
  <c r="P50" i="1" s="1"/>
  <c r="S49" i="1"/>
  <c r="R49" i="1"/>
  <c r="O49" i="1"/>
  <c r="Q49" i="1" s="1"/>
  <c r="N49" i="1"/>
  <c r="P49" i="1" s="1"/>
  <c r="S48" i="1"/>
  <c r="R48" i="1"/>
  <c r="O48" i="1"/>
  <c r="Q48" i="1" s="1"/>
  <c r="N48" i="1"/>
  <c r="P48" i="1" s="1"/>
  <c r="S47" i="1"/>
  <c r="R47" i="1"/>
  <c r="O47" i="1"/>
  <c r="Q47" i="1" s="1"/>
  <c r="N47" i="1"/>
  <c r="P47" i="1" s="1"/>
  <c r="S46" i="1"/>
  <c r="R46" i="1"/>
  <c r="O46" i="1"/>
  <c r="Q46" i="1" s="1"/>
  <c r="N46" i="1"/>
  <c r="P46" i="1" s="1"/>
  <c r="S45" i="1"/>
  <c r="R45" i="1"/>
  <c r="O45" i="1"/>
  <c r="Q45" i="1" s="1"/>
  <c r="N45" i="1"/>
  <c r="P45" i="1" s="1"/>
  <c r="S44" i="1"/>
  <c r="R44" i="1"/>
  <c r="O44" i="1"/>
  <c r="Q44" i="1" s="1"/>
  <c r="N44" i="1"/>
  <c r="P44" i="1" s="1"/>
  <c r="S43" i="1"/>
  <c r="R43" i="1"/>
  <c r="O43" i="1"/>
  <c r="Q43" i="1" s="1"/>
  <c r="N43" i="1"/>
  <c r="P43" i="1" s="1"/>
  <c r="S42" i="1"/>
  <c r="R42" i="1"/>
  <c r="O42" i="1"/>
  <c r="Q42" i="1" s="1"/>
  <c r="N42" i="1"/>
  <c r="P42" i="1" s="1"/>
  <c r="S41" i="1"/>
  <c r="R41" i="1"/>
  <c r="O41" i="1"/>
  <c r="Q41" i="1" s="1"/>
  <c r="N41" i="1"/>
  <c r="P41" i="1" s="1"/>
  <c r="S40" i="1"/>
  <c r="R40" i="1"/>
  <c r="O40" i="1"/>
  <c r="Q40" i="1" s="1"/>
  <c r="N40" i="1"/>
  <c r="P40" i="1" s="1"/>
  <c r="S39" i="1"/>
  <c r="R39" i="1"/>
  <c r="O39" i="1"/>
  <c r="Q39" i="1" s="1"/>
  <c r="N39" i="1"/>
  <c r="P39" i="1" s="1"/>
  <c r="S38" i="1"/>
  <c r="R38" i="1"/>
  <c r="O38" i="1"/>
  <c r="Q38" i="1" s="1"/>
  <c r="N38" i="1"/>
  <c r="P38" i="1" s="1"/>
  <c r="S37" i="1"/>
  <c r="R37" i="1"/>
  <c r="O37" i="1"/>
  <c r="Q37" i="1" s="1"/>
  <c r="N37" i="1"/>
  <c r="P37" i="1" s="1"/>
  <c r="S36" i="1"/>
  <c r="R36" i="1"/>
  <c r="O36" i="1"/>
  <c r="Q36" i="1" s="1"/>
  <c r="N36" i="1"/>
  <c r="P36" i="1" s="1"/>
  <c r="S35" i="1"/>
  <c r="R35" i="1"/>
  <c r="O35" i="1"/>
  <c r="Q35" i="1" s="1"/>
  <c r="N35" i="1"/>
  <c r="P35" i="1" s="1"/>
  <c r="S34" i="1"/>
  <c r="R34" i="1"/>
  <c r="O34" i="1"/>
  <c r="Q34" i="1" s="1"/>
  <c r="N34" i="1"/>
  <c r="P34" i="1" s="1"/>
  <c r="S33" i="1"/>
  <c r="R33" i="1"/>
  <c r="O33" i="1"/>
  <c r="Q33" i="1" s="1"/>
  <c r="N33" i="1"/>
  <c r="P33" i="1" s="1"/>
  <c r="S32" i="1"/>
  <c r="R32" i="1"/>
  <c r="O32" i="1"/>
  <c r="Q32" i="1" s="1"/>
  <c r="N32" i="1"/>
  <c r="P32" i="1" s="1"/>
  <c r="S31" i="1"/>
  <c r="R31" i="1"/>
  <c r="O31" i="1"/>
  <c r="Q31" i="1" s="1"/>
  <c r="N31" i="1"/>
  <c r="P31" i="1" s="1"/>
  <c r="S30" i="1"/>
  <c r="R30" i="1"/>
  <c r="O30" i="1"/>
  <c r="Q30" i="1" s="1"/>
  <c r="N30" i="1"/>
  <c r="P30" i="1" s="1"/>
  <c r="S29" i="1"/>
  <c r="R29" i="1"/>
  <c r="O29" i="1"/>
  <c r="Q29" i="1" s="1"/>
  <c r="N29" i="1"/>
  <c r="P29" i="1" s="1"/>
  <c r="S28" i="1"/>
  <c r="R28" i="1"/>
  <c r="O28" i="1"/>
  <c r="Q28" i="1" s="1"/>
  <c r="N28" i="1"/>
  <c r="P28" i="1" s="1"/>
  <c r="S27" i="1"/>
  <c r="R27" i="1"/>
  <c r="O27" i="1"/>
  <c r="Q27" i="1" s="1"/>
  <c r="N27" i="1"/>
  <c r="P27" i="1" s="1"/>
  <c r="S26" i="1"/>
  <c r="R26" i="1"/>
  <c r="O26" i="1"/>
  <c r="Q26" i="1" s="1"/>
  <c r="N26" i="1"/>
  <c r="P26" i="1" s="1"/>
  <c r="S25" i="1"/>
  <c r="R25" i="1"/>
  <c r="O25" i="1"/>
  <c r="Q25" i="1" s="1"/>
  <c r="N25" i="1"/>
  <c r="P25" i="1" s="1"/>
  <c r="S24" i="1"/>
  <c r="R24" i="1"/>
  <c r="O24" i="1"/>
  <c r="Q24" i="1" s="1"/>
  <c r="N24" i="1"/>
  <c r="P24" i="1" s="1"/>
  <c r="S23" i="1"/>
  <c r="R23" i="1"/>
  <c r="O23" i="1"/>
  <c r="Q23" i="1" s="1"/>
  <c r="N23" i="1"/>
  <c r="P23" i="1" s="1"/>
  <c r="S22" i="1"/>
  <c r="R22" i="1"/>
  <c r="O22" i="1"/>
  <c r="Q22" i="1" s="1"/>
  <c r="N22" i="1"/>
  <c r="P22" i="1" s="1"/>
  <c r="S21" i="1"/>
  <c r="R21" i="1"/>
  <c r="O21" i="1"/>
  <c r="Q21" i="1" s="1"/>
  <c r="N21" i="1"/>
  <c r="P21" i="1" s="1"/>
  <c r="S20" i="1"/>
  <c r="R20" i="1"/>
  <c r="O20" i="1"/>
  <c r="Q20" i="1" s="1"/>
  <c r="N20" i="1"/>
  <c r="P20" i="1" s="1"/>
  <c r="S19" i="1"/>
  <c r="R19" i="1"/>
  <c r="O19" i="1"/>
  <c r="Q19" i="1" s="1"/>
  <c r="N19" i="1"/>
  <c r="P19" i="1" s="1"/>
  <c r="S18" i="1"/>
  <c r="R18" i="1"/>
  <c r="O18" i="1"/>
  <c r="Q18" i="1" s="1"/>
  <c r="N18" i="1"/>
  <c r="P18" i="1" s="1"/>
  <c r="S17" i="1"/>
  <c r="R17" i="1"/>
  <c r="O17" i="1"/>
  <c r="Q17" i="1" s="1"/>
  <c r="N17" i="1"/>
  <c r="P17" i="1" s="1"/>
  <c r="S16" i="1"/>
  <c r="R16" i="1"/>
  <c r="O16" i="1"/>
  <c r="Q16" i="1" s="1"/>
  <c r="N16" i="1"/>
  <c r="P16" i="1" s="1"/>
  <c r="S15" i="1"/>
  <c r="R15" i="1"/>
  <c r="O15" i="1"/>
  <c r="Q15" i="1" s="1"/>
  <c r="N15" i="1"/>
  <c r="P15" i="1" s="1"/>
  <c r="S14" i="1"/>
  <c r="R14" i="1"/>
  <c r="O14" i="1"/>
  <c r="Q14" i="1" s="1"/>
  <c r="N14" i="1"/>
  <c r="P14" i="1" s="1"/>
  <c r="S13" i="1"/>
  <c r="R13" i="1"/>
  <c r="O13" i="1"/>
  <c r="Q13" i="1" s="1"/>
  <c r="N13" i="1"/>
  <c r="P13" i="1" s="1"/>
  <c r="S12" i="1"/>
  <c r="R12" i="1"/>
  <c r="O12" i="1"/>
  <c r="Q12" i="1" s="1"/>
  <c r="N12" i="1"/>
  <c r="P12" i="1" s="1"/>
  <c r="S11" i="1"/>
  <c r="R11" i="1"/>
  <c r="O11" i="1"/>
  <c r="Q11" i="1" s="1"/>
  <c r="N11" i="1"/>
  <c r="P11" i="1" s="1"/>
  <c r="S10" i="1"/>
  <c r="R10" i="1"/>
  <c r="O10" i="1"/>
  <c r="Q10" i="1" s="1"/>
  <c r="N10" i="1"/>
  <c r="P10" i="1" s="1"/>
  <c r="S9" i="1"/>
  <c r="R9" i="1"/>
  <c r="O9" i="1"/>
  <c r="Q9" i="1" s="1"/>
  <c r="N9" i="1"/>
  <c r="P9" i="1" s="1"/>
  <c r="S8" i="1"/>
  <c r="R8" i="1"/>
  <c r="O8" i="1"/>
  <c r="Q8" i="1" s="1"/>
  <c r="N8" i="1"/>
  <c r="P8" i="1" s="1"/>
  <c r="S7" i="1"/>
  <c r="R7" i="1"/>
  <c r="O7" i="1"/>
  <c r="Q7" i="1" s="1"/>
  <c r="N7" i="1"/>
  <c r="P7" i="1" s="1"/>
  <c r="S6" i="1"/>
  <c r="R6" i="1"/>
  <c r="O6" i="1"/>
  <c r="Q6" i="1" s="1"/>
  <c r="N6" i="1"/>
  <c r="P6" i="1" s="1"/>
  <c r="S5" i="1"/>
  <c r="R5" i="1"/>
  <c r="O5" i="1"/>
  <c r="Q5" i="1" s="1"/>
  <c r="N5" i="1"/>
  <c r="P5" i="1" s="1"/>
  <c r="S4" i="1"/>
  <c r="R4" i="1"/>
  <c r="O4" i="1"/>
  <c r="Q4" i="1" s="1"/>
  <c r="N4" i="1"/>
  <c r="P4" i="1" s="1"/>
  <c r="S3" i="1"/>
  <c r="R3" i="1"/>
  <c r="O3" i="1"/>
  <c r="Q3" i="1" s="1"/>
  <c r="N3" i="1"/>
  <c r="P3" i="1" s="1"/>
  <c r="O2" i="1"/>
  <c r="N2" i="1"/>
  <c r="S2" i="1"/>
  <c r="R2" i="1"/>
  <c r="U953" i="1" l="1"/>
  <c r="U1527" i="1"/>
  <c r="T1237" i="1"/>
  <c r="U1051" i="1"/>
  <c r="U1115" i="1"/>
  <c r="U1013" i="1"/>
  <c r="T2610" i="1"/>
  <c r="T1257" i="1"/>
  <c r="T2077" i="1"/>
  <c r="U2381" i="1"/>
  <c r="T2836" i="1"/>
  <c r="U754" i="1"/>
  <c r="U1316" i="1"/>
  <c r="T1407" i="1"/>
  <c r="U1482" i="1"/>
  <c r="T2222" i="1"/>
  <c r="T2821" i="1"/>
  <c r="T2880" i="1"/>
  <c r="T2969" i="1"/>
  <c r="T2984" i="1"/>
  <c r="U699" i="1"/>
  <c r="U786" i="1"/>
  <c r="U921" i="1"/>
  <c r="U1514" i="1"/>
  <c r="U1962" i="1"/>
  <c r="U2971" i="1"/>
  <c r="Q1278" i="1"/>
  <c r="U1278" i="1" s="1"/>
  <c r="U672" i="1"/>
  <c r="U906" i="1"/>
  <c r="U1367" i="1"/>
  <c r="U1530" i="1"/>
  <c r="U981" i="1"/>
  <c r="U722" i="1"/>
  <c r="T1347" i="1"/>
  <c r="T1380" i="1"/>
  <c r="U1434" i="1"/>
  <c r="U1519" i="1"/>
  <c r="U2027" i="1"/>
  <c r="T2693" i="1"/>
  <c r="T3094" i="1"/>
  <c r="U713" i="1"/>
  <c r="U777" i="1"/>
  <c r="U818" i="1"/>
  <c r="T1259" i="1"/>
  <c r="U1937" i="1"/>
  <c r="T2635" i="1"/>
  <c r="T2945" i="1"/>
  <c r="T2936" i="1"/>
  <c r="U3269" i="1"/>
  <c r="U647" i="1"/>
  <c r="U729" i="1"/>
  <c r="U889" i="1"/>
  <c r="U938" i="1"/>
  <c r="U982" i="1"/>
  <c r="T1256" i="1"/>
  <c r="Q1310" i="1"/>
  <c r="U1310" i="1" s="1"/>
  <c r="Q1399" i="1"/>
  <c r="U1399" i="1" s="1"/>
  <c r="U1423" i="1"/>
  <c r="U1985" i="1"/>
  <c r="U2028" i="1"/>
  <c r="U2938" i="1"/>
  <c r="U3001" i="1"/>
  <c r="T3093" i="1"/>
  <c r="U663" i="1"/>
  <c r="U809" i="1"/>
  <c r="U850" i="1"/>
  <c r="U1059" i="1"/>
  <c r="T1296" i="1"/>
  <c r="U1483" i="1"/>
  <c r="T1585" i="1"/>
  <c r="T1695" i="1"/>
  <c r="U1906" i="1"/>
  <c r="U1993" i="1"/>
  <c r="T2953" i="1"/>
  <c r="U632" i="1"/>
  <c r="U745" i="1"/>
  <c r="U874" i="1"/>
  <c r="U994" i="1"/>
  <c r="U1478" i="1"/>
  <c r="U1499" i="1"/>
  <c r="U2019" i="1"/>
  <c r="T1339" i="1"/>
  <c r="T1609" i="1"/>
  <c r="U173" i="1"/>
  <c r="U683" i="1"/>
  <c r="U761" i="1"/>
  <c r="U841" i="1"/>
  <c r="T1177" i="1"/>
  <c r="U1459" i="1"/>
  <c r="U1881" i="1"/>
  <c r="U3073" i="1"/>
  <c r="T3310" i="1"/>
  <c r="Q1052" i="1"/>
  <c r="U1052" i="1" s="1"/>
  <c r="Q1222" i="1"/>
  <c r="U1222" i="1" s="1"/>
  <c r="U164" i="1"/>
  <c r="U730" i="1"/>
  <c r="U762" i="1"/>
  <c r="U794" i="1"/>
  <c r="U826" i="1"/>
  <c r="U869" i="1"/>
  <c r="U901" i="1"/>
  <c r="U933" i="1"/>
  <c r="U1150" i="1"/>
  <c r="T1153" i="1"/>
  <c r="Q1182" i="1"/>
  <c r="U1182" i="1" s="1"/>
  <c r="T1183" i="1"/>
  <c r="T1196" i="1"/>
  <c r="T1220" i="1"/>
  <c r="T1225" i="1"/>
  <c r="T1267" i="1"/>
  <c r="T1291" i="1"/>
  <c r="T1300" i="1"/>
  <c r="T1305" i="1"/>
  <c r="T1313" i="1"/>
  <c r="T1337" i="1"/>
  <c r="Q1350" i="1"/>
  <c r="U1350" i="1" s="1"/>
  <c r="U1382" i="1"/>
  <c r="U1431" i="1"/>
  <c r="T1501" i="1"/>
  <c r="T1533" i="1"/>
  <c r="U1893" i="1"/>
  <c r="U1941" i="1"/>
  <c r="U2001" i="1"/>
  <c r="T2022" i="1"/>
  <c r="T2037" i="1"/>
  <c r="T2044" i="1"/>
  <c r="Q2405" i="1"/>
  <c r="U2405" i="1" s="1"/>
  <c r="P2512" i="1"/>
  <c r="T2512" i="1" s="1"/>
  <c r="Q2599" i="1"/>
  <c r="U2599" i="1" s="1"/>
  <c r="P2811" i="1"/>
  <c r="T2811" i="1" s="1"/>
  <c r="P2851" i="1"/>
  <c r="T2851" i="1" s="1"/>
  <c r="U2874" i="1"/>
  <c r="T2912" i="1"/>
  <c r="U3072" i="1"/>
  <c r="P3317" i="1"/>
  <c r="T3317" i="1" s="1"/>
  <c r="U172" i="1"/>
  <c r="U858" i="1"/>
  <c r="U873" i="1"/>
  <c r="U905" i="1"/>
  <c r="U937" i="1"/>
  <c r="U961" i="1"/>
  <c r="U1010" i="1"/>
  <c r="U1396" i="1"/>
  <c r="U1401" i="1"/>
  <c r="U1511" i="1"/>
  <c r="U1539" i="1"/>
  <c r="U1953" i="1"/>
  <c r="U2005" i="1"/>
  <c r="U2024" i="1"/>
  <c r="U2393" i="1"/>
  <c r="U2398" i="1"/>
  <c r="U2415" i="1"/>
  <c r="P2731" i="1"/>
  <c r="T2731" i="1" s="1"/>
  <c r="U2914" i="1"/>
  <c r="U3057" i="1"/>
  <c r="U3268" i="1"/>
  <c r="U612" i="1"/>
  <c r="U635" i="1"/>
  <c r="U738" i="1"/>
  <c r="U770" i="1"/>
  <c r="U802" i="1"/>
  <c r="U834" i="1"/>
  <c r="U890" i="1"/>
  <c r="U922" i="1"/>
  <c r="U954" i="1"/>
  <c r="U965" i="1"/>
  <c r="U993" i="1"/>
  <c r="U1025" i="1"/>
  <c r="Q1076" i="1"/>
  <c r="U1076" i="1" s="1"/>
  <c r="U1093" i="1"/>
  <c r="Q1116" i="1"/>
  <c r="U1116" i="1" s="1"/>
  <c r="Q1130" i="1"/>
  <c r="U1130" i="1" s="1"/>
  <c r="T1185" i="1"/>
  <c r="T1215" i="1"/>
  <c r="T1240" i="1"/>
  <c r="T1293" i="1"/>
  <c r="T1357" i="1"/>
  <c r="T1385" i="1"/>
  <c r="T1437" i="1"/>
  <c r="U1876" i="1"/>
  <c r="U1930" i="1"/>
  <c r="U1957" i="1"/>
  <c r="U2009" i="1"/>
  <c r="T2488" i="1"/>
  <c r="U3041" i="1"/>
  <c r="U3050" i="1"/>
  <c r="T3112" i="1"/>
  <c r="T3211" i="1"/>
  <c r="T3307" i="1"/>
  <c r="U188" i="1"/>
  <c r="U793" i="1"/>
  <c r="U825" i="1"/>
  <c r="U853" i="1"/>
  <c r="U866" i="1"/>
  <c r="T1219" i="1"/>
  <c r="T1244" i="1"/>
  <c r="T1304" i="1"/>
  <c r="T1312" i="1"/>
  <c r="U1466" i="1"/>
  <c r="U1479" i="1"/>
  <c r="T1569" i="1"/>
  <c r="U1909" i="1"/>
  <c r="T2043" i="1"/>
  <c r="T2527" i="1"/>
  <c r="T2538" i="1"/>
  <c r="T2866" i="1"/>
  <c r="T2873" i="1"/>
  <c r="T2928" i="1"/>
  <c r="T2985" i="1"/>
  <c r="T3076" i="1"/>
  <c r="T3272" i="1"/>
  <c r="U1077" i="1"/>
  <c r="U190" i="1"/>
  <c r="U624" i="1"/>
  <c r="U641" i="1"/>
  <c r="U714" i="1"/>
  <c r="U746" i="1"/>
  <c r="U778" i="1"/>
  <c r="U810" i="1"/>
  <c r="U842" i="1"/>
  <c r="U857" i="1"/>
  <c r="U885" i="1"/>
  <c r="U917" i="1"/>
  <c r="U997" i="1"/>
  <c r="T1359" i="1"/>
  <c r="T1403" i="1"/>
  <c r="U1470" i="1"/>
  <c r="U1921" i="1"/>
  <c r="U1969" i="1"/>
  <c r="U2397" i="1"/>
  <c r="T2771" i="1"/>
  <c r="U2930" i="1"/>
  <c r="U3056" i="1"/>
  <c r="T3280" i="1"/>
  <c r="U1100" i="1"/>
  <c r="T1164" i="1"/>
  <c r="T1281" i="1"/>
  <c r="T1303" i="1"/>
  <c r="T1311" i="1"/>
  <c r="T1349" i="1"/>
  <c r="T1457" i="1"/>
  <c r="T1571" i="1"/>
  <c r="T1655" i="1"/>
  <c r="U1902" i="1"/>
  <c r="U1925" i="1"/>
  <c r="U1973" i="1"/>
  <c r="T2747" i="1"/>
  <c r="T2810" i="1"/>
  <c r="U2906" i="1"/>
  <c r="U3034" i="1"/>
  <c r="T3304" i="1"/>
  <c r="T3334" i="1"/>
  <c r="U122" i="1"/>
  <c r="U1031" i="1"/>
  <c r="U1089" i="1"/>
  <c r="U1356" i="1"/>
  <c r="U1359" i="1"/>
  <c r="U1406" i="1"/>
  <c r="P2739" i="1"/>
  <c r="T2739" i="1" s="1"/>
  <c r="P2820" i="1"/>
  <c r="T2820" i="1" s="1"/>
  <c r="P3288" i="1"/>
  <c r="T3288" i="1" s="1"/>
  <c r="P2603" i="1"/>
  <c r="T2603" i="1" s="1"/>
  <c r="P2834" i="1"/>
  <c r="T2834" i="1"/>
  <c r="U656" i="1"/>
  <c r="U882" i="1"/>
  <c r="U898" i="1"/>
  <c r="U914" i="1"/>
  <c r="U930" i="1"/>
  <c r="U1029" i="1"/>
  <c r="Q1044" i="1"/>
  <c r="U1044" i="1" s="1"/>
  <c r="U1084" i="1"/>
  <c r="Q1097" i="1"/>
  <c r="U1097" i="1" s="1"/>
  <c r="Q1108" i="1"/>
  <c r="U1108" i="1" s="1"/>
  <c r="Q1140" i="1"/>
  <c r="U1140" i="1" s="1"/>
  <c r="T1143" i="1"/>
  <c r="T1171" i="1"/>
  <c r="T1187" i="1"/>
  <c r="T1207" i="1"/>
  <c r="T1212" i="1"/>
  <c r="T1231" i="1"/>
  <c r="Q1390" i="1"/>
  <c r="U1390" i="1" s="1"/>
  <c r="T1412" i="1"/>
  <c r="Q1414" i="1"/>
  <c r="U1414" i="1" s="1"/>
  <c r="T1441" i="1"/>
  <c r="T1545" i="1"/>
  <c r="P1587" i="1"/>
  <c r="T1587" i="1" s="1"/>
  <c r="P1659" i="1"/>
  <c r="T1659" i="1" s="1"/>
  <c r="U1873" i="1"/>
  <c r="T2042" i="1"/>
  <c r="P2068" i="1"/>
  <c r="T2068" i="1" s="1"/>
  <c r="U2419" i="1"/>
  <c r="T2543" i="1"/>
  <c r="P2699" i="1"/>
  <c r="T2699" i="1" s="1"/>
  <c r="T2746" i="1"/>
  <c r="P2881" i="1"/>
  <c r="T2881" i="1" s="1"/>
  <c r="P3095" i="1"/>
  <c r="T3095" i="1"/>
  <c r="U148" i="1"/>
  <c r="U185" i="1"/>
  <c r="U625" i="1"/>
  <c r="U717" i="1"/>
  <c r="U733" i="1"/>
  <c r="U749" i="1"/>
  <c r="U765" i="1"/>
  <c r="U781" i="1"/>
  <c r="U797" i="1"/>
  <c r="U813" i="1"/>
  <c r="U829" i="1"/>
  <c r="U845" i="1"/>
  <c r="U861" i="1"/>
  <c r="U877" i="1"/>
  <c r="U893" i="1"/>
  <c r="U909" i="1"/>
  <c r="U925" i="1"/>
  <c r="U941" i="1"/>
  <c r="U950" i="1"/>
  <c r="U962" i="1"/>
  <c r="U978" i="1"/>
  <c r="T1176" i="1"/>
  <c r="T1181" i="1"/>
  <c r="T1221" i="1"/>
  <c r="U1236" i="1"/>
  <c r="T1243" i="1"/>
  <c r="T1252" i="1"/>
  <c r="T1255" i="1"/>
  <c r="T1263" i="1"/>
  <c r="T1268" i="1"/>
  <c r="T1277" i="1"/>
  <c r="T1285" i="1"/>
  <c r="T1292" i="1"/>
  <c r="T1299" i="1"/>
  <c r="T1315" i="1"/>
  <c r="T1324" i="1"/>
  <c r="T1341" i="1"/>
  <c r="T1348" i="1"/>
  <c r="Q1361" i="1"/>
  <c r="U1361" i="1" s="1"/>
  <c r="T1371" i="1"/>
  <c r="T1391" i="1"/>
  <c r="U1422" i="1"/>
  <c r="P1458" i="1"/>
  <c r="T1458" i="1" s="1"/>
  <c r="U1518" i="1"/>
  <c r="P1691" i="1"/>
  <c r="T1691" i="1" s="1"/>
  <c r="U1884" i="1"/>
  <c r="U1914" i="1"/>
  <c r="U1929" i="1"/>
  <c r="U1961" i="1"/>
  <c r="U2010" i="1"/>
  <c r="U2032" i="1"/>
  <c r="U2321" i="1"/>
  <c r="P2651" i="1"/>
  <c r="T2651" i="1" s="1"/>
  <c r="P3277" i="1"/>
  <c r="T3277" i="1" s="1"/>
  <c r="U110" i="1"/>
  <c r="U1393" i="1"/>
  <c r="T2126" i="1"/>
  <c r="U618" i="1"/>
  <c r="U631" i="1"/>
  <c r="U640" i="1"/>
  <c r="U651" i="1"/>
  <c r="U957" i="1"/>
  <c r="U969" i="1"/>
  <c r="U990" i="1"/>
  <c r="U1009" i="1"/>
  <c r="U1083" i="1"/>
  <c r="T1159" i="1"/>
  <c r="T1168" i="1"/>
  <c r="T1184" i="1"/>
  <c r="T1209" i="1"/>
  <c r="U1268" i="1"/>
  <c r="T1429" i="1"/>
  <c r="U1463" i="1"/>
  <c r="U1523" i="1"/>
  <c r="T1633" i="1"/>
  <c r="T1731" i="1"/>
  <c r="T1834" i="1"/>
  <c r="U1886" i="1"/>
  <c r="U1916" i="1"/>
  <c r="U1946" i="1"/>
  <c r="U1978" i="1"/>
  <c r="P2067" i="1"/>
  <c r="T2067" i="1" s="1"/>
  <c r="T2148" i="1"/>
  <c r="P2174" i="1"/>
  <c r="T2174" i="1" s="1"/>
  <c r="U2325" i="1"/>
  <c r="U2342" i="1"/>
  <c r="Q2413" i="1"/>
  <c r="U2413" i="1" s="1"/>
  <c r="T2464" i="1"/>
  <c r="Q2585" i="1"/>
  <c r="U2585" i="1" s="1"/>
  <c r="T2643" i="1"/>
  <c r="T2683" i="1"/>
  <c r="Q3068" i="1"/>
  <c r="U3068" i="1" s="1"/>
  <c r="P3320" i="1"/>
  <c r="T3320" i="1" s="1"/>
  <c r="U1049" i="1"/>
  <c r="U152" i="1"/>
  <c r="U165" i="1"/>
  <c r="U664" i="1"/>
  <c r="U689" i="1"/>
  <c r="U705" i="1"/>
  <c r="U721" i="1"/>
  <c r="U737" i="1"/>
  <c r="U753" i="1"/>
  <c r="U769" i="1"/>
  <c r="U785" i="1"/>
  <c r="U801" i="1"/>
  <c r="U817" i="1"/>
  <c r="U833" i="1"/>
  <c r="U849" i="1"/>
  <c r="U865" i="1"/>
  <c r="U881" i="1"/>
  <c r="U897" i="1"/>
  <c r="U913" i="1"/>
  <c r="U929" i="1"/>
  <c r="U966" i="1"/>
  <c r="U985" i="1"/>
  <c r="U1026" i="1"/>
  <c r="Q1040" i="1"/>
  <c r="U1040" i="1" s="1"/>
  <c r="Q1057" i="1"/>
  <c r="U1057" i="1" s="1"/>
  <c r="Q1063" i="1"/>
  <c r="U1063" i="1" s="1"/>
  <c r="U1091" i="1"/>
  <c r="T1149" i="1"/>
  <c r="T1175" i="1"/>
  <c r="T1211" i="1"/>
  <c r="T1233" i="1"/>
  <c r="T1265" i="1"/>
  <c r="U1284" i="1"/>
  <c r="T1287" i="1"/>
  <c r="T1328" i="1"/>
  <c r="T1335" i="1"/>
  <c r="T1340" i="1"/>
  <c r="U1342" i="1"/>
  <c r="T1343" i="1"/>
  <c r="T1353" i="1"/>
  <c r="T1373" i="1"/>
  <c r="T1376" i="1"/>
  <c r="T1417" i="1"/>
  <c r="T1449" i="1"/>
  <c r="T1593" i="1"/>
  <c r="T1842" i="1"/>
  <c r="U1877" i="1"/>
  <c r="U1890" i="1"/>
  <c r="T2070" i="1"/>
  <c r="P2707" i="1"/>
  <c r="T2707" i="1" s="1"/>
  <c r="Q2905" i="1"/>
  <c r="U2905" i="1" s="1"/>
  <c r="U142" i="1"/>
  <c r="T248" i="1"/>
  <c r="U1065" i="1"/>
  <c r="U1135" i="1"/>
  <c r="T1405" i="1"/>
  <c r="T1408" i="1"/>
  <c r="P2661" i="1"/>
  <c r="T2661" i="1" s="1"/>
  <c r="T1551" i="1"/>
  <c r="U648" i="1"/>
  <c r="U657" i="1"/>
  <c r="U677" i="1"/>
  <c r="U688" i="1"/>
  <c r="U695" i="1"/>
  <c r="U700" i="1"/>
  <c r="U709" i="1"/>
  <c r="U725" i="1"/>
  <c r="U741" i="1"/>
  <c r="U757" i="1"/>
  <c r="U773" i="1"/>
  <c r="U789" i="1"/>
  <c r="U805" i="1"/>
  <c r="U821" i="1"/>
  <c r="U837" i="1"/>
  <c r="U1045" i="1"/>
  <c r="U1072" i="1"/>
  <c r="Q1098" i="1"/>
  <c r="U1098" i="1" s="1"/>
  <c r="U1107" i="1"/>
  <c r="U1125" i="1"/>
  <c r="U1131" i="1"/>
  <c r="U1156" i="1"/>
  <c r="T1165" i="1"/>
  <c r="U1188" i="1"/>
  <c r="U1374" i="1"/>
  <c r="T1375" i="1"/>
  <c r="Q1383" i="1"/>
  <c r="U1383" i="1" s="1"/>
  <c r="U1388" i="1"/>
  <c r="T1389" i="1"/>
  <c r="U1391" i="1"/>
  <c r="U1415" i="1"/>
  <c r="U1426" i="1"/>
  <c r="U1435" i="1"/>
  <c r="U1462" i="1"/>
  <c r="U1487" i="1"/>
  <c r="U1502" i="1"/>
  <c r="U1522" i="1"/>
  <c r="U1531" i="1"/>
  <c r="T1599" i="1"/>
  <c r="T1615" i="1"/>
  <c r="P1675" i="1"/>
  <c r="T1675" i="1" s="1"/>
  <c r="P1866" i="1"/>
  <c r="T1866" i="1" s="1"/>
  <c r="U1898" i="1"/>
  <c r="U1945" i="1"/>
  <c r="U1977" i="1"/>
  <c r="Q1989" i="1"/>
  <c r="U1989" i="1" s="1"/>
  <c r="U1994" i="1"/>
  <c r="T2051" i="1"/>
  <c r="T2142" i="1"/>
  <c r="U2339" i="1"/>
  <c r="Q2373" i="1"/>
  <c r="U2373" i="1" s="1"/>
  <c r="T2448" i="1"/>
  <c r="T2489" i="1"/>
  <c r="P2715" i="1"/>
  <c r="T2715" i="1" s="1"/>
  <c r="U3015" i="1"/>
  <c r="Q3061" i="1"/>
  <c r="U3061" i="1" s="1"/>
  <c r="U2969" i="1"/>
  <c r="U2581" i="1"/>
  <c r="T2691" i="1"/>
  <c r="T2787" i="1"/>
  <c r="P2795" i="1"/>
  <c r="T2795" i="1" s="1"/>
  <c r="T2882" i="1"/>
  <c r="T2889" i="1"/>
  <c r="T2898" i="1"/>
  <c r="T2962" i="1"/>
  <c r="T2977" i="1"/>
  <c r="U3012" i="1"/>
  <c r="T3096" i="1"/>
  <c r="T3235" i="1"/>
  <c r="T3266" i="1"/>
  <c r="T3269" i="1"/>
  <c r="T3278" i="1"/>
  <c r="T3289" i="1"/>
  <c r="T3323" i="1"/>
  <c r="Q2897" i="1"/>
  <c r="U2897" i="1" s="1"/>
  <c r="U2915" i="1"/>
  <c r="U2921" i="1"/>
  <c r="T3299" i="1"/>
  <c r="T2525" i="1"/>
  <c r="T3286" i="1"/>
  <c r="T3301" i="1"/>
  <c r="T3333" i="1"/>
  <c r="T2778" i="1"/>
  <c r="Q2994" i="1"/>
  <c r="U2994" i="1" s="1"/>
  <c r="T2536" i="1"/>
  <c r="T2674" i="1"/>
  <c r="T2701" i="1"/>
  <c r="T2718" i="1"/>
  <c r="T2803" i="1"/>
  <c r="P2827" i="1"/>
  <c r="T2827" i="1" s="1"/>
  <c r="T2852" i="1"/>
  <c r="U2890" i="1"/>
  <c r="U2899" i="1"/>
  <c r="T2904" i="1"/>
  <c r="Q2913" i="1"/>
  <c r="U2913" i="1" s="1"/>
  <c r="T2921" i="1"/>
  <c r="U2939" i="1"/>
  <c r="U2963" i="1"/>
  <c r="T2992" i="1"/>
  <c r="U3003" i="1"/>
  <c r="U3025" i="1"/>
  <c r="U3065" i="1"/>
  <c r="T3326" i="1"/>
  <c r="C4" i="3"/>
  <c r="D4" i="3" s="1"/>
  <c r="P1025" i="1"/>
  <c r="T1025" i="1" s="1"/>
  <c r="P1082" i="1"/>
  <c r="T1082" i="1" s="1"/>
  <c r="Q1252" i="1"/>
  <c r="U1252" i="1"/>
  <c r="P1641" i="1"/>
  <c r="T1641" i="1" s="1"/>
  <c r="P1653" i="1"/>
  <c r="T1653" i="1" s="1"/>
  <c r="P2560" i="1"/>
  <c r="T2560" i="1" s="1"/>
  <c r="P2829" i="1"/>
  <c r="T2829" i="1" s="1"/>
  <c r="U111" i="1"/>
  <c r="U118" i="1"/>
  <c r="U144" i="1"/>
  <c r="U157" i="1"/>
  <c r="U160" i="1"/>
  <c r="U168" i="1"/>
  <c r="U176" i="1"/>
  <c r="U186" i="1"/>
  <c r="U504" i="1"/>
  <c r="U512" i="1"/>
  <c r="U528" i="1"/>
  <c r="U536" i="1"/>
  <c r="U606" i="1"/>
  <c r="U609" i="1"/>
  <c r="U619" i="1"/>
  <c r="U667" i="1"/>
  <c r="U673" i="1"/>
  <c r="U684" i="1"/>
  <c r="T945" i="1"/>
  <c r="T955" i="1"/>
  <c r="Q989" i="1"/>
  <c r="U989" i="1" s="1"/>
  <c r="T997" i="1"/>
  <c r="T1011" i="1"/>
  <c r="T1017" i="1"/>
  <c r="U1034" i="1"/>
  <c r="Q1037" i="1"/>
  <c r="U1037" i="1" s="1"/>
  <c r="U1041" i="1"/>
  <c r="U1043" i="1"/>
  <c r="P1045" i="1"/>
  <c r="T1045" i="1" s="1"/>
  <c r="U1048" i="1"/>
  <c r="T1054" i="1"/>
  <c r="U1066" i="1"/>
  <c r="Q1069" i="1"/>
  <c r="U1069" i="1" s="1"/>
  <c r="U1075" i="1"/>
  <c r="P1077" i="1"/>
  <c r="T1077" i="1" s="1"/>
  <c r="U1080" i="1"/>
  <c r="T1086" i="1"/>
  <c r="T1094" i="1"/>
  <c r="Q1102" i="1"/>
  <c r="U1102" i="1" s="1"/>
  <c r="T1113" i="1"/>
  <c r="Q1114" i="1"/>
  <c r="U1114" i="1" s="1"/>
  <c r="P1117" i="1"/>
  <c r="T1117" i="1" s="1"/>
  <c r="U1119" i="1"/>
  <c r="U1121" i="1"/>
  <c r="U1136" i="1"/>
  <c r="U1138" i="1"/>
  <c r="T1144" i="1"/>
  <c r="T1157" i="1"/>
  <c r="Q1166" i="1"/>
  <c r="U1166" i="1" s="1"/>
  <c r="P1260" i="1"/>
  <c r="T1260" i="1" s="1"/>
  <c r="P1388" i="1"/>
  <c r="T1388" i="1" s="1"/>
  <c r="P1425" i="1"/>
  <c r="T1425" i="1" s="1"/>
  <c r="Q1510" i="1"/>
  <c r="U1510" i="1" s="1"/>
  <c r="P1521" i="1"/>
  <c r="T1521" i="1" s="1"/>
  <c r="P1554" i="1"/>
  <c r="T1554" i="1" s="1"/>
  <c r="P1846" i="1"/>
  <c r="T1846" i="1" s="1"/>
  <c r="Q1913" i="1"/>
  <c r="U1913" i="1" s="1"/>
  <c r="P2091" i="1"/>
  <c r="T2091" i="1" s="1"/>
  <c r="Q2409" i="1"/>
  <c r="U2409" i="1" s="1"/>
  <c r="P2729" i="1"/>
  <c r="T2729" i="1" s="1"/>
  <c r="P2754" i="1"/>
  <c r="T2754" i="1" s="1"/>
  <c r="U507" i="1"/>
  <c r="U539" i="1"/>
  <c r="Q1046" i="1"/>
  <c r="U1046" i="1" s="1"/>
  <c r="Q1190" i="1"/>
  <c r="U1190" i="1" s="1"/>
  <c r="P1333" i="1"/>
  <c r="T1333" i="1" s="1"/>
  <c r="P2079" i="1"/>
  <c r="T2079" i="1" s="1"/>
  <c r="U131" i="1"/>
  <c r="Q134" i="1"/>
  <c r="U134" i="1" s="1"/>
  <c r="U501" i="1"/>
  <c r="U509" i="1"/>
  <c r="U517" i="1"/>
  <c r="U525" i="1"/>
  <c r="U533" i="1"/>
  <c r="Q970" i="1"/>
  <c r="U970" i="1" s="1"/>
  <c r="P975" i="1"/>
  <c r="T975" i="1" s="1"/>
  <c r="P977" i="1"/>
  <c r="T977" i="1" s="1"/>
  <c r="T991" i="1"/>
  <c r="P1003" i="1"/>
  <c r="T1003" i="1" s="1"/>
  <c r="P1031" i="1"/>
  <c r="T1031" i="1" s="1"/>
  <c r="Q1032" i="1"/>
  <c r="U1032" i="1" s="1"/>
  <c r="T1039" i="1"/>
  <c r="P1041" i="1"/>
  <c r="T1041" i="1" s="1"/>
  <c r="T1044" i="1"/>
  <c r="T1049" i="1"/>
  <c r="Q1054" i="1"/>
  <c r="U1054" i="1" s="1"/>
  <c r="P1058" i="1"/>
  <c r="T1058" i="1" s="1"/>
  <c r="P1063" i="1"/>
  <c r="T1063" i="1" s="1"/>
  <c r="Q1064" i="1"/>
  <c r="U1064" i="1" s="1"/>
  <c r="T1071" i="1"/>
  <c r="T1076" i="1"/>
  <c r="T1081" i="1"/>
  <c r="Q1086" i="1"/>
  <c r="U1086" i="1" s="1"/>
  <c r="P1090" i="1"/>
  <c r="T1090" i="1" s="1"/>
  <c r="Q1094" i="1"/>
  <c r="U1094" i="1" s="1"/>
  <c r="T1105" i="1"/>
  <c r="P1109" i="1"/>
  <c r="T1109" i="1" s="1"/>
  <c r="U1111" i="1"/>
  <c r="U1113" i="1"/>
  <c r="U1128" i="1"/>
  <c r="P1145" i="1"/>
  <c r="T1145" i="1" s="1"/>
  <c r="Q1198" i="1"/>
  <c r="U1198" i="1" s="1"/>
  <c r="P1223" i="1"/>
  <c r="T1223" i="1" s="1"/>
  <c r="P1249" i="1"/>
  <c r="T1249" i="1" s="1"/>
  <c r="P1361" i="1"/>
  <c r="T1361" i="1" s="1"/>
  <c r="Q1366" i="1"/>
  <c r="U1366" i="1" s="1"/>
  <c r="P1379" i="1"/>
  <c r="T1379" i="1" s="1"/>
  <c r="P1577" i="1"/>
  <c r="T1577" i="1" s="1"/>
  <c r="P1685" i="1"/>
  <c r="T1685" i="1" s="1"/>
  <c r="P2202" i="1"/>
  <c r="T2202" i="1" s="1"/>
  <c r="P961" i="1"/>
  <c r="T961" i="1" s="1"/>
  <c r="T1036" i="1"/>
  <c r="Q1110" i="1"/>
  <c r="U1110" i="1" s="1"/>
  <c r="P1161" i="1"/>
  <c r="T1161" i="1" s="1"/>
  <c r="P1173" i="1"/>
  <c r="T1173" i="1" s="1"/>
  <c r="Q1318" i="1"/>
  <c r="U1318" i="1" s="1"/>
  <c r="Q1407" i="1"/>
  <c r="U1407" i="1" s="1"/>
  <c r="U159" i="1"/>
  <c r="U608" i="1"/>
  <c r="U611" i="1"/>
  <c r="Q1005" i="1"/>
  <c r="U1005" i="1" s="1"/>
  <c r="U1006" i="1"/>
  <c r="P1053" i="1"/>
  <c r="T1053" i="1" s="1"/>
  <c r="P1085" i="1"/>
  <c r="T1085" i="1" s="1"/>
  <c r="P1101" i="1"/>
  <c r="T1101" i="1" s="1"/>
  <c r="P1116" i="1"/>
  <c r="T1116" i="1" s="1"/>
  <c r="U1133" i="1"/>
  <c r="P1147" i="1"/>
  <c r="T1147" i="1" s="1"/>
  <c r="P1180" i="1"/>
  <c r="T1180" i="1" s="1"/>
  <c r="P1191" i="1"/>
  <c r="T1191" i="1" s="1"/>
  <c r="P1193" i="1"/>
  <c r="T1193" i="1" s="1"/>
  <c r="P1235" i="1"/>
  <c r="T1235" i="1" s="1"/>
  <c r="Q1270" i="1"/>
  <c r="U1270" i="1" s="1"/>
  <c r="P1279" i="1"/>
  <c r="T1279" i="1" s="1"/>
  <c r="P1321" i="1"/>
  <c r="T1321" i="1" s="1"/>
  <c r="P1393" i="1"/>
  <c r="T1393" i="1" s="1"/>
  <c r="Q1398" i="1"/>
  <c r="U1398" i="1" s="1"/>
  <c r="P1411" i="1"/>
  <c r="T1411" i="1" s="1"/>
  <c r="P1481" i="1"/>
  <c r="T1481" i="1" s="1"/>
  <c r="P1490" i="1"/>
  <c r="T1490" i="1" s="1"/>
  <c r="P1623" i="1"/>
  <c r="T1623" i="1" s="1"/>
  <c r="P1707" i="1"/>
  <c r="T1707" i="1" s="1"/>
  <c r="Q1934" i="1"/>
  <c r="U1934" i="1" s="1"/>
  <c r="Q1966" i="1"/>
  <c r="U1966" i="1" s="1"/>
  <c r="Q1998" i="1"/>
  <c r="U1998" i="1" s="1"/>
  <c r="P2026" i="1"/>
  <c r="T2026" i="1" s="1"/>
  <c r="Q2035" i="1"/>
  <c r="U2035" i="1" s="1"/>
  <c r="P2053" i="1"/>
  <c r="T2053" i="1" s="1"/>
  <c r="P2063" i="1"/>
  <c r="T2063" i="1" s="1"/>
  <c r="Q2985" i="1"/>
  <c r="U2985" i="1" s="1"/>
  <c r="P3109" i="1"/>
  <c r="T3109" i="1" s="1"/>
  <c r="P3296" i="1"/>
  <c r="T3296" i="1" s="1"/>
  <c r="U523" i="1"/>
  <c r="P1050" i="1"/>
  <c r="T1050" i="1" s="1"/>
  <c r="Q1078" i="1"/>
  <c r="U1078" i="1" s="1"/>
  <c r="Q1491" i="1"/>
  <c r="U1491" i="1" s="1"/>
  <c r="Q506" i="1"/>
  <c r="U506" i="1" s="1"/>
  <c r="Q514" i="1"/>
  <c r="U514" i="1" s="1"/>
  <c r="Q522" i="1"/>
  <c r="U522" i="1" s="1"/>
  <c r="Q530" i="1"/>
  <c r="U530" i="1" s="1"/>
  <c r="Q538" i="1"/>
  <c r="U538" i="1" s="1"/>
  <c r="U603" i="1"/>
  <c r="U629" i="1"/>
  <c r="U645" i="1"/>
  <c r="U661" i="1"/>
  <c r="U680" i="1"/>
  <c r="U946" i="1"/>
  <c r="U949" i="1"/>
  <c r="Q986" i="1"/>
  <c r="U986" i="1" s="1"/>
  <c r="P993" i="1"/>
  <c r="T993" i="1" s="1"/>
  <c r="U998" i="1"/>
  <c r="U1001" i="1"/>
  <c r="P1019" i="1"/>
  <c r="T1019" i="1" s="1"/>
  <c r="Q1030" i="1"/>
  <c r="U1030" i="1" s="1"/>
  <c r="P1034" i="1"/>
  <c r="T1034" i="1" s="1"/>
  <c r="Q1058" i="1"/>
  <c r="U1058" i="1" s="1"/>
  <c r="Q1062" i="1"/>
  <c r="U1062" i="1" s="1"/>
  <c r="P1066" i="1"/>
  <c r="T1066" i="1" s="1"/>
  <c r="Q1090" i="1"/>
  <c r="U1090" i="1" s="1"/>
  <c r="P1093" i="1"/>
  <c r="T1093" i="1" s="1"/>
  <c r="P1108" i="1"/>
  <c r="T1108" i="1" s="1"/>
  <c r="Q1142" i="1"/>
  <c r="U1142" i="1" s="1"/>
  <c r="Q1158" i="1"/>
  <c r="U1158" i="1" s="1"/>
  <c r="P1160" i="1"/>
  <c r="T1160" i="1" s="1"/>
  <c r="T1163" i="1"/>
  <c r="P1167" i="1"/>
  <c r="T1167" i="1" s="1"/>
  <c r="Q1172" i="1"/>
  <c r="U1172" i="1" s="1"/>
  <c r="P1195" i="1"/>
  <c r="T1195" i="1" s="1"/>
  <c r="P1204" i="1"/>
  <c r="T1204" i="1" s="1"/>
  <c r="P1308" i="1"/>
  <c r="T1308" i="1" s="1"/>
  <c r="P1352" i="1"/>
  <c r="T1352" i="1" s="1"/>
  <c r="Q1443" i="1"/>
  <c r="U1443" i="1" s="1"/>
  <c r="P1527" i="1"/>
  <c r="T1527" i="1" s="1"/>
  <c r="P1875" i="1"/>
  <c r="T1875" i="1" s="1"/>
  <c r="P2138" i="1"/>
  <c r="T2138" i="1" s="1"/>
  <c r="P2218" i="1"/>
  <c r="T2218" i="1" s="1"/>
  <c r="P2260" i="1"/>
  <c r="T2260" i="1" s="1"/>
  <c r="Q2395" i="1"/>
  <c r="U2395" i="1" s="1"/>
  <c r="P2554" i="1"/>
  <c r="T2554" i="1" s="1"/>
  <c r="P2627" i="1"/>
  <c r="T2627" i="1" s="1"/>
  <c r="P2650" i="1"/>
  <c r="T2650" i="1" s="1"/>
  <c r="P2868" i="1"/>
  <c r="T2868" i="1" s="1"/>
  <c r="U531" i="1"/>
  <c r="P987" i="1"/>
  <c r="T987" i="1" s="1"/>
  <c r="Q1018" i="1"/>
  <c r="U1018" i="1" s="1"/>
  <c r="T1073" i="1"/>
  <c r="T1121" i="1"/>
  <c r="U119" i="1"/>
  <c r="Q503" i="1"/>
  <c r="U503" i="1" s="1"/>
  <c r="Q511" i="1"/>
  <c r="U511" i="1" s="1"/>
  <c r="Q519" i="1"/>
  <c r="U519" i="1" s="1"/>
  <c r="Q527" i="1"/>
  <c r="U527" i="1" s="1"/>
  <c r="Q535" i="1"/>
  <c r="U535" i="1" s="1"/>
  <c r="P951" i="1"/>
  <c r="T951" i="1" s="1"/>
  <c r="P957" i="1"/>
  <c r="T957" i="1" s="1"/>
  <c r="U958" i="1"/>
  <c r="P963" i="1"/>
  <c r="T963" i="1" s="1"/>
  <c r="P969" i="1"/>
  <c r="T969" i="1" s="1"/>
  <c r="P1013" i="1"/>
  <c r="T1013" i="1" s="1"/>
  <c r="Q1021" i="1"/>
  <c r="U1021" i="1" s="1"/>
  <c r="U1022" i="1"/>
  <c r="P1027" i="1"/>
  <c r="T1027" i="1" s="1"/>
  <c r="P1030" i="1"/>
  <c r="T1030" i="1" s="1"/>
  <c r="P1061" i="1"/>
  <c r="T1061" i="1" s="1"/>
  <c r="P1062" i="1"/>
  <c r="T1062" i="1" s="1"/>
  <c r="P1097" i="1"/>
  <c r="T1097" i="1" s="1"/>
  <c r="P1100" i="1"/>
  <c r="T1100" i="1" s="1"/>
  <c r="U1117" i="1"/>
  <c r="P1119" i="1"/>
  <c r="T1119" i="1" s="1"/>
  <c r="Q1120" i="1"/>
  <c r="U1120" i="1" s="1"/>
  <c r="Q1134" i="1"/>
  <c r="U1134" i="1" s="1"/>
  <c r="P1169" i="1"/>
  <c r="T1169" i="1" s="1"/>
  <c r="P1188" i="1"/>
  <c r="T1188" i="1" s="1"/>
  <c r="P1199" i="1"/>
  <c r="T1199" i="1" s="1"/>
  <c r="Q1204" i="1"/>
  <c r="U1204" i="1" s="1"/>
  <c r="T1205" i="1"/>
  <c r="P1227" i="1"/>
  <c r="T1227" i="1" s="1"/>
  <c r="P1261" i="1"/>
  <c r="T1261" i="1" s="1"/>
  <c r="P1327" i="1"/>
  <c r="T1327" i="1" s="1"/>
  <c r="P1384" i="1"/>
  <c r="T1384" i="1" s="1"/>
  <c r="P1559" i="1"/>
  <c r="T1559" i="1" s="1"/>
  <c r="P1595" i="1"/>
  <c r="T1595" i="1" s="1"/>
  <c r="P1669" i="1"/>
  <c r="T1669" i="1" s="1"/>
  <c r="Q1897" i="1"/>
  <c r="U1897" i="1" s="1"/>
  <c r="P2535" i="1"/>
  <c r="T2535" i="1" s="1"/>
  <c r="Q2854" i="1"/>
  <c r="U2854" i="1" s="1"/>
  <c r="U515" i="1"/>
  <c r="T1102" i="1"/>
  <c r="P1203" i="1"/>
  <c r="T1203" i="1" s="1"/>
  <c r="U1214" i="1"/>
  <c r="P1356" i="1"/>
  <c r="T1356" i="1" s="1"/>
  <c r="U180" i="1"/>
  <c r="U153" i="1"/>
  <c r="U115" i="1"/>
  <c r="Q127" i="1"/>
  <c r="U127" i="1" s="1"/>
  <c r="U145" i="1"/>
  <c r="U161" i="1"/>
  <c r="U169" i="1"/>
  <c r="Q500" i="1"/>
  <c r="U500" i="1" s="1"/>
  <c r="U505" i="1"/>
  <c r="Q508" i="1"/>
  <c r="U508" i="1" s="1"/>
  <c r="U513" i="1"/>
  <c r="Q516" i="1"/>
  <c r="U516" i="1" s="1"/>
  <c r="U521" i="1"/>
  <c r="Q524" i="1"/>
  <c r="U524" i="1" s="1"/>
  <c r="U529" i="1"/>
  <c r="Q532" i="1"/>
  <c r="U532" i="1" s="1"/>
  <c r="U537" i="1"/>
  <c r="Q540" i="1"/>
  <c r="U540" i="1" s="1"/>
  <c r="U546" i="1"/>
  <c r="Q548" i="1"/>
  <c r="U548" i="1" s="1"/>
  <c r="U554" i="1"/>
  <c r="Q556" i="1"/>
  <c r="U556" i="1" s="1"/>
  <c r="U562" i="1"/>
  <c r="Q564" i="1"/>
  <c r="U564" i="1" s="1"/>
  <c r="U570" i="1"/>
  <c r="Q572" i="1"/>
  <c r="U572" i="1" s="1"/>
  <c r="U578" i="1"/>
  <c r="Q580" i="1"/>
  <c r="U580" i="1" s="1"/>
  <c r="U586" i="1"/>
  <c r="Q588" i="1"/>
  <c r="U588" i="1" s="1"/>
  <c r="U594" i="1"/>
  <c r="Q596" i="1"/>
  <c r="U596" i="1" s="1"/>
  <c r="U602" i="1"/>
  <c r="U628" i="1"/>
  <c r="U636" i="1"/>
  <c r="U644" i="1"/>
  <c r="U652" i="1"/>
  <c r="U660" i="1"/>
  <c r="U679" i="1"/>
  <c r="U696" i="1"/>
  <c r="U710" i="1"/>
  <c r="U718" i="1"/>
  <c r="U726" i="1"/>
  <c r="U734" i="1"/>
  <c r="U742" i="1"/>
  <c r="U750" i="1"/>
  <c r="U758" i="1"/>
  <c r="U766" i="1"/>
  <c r="U774" i="1"/>
  <c r="U782" i="1"/>
  <c r="U790" i="1"/>
  <c r="U798" i="1"/>
  <c r="U806" i="1"/>
  <c r="U814" i="1"/>
  <c r="U822" i="1"/>
  <c r="U830" i="1"/>
  <c r="U838" i="1"/>
  <c r="U846" i="1"/>
  <c r="U854" i="1"/>
  <c r="U862" i="1"/>
  <c r="U870" i="1"/>
  <c r="U878" i="1"/>
  <c r="U886" i="1"/>
  <c r="U894" i="1"/>
  <c r="U902" i="1"/>
  <c r="U910" i="1"/>
  <c r="U918" i="1"/>
  <c r="U926" i="1"/>
  <c r="U934" i="1"/>
  <c r="U942" i="1"/>
  <c r="U945" i="1"/>
  <c r="T959" i="1"/>
  <c r="P971" i="1"/>
  <c r="T971" i="1" s="1"/>
  <c r="U977" i="1"/>
  <c r="Q1002" i="1"/>
  <c r="U1002" i="1" s="1"/>
  <c r="P1007" i="1"/>
  <c r="T1007" i="1" s="1"/>
  <c r="P1009" i="1"/>
  <c r="T1009" i="1" s="1"/>
  <c r="U1014" i="1"/>
  <c r="U1017" i="1"/>
  <c r="T1023" i="1"/>
  <c r="T1033" i="1"/>
  <c r="Q1038" i="1"/>
  <c r="U1038" i="1" s="1"/>
  <c r="P1042" i="1"/>
  <c r="T1042" i="1" s="1"/>
  <c r="P1047" i="1"/>
  <c r="T1047" i="1" s="1"/>
  <c r="P1052" i="1"/>
  <c r="T1052" i="1" s="1"/>
  <c r="T1055" i="1"/>
  <c r="P1057" i="1"/>
  <c r="T1057" i="1" s="1"/>
  <c r="T1060" i="1"/>
  <c r="T1065" i="1"/>
  <c r="Q1070" i="1"/>
  <c r="U1070" i="1" s="1"/>
  <c r="P1074" i="1"/>
  <c r="T1074" i="1" s="1"/>
  <c r="P1079" i="1"/>
  <c r="T1079" i="1" s="1"/>
  <c r="P1084" i="1"/>
  <c r="T1084" i="1" s="1"/>
  <c r="T1087" i="1"/>
  <c r="P1089" i="1"/>
  <c r="T1089" i="1" s="1"/>
  <c r="P1092" i="1"/>
  <c r="T1092" i="1" s="1"/>
  <c r="T1095" i="1"/>
  <c r="U1096" i="1"/>
  <c r="U1109" i="1"/>
  <c r="P1111" i="1"/>
  <c r="T1111" i="1" s="1"/>
  <c r="Q1112" i="1"/>
  <c r="U1112" i="1" s="1"/>
  <c r="T1118" i="1"/>
  <c r="Q1126" i="1"/>
  <c r="U1126" i="1" s="1"/>
  <c r="P1141" i="1"/>
  <c r="T1141" i="1" s="1"/>
  <c r="P1151" i="1"/>
  <c r="T1151" i="1" s="1"/>
  <c r="T1155" i="1"/>
  <c r="T1200" i="1"/>
  <c r="T1213" i="1"/>
  <c r="P1224" i="1"/>
  <c r="T1224" i="1" s="1"/>
  <c r="P1271" i="1"/>
  <c r="T1271" i="1" s="1"/>
  <c r="P1283" i="1"/>
  <c r="T1283" i="1" s="1"/>
  <c r="U1286" i="1"/>
  <c r="P1416" i="1"/>
  <c r="T1416" i="1" s="1"/>
  <c r="P1487" i="1"/>
  <c r="T1487" i="1" s="1"/>
  <c r="P1582" i="1"/>
  <c r="T1582" i="1" s="1"/>
  <c r="U123" i="1"/>
  <c r="T1068" i="1"/>
  <c r="U156" i="1"/>
  <c r="Q139" i="1"/>
  <c r="U139" i="1" s="1"/>
  <c r="U135" i="1"/>
  <c r="U184" i="1"/>
  <c r="U189" i="1"/>
  <c r="U502" i="1"/>
  <c r="U510" i="1"/>
  <c r="U518" i="1"/>
  <c r="U526" i="1"/>
  <c r="U534" i="1"/>
  <c r="U617" i="1"/>
  <c r="U668" i="1"/>
  <c r="U676" i="1"/>
  <c r="U693" i="1"/>
  <c r="U704" i="1"/>
  <c r="T943" i="1"/>
  <c r="P947" i="1"/>
  <c r="T947" i="1" s="1"/>
  <c r="T949" i="1"/>
  <c r="P953" i="1"/>
  <c r="T953" i="1" s="1"/>
  <c r="P965" i="1"/>
  <c r="T965" i="1" s="1"/>
  <c r="Q973" i="1"/>
  <c r="U973" i="1"/>
  <c r="U974" i="1"/>
  <c r="P979" i="1"/>
  <c r="T979" i="1" s="1"/>
  <c r="T981" i="1"/>
  <c r="P985" i="1"/>
  <c r="T985" i="1" s="1"/>
  <c r="T995" i="1"/>
  <c r="T1001" i="1"/>
  <c r="P1029" i="1"/>
  <c r="T1029" i="1" s="1"/>
  <c r="U1035" i="1"/>
  <c r="P1037" i="1"/>
  <c r="T1037" i="1" s="1"/>
  <c r="P1038" i="1"/>
  <c r="T1038" i="1" s="1"/>
  <c r="T1046" i="1"/>
  <c r="U1067" i="1"/>
  <c r="P1069" i="1"/>
  <c r="T1069" i="1" s="1"/>
  <c r="P1070" i="1"/>
  <c r="T1070" i="1" s="1"/>
  <c r="T1078" i="1"/>
  <c r="U1101" i="1"/>
  <c r="P1103" i="1"/>
  <c r="T1103" i="1" s="1"/>
  <c r="Q1104" i="1"/>
  <c r="U1104" i="1" s="1"/>
  <c r="T1110" i="1"/>
  <c r="Q1118" i="1"/>
  <c r="U1118" i="1" s="1"/>
  <c r="P1148" i="1"/>
  <c r="T1148" i="1" s="1"/>
  <c r="T1152" i="1"/>
  <c r="P1156" i="1"/>
  <c r="T1156" i="1"/>
  <c r="T1172" i="1"/>
  <c r="P1179" i="1"/>
  <c r="T1179" i="1" s="1"/>
  <c r="P1192" i="1"/>
  <c r="T1192" i="1" s="1"/>
  <c r="P1201" i="1"/>
  <c r="T1201" i="1" s="1"/>
  <c r="P1236" i="1"/>
  <c r="T1236" i="1" s="1"/>
  <c r="Q1246" i="1"/>
  <c r="U1246" i="1" s="1"/>
  <c r="P1273" i="1"/>
  <c r="T1273" i="1" s="1"/>
  <c r="P1280" i="1"/>
  <c r="T1280" i="1" s="1"/>
  <c r="Q1375" i="1"/>
  <c r="U1375" i="1" s="1"/>
  <c r="Q1451" i="1"/>
  <c r="U1451" i="1" s="1"/>
  <c r="P1493" i="1"/>
  <c r="T1493" i="1" s="1"/>
  <c r="P1618" i="1"/>
  <c r="T1618" i="1" s="1"/>
  <c r="Q1918" i="1"/>
  <c r="U1918" i="1" s="1"/>
  <c r="Q1950" i="1"/>
  <c r="U1950" i="1" s="1"/>
  <c r="Q1982" i="1"/>
  <c r="U1982" i="1" s="1"/>
  <c r="Q2016" i="1"/>
  <c r="U2016" i="1" s="1"/>
  <c r="P2058" i="1"/>
  <c r="T2058" i="1" s="1"/>
  <c r="Q2366" i="1"/>
  <c r="U2366" i="1" s="1"/>
  <c r="P2440" i="1"/>
  <c r="T2440" i="1" s="1"/>
  <c r="P2607" i="1"/>
  <c r="T2607" i="1" s="1"/>
  <c r="P2793" i="1"/>
  <c r="T2793" i="1" s="1"/>
  <c r="T967" i="1"/>
  <c r="T973" i="1"/>
  <c r="T983" i="1"/>
  <c r="T989" i="1"/>
  <c r="T999" i="1"/>
  <c r="T1005" i="1"/>
  <c r="T1015" i="1"/>
  <c r="T1021" i="1"/>
  <c r="T1032" i="1"/>
  <c r="T1040" i="1"/>
  <c r="T1048" i="1"/>
  <c r="T1056" i="1"/>
  <c r="T1064" i="1"/>
  <c r="T1072" i="1"/>
  <c r="T1080" i="1"/>
  <c r="T1088" i="1"/>
  <c r="T1096" i="1"/>
  <c r="T1104" i="1"/>
  <c r="T1112" i="1"/>
  <c r="T1120" i="1"/>
  <c r="T1197" i="1"/>
  <c r="T1216" i="1"/>
  <c r="T1228" i="1"/>
  <c r="U1238" i="1"/>
  <c r="T1241" i="1"/>
  <c r="T1247" i="1"/>
  <c r="T1269" i="1"/>
  <c r="T1275" i="1"/>
  <c r="T1284" i="1"/>
  <c r="T1288" i="1"/>
  <c r="U1294" i="1"/>
  <c r="T1297" i="1"/>
  <c r="U1300" i="1"/>
  <c r="T1319" i="1"/>
  <c r="T1325" i="1"/>
  <c r="T1331" i="1"/>
  <c r="T1344" i="1"/>
  <c r="T1363" i="1"/>
  <c r="T1368" i="1"/>
  <c r="T1372" i="1"/>
  <c r="T1377" i="1"/>
  <c r="T1395" i="1"/>
  <c r="T1400" i="1"/>
  <c r="T1404" i="1"/>
  <c r="T1409" i="1"/>
  <c r="U1427" i="1"/>
  <c r="T1447" i="1"/>
  <c r="T1455" i="1"/>
  <c r="U1471" i="1"/>
  <c r="U1474" i="1"/>
  <c r="T1485" i="1"/>
  <c r="T1497" i="1"/>
  <c r="U1503" i="1"/>
  <c r="U1506" i="1"/>
  <c r="T1525" i="1"/>
  <c r="U1534" i="1"/>
  <c r="T1537" i="1"/>
  <c r="T1546" i="1"/>
  <c r="T1563" i="1"/>
  <c r="T1574" i="1"/>
  <c r="T1591" i="1"/>
  <c r="T1601" i="1"/>
  <c r="T1610" i="1"/>
  <c r="T1627" i="1"/>
  <c r="T1638" i="1"/>
  <c r="T1645" i="1"/>
  <c r="T1661" i="1"/>
  <c r="T1677" i="1"/>
  <c r="T1693" i="1"/>
  <c r="T1745" i="1"/>
  <c r="T1761" i="1"/>
  <c r="T1777" i="1"/>
  <c r="T1793" i="1"/>
  <c r="T1809" i="1"/>
  <c r="T1830" i="1"/>
  <c r="T1862" i="1"/>
  <c r="T2030" i="1"/>
  <c r="T2106" i="1"/>
  <c r="T2152" i="1"/>
  <c r="T2264" i="1"/>
  <c r="P2284" i="1"/>
  <c r="T2284" i="1" s="1"/>
  <c r="T2308" i="1"/>
  <c r="U2403" i="1"/>
  <c r="U2417" i="1"/>
  <c r="T2449" i="1"/>
  <c r="T2485" i="1"/>
  <c r="T2544" i="1"/>
  <c r="Q2560" i="1"/>
  <c r="U2560" i="1" s="1"/>
  <c r="Q2583" i="1"/>
  <c r="U2583" i="1" s="1"/>
  <c r="U2590" i="1"/>
  <c r="T2593" i="1"/>
  <c r="T2619" i="1"/>
  <c r="P2637" i="1"/>
  <c r="T2637" i="1" s="1"/>
  <c r="P2669" i="1"/>
  <c r="T2669" i="1" s="1"/>
  <c r="T2751" i="1"/>
  <c r="U2813" i="1"/>
  <c r="T2837" i="1"/>
  <c r="P2845" i="1"/>
  <c r="T2845" i="1" s="1"/>
  <c r="P2906" i="1"/>
  <c r="T2906" i="1" s="1"/>
  <c r="Q2923" i="1"/>
  <c r="U2923" i="1" s="1"/>
  <c r="P2994" i="1"/>
  <c r="T2994" i="1" s="1"/>
  <c r="P3083" i="1"/>
  <c r="T3083" i="1" s="1"/>
  <c r="P3328" i="1"/>
  <c r="T3328" i="1" s="1"/>
  <c r="T1253" i="1"/>
  <c r="T1272" i="1"/>
  <c r="T1367" i="1"/>
  <c r="U1372" i="1"/>
  <c r="U1377" i="1"/>
  <c r="T1381" i="1"/>
  <c r="T1399" i="1"/>
  <c r="U1404" i="1"/>
  <c r="U1409" i="1"/>
  <c r="T1413" i="1"/>
  <c r="P2154" i="1"/>
  <c r="T2154" i="1" s="1"/>
  <c r="P2312" i="1"/>
  <c r="T2312" i="1" s="1"/>
  <c r="Q2370" i="1"/>
  <c r="U2370" i="1" s="1"/>
  <c r="P2472" i="1"/>
  <c r="T2472" i="1" s="1"/>
  <c r="Q2544" i="1"/>
  <c r="U2544" i="1" s="1"/>
  <c r="Q2569" i="1"/>
  <c r="U2569" i="1" s="1"/>
  <c r="Q2593" i="1"/>
  <c r="U2593" i="1" s="1"/>
  <c r="Q2822" i="1"/>
  <c r="U2822" i="1" s="1"/>
  <c r="P2952" i="1"/>
  <c r="T2952" i="1" s="1"/>
  <c r="Q3060" i="1"/>
  <c r="U3060" i="1" s="1"/>
  <c r="P3203" i="1"/>
  <c r="T3203" i="1" s="1"/>
  <c r="P3233" i="1"/>
  <c r="T3233" i="1" s="1"/>
  <c r="P2268" i="1"/>
  <c r="T2268" i="1" s="1"/>
  <c r="Q2353" i="1"/>
  <c r="U2353" i="1" s="1"/>
  <c r="Q2361" i="1"/>
  <c r="U2361" i="1" s="1"/>
  <c r="Q2414" i="1"/>
  <c r="U2414" i="1" s="1"/>
  <c r="U2556" i="1"/>
  <c r="T2562" i="1"/>
  <c r="Q2563" i="1"/>
  <c r="U2563" i="1" s="1"/>
  <c r="T2606" i="1"/>
  <c r="T2675" i="1"/>
  <c r="T2755" i="1"/>
  <c r="T2767" i="1"/>
  <c r="Q2838" i="1"/>
  <c r="U2838" i="1" s="1"/>
  <c r="P2853" i="1"/>
  <c r="T2853" i="1" s="1"/>
  <c r="T2858" i="1"/>
  <c r="Q2862" i="1"/>
  <c r="U2862" i="1" s="1"/>
  <c r="Q2962" i="1"/>
  <c r="U2962" i="1" s="1"/>
  <c r="P3078" i="1"/>
  <c r="T3078" i="1" s="1"/>
  <c r="Q3119" i="1"/>
  <c r="U3119" i="1" s="1"/>
  <c r="Q1326" i="1"/>
  <c r="U1326" i="1" s="1"/>
  <c r="P1433" i="1"/>
  <c r="T1433" i="1" s="1"/>
  <c r="P1489" i="1"/>
  <c r="T1489" i="1" s="1"/>
  <c r="P1495" i="1"/>
  <c r="T1495" i="1" s="1"/>
  <c r="P1529" i="1"/>
  <c r="T1529" i="1" s="1"/>
  <c r="P1535" i="1"/>
  <c r="T1535" i="1" s="1"/>
  <c r="P1543" i="1"/>
  <c r="T1543" i="1" s="1"/>
  <c r="P1566" i="1"/>
  <c r="T1566" i="1" s="1"/>
  <c r="P1579" i="1"/>
  <c r="T1579" i="1" s="1"/>
  <c r="P1602" i="1"/>
  <c r="T1602" i="1" s="1"/>
  <c r="P1607" i="1"/>
  <c r="T1607" i="1" s="1"/>
  <c r="P1630" i="1"/>
  <c r="T1630" i="1" s="1"/>
  <c r="P1643" i="1"/>
  <c r="T1643" i="1" s="1"/>
  <c r="P1649" i="1"/>
  <c r="T1649" i="1" s="1"/>
  <c r="P1665" i="1"/>
  <c r="T1665" i="1" s="1"/>
  <c r="P1681" i="1"/>
  <c r="T1681" i="1" s="1"/>
  <c r="P1699" i="1"/>
  <c r="T1699" i="1" s="1"/>
  <c r="P1719" i="1"/>
  <c r="T1719" i="1" s="1"/>
  <c r="P1854" i="1"/>
  <c r="T1854" i="1" s="1"/>
  <c r="P2057" i="1"/>
  <c r="T2057" i="1" s="1"/>
  <c r="P2062" i="1"/>
  <c r="T2062" i="1" s="1"/>
  <c r="P2190" i="1"/>
  <c r="T2190" i="1" s="1"/>
  <c r="P2206" i="1"/>
  <c r="T2206" i="1" s="1"/>
  <c r="P2244" i="1"/>
  <c r="T2244" i="1" s="1"/>
  <c r="U2410" i="1"/>
  <c r="P2424" i="1"/>
  <c r="T2424" i="1" s="1"/>
  <c r="P2432" i="1"/>
  <c r="T2432" i="1" s="1"/>
  <c r="P2520" i="1"/>
  <c r="T2520" i="1" s="1"/>
  <c r="Q2547" i="1"/>
  <c r="U2547" i="1" s="1"/>
  <c r="Q2559" i="1"/>
  <c r="U2559" i="1" s="1"/>
  <c r="Q2565" i="1"/>
  <c r="U2565" i="1" s="1"/>
  <c r="Q2577" i="1"/>
  <c r="U2577" i="1" s="1"/>
  <c r="Q2589" i="1"/>
  <c r="U2589" i="1" s="1"/>
  <c r="Q2598" i="1"/>
  <c r="U2598" i="1" s="1"/>
  <c r="P2745" i="1"/>
  <c r="T2745" i="1" s="1"/>
  <c r="P2770" i="1"/>
  <c r="T2770" i="1" s="1"/>
  <c r="P2809" i="1"/>
  <c r="T2809" i="1" s="1"/>
  <c r="Q2853" i="1"/>
  <c r="U2853" i="1" s="1"/>
  <c r="P2888" i="1"/>
  <c r="T2888" i="1" s="1"/>
  <c r="P3102" i="1"/>
  <c r="T3102" i="1" s="1"/>
  <c r="P3256" i="1"/>
  <c r="T3256" i="1" s="1"/>
  <c r="U1467" i="1"/>
  <c r="P1558" i="1"/>
  <c r="T1558" i="1" s="1"/>
  <c r="P1594" i="1"/>
  <c r="T1594" i="1" s="1"/>
  <c r="P1622" i="1"/>
  <c r="T1622" i="1" s="1"/>
  <c r="P1749" i="1"/>
  <c r="T1749" i="1" s="1"/>
  <c r="P1765" i="1"/>
  <c r="T1765" i="1" s="1"/>
  <c r="P1781" i="1"/>
  <c r="T1781" i="1" s="1"/>
  <c r="P1797" i="1"/>
  <c r="T1797" i="1" s="1"/>
  <c r="P1813" i="1"/>
  <c r="T1813" i="1" s="1"/>
  <c r="U1878" i="1"/>
  <c r="U1885" i="1"/>
  <c r="U1901" i="1"/>
  <c r="U1922" i="1"/>
  <c r="U1938" i="1"/>
  <c r="U1954" i="1"/>
  <c r="U1970" i="1"/>
  <c r="U1986" i="1"/>
  <c r="U2002" i="1"/>
  <c r="P2052" i="1"/>
  <c r="T2052" i="1" s="1"/>
  <c r="P2252" i="1"/>
  <c r="T2252" i="1" s="1"/>
  <c r="P2296" i="1"/>
  <c r="T2296" i="1" s="1"/>
  <c r="U2334" i="1"/>
  <c r="Q2340" i="1"/>
  <c r="U2340" i="1" s="1"/>
  <c r="U2345" i="1"/>
  <c r="Q2402" i="1"/>
  <c r="U2402" i="1" s="1"/>
  <c r="P2504" i="1"/>
  <c r="T2504" i="1" s="1"/>
  <c r="P2524" i="1"/>
  <c r="T2524" i="1" s="1"/>
  <c r="Q2543" i="1"/>
  <c r="U2543" i="1" s="1"/>
  <c r="P2725" i="1"/>
  <c r="T2725" i="1" s="1"/>
  <c r="Q2821" i="1"/>
  <c r="U2821" i="1" s="1"/>
  <c r="P2861" i="1"/>
  <c r="T2861" i="1" s="1"/>
  <c r="P2897" i="1"/>
  <c r="T2897" i="1" s="1"/>
  <c r="P2961" i="1"/>
  <c r="T2961" i="1" s="1"/>
  <c r="P2976" i="1"/>
  <c r="T2976" i="1" s="1"/>
  <c r="P3114" i="1"/>
  <c r="T3114" i="1" s="1"/>
  <c r="P3200" i="1"/>
  <c r="T3200" i="1" s="1"/>
  <c r="P3312" i="1"/>
  <c r="T3312" i="1" s="1"/>
  <c r="T1035" i="1"/>
  <c r="T1043" i="1"/>
  <c r="T1051" i="1"/>
  <c r="T1059" i="1"/>
  <c r="T1067" i="1"/>
  <c r="T1075" i="1"/>
  <c r="T1083" i="1"/>
  <c r="T1091" i="1"/>
  <c r="T1099" i="1"/>
  <c r="T1107" i="1"/>
  <c r="T1115" i="1"/>
  <c r="T1123" i="1"/>
  <c r="T1189" i="1"/>
  <c r="T1208" i="1"/>
  <c r="T1217" i="1"/>
  <c r="U1220" i="1"/>
  <c r="T1239" i="1"/>
  <c r="T1245" i="1"/>
  <c r="T1251" i="1"/>
  <c r="T1264" i="1"/>
  <c r="T1276" i="1"/>
  <c r="T1289" i="1"/>
  <c r="T1295" i="1"/>
  <c r="T1317" i="1"/>
  <c r="T1323" i="1"/>
  <c r="T1332" i="1"/>
  <c r="T1336" i="1"/>
  <c r="T1345" i="1"/>
  <c r="U1348" i="1"/>
  <c r="T1365" i="1"/>
  <c r="T1383" i="1"/>
  <c r="T1397" i="1"/>
  <c r="U1419" i="1"/>
  <c r="T1423" i="1"/>
  <c r="U1439" i="1"/>
  <c r="U1442" i="1"/>
  <c r="U1447" i="1"/>
  <c r="U1450" i="1"/>
  <c r="U1455" i="1"/>
  <c r="U1475" i="1"/>
  <c r="T1479" i="1"/>
  <c r="U1490" i="1"/>
  <c r="P1503" i="1"/>
  <c r="T1503" i="1" s="1"/>
  <c r="U1507" i="1"/>
  <c r="T1519" i="1"/>
  <c r="P1550" i="1"/>
  <c r="T1550" i="1" s="1"/>
  <c r="T1561" i="1"/>
  <c r="T1570" i="1"/>
  <c r="P1586" i="1"/>
  <c r="T1586" i="1" s="1"/>
  <c r="T1598" i="1"/>
  <c r="P1614" i="1"/>
  <c r="T1614" i="1" s="1"/>
  <c r="T1625" i="1"/>
  <c r="T1634" i="1"/>
  <c r="T1713" i="1"/>
  <c r="T1725" i="1"/>
  <c r="U1894" i="1"/>
  <c r="U1910" i="1"/>
  <c r="U1917" i="1"/>
  <c r="U1933" i="1"/>
  <c r="U1949" i="1"/>
  <c r="U1965" i="1"/>
  <c r="U1981" i="1"/>
  <c r="U1997" i="1"/>
  <c r="T2024" i="1"/>
  <c r="T2034" i="1"/>
  <c r="T2073" i="1"/>
  <c r="T2081" i="1"/>
  <c r="T2164" i="1"/>
  <c r="P2192" i="1"/>
  <c r="T2192" i="1" s="1"/>
  <c r="P2196" i="1"/>
  <c r="T2196" i="1" s="1"/>
  <c r="P2228" i="1"/>
  <c r="T2228" i="1" s="1"/>
  <c r="T2276" i="1"/>
  <c r="P2292" i="1"/>
  <c r="T2292" i="1" s="1"/>
  <c r="Q2320" i="1"/>
  <c r="U2320" i="1" s="1"/>
  <c r="U2365" i="1"/>
  <c r="U2421" i="1"/>
  <c r="P2517" i="1"/>
  <c r="T2517" i="1" s="1"/>
  <c r="Q2540" i="1"/>
  <c r="U2540" i="1" s="1"/>
  <c r="P2546" i="1"/>
  <c r="T2546" i="1" s="1"/>
  <c r="P2549" i="1"/>
  <c r="T2549" i="1" s="1"/>
  <c r="U2552" i="1"/>
  <c r="Q2555" i="1"/>
  <c r="U2555" i="1" s="1"/>
  <c r="Q2573" i="1"/>
  <c r="U2573" i="1" s="1"/>
  <c r="T2629" i="1"/>
  <c r="P2641" i="1"/>
  <c r="T2641" i="1" s="1"/>
  <c r="T2642" i="1"/>
  <c r="T2659" i="1"/>
  <c r="T2706" i="1"/>
  <c r="T2738" i="1"/>
  <c r="P2761" i="1"/>
  <c r="T2761" i="1" s="1"/>
  <c r="T2777" i="1"/>
  <c r="P2786" i="1"/>
  <c r="T2786" i="1" s="1"/>
  <c r="T2802" i="1"/>
  <c r="U2814" i="1"/>
  <c r="T2826" i="1"/>
  <c r="U2833" i="1"/>
  <c r="Q2837" i="1"/>
  <c r="U2837" i="1" s="1"/>
  <c r="Q2881" i="1"/>
  <c r="U2881" i="1" s="1"/>
  <c r="P2914" i="1"/>
  <c r="T2914" i="1" s="1"/>
  <c r="P2944" i="1"/>
  <c r="T2944" i="1" s="1"/>
  <c r="Q3038" i="1"/>
  <c r="U3038" i="1" s="1"/>
  <c r="P3268" i="1"/>
  <c r="T3268" i="1" s="1"/>
  <c r="T1098" i="1"/>
  <c r="T1106" i="1"/>
  <c r="T1114" i="1"/>
  <c r="T1122" i="1"/>
  <c r="T1229" i="1"/>
  <c r="T1248" i="1"/>
  <c r="T1301" i="1"/>
  <c r="T1307" i="1"/>
  <c r="T1316" i="1"/>
  <c r="T1320" i="1"/>
  <c r="T1329" i="1"/>
  <c r="U1332" i="1"/>
  <c r="T1351" i="1"/>
  <c r="T1355" i="1"/>
  <c r="T1360" i="1"/>
  <c r="T1364" i="1"/>
  <c r="T1369" i="1"/>
  <c r="T1387" i="1"/>
  <c r="T1392" i="1"/>
  <c r="T1396" i="1"/>
  <c r="T1401" i="1"/>
  <c r="T1421" i="1"/>
  <c r="U1458" i="1"/>
  <c r="T1477" i="1"/>
  <c r="U1486" i="1"/>
  <c r="U1495" i="1"/>
  <c r="U1498" i="1"/>
  <c r="P1511" i="1"/>
  <c r="T1511" i="1" s="1"/>
  <c r="U1515" i="1"/>
  <c r="U1526" i="1"/>
  <c r="U1535" i="1"/>
  <c r="U1538" i="1"/>
  <c r="P1542" i="1"/>
  <c r="T1542" i="1" s="1"/>
  <c r="T1553" i="1"/>
  <c r="T1562" i="1"/>
  <c r="P1578" i="1"/>
  <c r="T1578" i="1" s="1"/>
  <c r="T1590" i="1"/>
  <c r="P1606" i="1"/>
  <c r="T1606" i="1" s="1"/>
  <c r="T1617" i="1"/>
  <c r="T1626" i="1"/>
  <c r="P1642" i="1"/>
  <c r="T1642" i="1" s="1"/>
  <c r="P1737" i="1"/>
  <c r="T1737" i="1" s="1"/>
  <c r="T1741" i="1"/>
  <c r="P1753" i="1"/>
  <c r="T1753" i="1" s="1"/>
  <c r="T1757" i="1"/>
  <c r="P1769" i="1"/>
  <c r="T1769" i="1" s="1"/>
  <c r="T1773" i="1"/>
  <c r="P1785" i="1"/>
  <c r="T1785" i="1" s="1"/>
  <c r="T1789" i="1"/>
  <c r="P1801" i="1"/>
  <c r="T1801" i="1" s="1"/>
  <c r="T1805" i="1"/>
  <c r="P1817" i="1"/>
  <c r="T1817" i="1" s="1"/>
  <c r="T1821" i="1"/>
  <c r="U1882" i="1"/>
  <c r="U1889" i="1"/>
  <c r="U1905" i="1"/>
  <c r="U1926" i="1"/>
  <c r="U1942" i="1"/>
  <c r="U1958" i="1"/>
  <c r="U1974" i="1"/>
  <c r="U1990" i="1"/>
  <c r="U2006" i="1"/>
  <c r="T2016" i="1"/>
  <c r="U2020" i="1"/>
  <c r="U2031" i="1"/>
  <c r="T2039" i="1"/>
  <c r="T2158" i="1"/>
  <c r="T2168" i="1"/>
  <c r="P2180" i="1"/>
  <c r="T2180" i="1" s="1"/>
  <c r="P2184" i="1"/>
  <c r="T2184" i="1" s="1"/>
  <c r="T2216" i="1"/>
  <c r="P2236" i="1"/>
  <c r="T2236" i="1" s="1"/>
  <c r="T2280" i="1"/>
  <c r="Q2322" i="1"/>
  <c r="U2322" i="1" s="1"/>
  <c r="U2331" i="1"/>
  <c r="U2378" i="1"/>
  <c r="Q2386" i="1"/>
  <c r="U2386" i="1" s="1"/>
  <c r="U2407" i="1"/>
  <c r="T2433" i="1"/>
  <c r="T2437" i="1"/>
  <c r="P2461" i="1"/>
  <c r="T2461" i="1" s="1"/>
  <c r="T2496" i="1"/>
  <c r="T2528" i="1"/>
  <c r="P2533" i="1"/>
  <c r="T2533" i="1" s="1"/>
  <c r="U2536" i="1"/>
  <c r="Q2539" i="1"/>
  <c r="U2539" i="1" s="1"/>
  <c r="T2551" i="1"/>
  <c r="T2559" i="1"/>
  <c r="U2594" i="1"/>
  <c r="T2735" i="1"/>
  <c r="P2783" i="1"/>
  <c r="T2783" i="1" s="1"/>
  <c r="T2799" i="1"/>
  <c r="Q2817" i="1"/>
  <c r="U2817" i="1" s="1"/>
  <c r="U2830" i="1"/>
  <c r="T2842" i="1"/>
  <c r="Q2846" i="1"/>
  <c r="U2846" i="1" s="1"/>
  <c r="Q3122" i="1"/>
  <c r="U3122" i="1" s="1"/>
  <c r="P3208" i="1"/>
  <c r="T3208" i="1" s="1"/>
  <c r="T2160" i="1"/>
  <c r="T2200" i="1"/>
  <c r="T2212" i="1"/>
  <c r="T2224" i="1"/>
  <c r="T2256" i="1"/>
  <c r="T2272" i="1"/>
  <c r="T2288" i="1"/>
  <c r="T2304" i="1"/>
  <c r="U2337" i="1"/>
  <c r="U2535" i="1"/>
  <c r="U2551" i="1"/>
  <c r="U2829" i="1"/>
  <c r="U2845" i="1"/>
  <c r="U2861" i="1"/>
  <c r="T2874" i="1"/>
  <c r="U2888" i="1"/>
  <c r="T2890" i="1"/>
  <c r="U2919" i="1"/>
  <c r="T2929" i="1"/>
  <c r="T2937" i="1"/>
  <c r="U2944" i="1"/>
  <c r="T2946" i="1"/>
  <c r="U2952" i="1"/>
  <c r="U2976" i="1"/>
  <c r="U2987" i="1"/>
  <c r="T3000" i="1"/>
  <c r="U3023" i="1"/>
  <c r="U3066" i="1"/>
  <c r="T3074" i="1"/>
  <c r="T3087" i="1"/>
  <c r="T3103" i="1"/>
  <c r="T3110" i="1"/>
  <c r="T3117" i="1"/>
  <c r="T3129" i="1"/>
  <c r="T3249" i="1"/>
  <c r="U3252" i="1"/>
  <c r="U3262" i="1"/>
  <c r="T3265" i="1"/>
  <c r="U3272" i="1"/>
  <c r="T3315" i="1"/>
  <c r="U2849" i="1"/>
  <c r="U2865" i="1"/>
  <c r="T2869" i="1"/>
  <c r="U2880" i="1"/>
  <c r="T2920" i="1"/>
  <c r="U2929" i="1"/>
  <c r="U2937" i="1"/>
  <c r="T2954" i="1"/>
  <c r="T2968" i="1"/>
  <c r="T2978" i="1"/>
  <c r="T3079" i="1"/>
  <c r="T3240" i="1"/>
  <c r="T3248" i="1"/>
  <c r="U3251" i="1"/>
  <c r="T3264" i="1"/>
  <c r="U3267" i="1"/>
  <c r="Q2927" i="1"/>
  <c r="U2927" i="1" s="1"/>
  <c r="Q2984" i="1"/>
  <c r="U2984" i="1" s="1"/>
  <c r="Q2993" i="1"/>
  <c r="U2993" i="1" s="1"/>
  <c r="Q3002" i="1"/>
  <c r="U3002" i="1" s="1"/>
  <c r="U3118" i="1"/>
  <c r="Q3121" i="1"/>
  <c r="U3121" i="1" s="1"/>
  <c r="Q3136" i="1"/>
  <c r="U3136" i="1" s="1"/>
  <c r="T3138" i="1"/>
  <c r="T3283" i="1"/>
  <c r="T3294" i="1"/>
  <c r="U2887" i="1"/>
  <c r="Q2896" i="1"/>
  <c r="U2896" i="1" s="1"/>
  <c r="U2904" i="1"/>
  <c r="U2912" i="1"/>
  <c r="U2951" i="1"/>
  <c r="Q2960" i="1"/>
  <c r="U2960" i="1" s="1"/>
  <c r="U2992" i="1"/>
  <c r="Q3054" i="1"/>
  <c r="U3054" i="1" s="1"/>
  <c r="U3142" i="1"/>
  <c r="P3215" i="1"/>
  <c r="T3215" i="1" s="1"/>
  <c r="P3223" i="1"/>
  <c r="T3223" i="1" s="1"/>
  <c r="P3231" i="1"/>
  <c r="T3231" i="1" s="1"/>
  <c r="Q3261" i="1"/>
  <c r="U3261" i="1" s="1"/>
  <c r="U2532" i="1"/>
  <c r="U2548" i="1"/>
  <c r="U2564" i="1"/>
  <c r="T2705" i="1"/>
  <c r="T2737" i="1"/>
  <c r="T2753" i="1"/>
  <c r="T2769" i="1"/>
  <c r="T2785" i="1"/>
  <c r="T2801" i="1"/>
  <c r="U2825" i="1"/>
  <c r="U2841" i="1"/>
  <c r="U2857" i="1"/>
  <c r="U2895" i="1"/>
  <c r="T2905" i="1"/>
  <c r="T2913" i="1"/>
  <c r="U2920" i="1"/>
  <c r="T2922" i="1"/>
  <c r="U2947" i="1"/>
  <c r="U2959" i="1"/>
  <c r="U2968" i="1"/>
  <c r="Q2983" i="1"/>
  <c r="U2983" i="1" s="1"/>
  <c r="T2993" i="1"/>
  <c r="Q3000" i="1"/>
  <c r="U3000" i="1" s="1"/>
  <c r="T3002" i="1"/>
  <c r="U3018" i="1"/>
  <c r="T3104" i="1"/>
  <c r="T3111" i="1"/>
  <c r="Q3120" i="1"/>
  <c r="U3120" i="1" s="1"/>
  <c r="T3121" i="1"/>
  <c r="Q3123" i="1"/>
  <c r="U3123" i="1" s="1"/>
  <c r="T3124" i="1"/>
  <c r="T3133" i="1"/>
  <c r="U3218" i="1"/>
  <c r="U3226" i="1"/>
  <c r="T3230" i="1"/>
  <c r="T3239" i="1"/>
  <c r="T3247" i="1"/>
  <c r="U3259" i="1"/>
  <c r="T3273" i="1"/>
  <c r="T3309" i="1"/>
  <c r="T3325" i="1"/>
  <c r="T3336" i="1"/>
  <c r="T2300" i="1"/>
  <c r="T2316" i="1"/>
  <c r="U2332" i="1"/>
  <c r="U2582" i="1"/>
  <c r="T2673" i="1"/>
  <c r="T2727" i="1"/>
  <c r="T2743" i="1"/>
  <c r="T2759" i="1"/>
  <c r="T2775" i="1"/>
  <c r="T2791" i="1"/>
  <c r="T2807" i="1"/>
  <c r="U2875" i="1"/>
  <c r="U2891" i="1"/>
  <c r="T2896" i="1"/>
  <c r="U2903" i="1"/>
  <c r="U2928" i="1"/>
  <c r="T2930" i="1"/>
  <c r="U2936" i="1"/>
  <c r="T2938" i="1"/>
  <c r="T2960" i="1"/>
  <c r="T2970" i="1"/>
  <c r="T3001" i="1"/>
  <c r="U3069" i="1"/>
  <c r="T3101" i="1"/>
  <c r="T3106" i="1"/>
  <c r="P3198" i="1"/>
  <c r="T3198" i="1" s="1"/>
  <c r="U3253" i="1"/>
  <c r="Q3254" i="1"/>
  <c r="U3254" i="1" s="1"/>
  <c r="Q3260" i="1"/>
  <c r="U3260" i="1" s="1"/>
  <c r="T3275" i="1"/>
  <c r="T3302" i="1"/>
  <c r="T3318" i="1"/>
  <c r="P3341" i="1"/>
  <c r="T3341" i="1" s="1"/>
  <c r="P3349" i="1"/>
  <c r="T3349" i="1" s="1"/>
  <c r="U150" i="1"/>
  <c r="U162" i="1"/>
  <c r="U166" i="1"/>
  <c r="U109" i="1"/>
  <c r="T3" i="1"/>
  <c r="T6" i="1"/>
  <c r="T8" i="1"/>
  <c r="T11" i="1"/>
  <c r="T14" i="1"/>
  <c r="T16" i="1"/>
  <c r="T19" i="1"/>
  <c r="T21" i="1"/>
  <c r="T24" i="1"/>
  <c r="T26" i="1"/>
  <c r="T29" i="1"/>
  <c r="T32" i="1"/>
  <c r="T35" i="1"/>
  <c r="T37" i="1"/>
  <c r="T39" i="1"/>
  <c r="T41" i="1"/>
  <c r="T43" i="1"/>
  <c r="T45" i="1"/>
  <c r="T47" i="1"/>
  <c r="T49" i="1"/>
  <c r="T51" i="1"/>
  <c r="T53" i="1"/>
  <c r="T55" i="1"/>
  <c r="T57" i="1"/>
  <c r="T59" i="1"/>
  <c r="T63" i="1"/>
  <c r="T65" i="1"/>
  <c r="T67" i="1"/>
  <c r="T70" i="1"/>
  <c r="T72" i="1"/>
  <c r="T75" i="1"/>
  <c r="T78" i="1"/>
  <c r="T80" i="1"/>
  <c r="T82" i="1"/>
  <c r="T84" i="1"/>
  <c r="T86" i="1"/>
  <c r="T88" i="1"/>
  <c r="T90" i="1"/>
  <c r="T92" i="1"/>
  <c r="T94" i="1"/>
  <c r="T97" i="1"/>
  <c r="T99" i="1"/>
  <c r="T101" i="1"/>
  <c r="T104" i="1"/>
  <c r="T110" i="1"/>
  <c r="T118" i="1"/>
  <c r="P120" i="1"/>
  <c r="T120" i="1" s="1"/>
  <c r="T134" i="1"/>
  <c r="Q137" i="1"/>
  <c r="U137" i="1" s="1"/>
  <c r="U140" i="1"/>
  <c r="U149" i="1"/>
  <c r="U181" i="1"/>
  <c r="P186" i="1"/>
  <c r="T186" i="1" s="1"/>
  <c r="P256" i="1"/>
  <c r="T256" i="1" s="1"/>
  <c r="P264" i="1"/>
  <c r="T264" i="1" s="1"/>
  <c r="P272" i="1"/>
  <c r="T272" i="1" s="1"/>
  <c r="P280" i="1"/>
  <c r="T280" i="1" s="1"/>
  <c r="P288" i="1"/>
  <c r="T288" i="1" s="1"/>
  <c r="P296" i="1"/>
  <c r="T296" i="1" s="1"/>
  <c r="P304" i="1"/>
  <c r="T304" i="1" s="1"/>
  <c r="P312" i="1"/>
  <c r="T312" i="1" s="1"/>
  <c r="P320" i="1"/>
  <c r="T320" i="1" s="1"/>
  <c r="P328" i="1"/>
  <c r="T328" i="1" s="1"/>
  <c r="U154" i="1"/>
  <c r="U178" i="1"/>
  <c r="U117" i="1"/>
  <c r="U141" i="1"/>
  <c r="T4" i="1"/>
  <c r="T5" i="1"/>
  <c r="T7" i="1"/>
  <c r="T9" i="1"/>
  <c r="T10" i="1"/>
  <c r="T12" i="1"/>
  <c r="T13" i="1"/>
  <c r="T15" i="1"/>
  <c r="T17" i="1"/>
  <c r="T18" i="1"/>
  <c r="T20" i="1"/>
  <c r="T22" i="1"/>
  <c r="T23" i="1"/>
  <c r="T25" i="1"/>
  <c r="T27" i="1"/>
  <c r="T28" i="1"/>
  <c r="T30" i="1"/>
  <c r="T31" i="1"/>
  <c r="T33" i="1"/>
  <c r="T34" i="1"/>
  <c r="T36" i="1"/>
  <c r="T38" i="1"/>
  <c r="T40" i="1"/>
  <c r="T42" i="1"/>
  <c r="T44" i="1"/>
  <c r="T46" i="1"/>
  <c r="T48" i="1"/>
  <c r="T50" i="1"/>
  <c r="T52" i="1"/>
  <c r="T54" i="1"/>
  <c r="T56" i="1"/>
  <c r="T58" i="1"/>
  <c r="T60" i="1"/>
  <c r="T61" i="1"/>
  <c r="T62" i="1"/>
  <c r="T64" i="1"/>
  <c r="T66" i="1"/>
  <c r="T68" i="1"/>
  <c r="T69" i="1"/>
  <c r="T71" i="1"/>
  <c r="T73" i="1"/>
  <c r="T74" i="1"/>
  <c r="T76" i="1"/>
  <c r="T77" i="1"/>
  <c r="T79" i="1"/>
  <c r="T81" i="1"/>
  <c r="T83" i="1"/>
  <c r="T85" i="1"/>
  <c r="T87" i="1"/>
  <c r="T89" i="1"/>
  <c r="T91" i="1"/>
  <c r="T93" i="1"/>
  <c r="T95" i="1"/>
  <c r="T96" i="1"/>
  <c r="T98" i="1"/>
  <c r="T100" i="1"/>
  <c r="T102" i="1"/>
  <c r="T103" i="1"/>
  <c r="T105" i="1"/>
  <c r="T106" i="1"/>
  <c r="T107" i="1"/>
  <c r="U108" i="1"/>
  <c r="Q113" i="1"/>
  <c r="U113" i="1" s="1"/>
  <c r="U116" i="1"/>
  <c r="Q121" i="1"/>
  <c r="U121" i="1" s="1"/>
  <c r="U124" i="1"/>
  <c r="T126" i="1"/>
  <c r="Q129" i="1"/>
  <c r="U129" i="1" s="1"/>
  <c r="U132" i="1"/>
  <c r="T14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T109" i="1"/>
  <c r="Q112" i="1"/>
  <c r="U112" i="1" s="1"/>
  <c r="T117" i="1"/>
  <c r="Q120" i="1"/>
  <c r="U120" i="1" s="1"/>
  <c r="T125" i="1"/>
  <c r="P127" i="1"/>
  <c r="T127" i="1" s="1"/>
  <c r="Q128" i="1"/>
  <c r="U128" i="1" s="1"/>
  <c r="T133" i="1"/>
  <c r="P135" i="1"/>
  <c r="T135" i="1" s="1"/>
  <c r="Q136" i="1"/>
  <c r="U136" i="1" s="1"/>
  <c r="T141" i="1"/>
  <c r="P143" i="1"/>
  <c r="T143" i="1" s="1"/>
  <c r="T146" i="1"/>
  <c r="T150" i="1"/>
  <c r="P151" i="1"/>
  <c r="T151" i="1" s="1"/>
  <c r="T154" i="1"/>
  <c r="T158" i="1"/>
  <c r="P159" i="1"/>
  <c r="T159" i="1" s="1"/>
  <c r="T162" i="1"/>
  <c r="T166" i="1"/>
  <c r="P167" i="1"/>
  <c r="T167" i="1" s="1"/>
  <c r="T170" i="1"/>
  <c r="T174" i="1"/>
  <c r="T178" i="1"/>
  <c r="T182" i="1"/>
  <c r="U187" i="1"/>
  <c r="P191" i="1"/>
  <c r="T191" i="1" s="1"/>
  <c r="P188" i="1"/>
  <c r="T188" i="1" s="1"/>
  <c r="P193" i="1"/>
  <c r="T193" i="1" s="1"/>
  <c r="P195" i="1"/>
  <c r="T195" i="1" s="1"/>
  <c r="P197" i="1"/>
  <c r="T197" i="1" s="1"/>
  <c r="P199" i="1"/>
  <c r="T199" i="1" s="1"/>
  <c r="P201" i="1"/>
  <c r="T201" i="1" s="1"/>
  <c r="P203" i="1"/>
  <c r="T203" i="1" s="1"/>
  <c r="P205" i="1"/>
  <c r="T205" i="1" s="1"/>
  <c r="P207" i="1"/>
  <c r="T207" i="1" s="1"/>
  <c r="P209" i="1"/>
  <c r="T209" i="1" s="1"/>
  <c r="P211" i="1"/>
  <c r="T211" i="1" s="1"/>
  <c r="P213" i="1"/>
  <c r="T213" i="1" s="1"/>
  <c r="P215" i="1"/>
  <c r="T215" i="1" s="1"/>
  <c r="P217" i="1"/>
  <c r="T217" i="1" s="1"/>
  <c r="P219" i="1"/>
  <c r="T219" i="1" s="1"/>
  <c r="P221" i="1"/>
  <c r="T221" i="1" s="1"/>
  <c r="P223" i="1"/>
  <c r="T223" i="1" s="1"/>
  <c r="P225" i="1"/>
  <c r="T225" i="1" s="1"/>
  <c r="P227" i="1"/>
  <c r="T227" i="1" s="1"/>
  <c r="P229" i="1"/>
  <c r="T229" i="1" s="1"/>
  <c r="P231" i="1"/>
  <c r="T231" i="1" s="1"/>
  <c r="P233" i="1"/>
  <c r="T233" i="1" s="1"/>
  <c r="P235" i="1"/>
  <c r="T235" i="1" s="1"/>
  <c r="P237" i="1"/>
  <c r="T237" i="1" s="1"/>
  <c r="P239" i="1"/>
  <c r="T239" i="1" s="1"/>
  <c r="P241" i="1"/>
  <c r="T241" i="1" s="1"/>
  <c r="P243" i="1"/>
  <c r="T243" i="1" s="1"/>
  <c r="P245" i="1"/>
  <c r="T245" i="1" s="1"/>
  <c r="P247" i="1"/>
  <c r="T247" i="1" s="1"/>
  <c r="P250" i="1"/>
  <c r="T250" i="1" s="1"/>
  <c r="P258" i="1"/>
  <c r="T258" i="1" s="1"/>
  <c r="P266" i="1"/>
  <c r="T266" i="1" s="1"/>
  <c r="P274" i="1"/>
  <c r="T274" i="1" s="1"/>
  <c r="P282" i="1"/>
  <c r="T282" i="1" s="1"/>
  <c r="P290" i="1"/>
  <c r="T290" i="1" s="1"/>
  <c r="P298" i="1"/>
  <c r="T298" i="1" s="1"/>
  <c r="P306" i="1"/>
  <c r="T306" i="1" s="1"/>
  <c r="P314" i="1"/>
  <c r="T314" i="1" s="1"/>
  <c r="P322" i="1"/>
  <c r="T322" i="1" s="1"/>
  <c r="P330" i="1"/>
  <c r="T330" i="1" s="1"/>
  <c r="P338" i="1"/>
  <c r="T338" i="1" s="1"/>
  <c r="P346" i="1"/>
  <c r="T346" i="1" s="1"/>
  <c r="P354" i="1"/>
  <c r="T354" i="1" s="1"/>
  <c r="P362" i="1"/>
  <c r="T362" i="1" s="1"/>
  <c r="P370" i="1"/>
  <c r="T370" i="1" s="1"/>
  <c r="P185" i="1"/>
  <c r="T185" i="1" s="1"/>
  <c r="Q193" i="1"/>
  <c r="U193" i="1" s="1"/>
  <c r="Q199" i="1"/>
  <c r="U199" i="1" s="1"/>
  <c r="Q201" i="1"/>
  <c r="U201" i="1" s="1"/>
  <c r="Q203" i="1"/>
  <c r="U203" i="1" s="1"/>
  <c r="Q205" i="1"/>
  <c r="U205" i="1" s="1"/>
  <c r="Q211" i="1"/>
  <c r="U211" i="1" s="1"/>
  <c r="Q213" i="1"/>
  <c r="U213" i="1" s="1"/>
  <c r="Q215" i="1"/>
  <c r="U215" i="1" s="1"/>
  <c r="Q217" i="1"/>
  <c r="U217" i="1" s="1"/>
  <c r="Q219" i="1"/>
  <c r="U219" i="1" s="1"/>
  <c r="Q221" i="1"/>
  <c r="U221" i="1" s="1"/>
  <c r="Q223" i="1"/>
  <c r="U223" i="1" s="1"/>
  <c r="Q225" i="1"/>
  <c r="U225" i="1" s="1"/>
  <c r="Q227" i="1"/>
  <c r="U227" i="1" s="1"/>
  <c r="Q229" i="1"/>
  <c r="U229" i="1" s="1"/>
  <c r="Q231" i="1"/>
  <c r="U231" i="1" s="1"/>
  <c r="Q233" i="1"/>
  <c r="U233" i="1" s="1"/>
  <c r="Q235" i="1"/>
  <c r="U235" i="1" s="1"/>
  <c r="Q237" i="1"/>
  <c r="U237" i="1" s="1"/>
  <c r="Q239" i="1"/>
  <c r="U239" i="1" s="1"/>
  <c r="Q241" i="1"/>
  <c r="U241" i="1" s="1"/>
  <c r="Q243" i="1"/>
  <c r="U243" i="1" s="1"/>
  <c r="Q245" i="1"/>
  <c r="U245" i="1" s="1"/>
  <c r="Q247" i="1"/>
  <c r="U247" i="1" s="1"/>
  <c r="Q250" i="1"/>
  <c r="U250" i="1" s="1"/>
  <c r="Q258" i="1"/>
  <c r="U258" i="1" s="1"/>
  <c r="Q266" i="1"/>
  <c r="U266" i="1" s="1"/>
  <c r="Q274" i="1"/>
  <c r="U274" i="1" s="1"/>
  <c r="Q282" i="1"/>
  <c r="U282" i="1" s="1"/>
  <c r="Q290" i="1"/>
  <c r="U290" i="1" s="1"/>
  <c r="Q197" i="1"/>
  <c r="U197" i="1" s="1"/>
  <c r="Q207" i="1"/>
  <c r="U207" i="1" s="1"/>
  <c r="T114" i="1"/>
  <c r="P116" i="1"/>
  <c r="T116" i="1" s="1"/>
  <c r="T130" i="1"/>
  <c r="T138" i="1"/>
  <c r="P140" i="1"/>
  <c r="T140" i="1" s="1"/>
  <c r="U143" i="1"/>
  <c r="U155" i="1"/>
  <c r="U163" i="1"/>
  <c r="U167" i="1"/>
  <c r="U171" i="1"/>
  <c r="U175" i="1"/>
  <c r="U179" i="1"/>
  <c r="U183" i="1"/>
  <c r="P190" i="1"/>
  <c r="T190" i="1" s="1"/>
  <c r="P252" i="1"/>
  <c r="T252" i="1" s="1"/>
  <c r="P260" i="1"/>
  <c r="T260" i="1" s="1"/>
  <c r="P268" i="1"/>
  <c r="T268" i="1" s="1"/>
  <c r="P276" i="1"/>
  <c r="T276" i="1" s="1"/>
  <c r="P284" i="1"/>
  <c r="T284" i="1" s="1"/>
  <c r="P292" i="1"/>
  <c r="T292" i="1" s="1"/>
  <c r="P300" i="1"/>
  <c r="T300" i="1" s="1"/>
  <c r="P308" i="1"/>
  <c r="T308" i="1" s="1"/>
  <c r="P316" i="1"/>
  <c r="T316" i="1" s="1"/>
  <c r="P324" i="1"/>
  <c r="T324" i="1" s="1"/>
  <c r="P332" i="1"/>
  <c r="T332" i="1" s="1"/>
  <c r="Q195" i="1"/>
  <c r="U195" i="1" s="1"/>
  <c r="Q209" i="1"/>
  <c r="U209" i="1" s="1"/>
  <c r="P108" i="1"/>
  <c r="T108" i="1" s="1"/>
  <c r="T122" i="1"/>
  <c r="P124" i="1"/>
  <c r="T124" i="1" s="1"/>
  <c r="Q125" i="1"/>
  <c r="U125" i="1" s="1"/>
  <c r="Q133" i="1"/>
  <c r="U133" i="1" s="1"/>
  <c r="U147" i="1"/>
  <c r="U151" i="1"/>
  <c r="T113" i="1"/>
  <c r="P115" i="1"/>
  <c r="T115" i="1" s="1"/>
  <c r="T121" i="1"/>
  <c r="P123" i="1"/>
  <c r="T123" i="1" s="1"/>
  <c r="T129" i="1"/>
  <c r="P131" i="1"/>
  <c r="T131" i="1" s="1"/>
  <c r="T137" i="1"/>
  <c r="P139" i="1"/>
  <c r="T139" i="1" s="1"/>
  <c r="T144" i="1"/>
  <c r="P145" i="1"/>
  <c r="T145" i="1" s="1"/>
  <c r="T148" i="1"/>
  <c r="P149" i="1"/>
  <c r="T149" i="1" s="1"/>
  <c r="T152" i="1"/>
  <c r="P153" i="1"/>
  <c r="T153" i="1" s="1"/>
  <c r="T156" i="1"/>
  <c r="P157" i="1"/>
  <c r="T157" i="1" s="1"/>
  <c r="T160" i="1"/>
  <c r="P161" i="1"/>
  <c r="T161" i="1" s="1"/>
  <c r="T164" i="1"/>
  <c r="P165" i="1"/>
  <c r="T165" i="1" s="1"/>
  <c r="T168" i="1"/>
  <c r="P169" i="1"/>
  <c r="T169" i="1" s="1"/>
  <c r="T172" i="1"/>
  <c r="P173" i="1"/>
  <c r="T173" i="1" s="1"/>
  <c r="T176" i="1"/>
  <c r="P177" i="1"/>
  <c r="T177" i="1" s="1"/>
  <c r="T180" i="1"/>
  <c r="P181" i="1"/>
  <c r="T181" i="1" s="1"/>
  <c r="T184" i="1"/>
  <c r="P187" i="1"/>
  <c r="T187" i="1" s="1"/>
  <c r="U191" i="1"/>
  <c r="Q252" i="1"/>
  <c r="U252" i="1" s="1"/>
  <c r="T132" i="1"/>
  <c r="T112" i="1"/>
  <c r="T136" i="1"/>
  <c r="U146" i="1"/>
  <c r="U158" i="1"/>
  <c r="U170" i="1"/>
  <c r="U174" i="1"/>
  <c r="U182" i="1"/>
  <c r="P192" i="1"/>
  <c r="T192" i="1" s="1"/>
  <c r="P194" i="1"/>
  <c r="T194" i="1" s="1"/>
  <c r="P196" i="1"/>
  <c r="T196" i="1" s="1"/>
  <c r="P198" i="1"/>
  <c r="T198" i="1" s="1"/>
  <c r="P200" i="1"/>
  <c r="T200" i="1" s="1"/>
  <c r="P202" i="1"/>
  <c r="T202" i="1" s="1"/>
  <c r="P204" i="1"/>
  <c r="T204" i="1" s="1"/>
  <c r="P206" i="1"/>
  <c r="T206" i="1" s="1"/>
  <c r="P208" i="1"/>
  <c r="T208" i="1" s="1"/>
  <c r="P210" i="1"/>
  <c r="T210" i="1" s="1"/>
  <c r="P212" i="1"/>
  <c r="T212" i="1" s="1"/>
  <c r="P214" i="1"/>
  <c r="T214" i="1" s="1"/>
  <c r="P216" i="1"/>
  <c r="T216" i="1" s="1"/>
  <c r="P218" i="1"/>
  <c r="T218" i="1" s="1"/>
  <c r="P220" i="1"/>
  <c r="T220" i="1" s="1"/>
  <c r="P222" i="1"/>
  <c r="T222" i="1" s="1"/>
  <c r="P224" i="1"/>
  <c r="T224" i="1" s="1"/>
  <c r="P226" i="1"/>
  <c r="T226" i="1" s="1"/>
  <c r="P228" i="1"/>
  <c r="T228" i="1" s="1"/>
  <c r="P230" i="1"/>
  <c r="T230" i="1" s="1"/>
  <c r="P232" i="1"/>
  <c r="T232" i="1" s="1"/>
  <c r="P234" i="1"/>
  <c r="T234" i="1" s="1"/>
  <c r="P236" i="1"/>
  <c r="T236" i="1" s="1"/>
  <c r="P238" i="1"/>
  <c r="T238" i="1" s="1"/>
  <c r="P240" i="1"/>
  <c r="T240" i="1" s="1"/>
  <c r="P242" i="1"/>
  <c r="T242" i="1" s="1"/>
  <c r="P244" i="1"/>
  <c r="T244" i="1" s="1"/>
  <c r="P246" i="1"/>
  <c r="T246" i="1" s="1"/>
  <c r="P254" i="1"/>
  <c r="T254" i="1" s="1"/>
  <c r="P262" i="1"/>
  <c r="T262" i="1" s="1"/>
  <c r="P270" i="1"/>
  <c r="T270" i="1" s="1"/>
  <c r="P278" i="1"/>
  <c r="T278" i="1" s="1"/>
  <c r="P286" i="1"/>
  <c r="T286" i="1" s="1"/>
  <c r="P294" i="1"/>
  <c r="T294" i="1" s="1"/>
  <c r="P302" i="1"/>
  <c r="T302" i="1" s="1"/>
  <c r="P310" i="1"/>
  <c r="T310" i="1" s="1"/>
  <c r="P318" i="1"/>
  <c r="T318" i="1" s="1"/>
  <c r="P326" i="1"/>
  <c r="T326" i="1" s="1"/>
  <c r="P334" i="1"/>
  <c r="T334" i="1" s="1"/>
  <c r="P342" i="1"/>
  <c r="T342" i="1" s="1"/>
  <c r="P350" i="1"/>
  <c r="T350" i="1" s="1"/>
  <c r="P358" i="1"/>
  <c r="T358" i="1" s="1"/>
  <c r="P366" i="1"/>
  <c r="T366" i="1" s="1"/>
  <c r="P374" i="1"/>
  <c r="T374" i="1" s="1"/>
  <c r="T128" i="1"/>
  <c r="T111" i="1"/>
  <c r="T119" i="1"/>
  <c r="T147" i="1"/>
  <c r="T155" i="1"/>
  <c r="T163" i="1"/>
  <c r="T171" i="1"/>
  <c r="T175" i="1"/>
  <c r="T179" i="1"/>
  <c r="T183" i="1"/>
  <c r="P189" i="1"/>
  <c r="T189" i="1" s="1"/>
  <c r="Q192" i="1"/>
  <c r="U192" i="1" s="1"/>
  <c r="Q194" i="1"/>
  <c r="U194" i="1" s="1"/>
  <c r="Q196" i="1"/>
  <c r="U196" i="1" s="1"/>
  <c r="Q198" i="1"/>
  <c r="U198" i="1" s="1"/>
  <c r="Q200" i="1"/>
  <c r="U200" i="1" s="1"/>
  <c r="Q202" i="1"/>
  <c r="U202" i="1" s="1"/>
  <c r="Q204" i="1"/>
  <c r="U204" i="1" s="1"/>
  <c r="Q206" i="1"/>
  <c r="U206" i="1" s="1"/>
  <c r="Q208" i="1"/>
  <c r="U208" i="1" s="1"/>
  <c r="Q210" i="1"/>
  <c r="U210" i="1" s="1"/>
  <c r="Q212" i="1"/>
  <c r="U212" i="1" s="1"/>
  <c r="Q214" i="1"/>
  <c r="U214" i="1" s="1"/>
  <c r="Q216" i="1"/>
  <c r="U216" i="1" s="1"/>
  <c r="Q218" i="1"/>
  <c r="U218" i="1" s="1"/>
  <c r="Q220" i="1"/>
  <c r="U220" i="1" s="1"/>
  <c r="Q222" i="1"/>
  <c r="U222" i="1" s="1"/>
  <c r="Q224" i="1"/>
  <c r="U224" i="1" s="1"/>
  <c r="Q226" i="1"/>
  <c r="U226" i="1" s="1"/>
  <c r="Q228" i="1"/>
  <c r="U228" i="1" s="1"/>
  <c r="Q230" i="1"/>
  <c r="U230" i="1" s="1"/>
  <c r="Q232" i="1"/>
  <c r="U232" i="1" s="1"/>
  <c r="Q234" i="1"/>
  <c r="U234" i="1" s="1"/>
  <c r="Q236" i="1"/>
  <c r="U236" i="1" s="1"/>
  <c r="Q238" i="1"/>
  <c r="U238" i="1" s="1"/>
  <c r="Q240" i="1"/>
  <c r="U240" i="1" s="1"/>
  <c r="Q242" i="1"/>
  <c r="U242" i="1" s="1"/>
  <c r="Q244" i="1"/>
  <c r="U244" i="1" s="1"/>
  <c r="Q246" i="1"/>
  <c r="U246" i="1" s="1"/>
  <c r="Q248" i="1"/>
  <c r="U248" i="1" s="1"/>
  <c r="Q254" i="1"/>
  <c r="U254" i="1" s="1"/>
  <c r="Q262" i="1"/>
  <c r="U262" i="1" s="1"/>
  <c r="Q270" i="1"/>
  <c r="U270" i="1" s="1"/>
  <c r="Q278" i="1"/>
  <c r="U278" i="1" s="1"/>
  <c r="Q286" i="1"/>
  <c r="U286" i="1" s="1"/>
  <c r="T251" i="1"/>
  <c r="T255" i="1"/>
  <c r="T259" i="1"/>
  <c r="T263" i="1"/>
  <c r="T267" i="1"/>
  <c r="T271" i="1"/>
  <c r="T275" i="1"/>
  <c r="T279" i="1"/>
  <c r="T283" i="1"/>
  <c r="T287" i="1"/>
  <c r="T291" i="1"/>
  <c r="T295" i="1"/>
  <c r="T299" i="1"/>
  <c r="T303" i="1"/>
  <c r="T307" i="1"/>
  <c r="T311" i="1"/>
  <c r="T315" i="1"/>
  <c r="T319" i="1"/>
  <c r="T323" i="1"/>
  <c r="T327" i="1"/>
  <c r="T331" i="1"/>
  <c r="T335" i="1"/>
  <c r="T339" i="1"/>
  <c r="T343" i="1"/>
  <c r="T347" i="1"/>
  <c r="T351" i="1"/>
  <c r="T355" i="1"/>
  <c r="T359" i="1"/>
  <c r="T363" i="1"/>
  <c r="T367" i="1"/>
  <c r="T371" i="1"/>
  <c r="T375" i="1"/>
  <c r="T379" i="1"/>
  <c r="T383" i="1"/>
  <c r="T387" i="1"/>
  <c r="T391" i="1"/>
  <c r="T395" i="1"/>
  <c r="T399" i="1"/>
  <c r="T403" i="1"/>
  <c r="T407" i="1"/>
  <c r="T411" i="1"/>
  <c r="T415" i="1"/>
  <c r="T419" i="1"/>
  <c r="T423" i="1"/>
  <c r="T427" i="1"/>
  <c r="T431" i="1"/>
  <c r="T435" i="1"/>
  <c r="Q438" i="1"/>
  <c r="U438" i="1" s="1"/>
  <c r="T443" i="1"/>
  <c r="Q446" i="1"/>
  <c r="U446" i="1" s="1"/>
  <c r="P503" i="1"/>
  <c r="T503" i="1" s="1"/>
  <c r="P511" i="1"/>
  <c r="T511" i="1" s="1"/>
  <c r="P519" i="1"/>
  <c r="T519" i="1" s="1"/>
  <c r="P527" i="1"/>
  <c r="T527" i="1" s="1"/>
  <c r="P535" i="1"/>
  <c r="T535" i="1" s="1"/>
  <c r="Q610" i="1"/>
  <c r="U610" i="1" s="1"/>
  <c r="Q682" i="1"/>
  <c r="U682" i="1" s="1"/>
  <c r="Q685" i="1"/>
  <c r="U685" i="1" s="1"/>
  <c r="Q707" i="1"/>
  <c r="U707" i="1" s="1"/>
  <c r="P715" i="1"/>
  <c r="T715" i="1" s="1"/>
  <c r="P723" i="1"/>
  <c r="T723" i="1" s="1"/>
  <c r="P731" i="1"/>
  <c r="T731" i="1" s="1"/>
  <c r="P739" i="1"/>
  <c r="T739" i="1" s="1"/>
  <c r="P747" i="1"/>
  <c r="T747" i="1" s="1"/>
  <c r="P755" i="1"/>
  <c r="T755" i="1" s="1"/>
  <c r="P763" i="1"/>
  <c r="T763" i="1" s="1"/>
  <c r="P771" i="1"/>
  <c r="T771" i="1" s="1"/>
  <c r="P779" i="1"/>
  <c r="T779" i="1" s="1"/>
  <c r="P787" i="1"/>
  <c r="T787" i="1" s="1"/>
  <c r="P795" i="1"/>
  <c r="T795" i="1" s="1"/>
  <c r="P803" i="1"/>
  <c r="T803" i="1" s="1"/>
  <c r="P811" i="1"/>
  <c r="T811" i="1" s="1"/>
  <c r="P819" i="1"/>
  <c r="T819" i="1" s="1"/>
  <c r="P827" i="1"/>
  <c r="T827" i="1" s="1"/>
  <c r="P835" i="1"/>
  <c r="T835" i="1" s="1"/>
  <c r="P843" i="1"/>
  <c r="T843" i="1" s="1"/>
  <c r="P851" i="1"/>
  <c r="T851" i="1" s="1"/>
  <c r="P859" i="1"/>
  <c r="T859" i="1" s="1"/>
  <c r="P867" i="1"/>
  <c r="T867" i="1" s="1"/>
  <c r="P875" i="1"/>
  <c r="T875" i="1" s="1"/>
  <c r="U251" i="1"/>
  <c r="U255" i="1"/>
  <c r="U259" i="1"/>
  <c r="U263" i="1"/>
  <c r="U267" i="1"/>
  <c r="U271" i="1"/>
  <c r="U275" i="1"/>
  <c r="U279" i="1"/>
  <c r="U283" i="1"/>
  <c r="U287" i="1"/>
  <c r="U291" i="1"/>
  <c r="U295" i="1"/>
  <c r="U299" i="1"/>
  <c r="U303" i="1"/>
  <c r="U307" i="1"/>
  <c r="U311" i="1"/>
  <c r="U315" i="1"/>
  <c r="U319" i="1"/>
  <c r="U323" i="1"/>
  <c r="U327" i="1"/>
  <c r="U331" i="1"/>
  <c r="U335" i="1"/>
  <c r="U339" i="1"/>
  <c r="U343" i="1"/>
  <c r="U347" i="1"/>
  <c r="U351" i="1"/>
  <c r="U355" i="1"/>
  <c r="U359" i="1"/>
  <c r="U363" i="1"/>
  <c r="U367" i="1"/>
  <c r="U371" i="1"/>
  <c r="U375" i="1"/>
  <c r="U379" i="1"/>
  <c r="U383" i="1"/>
  <c r="U387" i="1"/>
  <c r="U391" i="1"/>
  <c r="U395" i="1"/>
  <c r="U399" i="1"/>
  <c r="U403" i="1"/>
  <c r="U407" i="1"/>
  <c r="U411" i="1"/>
  <c r="U415" i="1"/>
  <c r="U419" i="1"/>
  <c r="U423" i="1"/>
  <c r="U427" i="1"/>
  <c r="U431" i="1"/>
  <c r="Q435" i="1"/>
  <c r="U435" i="1" s="1"/>
  <c r="T440" i="1"/>
  <c r="Q443" i="1"/>
  <c r="U443" i="1" s="1"/>
  <c r="P448" i="1"/>
  <c r="T448" i="1" s="1"/>
  <c r="P450" i="1"/>
  <c r="T450" i="1" s="1"/>
  <c r="P452" i="1"/>
  <c r="T452" i="1" s="1"/>
  <c r="P454" i="1"/>
  <c r="T454" i="1" s="1"/>
  <c r="P456" i="1"/>
  <c r="T456" i="1" s="1"/>
  <c r="P458" i="1"/>
  <c r="T458" i="1" s="1"/>
  <c r="P460" i="1"/>
  <c r="T460" i="1" s="1"/>
  <c r="P462" i="1"/>
  <c r="T462" i="1" s="1"/>
  <c r="P464" i="1"/>
  <c r="T464" i="1" s="1"/>
  <c r="P466" i="1"/>
  <c r="T466" i="1" s="1"/>
  <c r="P468" i="1"/>
  <c r="T468" i="1" s="1"/>
  <c r="P470" i="1"/>
  <c r="T470" i="1" s="1"/>
  <c r="P472" i="1"/>
  <c r="T472" i="1" s="1"/>
  <c r="P474" i="1"/>
  <c r="T474" i="1" s="1"/>
  <c r="P476" i="1"/>
  <c r="T476" i="1" s="1"/>
  <c r="P478" i="1"/>
  <c r="T478" i="1" s="1"/>
  <c r="P480" i="1"/>
  <c r="T480" i="1" s="1"/>
  <c r="P482" i="1"/>
  <c r="T482" i="1" s="1"/>
  <c r="P484" i="1"/>
  <c r="T484" i="1" s="1"/>
  <c r="P486" i="1"/>
  <c r="T486" i="1" s="1"/>
  <c r="P488" i="1"/>
  <c r="T488" i="1" s="1"/>
  <c r="P490" i="1"/>
  <c r="T490" i="1" s="1"/>
  <c r="P492" i="1"/>
  <c r="T492" i="1" s="1"/>
  <c r="P494" i="1"/>
  <c r="T494" i="1" s="1"/>
  <c r="P496" i="1"/>
  <c r="T496" i="1" s="1"/>
  <c r="P498" i="1"/>
  <c r="T498" i="1" s="1"/>
  <c r="P500" i="1"/>
  <c r="T500" i="1" s="1"/>
  <c r="P508" i="1"/>
  <c r="T508" i="1" s="1"/>
  <c r="P516" i="1"/>
  <c r="T516" i="1" s="1"/>
  <c r="P524" i="1"/>
  <c r="T524" i="1" s="1"/>
  <c r="P532" i="1"/>
  <c r="T532" i="1" s="1"/>
  <c r="P540" i="1"/>
  <c r="T540" i="1" s="1"/>
  <c r="P548" i="1"/>
  <c r="T548" i="1" s="1"/>
  <c r="P556" i="1"/>
  <c r="T556" i="1" s="1"/>
  <c r="P564" i="1"/>
  <c r="T564" i="1" s="1"/>
  <c r="P572" i="1"/>
  <c r="T572" i="1" s="1"/>
  <c r="P580" i="1"/>
  <c r="T580" i="1" s="1"/>
  <c r="P588" i="1"/>
  <c r="T588" i="1" s="1"/>
  <c r="P596" i="1"/>
  <c r="T596" i="1" s="1"/>
  <c r="Q440" i="1"/>
  <c r="U440" i="1" s="1"/>
  <c r="Q448" i="1"/>
  <c r="U448" i="1" s="1"/>
  <c r="Q450" i="1"/>
  <c r="U450" i="1" s="1"/>
  <c r="Q452" i="1"/>
  <c r="U452" i="1" s="1"/>
  <c r="Q454" i="1"/>
  <c r="U454" i="1" s="1"/>
  <c r="Q456" i="1"/>
  <c r="U456" i="1" s="1"/>
  <c r="Q458" i="1"/>
  <c r="U458" i="1" s="1"/>
  <c r="Q460" i="1"/>
  <c r="U460" i="1" s="1"/>
  <c r="Q462" i="1"/>
  <c r="U462" i="1" s="1"/>
  <c r="Q464" i="1"/>
  <c r="U464" i="1" s="1"/>
  <c r="Q466" i="1"/>
  <c r="U466" i="1" s="1"/>
  <c r="Q468" i="1"/>
  <c r="U468" i="1" s="1"/>
  <c r="Q470" i="1"/>
  <c r="U470" i="1" s="1"/>
  <c r="Q472" i="1"/>
  <c r="U472" i="1" s="1"/>
  <c r="Q474" i="1"/>
  <c r="U474" i="1" s="1"/>
  <c r="Q476" i="1"/>
  <c r="U476" i="1" s="1"/>
  <c r="Q478" i="1"/>
  <c r="U478" i="1" s="1"/>
  <c r="Q480" i="1"/>
  <c r="U480" i="1" s="1"/>
  <c r="Q482" i="1"/>
  <c r="U482" i="1" s="1"/>
  <c r="Q484" i="1"/>
  <c r="U484" i="1" s="1"/>
  <c r="Q486" i="1"/>
  <c r="U486" i="1" s="1"/>
  <c r="Q488" i="1"/>
  <c r="U488" i="1" s="1"/>
  <c r="P505" i="1"/>
  <c r="T505" i="1" s="1"/>
  <c r="P513" i="1"/>
  <c r="T513" i="1" s="1"/>
  <c r="P521" i="1"/>
  <c r="T521" i="1" s="1"/>
  <c r="P529" i="1"/>
  <c r="T529" i="1" s="1"/>
  <c r="P537" i="1"/>
  <c r="T537" i="1" s="1"/>
  <c r="P606" i="1"/>
  <c r="T606" i="1" s="1"/>
  <c r="Q698" i="1"/>
  <c r="U698" i="1" s="1"/>
  <c r="Q701" i="1"/>
  <c r="U701" i="1" s="1"/>
  <c r="Q437" i="1"/>
  <c r="U437" i="1" s="1"/>
  <c r="Q445" i="1"/>
  <c r="U445" i="1" s="1"/>
  <c r="P502" i="1"/>
  <c r="T502" i="1" s="1"/>
  <c r="P510" i="1"/>
  <c r="T510" i="1" s="1"/>
  <c r="P518" i="1"/>
  <c r="T518" i="1" s="1"/>
  <c r="P526" i="1"/>
  <c r="T526" i="1" s="1"/>
  <c r="P534" i="1"/>
  <c r="T534" i="1" s="1"/>
  <c r="Q627" i="1"/>
  <c r="U627" i="1" s="1"/>
  <c r="Q643" i="1"/>
  <c r="U643" i="1" s="1"/>
  <c r="Q659" i="1"/>
  <c r="U659" i="1" s="1"/>
  <c r="T249" i="1"/>
  <c r="T253" i="1"/>
  <c r="T257" i="1"/>
  <c r="T261" i="1"/>
  <c r="T265" i="1"/>
  <c r="T269" i="1"/>
  <c r="T273" i="1"/>
  <c r="T277" i="1"/>
  <c r="T281" i="1"/>
  <c r="T285" i="1"/>
  <c r="T289" i="1"/>
  <c r="T293" i="1"/>
  <c r="T297" i="1"/>
  <c r="T301" i="1"/>
  <c r="T305" i="1"/>
  <c r="T309" i="1"/>
  <c r="T313" i="1"/>
  <c r="T317" i="1"/>
  <c r="T321" i="1"/>
  <c r="T325" i="1"/>
  <c r="T329" i="1"/>
  <c r="T333" i="1"/>
  <c r="T337" i="1"/>
  <c r="T341" i="1"/>
  <c r="T345" i="1"/>
  <c r="T349" i="1"/>
  <c r="T353" i="1"/>
  <c r="T357" i="1"/>
  <c r="T361" i="1"/>
  <c r="T365" i="1"/>
  <c r="T369" i="1"/>
  <c r="T373" i="1"/>
  <c r="T377" i="1"/>
  <c r="P378" i="1"/>
  <c r="T378" i="1" s="1"/>
  <c r="T381" i="1"/>
  <c r="P382" i="1"/>
  <c r="T382" i="1" s="1"/>
  <c r="T385" i="1"/>
  <c r="P386" i="1"/>
  <c r="T386" i="1" s="1"/>
  <c r="T389" i="1"/>
  <c r="P390" i="1"/>
  <c r="T390" i="1" s="1"/>
  <c r="T393" i="1"/>
  <c r="P394" i="1"/>
  <c r="T394" i="1" s="1"/>
  <c r="T397" i="1"/>
  <c r="P398" i="1"/>
  <c r="T398" i="1" s="1"/>
  <c r="T401" i="1"/>
  <c r="P402" i="1"/>
  <c r="T402" i="1" s="1"/>
  <c r="T405" i="1"/>
  <c r="P406" i="1"/>
  <c r="T406" i="1" s="1"/>
  <c r="T409" i="1"/>
  <c r="P410" i="1"/>
  <c r="T410" i="1" s="1"/>
  <c r="T413" i="1"/>
  <c r="P414" i="1"/>
  <c r="T414" i="1" s="1"/>
  <c r="T417" i="1"/>
  <c r="P418" i="1"/>
  <c r="T418" i="1" s="1"/>
  <c r="T421" i="1"/>
  <c r="P422" i="1"/>
  <c r="T422" i="1" s="1"/>
  <c r="T425" i="1"/>
  <c r="P426" i="1"/>
  <c r="T426" i="1" s="1"/>
  <c r="T429" i="1"/>
  <c r="P430" i="1"/>
  <c r="T430" i="1" s="1"/>
  <c r="T433" i="1"/>
  <c r="P434" i="1"/>
  <c r="T434" i="1" s="1"/>
  <c r="P437" i="1"/>
  <c r="T437" i="1" s="1"/>
  <c r="T439" i="1"/>
  <c r="Q442" i="1"/>
  <c r="U442" i="1" s="1"/>
  <c r="P445" i="1"/>
  <c r="T445" i="1" s="1"/>
  <c r="T447" i="1"/>
  <c r="P507" i="1"/>
  <c r="T507" i="1" s="1"/>
  <c r="P515" i="1"/>
  <c r="T515" i="1" s="1"/>
  <c r="P523" i="1"/>
  <c r="T523" i="1" s="1"/>
  <c r="P531" i="1"/>
  <c r="T531" i="1" s="1"/>
  <c r="P539" i="1"/>
  <c r="T539" i="1" s="1"/>
  <c r="Q614" i="1"/>
  <c r="U614" i="1" s="1"/>
  <c r="Q675" i="1"/>
  <c r="U675" i="1" s="1"/>
  <c r="U249" i="1"/>
  <c r="U253" i="1"/>
  <c r="U257" i="1"/>
  <c r="U261" i="1"/>
  <c r="U265" i="1"/>
  <c r="U269" i="1"/>
  <c r="U273" i="1"/>
  <c r="U277" i="1"/>
  <c r="U281" i="1"/>
  <c r="U285" i="1"/>
  <c r="U289" i="1"/>
  <c r="U293" i="1"/>
  <c r="Q294" i="1"/>
  <c r="U294" i="1" s="1"/>
  <c r="U297" i="1"/>
  <c r="Q298" i="1"/>
  <c r="U298" i="1" s="1"/>
  <c r="U301" i="1"/>
  <c r="Q302" i="1"/>
  <c r="U302" i="1" s="1"/>
  <c r="U305" i="1"/>
  <c r="Q306" i="1"/>
  <c r="U306" i="1" s="1"/>
  <c r="U309" i="1"/>
  <c r="Q310" i="1"/>
  <c r="U310" i="1" s="1"/>
  <c r="U313" i="1"/>
  <c r="Q314" i="1"/>
  <c r="U314" i="1" s="1"/>
  <c r="U317" i="1"/>
  <c r="Q318" i="1"/>
  <c r="U318" i="1" s="1"/>
  <c r="U321" i="1"/>
  <c r="Q322" i="1"/>
  <c r="U322" i="1" s="1"/>
  <c r="U325" i="1"/>
  <c r="Q326" i="1"/>
  <c r="U326" i="1" s="1"/>
  <c r="U329" i="1"/>
  <c r="Q330" i="1"/>
  <c r="U330" i="1" s="1"/>
  <c r="U333" i="1"/>
  <c r="Q334" i="1"/>
  <c r="U334" i="1" s="1"/>
  <c r="U337" i="1"/>
  <c r="Q338" i="1"/>
  <c r="U338" i="1" s="1"/>
  <c r="U341" i="1"/>
  <c r="Q342" i="1"/>
  <c r="U342" i="1" s="1"/>
  <c r="U345" i="1"/>
  <c r="Q346" i="1"/>
  <c r="U346" i="1" s="1"/>
  <c r="U349" i="1"/>
  <c r="Q350" i="1"/>
  <c r="U350" i="1" s="1"/>
  <c r="U353" i="1"/>
  <c r="Q354" i="1"/>
  <c r="U354" i="1" s="1"/>
  <c r="U357" i="1"/>
  <c r="Q358" i="1"/>
  <c r="U358" i="1" s="1"/>
  <c r="U361" i="1"/>
  <c r="Q362" i="1"/>
  <c r="U362" i="1" s="1"/>
  <c r="U365" i="1"/>
  <c r="Q366" i="1"/>
  <c r="U366" i="1" s="1"/>
  <c r="U369" i="1"/>
  <c r="Q370" i="1"/>
  <c r="U370" i="1" s="1"/>
  <c r="U373" i="1"/>
  <c r="Q374" i="1"/>
  <c r="U374" i="1" s="1"/>
  <c r="U377" i="1"/>
  <c r="Q378" i="1"/>
  <c r="U378" i="1" s="1"/>
  <c r="U381" i="1"/>
  <c r="Q382" i="1"/>
  <c r="U382" i="1" s="1"/>
  <c r="U385" i="1"/>
  <c r="Q386" i="1"/>
  <c r="U386" i="1" s="1"/>
  <c r="U389" i="1"/>
  <c r="Q390" i="1"/>
  <c r="U390" i="1" s="1"/>
  <c r="U393" i="1"/>
  <c r="Q394" i="1"/>
  <c r="U394" i="1" s="1"/>
  <c r="U397" i="1"/>
  <c r="Q398" i="1"/>
  <c r="U398" i="1" s="1"/>
  <c r="U401" i="1"/>
  <c r="Q402" i="1"/>
  <c r="U402" i="1" s="1"/>
  <c r="U405" i="1"/>
  <c r="Q406" i="1"/>
  <c r="U406" i="1" s="1"/>
  <c r="U409" i="1"/>
  <c r="Q410" i="1"/>
  <c r="U410" i="1" s="1"/>
  <c r="U413" i="1"/>
  <c r="Q414" i="1"/>
  <c r="U414" i="1" s="1"/>
  <c r="U417" i="1"/>
  <c r="Q418" i="1"/>
  <c r="U418" i="1" s="1"/>
  <c r="U421" i="1"/>
  <c r="Q422" i="1"/>
  <c r="U422" i="1" s="1"/>
  <c r="U425" i="1"/>
  <c r="Q426" i="1"/>
  <c r="U426" i="1" s="1"/>
  <c r="U429" i="1"/>
  <c r="Q430" i="1"/>
  <c r="U430" i="1" s="1"/>
  <c r="U433" i="1"/>
  <c r="Q434" i="1"/>
  <c r="U434" i="1" s="1"/>
  <c r="T436" i="1"/>
  <c r="Q439" i="1"/>
  <c r="U439" i="1" s="1"/>
  <c r="P442" i="1"/>
  <c r="T442" i="1" s="1"/>
  <c r="T444" i="1"/>
  <c r="Q447" i="1"/>
  <c r="U447" i="1" s="1"/>
  <c r="P449" i="1"/>
  <c r="T449" i="1" s="1"/>
  <c r="P451" i="1"/>
  <c r="T451" i="1" s="1"/>
  <c r="P453" i="1"/>
  <c r="T453" i="1" s="1"/>
  <c r="P455" i="1"/>
  <c r="T455" i="1" s="1"/>
  <c r="P457" i="1"/>
  <c r="T457" i="1" s="1"/>
  <c r="P459" i="1"/>
  <c r="T459" i="1" s="1"/>
  <c r="P461" i="1"/>
  <c r="T461" i="1" s="1"/>
  <c r="P463" i="1"/>
  <c r="T463" i="1" s="1"/>
  <c r="P465" i="1"/>
  <c r="T465" i="1" s="1"/>
  <c r="P467" i="1"/>
  <c r="T467" i="1" s="1"/>
  <c r="P469" i="1"/>
  <c r="T469" i="1" s="1"/>
  <c r="P471" i="1"/>
  <c r="T471" i="1" s="1"/>
  <c r="P473" i="1"/>
  <c r="T473" i="1" s="1"/>
  <c r="P475" i="1"/>
  <c r="T475" i="1" s="1"/>
  <c r="P477" i="1"/>
  <c r="T477" i="1" s="1"/>
  <c r="P479" i="1"/>
  <c r="T479" i="1" s="1"/>
  <c r="P481" i="1"/>
  <c r="T481" i="1" s="1"/>
  <c r="P483" i="1"/>
  <c r="T483" i="1" s="1"/>
  <c r="P485" i="1"/>
  <c r="T485" i="1" s="1"/>
  <c r="P487" i="1"/>
  <c r="T487" i="1" s="1"/>
  <c r="P489" i="1"/>
  <c r="T489" i="1" s="1"/>
  <c r="P491" i="1"/>
  <c r="T491" i="1" s="1"/>
  <c r="P493" i="1"/>
  <c r="T493" i="1" s="1"/>
  <c r="P495" i="1"/>
  <c r="T495" i="1" s="1"/>
  <c r="P497" i="1"/>
  <c r="T497" i="1" s="1"/>
  <c r="P499" i="1"/>
  <c r="T499" i="1" s="1"/>
  <c r="P504" i="1"/>
  <c r="T504" i="1" s="1"/>
  <c r="P512" i="1"/>
  <c r="T512" i="1" s="1"/>
  <c r="P520" i="1"/>
  <c r="T520" i="1" s="1"/>
  <c r="P528" i="1"/>
  <c r="T528" i="1" s="1"/>
  <c r="P536" i="1"/>
  <c r="T536" i="1" s="1"/>
  <c r="Q621" i="1"/>
  <c r="U621" i="1" s="1"/>
  <c r="Q637" i="1"/>
  <c r="U637" i="1" s="1"/>
  <c r="Q653" i="1"/>
  <c r="U653" i="1" s="1"/>
  <c r="T336" i="1"/>
  <c r="T340" i="1"/>
  <c r="T344" i="1"/>
  <c r="T348" i="1"/>
  <c r="T352" i="1"/>
  <c r="T356" i="1"/>
  <c r="T360" i="1"/>
  <c r="T364" i="1"/>
  <c r="T368" i="1"/>
  <c r="T372" i="1"/>
  <c r="T376" i="1"/>
  <c r="T380" i="1"/>
  <c r="T384" i="1"/>
  <c r="T388" i="1"/>
  <c r="T392" i="1"/>
  <c r="T396" i="1"/>
  <c r="T400" i="1"/>
  <c r="T404" i="1"/>
  <c r="T408" i="1"/>
  <c r="T412" i="1"/>
  <c r="T416" i="1"/>
  <c r="T420" i="1"/>
  <c r="T424" i="1"/>
  <c r="T428" i="1"/>
  <c r="T432" i="1"/>
  <c r="Q436" i="1"/>
  <c r="U436" i="1" s="1"/>
  <c r="T441" i="1"/>
  <c r="Q444" i="1"/>
  <c r="U444" i="1" s="1"/>
  <c r="Q449" i="1"/>
  <c r="U449" i="1" s="1"/>
  <c r="Q451" i="1"/>
  <c r="U451" i="1" s="1"/>
  <c r="Q453" i="1"/>
  <c r="U453" i="1" s="1"/>
  <c r="Q455" i="1"/>
  <c r="U455" i="1" s="1"/>
  <c r="Q457" i="1"/>
  <c r="U457" i="1" s="1"/>
  <c r="Q459" i="1"/>
  <c r="U459" i="1" s="1"/>
  <c r="Q461" i="1"/>
  <c r="U461" i="1" s="1"/>
  <c r="Q463" i="1"/>
  <c r="U463" i="1" s="1"/>
  <c r="Q465" i="1"/>
  <c r="U465" i="1" s="1"/>
  <c r="Q467" i="1"/>
  <c r="U467" i="1" s="1"/>
  <c r="Q469" i="1"/>
  <c r="U469" i="1" s="1"/>
  <c r="Q471" i="1"/>
  <c r="U471" i="1" s="1"/>
  <c r="Q473" i="1"/>
  <c r="U473" i="1" s="1"/>
  <c r="Q475" i="1"/>
  <c r="U475" i="1" s="1"/>
  <c r="Q477" i="1"/>
  <c r="U477" i="1" s="1"/>
  <c r="Q479" i="1"/>
  <c r="U479" i="1" s="1"/>
  <c r="Q481" i="1"/>
  <c r="U481" i="1" s="1"/>
  <c r="Q483" i="1"/>
  <c r="U483" i="1" s="1"/>
  <c r="Q485" i="1"/>
  <c r="U485" i="1" s="1"/>
  <c r="Q487" i="1"/>
  <c r="U487" i="1" s="1"/>
  <c r="Q489" i="1"/>
  <c r="U489" i="1" s="1"/>
  <c r="P501" i="1"/>
  <c r="T501" i="1" s="1"/>
  <c r="P509" i="1"/>
  <c r="T509" i="1" s="1"/>
  <c r="P517" i="1"/>
  <c r="T517" i="1" s="1"/>
  <c r="U520" i="1"/>
  <c r="P525" i="1"/>
  <c r="T525" i="1" s="1"/>
  <c r="P533" i="1"/>
  <c r="T533" i="1" s="1"/>
  <c r="Q634" i="1"/>
  <c r="U634" i="1" s="1"/>
  <c r="Q650" i="1"/>
  <c r="U650" i="1" s="1"/>
  <c r="Q666" i="1"/>
  <c r="U666" i="1" s="1"/>
  <c r="Q669" i="1"/>
  <c r="U669" i="1" s="1"/>
  <c r="Q691" i="1"/>
  <c r="U691" i="1" s="1"/>
  <c r="U256" i="1"/>
  <c r="U260" i="1"/>
  <c r="U264" i="1"/>
  <c r="U268" i="1"/>
  <c r="U272" i="1"/>
  <c r="U276" i="1"/>
  <c r="U280" i="1"/>
  <c r="U284" i="1"/>
  <c r="U288" i="1"/>
  <c r="U292" i="1"/>
  <c r="U296" i="1"/>
  <c r="U300" i="1"/>
  <c r="U304" i="1"/>
  <c r="U308" i="1"/>
  <c r="U312" i="1"/>
  <c r="U316" i="1"/>
  <c r="U320" i="1"/>
  <c r="U324" i="1"/>
  <c r="U328" i="1"/>
  <c r="U332" i="1"/>
  <c r="U336" i="1"/>
  <c r="U340" i="1"/>
  <c r="U344" i="1"/>
  <c r="U348" i="1"/>
  <c r="U352" i="1"/>
  <c r="U356" i="1"/>
  <c r="U360" i="1"/>
  <c r="U364" i="1"/>
  <c r="U368" i="1"/>
  <c r="U372" i="1"/>
  <c r="U376" i="1"/>
  <c r="U380" i="1"/>
  <c r="U384" i="1"/>
  <c r="U388" i="1"/>
  <c r="U392" i="1"/>
  <c r="U396" i="1"/>
  <c r="U400" i="1"/>
  <c r="U404" i="1"/>
  <c r="U408" i="1"/>
  <c r="U412" i="1"/>
  <c r="U416" i="1"/>
  <c r="U420" i="1"/>
  <c r="U424" i="1"/>
  <c r="U428" i="1"/>
  <c r="U432" i="1"/>
  <c r="T438" i="1"/>
  <c r="Q441" i="1"/>
  <c r="U441" i="1" s="1"/>
  <c r="T446" i="1"/>
  <c r="P506" i="1"/>
  <c r="T506" i="1" s="1"/>
  <c r="P514" i="1"/>
  <c r="T514" i="1" s="1"/>
  <c r="P522" i="1"/>
  <c r="T522" i="1" s="1"/>
  <c r="P530" i="1"/>
  <c r="T530" i="1" s="1"/>
  <c r="P538" i="1"/>
  <c r="T538" i="1" s="1"/>
  <c r="Q541" i="1"/>
  <c r="U541" i="1" s="1"/>
  <c r="Q549" i="1"/>
  <c r="U549" i="1" s="1"/>
  <c r="Q557" i="1"/>
  <c r="U557" i="1" s="1"/>
  <c r="Q565" i="1"/>
  <c r="U565" i="1" s="1"/>
  <c r="Q573" i="1"/>
  <c r="U573" i="1" s="1"/>
  <c r="Q581" i="1"/>
  <c r="U581" i="1" s="1"/>
  <c r="Q589" i="1"/>
  <c r="U589" i="1" s="1"/>
  <c r="Q597" i="1"/>
  <c r="U597" i="1" s="1"/>
  <c r="P602" i="1"/>
  <c r="T602" i="1" s="1"/>
  <c r="U545" i="1"/>
  <c r="T547" i="1"/>
  <c r="U553" i="1"/>
  <c r="T555" i="1"/>
  <c r="U561" i="1"/>
  <c r="T563" i="1"/>
  <c r="U569" i="1"/>
  <c r="T571" i="1"/>
  <c r="U577" i="1"/>
  <c r="T579" i="1"/>
  <c r="U585" i="1"/>
  <c r="T587" i="1"/>
  <c r="U593" i="1"/>
  <c r="T595" i="1"/>
  <c r="U600" i="1"/>
  <c r="U604" i="1"/>
  <c r="T609" i="1"/>
  <c r="U615" i="1"/>
  <c r="T620" i="1"/>
  <c r="T623" i="1"/>
  <c r="P630" i="1"/>
  <c r="T630" i="1" s="1"/>
  <c r="T636" i="1"/>
  <c r="T639" i="1"/>
  <c r="P646" i="1"/>
  <c r="T646" i="1" s="1"/>
  <c r="T652" i="1"/>
  <c r="T655" i="1"/>
  <c r="P662" i="1"/>
  <c r="T662" i="1" s="1"/>
  <c r="T668" i="1"/>
  <c r="T671" i="1"/>
  <c r="P678" i="1"/>
  <c r="T678" i="1" s="1"/>
  <c r="T684" i="1"/>
  <c r="T687" i="1"/>
  <c r="P694" i="1"/>
  <c r="T694" i="1" s="1"/>
  <c r="T700" i="1"/>
  <c r="T703" i="1"/>
  <c r="P709" i="1"/>
  <c r="T709" i="1" s="1"/>
  <c r="Q712" i="1"/>
  <c r="U712" i="1" s="1"/>
  <c r="Q715" i="1"/>
  <c r="U715" i="1" s="1"/>
  <c r="P717" i="1"/>
  <c r="T717" i="1" s="1"/>
  <c r="Q720" i="1"/>
  <c r="U720" i="1" s="1"/>
  <c r="Q723" i="1"/>
  <c r="U723" i="1" s="1"/>
  <c r="P725" i="1"/>
  <c r="T725" i="1" s="1"/>
  <c r="Q728" i="1"/>
  <c r="U728" i="1" s="1"/>
  <c r="Q731" i="1"/>
  <c r="U731" i="1" s="1"/>
  <c r="P733" i="1"/>
  <c r="T733" i="1" s="1"/>
  <c r="Q736" i="1"/>
  <c r="U736" i="1" s="1"/>
  <c r="Q739" i="1"/>
  <c r="U739" i="1" s="1"/>
  <c r="P741" i="1"/>
  <c r="T741" i="1" s="1"/>
  <c r="Q744" i="1"/>
  <c r="U744" i="1" s="1"/>
  <c r="Q747" i="1"/>
  <c r="U747" i="1" s="1"/>
  <c r="P749" i="1"/>
  <c r="T749" i="1" s="1"/>
  <c r="Q752" i="1"/>
  <c r="U752" i="1" s="1"/>
  <c r="P757" i="1"/>
  <c r="T757" i="1" s="1"/>
  <c r="Q760" i="1"/>
  <c r="U760" i="1" s="1"/>
  <c r="P765" i="1"/>
  <c r="T765" i="1" s="1"/>
  <c r="Q768" i="1"/>
  <c r="U768" i="1" s="1"/>
  <c r="P773" i="1"/>
  <c r="T773" i="1" s="1"/>
  <c r="Q776" i="1"/>
  <c r="U776" i="1" s="1"/>
  <c r="P781" i="1"/>
  <c r="T781" i="1" s="1"/>
  <c r="Q784" i="1"/>
  <c r="U784" i="1" s="1"/>
  <c r="P789" i="1"/>
  <c r="T789" i="1" s="1"/>
  <c r="Q792" i="1"/>
  <c r="U792" i="1" s="1"/>
  <c r="P797" i="1"/>
  <c r="T797" i="1" s="1"/>
  <c r="Q800" i="1"/>
  <c r="U800" i="1" s="1"/>
  <c r="P805" i="1"/>
  <c r="T805" i="1" s="1"/>
  <c r="Q808" i="1"/>
  <c r="U808" i="1" s="1"/>
  <c r="Q630" i="1"/>
  <c r="U630" i="1" s="1"/>
  <c r="Q646" i="1"/>
  <c r="U646" i="1" s="1"/>
  <c r="Q662" i="1"/>
  <c r="U662" i="1" s="1"/>
  <c r="Q678" i="1"/>
  <c r="U678" i="1" s="1"/>
  <c r="Q694" i="1"/>
  <c r="U694" i="1" s="1"/>
  <c r="Q490" i="1"/>
  <c r="U490" i="1" s="1"/>
  <c r="Q491" i="1"/>
  <c r="U491" i="1" s="1"/>
  <c r="Q492" i="1"/>
  <c r="U492" i="1" s="1"/>
  <c r="Q493" i="1"/>
  <c r="U493" i="1" s="1"/>
  <c r="Q494" i="1"/>
  <c r="U494" i="1" s="1"/>
  <c r="Q496" i="1"/>
  <c r="U496" i="1" s="1"/>
  <c r="Q497" i="1"/>
  <c r="U497" i="1" s="1"/>
  <c r="Q498" i="1"/>
  <c r="U498" i="1" s="1"/>
  <c r="Q499" i="1"/>
  <c r="U499" i="1" s="1"/>
  <c r="P626" i="1"/>
  <c r="T626" i="1" s="1"/>
  <c r="P642" i="1"/>
  <c r="T642" i="1" s="1"/>
  <c r="P658" i="1"/>
  <c r="T658" i="1" s="1"/>
  <c r="T667" i="1"/>
  <c r="P674" i="1"/>
  <c r="T674" i="1" s="1"/>
  <c r="T680" i="1"/>
  <c r="T683" i="1"/>
  <c r="P690" i="1"/>
  <c r="T690" i="1" s="1"/>
  <c r="T696" i="1"/>
  <c r="T699" i="1"/>
  <c r="P706" i="1"/>
  <c r="T706" i="1" s="1"/>
  <c r="Q495" i="1"/>
  <c r="U495" i="1" s="1"/>
  <c r="P546" i="1"/>
  <c r="T546" i="1" s="1"/>
  <c r="Q547" i="1"/>
  <c r="U547" i="1" s="1"/>
  <c r="P554" i="1"/>
  <c r="T554" i="1" s="1"/>
  <c r="Q555" i="1"/>
  <c r="U555" i="1" s="1"/>
  <c r="P562" i="1"/>
  <c r="T562" i="1" s="1"/>
  <c r="Q563" i="1"/>
  <c r="U563" i="1" s="1"/>
  <c r="P570" i="1"/>
  <c r="T570" i="1" s="1"/>
  <c r="Q571" i="1"/>
  <c r="U571" i="1" s="1"/>
  <c r="P578" i="1"/>
  <c r="T578" i="1" s="1"/>
  <c r="Q579" i="1"/>
  <c r="U579" i="1" s="1"/>
  <c r="P586" i="1"/>
  <c r="T586" i="1" s="1"/>
  <c r="Q587" i="1"/>
  <c r="U587" i="1" s="1"/>
  <c r="P594" i="1"/>
  <c r="T594" i="1" s="1"/>
  <c r="Q595" i="1"/>
  <c r="U595" i="1" s="1"/>
  <c r="P601" i="1"/>
  <c r="T601" i="1" s="1"/>
  <c r="P605" i="1"/>
  <c r="T605" i="1" s="1"/>
  <c r="P616" i="1"/>
  <c r="T616" i="1" s="1"/>
  <c r="Q626" i="1"/>
  <c r="U626" i="1" s="1"/>
  <c r="Q642" i="1"/>
  <c r="U642" i="1" s="1"/>
  <c r="Q658" i="1"/>
  <c r="U658" i="1" s="1"/>
  <c r="Q674" i="1"/>
  <c r="U674" i="1" s="1"/>
  <c r="Q690" i="1"/>
  <c r="U690" i="1" s="1"/>
  <c r="P711" i="1"/>
  <c r="T711" i="1" s="1"/>
  <c r="P719" i="1"/>
  <c r="T719" i="1" s="1"/>
  <c r="P727" i="1"/>
  <c r="T727" i="1" s="1"/>
  <c r="P735" i="1"/>
  <c r="T735" i="1" s="1"/>
  <c r="P743" i="1"/>
  <c r="T743" i="1" s="1"/>
  <c r="P751" i="1"/>
  <c r="T751" i="1" s="1"/>
  <c r="P759" i="1"/>
  <c r="T759" i="1" s="1"/>
  <c r="P767" i="1"/>
  <c r="T767" i="1" s="1"/>
  <c r="P775" i="1"/>
  <c r="T775" i="1" s="1"/>
  <c r="P783" i="1"/>
  <c r="T783" i="1" s="1"/>
  <c r="P791" i="1"/>
  <c r="T791" i="1" s="1"/>
  <c r="P799" i="1"/>
  <c r="T799" i="1" s="1"/>
  <c r="P807" i="1"/>
  <c r="T807" i="1" s="1"/>
  <c r="P815" i="1"/>
  <c r="T815" i="1" s="1"/>
  <c r="P823" i="1"/>
  <c r="T823" i="1" s="1"/>
  <c r="P831" i="1"/>
  <c r="T831" i="1" s="1"/>
  <c r="P839" i="1"/>
  <c r="T839" i="1" s="1"/>
  <c r="P847" i="1"/>
  <c r="T847" i="1" s="1"/>
  <c r="P855" i="1"/>
  <c r="T855" i="1" s="1"/>
  <c r="P863" i="1"/>
  <c r="T863" i="1" s="1"/>
  <c r="P871" i="1"/>
  <c r="T871" i="1" s="1"/>
  <c r="P879" i="1"/>
  <c r="T879" i="1" s="1"/>
  <c r="P545" i="1"/>
  <c r="T545" i="1" s="1"/>
  <c r="P553" i="1"/>
  <c r="T553" i="1" s="1"/>
  <c r="P561" i="1"/>
  <c r="T561" i="1" s="1"/>
  <c r="P569" i="1"/>
  <c r="T569" i="1" s="1"/>
  <c r="P577" i="1"/>
  <c r="T577" i="1" s="1"/>
  <c r="P585" i="1"/>
  <c r="T585" i="1" s="1"/>
  <c r="P593" i="1"/>
  <c r="T593" i="1" s="1"/>
  <c r="P608" i="1"/>
  <c r="T608" i="1" s="1"/>
  <c r="P612" i="1"/>
  <c r="T612" i="1" s="1"/>
  <c r="P619" i="1"/>
  <c r="T619" i="1" s="1"/>
  <c r="P622" i="1"/>
  <c r="T622" i="1" s="1"/>
  <c r="P632" i="1"/>
  <c r="T632" i="1" s="1"/>
  <c r="P635" i="1"/>
  <c r="T635" i="1" s="1"/>
  <c r="P638" i="1"/>
  <c r="T638" i="1" s="1"/>
  <c r="P648" i="1"/>
  <c r="T648" i="1" s="1"/>
  <c r="P651" i="1"/>
  <c r="T651" i="1" s="1"/>
  <c r="P654" i="1"/>
  <c r="T654" i="1" s="1"/>
  <c r="P664" i="1"/>
  <c r="T664" i="1" s="1"/>
  <c r="P670" i="1"/>
  <c r="T670" i="1" s="1"/>
  <c r="P686" i="1"/>
  <c r="T686" i="1" s="1"/>
  <c r="P702" i="1"/>
  <c r="T702" i="1" s="1"/>
  <c r="Q708" i="1"/>
  <c r="U708" i="1" s="1"/>
  <c r="Q711" i="1"/>
  <c r="U711" i="1" s="1"/>
  <c r="P713" i="1"/>
  <c r="T713" i="1" s="1"/>
  <c r="Q716" i="1"/>
  <c r="U716" i="1" s="1"/>
  <c r="Q719" i="1"/>
  <c r="U719" i="1" s="1"/>
  <c r="P721" i="1"/>
  <c r="T721" i="1" s="1"/>
  <c r="Q724" i="1"/>
  <c r="U724" i="1" s="1"/>
  <c r="Q727" i="1"/>
  <c r="U727" i="1" s="1"/>
  <c r="P729" i="1"/>
  <c r="T729" i="1" s="1"/>
  <c r="Q732" i="1"/>
  <c r="U732" i="1" s="1"/>
  <c r="Q735" i="1"/>
  <c r="U735" i="1" s="1"/>
  <c r="P737" i="1"/>
  <c r="T737" i="1" s="1"/>
  <c r="Q740" i="1"/>
  <c r="U740" i="1" s="1"/>
  <c r="Q743" i="1"/>
  <c r="U743" i="1" s="1"/>
  <c r="P745" i="1"/>
  <c r="T745" i="1" s="1"/>
  <c r="Q748" i="1"/>
  <c r="U748" i="1" s="1"/>
  <c r="P753" i="1"/>
  <c r="T753" i="1" s="1"/>
  <c r="Q756" i="1"/>
  <c r="U756" i="1" s="1"/>
  <c r="P761" i="1"/>
  <c r="T761" i="1" s="1"/>
  <c r="Q764" i="1"/>
  <c r="U764" i="1" s="1"/>
  <c r="P769" i="1"/>
  <c r="T769" i="1" s="1"/>
  <c r="Q772" i="1"/>
  <c r="U772" i="1" s="1"/>
  <c r="P777" i="1"/>
  <c r="T777" i="1" s="1"/>
  <c r="Q780" i="1"/>
  <c r="U780" i="1" s="1"/>
  <c r="P785" i="1"/>
  <c r="T785" i="1" s="1"/>
  <c r="Q788" i="1"/>
  <c r="U788" i="1" s="1"/>
  <c r="P793" i="1"/>
  <c r="T793" i="1" s="1"/>
  <c r="Q796" i="1"/>
  <c r="U796" i="1" s="1"/>
  <c r="P801" i="1"/>
  <c r="T801" i="1" s="1"/>
  <c r="Q804" i="1"/>
  <c r="U804" i="1" s="1"/>
  <c r="P809" i="1"/>
  <c r="T809" i="1" s="1"/>
  <c r="T542" i="1"/>
  <c r="P544" i="1"/>
  <c r="T544" i="1" s="1"/>
  <c r="T550" i="1"/>
  <c r="P552" i="1"/>
  <c r="T552" i="1" s="1"/>
  <c r="T558" i="1"/>
  <c r="P560" i="1"/>
  <c r="T560" i="1" s="1"/>
  <c r="T566" i="1"/>
  <c r="P568" i="1"/>
  <c r="T568" i="1" s="1"/>
  <c r="T574" i="1"/>
  <c r="P576" i="1"/>
  <c r="T576" i="1" s="1"/>
  <c r="T582" i="1"/>
  <c r="P584" i="1"/>
  <c r="T584" i="1" s="1"/>
  <c r="T590" i="1"/>
  <c r="P592" i="1"/>
  <c r="T592" i="1" s="1"/>
  <c r="T598" i="1"/>
  <c r="P600" i="1"/>
  <c r="T600" i="1" s="1"/>
  <c r="T603" i="1"/>
  <c r="P604" i="1"/>
  <c r="T604" i="1" s="1"/>
  <c r="T607" i="1"/>
  <c r="U613" i="1"/>
  <c r="P615" i="1"/>
  <c r="T615" i="1" s="1"/>
  <c r="P618" i="1"/>
  <c r="T618" i="1" s="1"/>
  <c r="U620" i="1"/>
  <c r="Q622" i="1"/>
  <c r="U622" i="1" s="1"/>
  <c r="U623" i="1"/>
  <c r="U633" i="1"/>
  <c r="Q638" i="1"/>
  <c r="U638" i="1" s="1"/>
  <c r="U639" i="1"/>
  <c r="U649" i="1"/>
  <c r="Q654" i="1"/>
  <c r="U654" i="1" s="1"/>
  <c r="U655" i="1"/>
  <c r="U665" i="1"/>
  <c r="Q670" i="1"/>
  <c r="U670" i="1" s="1"/>
  <c r="U671" i="1"/>
  <c r="U681" i="1"/>
  <c r="Q686" i="1"/>
  <c r="U686" i="1" s="1"/>
  <c r="U687" i="1"/>
  <c r="U697" i="1"/>
  <c r="Q702" i="1"/>
  <c r="U702" i="1" s="1"/>
  <c r="U703" i="1"/>
  <c r="T541" i="1"/>
  <c r="P543" i="1"/>
  <c r="T543" i="1" s="1"/>
  <c r="T549" i="1"/>
  <c r="P551" i="1"/>
  <c r="T551" i="1" s="1"/>
  <c r="T557" i="1"/>
  <c r="P559" i="1"/>
  <c r="T559" i="1" s="1"/>
  <c r="T565" i="1"/>
  <c r="P567" i="1"/>
  <c r="T567" i="1" s="1"/>
  <c r="T573" i="1"/>
  <c r="P575" i="1"/>
  <c r="T575" i="1" s="1"/>
  <c r="T581" i="1"/>
  <c r="P583" i="1"/>
  <c r="T583" i="1" s="1"/>
  <c r="T589" i="1"/>
  <c r="P591" i="1"/>
  <c r="T591" i="1" s="1"/>
  <c r="T597" i="1"/>
  <c r="P599" i="1"/>
  <c r="T599" i="1" s="1"/>
  <c r="U601" i="1"/>
  <c r="U605" i="1"/>
  <c r="Q607" i="1"/>
  <c r="U607" i="1" s="1"/>
  <c r="T610" i="1"/>
  <c r="P611" i="1"/>
  <c r="T611" i="1" s="1"/>
  <c r="P614" i="1"/>
  <c r="T614" i="1" s="1"/>
  <c r="U616" i="1"/>
  <c r="T624" i="1"/>
  <c r="T627" i="1"/>
  <c r="P628" i="1"/>
  <c r="T628" i="1" s="1"/>
  <c r="P631" i="1"/>
  <c r="T631" i="1" s="1"/>
  <c r="P634" i="1"/>
  <c r="T634" i="1" s="1"/>
  <c r="T640" i="1"/>
  <c r="T643" i="1"/>
  <c r="P644" i="1"/>
  <c r="T644" i="1" s="1"/>
  <c r="P647" i="1"/>
  <c r="T647" i="1" s="1"/>
  <c r="P650" i="1"/>
  <c r="T650" i="1" s="1"/>
  <c r="T656" i="1"/>
  <c r="T659" i="1"/>
  <c r="P660" i="1"/>
  <c r="T660" i="1" s="1"/>
  <c r="P663" i="1"/>
  <c r="T663" i="1" s="1"/>
  <c r="P666" i="1"/>
  <c r="T666" i="1" s="1"/>
  <c r="T672" i="1"/>
  <c r="T675" i="1"/>
  <c r="P676" i="1"/>
  <c r="T676" i="1" s="1"/>
  <c r="P679" i="1"/>
  <c r="T679" i="1" s="1"/>
  <c r="P682" i="1"/>
  <c r="T682" i="1" s="1"/>
  <c r="T688" i="1"/>
  <c r="T691" i="1"/>
  <c r="P692" i="1"/>
  <c r="T692" i="1" s="1"/>
  <c r="P695" i="1"/>
  <c r="T695" i="1" s="1"/>
  <c r="P698" i="1"/>
  <c r="T698" i="1" s="1"/>
  <c r="T704" i="1"/>
  <c r="T707" i="1"/>
  <c r="U751" i="1"/>
  <c r="U755" i="1"/>
  <c r="U759" i="1"/>
  <c r="U763" i="1"/>
  <c r="U767" i="1"/>
  <c r="U771" i="1"/>
  <c r="U775" i="1"/>
  <c r="U779" i="1"/>
  <c r="U783" i="1"/>
  <c r="U787" i="1"/>
  <c r="U791" i="1"/>
  <c r="U795" i="1"/>
  <c r="U799" i="1"/>
  <c r="U803" i="1"/>
  <c r="U807" i="1"/>
  <c r="U811" i="1"/>
  <c r="U815" i="1"/>
  <c r="U819" i="1"/>
  <c r="U823" i="1"/>
  <c r="U827" i="1"/>
  <c r="U831" i="1"/>
  <c r="U835" i="1"/>
  <c r="U839" i="1"/>
  <c r="U843" i="1"/>
  <c r="U847" i="1"/>
  <c r="U851" i="1"/>
  <c r="U855" i="1"/>
  <c r="U859" i="1"/>
  <c r="U863" i="1"/>
  <c r="U867" i="1"/>
  <c r="U871" i="1"/>
  <c r="U875" i="1"/>
  <c r="U879" i="1"/>
  <c r="U883" i="1"/>
  <c r="U887" i="1"/>
  <c r="U891" i="1"/>
  <c r="U895" i="1"/>
  <c r="U899" i="1"/>
  <c r="U903" i="1"/>
  <c r="U907" i="1"/>
  <c r="U911" i="1"/>
  <c r="U915" i="1"/>
  <c r="U919" i="1"/>
  <c r="U923" i="1"/>
  <c r="U927" i="1"/>
  <c r="U931" i="1"/>
  <c r="U935" i="1"/>
  <c r="U939" i="1"/>
  <c r="P1150" i="1"/>
  <c r="T1150" i="1" s="1"/>
  <c r="P1166" i="1"/>
  <c r="T1166" i="1" s="1"/>
  <c r="P1182" i="1"/>
  <c r="T1182" i="1" s="1"/>
  <c r="P1198" i="1"/>
  <c r="T1198" i="1" s="1"/>
  <c r="P1214" i="1"/>
  <c r="T1214" i="1" s="1"/>
  <c r="P1230" i="1"/>
  <c r="T1230" i="1" s="1"/>
  <c r="P1246" i="1"/>
  <c r="T1246" i="1" s="1"/>
  <c r="P1262" i="1"/>
  <c r="T1262" i="1" s="1"/>
  <c r="P1278" i="1"/>
  <c r="T1278" i="1" s="1"/>
  <c r="P1294" i="1"/>
  <c r="T1294" i="1" s="1"/>
  <c r="P1310" i="1"/>
  <c r="T1310" i="1" s="1"/>
  <c r="P1326" i="1"/>
  <c r="T1326" i="1" s="1"/>
  <c r="P1342" i="1"/>
  <c r="T1342" i="1" s="1"/>
  <c r="U706" i="1"/>
  <c r="T708" i="1"/>
  <c r="T712" i="1"/>
  <c r="T716" i="1"/>
  <c r="T720" i="1"/>
  <c r="T724" i="1"/>
  <c r="T728" i="1"/>
  <c r="T732" i="1"/>
  <c r="T736" i="1"/>
  <c r="T740" i="1"/>
  <c r="T744" i="1"/>
  <c r="T748" i="1"/>
  <c r="T752" i="1"/>
  <c r="T756" i="1"/>
  <c r="T760" i="1"/>
  <c r="T764" i="1"/>
  <c r="T768" i="1"/>
  <c r="T772" i="1"/>
  <c r="T776" i="1"/>
  <c r="T780" i="1"/>
  <c r="T784" i="1"/>
  <c r="T788" i="1"/>
  <c r="T792" i="1"/>
  <c r="T796" i="1"/>
  <c r="T800" i="1"/>
  <c r="T804" i="1"/>
  <c r="T808" i="1"/>
  <c r="T812" i="1"/>
  <c r="P813" i="1"/>
  <c r="T813" i="1" s="1"/>
  <c r="T816" i="1"/>
  <c r="T820" i="1"/>
  <c r="T824" i="1"/>
  <c r="T828" i="1"/>
  <c r="T832" i="1"/>
  <c r="T836" i="1"/>
  <c r="T840" i="1"/>
  <c r="T844" i="1"/>
  <c r="T848" i="1"/>
  <c r="T852" i="1"/>
  <c r="T856" i="1"/>
  <c r="T860" i="1"/>
  <c r="T864" i="1"/>
  <c r="T868" i="1"/>
  <c r="T872" i="1"/>
  <c r="T876" i="1"/>
  <c r="T880" i="1"/>
  <c r="T884" i="1"/>
  <c r="T888" i="1"/>
  <c r="T892" i="1"/>
  <c r="T896" i="1"/>
  <c r="T900" i="1"/>
  <c r="T904" i="1"/>
  <c r="T908" i="1"/>
  <c r="T912" i="1"/>
  <c r="T916" i="1"/>
  <c r="T920" i="1"/>
  <c r="T924" i="1"/>
  <c r="T928" i="1"/>
  <c r="T932" i="1"/>
  <c r="T936" i="1"/>
  <c r="T940" i="1"/>
  <c r="T944" i="1"/>
  <c r="T948" i="1"/>
  <c r="T952" i="1"/>
  <c r="T956" i="1"/>
  <c r="T960" i="1"/>
  <c r="T964" i="1"/>
  <c r="T968" i="1"/>
  <c r="T972" i="1"/>
  <c r="T976" i="1"/>
  <c r="T980" i="1"/>
  <c r="T984" i="1"/>
  <c r="T988" i="1"/>
  <c r="T992" i="1"/>
  <c r="T996" i="1"/>
  <c r="T1000" i="1"/>
  <c r="T1004" i="1"/>
  <c r="T1008" i="1"/>
  <c r="T1012" i="1"/>
  <c r="T1016" i="1"/>
  <c r="T1020" i="1"/>
  <c r="T1024" i="1"/>
  <c r="T1028" i="1"/>
  <c r="Q1143" i="1"/>
  <c r="U1143" i="1" s="1"/>
  <c r="Q1159" i="1"/>
  <c r="U1159" i="1" s="1"/>
  <c r="Q1175" i="1"/>
  <c r="U1175" i="1" s="1"/>
  <c r="Q1191" i="1"/>
  <c r="U1191" i="1" s="1"/>
  <c r="Q1207" i="1"/>
  <c r="U1207" i="1" s="1"/>
  <c r="Q1223" i="1"/>
  <c r="U1223" i="1" s="1"/>
  <c r="Q1239" i="1"/>
  <c r="U1239" i="1" s="1"/>
  <c r="Q1255" i="1"/>
  <c r="U1255" i="1" s="1"/>
  <c r="Q1271" i="1"/>
  <c r="U1271" i="1" s="1"/>
  <c r="Q1287" i="1"/>
  <c r="U1287" i="1" s="1"/>
  <c r="Q1303" i="1"/>
  <c r="U1303" i="1" s="1"/>
  <c r="Q1319" i="1"/>
  <c r="U1319" i="1" s="1"/>
  <c r="Q1335" i="1"/>
  <c r="U1335" i="1" s="1"/>
  <c r="Q1351" i="1"/>
  <c r="U1351" i="1" s="1"/>
  <c r="Q1441" i="1"/>
  <c r="U1441" i="1" s="1"/>
  <c r="P1142" i="1"/>
  <c r="T1142" i="1" s="1"/>
  <c r="P1158" i="1"/>
  <c r="T1158" i="1" s="1"/>
  <c r="P1174" i="1"/>
  <c r="T1174" i="1" s="1"/>
  <c r="P1190" i="1"/>
  <c r="T1190" i="1" s="1"/>
  <c r="P1206" i="1"/>
  <c r="T1206" i="1" s="1"/>
  <c r="P1222" i="1"/>
  <c r="T1222" i="1" s="1"/>
  <c r="P1238" i="1"/>
  <c r="T1238" i="1" s="1"/>
  <c r="P1254" i="1"/>
  <c r="T1254" i="1" s="1"/>
  <c r="P1270" i="1"/>
  <c r="T1270" i="1" s="1"/>
  <c r="P1286" i="1"/>
  <c r="T1286" i="1" s="1"/>
  <c r="P1302" i="1"/>
  <c r="T1302" i="1" s="1"/>
  <c r="P1318" i="1"/>
  <c r="T1318" i="1" s="1"/>
  <c r="P1334" i="1"/>
  <c r="T1334" i="1" s="1"/>
  <c r="P1350" i="1"/>
  <c r="T1350" i="1" s="1"/>
  <c r="P1358" i="1"/>
  <c r="T1358" i="1" s="1"/>
  <c r="Q1438" i="1"/>
  <c r="U1438" i="1" s="1"/>
  <c r="T710" i="1"/>
  <c r="T714" i="1"/>
  <c r="T718" i="1"/>
  <c r="T722" i="1"/>
  <c r="T726" i="1"/>
  <c r="T730" i="1"/>
  <c r="T734" i="1"/>
  <c r="T738" i="1"/>
  <c r="T742" i="1"/>
  <c r="T746" i="1"/>
  <c r="T750" i="1"/>
  <c r="T754" i="1"/>
  <c r="T758" i="1"/>
  <c r="T762" i="1"/>
  <c r="T766" i="1"/>
  <c r="T770" i="1"/>
  <c r="T774" i="1"/>
  <c r="T778" i="1"/>
  <c r="T782" i="1"/>
  <c r="T786" i="1"/>
  <c r="T790" i="1"/>
  <c r="T794" i="1"/>
  <c r="T798" i="1"/>
  <c r="T802" i="1"/>
  <c r="T806" i="1"/>
  <c r="T810" i="1"/>
  <c r="T814" i="1"/>
  <c r="T818" i="1"/>
  <c r="T822" i="1"/>
  <c r="T826" i="1"/>
  <c r="T830" i="1"/>
  <c r="T834" i="1"/>
  <c r="T838" i="1"/>
  <c r="T842" i="1"/>
  <c r="T846" i="1"/>
  <c r="T850" i="1"/>
  <c r="T854" i="1"/>
  <c r="T858" i="1"/>
  <c r="T862" i="1"/>
  <c r="T866" i="1"/>
  <c r="T870" i="1"/>
  <c r="T874" i="1"/>
  <c r="T878" i="1"/>
  <c r="T882" i="1"/>
  <c r="P883" i="1"/>
  <c r="T883" i="1" s="1"/>
  <c r="T886" i="1"/>
  <c r="P887" i="1"/>
  <c r="T887" i="1" s="1"/>
  <c r="T890" i="1"/>
  <c r="P891" i="1"/>
  <c r="T891" i="1" s="1"/>
  <c r="T894" i="1"/>
  <c r="P895" i="1"/>
  <c r="T895" i="1" s="1"/>
  <c r="T898" i="1"/>
  <c r="P899" i="1"/>
  <c r="T899" i="1" s="1"/>
  <c r="T902" i="1"/>
  <c r="P903" i="1"/>
  <c r="T903" i="1" s="1"/>
  <c r="T906" i="1"/>
  <c r="P907" i="1"/>
  <c r="T907" i="1" s="1"/>
  <c r="T910" i="1"/>
  <c r="P911" i="1"/>
  <c r="T911" i="1" s="1"/>
  <c r="T914" i="1"/>
  <c r="P915" i="1"/>
  <c r="T915" i="1" s="1"/>
  <c r="T918" i="1"/>
  <c r="P919" i="1"/>
  <c r="T919" i="1" s="1"/>
  <c r="T922" i="1"/>
  <c r="P923" i="1"/>
  <c r="T923" i="1" s="1"/>
  <c r="T926" i="1"/>
  <c r="P927" i="1"/>
  <c r="T927" i="1" s="1"/>
  <c r="T930" i="1"/>
  <c r="P931" i="1"/>
  <c r="T931" i="1" s="1"/>
  <c r="T934" i="1"/>
  <c r="P935" i="1"/>
  <c r="T935" i="1" s="1"/>
  <c r="T938" i="1"/>
  <c r="P939" i="1"/>
  <c r="T939" i="1" s="1"/>
  <c r="T942" i="1"/>
  <c r="T946" i="1"/>
  <c r="T950" i="1"/>
  <c r="T954" i="1"/>
  <c r="T958" i="1"/>
  <c r="T962" i="1"/>
  <c r="T966" i="1"/>
  <c r="T970" i="1"/>
  <c r="T974" i="1"/>
  <c r="T978" i="1"/>
  <c r="T982" i="1"/>
  <c r="T986" i="1"/>
  <c r="T990" i="1"/>
  <c r="T994" i="1"/>
  <c r="T998" i="1"/>
  <c r="T1002" i="1"/>
  <c r="T1006" i="1"/>
  <c r="T1010" i="1"/>
  <c r="T1014" i="1"/>
  <c r="T1018" i="1"/>
  <c r="T1022" i="1"/>
  <c r="T1026" i="1"/>
  <c r="P1432" i="1"/>
  <c r="T1432" i="1" s="1"/>
  <c r="P1528" i="1"/>
  <c r="T1528" i="1" s="1"/>
  <c r="T613" i="1"/>
  <c r="T617" i="1"/>
  <c r="T621" i="1"/>
  <c r="T625" i="1"/>
  <c r="T629" i="1"/>
  <c r="T633" i="1"/>
  <c r="T637" i="1"/>
  <c r="T641" i="1"/>
  <c r="T645" i="1"/>
  <c r="T649" i="1"/>
  <c r="T653" i="1"/>
  <c r="T657" i="1"/>
  <c r="T661" i="1"/>
  <c r="T665" i="1"/>
  <c r="T669" i="1"/>
  <c r="T673" i="1"/>
  <c r="T677" i="1"/>
  <c r="T681" i="1"/>
  <c r="T685" i="1"/>
  <c r="T689" i="1"/>
  <c r="T693" i="1"/>
  <c r="T697" i="1"/>
  <c r="T701" i="1"/>
  <c r="T705" i="1"/>
  <c r="U812" i="1"/>
  <c r="U816" i="1"/>
  <c r="U820" i="1"/>
  <c r="U824" i="1"/>
  <c r="U828" i="1"/>
  <c r="U832" i="1"/>
  <c r="U836" i="1"/>
  <c r="U840" i="1"/>
  <c r="U844" i="1"/>
  <c r="U848" i="1"/>
  <c r="U852" i="1"/>
  <c r="U856" i="1"/>
  <c r="U860" i="1"/>
  <c r="U864" i="1"/>
  <c r="U868" i="1"/>
  <c r="U872" i="1"/>
  <c r="U876" i="1"/>
  <c r="U880" i="1"/>
  <c r="U884" i="1"/>
  <c r="U888" i="1"/>
  <c r="U892" i="1"/>
  <c r="U896" i="1"/>
  <c r="U900" i="1"/>
  <c r="U904" i="1"/>
  <c r="U908" i="1"/>
  <c r="U912" i="1"/>
  <c r="U916" i="1"/>
  <c r="U920" i="1"/>
  <c r="U924" i="1"/>
  <c r="U928" i="1"/>
  <c r="U932" i="1"/>
  <c r="U936" i="1"/>
  <c r="U940" i="1"/>
  <c r="P1366" i="1"/>
  <c r="T1366" i="1" s="1"/>
  <c r="P1420" i="1"/>
  <c r="T1420" i="1" s="1"/>
  <c r="Q1429" i="1"/>
  <c r="U1429" i="1" s="1"/>
  <c r="T817" i="1"/>
  <c r="T821" i="1"/>
  <c r="T825" i="1"/>
  <c r="T829" i="1"/>
  <c r="T833" i="1"/>
  <c r="T837" i="1"/>
  <c r="T841" i="1"/>
  <c r="T845" i="1"/>
  <c r="T849" i="1"/>
  <c r="T853" i="1"/>
  <c r="T857" i="1"/>
  <c r="T861" i="1"/>
  <c r="T865" i="1"/>
  <c r="T869" i="1"/>
  <c r="T873" i="1"/>
  <c r="T877" i="1"/>
  <c r="T881" i="1"/>
  <c r="T885" i="1"/>
  <c r="T889" i="1"/>
  <c r="T893" i="1"/>
  <c r="T897" i="1"/>
  <c r="T901" i="1"/>
  <c r="T905" i="1"/>
  <c r="T909" i="1"/>
  <c r="T913" i="1"/>
  <c r="T917" i="1"/>
  <c r="T921" i="1"/>
  <c r="T925" i="1"/>
  <c r="T929" i="1"/>
  <c r="T933" i="1"/>
  <c r="T937" i="1"/>
  <c r="T941" i="1"/>
  <c r="Q1151" i="1"/>
  <c r="U1151" i="1" s="1"/>
  <c r="Q1167" i="1"/>
  <c r="U1167" i="1" s="1"/>
  <c r="Q1183" i="1"/>
  <c r="U1183" i="1" s="1"/>
  <c r="Q1199" i="1"/>
  <c r="U1199" i="1" s="1"/>
  <c r="Q1215" i="1"/>
  <c r="U1215" i="1" s="1"/>
  <c r="Q1231" i="1"/>
  <c r="U1231" i="1" s="1"/>
  <c r="Q1247" i="1"/>
  <c r="U1247" i="1" s="1"/>
  <c r="Q1263" i="1"/>
  <c r="U1263" i="1" s="1"/>
  <c r="Q1279" i="1"/>
  <c r="U1279" i="1" s="1"/>
  <c r="Q1295" i="1"/>
  <c r="U1295" i="1" s="1"/>
  <c r="Q1311" i="1"/>
  <c r="U1311" i="1" s="1"/>
  <c r="Q1327" i="1"/>
  <c r="U1327" i="1" s="1"/>
  <c r="Q1343" i="1"/>
  <c r="U1343" i="1" s="1"/>
  <c r="P1453" i="1"/>
  <c r="T1453" i="1" s="1"/>
  <c r="P1496" i="1"/>
  <c r="T1496" i="1" s="1"/>
  <c r="Q1729" i="1"/>
  <c r="U1729" i="1" s="1"/>
  <c r="P1736" i="1"/>
  <c r="T1736" i="1" s="1"/>
  <c r="Q2026" i="1"/>
  <c r="U2026" i="1" s="1"/>
  <c r="P2029" i="1"/>
  <c r="T2029" i="1" s="1"/>
  <c r="P2235" i="1"/>
  <c r="T2235" i="1" s="1"/>
  <c r="P2251" i="1"/>
  <c r="T2251" i="1" s="1"/>
  <c r="P2355" i="1"/>
  <c r="T2355" i="1" s="1"/>
  <c r="Q2432" i="1"/>
  <c r="U2432" i="1" s="1"/>
  <c r="Q2444" i="1"/>
  <c r="U2444" i="1" s="1"/>
  <c r="P2447" i="1"/>
  <c r="T2447" i="1" s="1"/>
  <c r="T1146" i="1"/>
  <c r="U1147" i="1"/>
  <c r="T1154" i="1"/>
  <c r="U1155" i="1"/>
  <c r="T1162" i="1"/>
  <c r="U1163" i="1"/>
  <c r="T1170" i="1"/>
  <c r="U1171" i="1"/>
  <c r="T1178" i="1"/>
  <c r="U1179" i="1"/>
  <c r="T1186" i="1"/>
  <c r="U1187" i="1"/>
  <c r="T1194" i="1"/>
  <c r="U1195" i="1"/>
  <c r="T1202" i="1"/>
  <c r="U1203" i="1"/>
  <c r="T1210" i="1"/>
  <c r="U1211" i="1"/>
  <c r="T1218" i="1"/>
  <c r="U1219" i="1"/>
  <c r="T1226" i="1"/>
  <c r="U1227" i="1"/>
  <c r="T1234" i="1"/>
  <c r="U1235" i="1"/>
  <c r="T1242" i="1"/>
  <c r="U1243" i="1"/>
  <c r="T1250" i="1"/>
  <c r="U1251" i="1"/>
  <c r="T1258" i="1"/>
  <c r="U1259" i="1"/>
  <c r="T1266" i="1"/>
  <c r="U1267" i="1"/>
  <c r="T1274" i="1"/>
  <c r="U1275" i="1"/>
  <c r="T1282" i="1"/>
  <c r="U1283" i="1"/>
  <c r="T1290" i="1"/>
  <c r="U1291" i="1"/>
  <c r="T1298" i="1"/>
  <c r="U1299" i="1"/>
  <c r="T1306" i="1"/>
  <c r="U1307" i="1"/>
  <c r="T1314" i="1"/>
  <c r="U1315" i="1"/>
  <c r="T1322" i="1"/>
  <c r="U1323" i="1"/>
  <c r="T1330" i="1"/>
  <c r="U1331" i="1"/>
  <c r="T1338" i="1"/>
  <c r="U1339" i="1"/>
  <c r="T1346" i="1"/>
  <c r="U1347" i="1"/>
  <c r="T1354" i="1"/>
  <c r="T1362" i="1"/>
  <c r="T1370" i="1"/>
  <c r="U1430" i="1"/>
  <c r="P1444" i="1"/>
  <c r="T1444" i="1" s="1"/>
  <c r="T1445" i="1"/>
  <c r="P1456" i="1"/>
  <c r="T1456" i="1" s="1"/>
  <c r="Q1465" i="1"/>
  <c r="U1465" i="1" s="1"/>
  <c r="T1471" i="1"/>
  <c r="Q1513" i="1"/>
  <c r="U1513" i="1" s="1"/>
  <c r="P1724" i="1"/>
  <c r="T1724" i="1" s="1"/>
  <c r="Q1425" i="1"/>
  <c r="U1425" i="1" s="1"/>
  <c r="T1431" i="1"/>
  <c r="U1454" i="1"/>
  <c r="T1469" i="1"/>
  <c r="P1480" i="1"/>
  <c r="T1480" i="1" s="1"/>
  <c r="Q1489" i="1"/>
  <c r="U1489" i="1" s="1"/>
  <c r="P1504" i="1"/>
  <c r="T1504" i="1" s="1"/>
  <c r="P1536" i="1"/>
  <c r="T1536" i="1" s="1"/>
  <c r="Q1547" i="1"/>
  <c r="U1547" i="1" s="1"/>
  <c r="Q1555" i="1"/>
  <c r="U1555" i="1" s="1"/>
  <c r="Q1563" i="1"/>
  <c r="U1563" i="1" s="1"/>
  <c r="Q1571" i="1"/>
  <c r="U1571" i="1" s="1"/>
  <c r="Q1579" i="1"/>
  <c r="U1579" i="1" s="1"/>
  <c r="Q1587" i="1"/>
  <c r="U1587" i="1" s="1"/>
  <c r="Q1595" i="1"/>
  <c r="U1595" i="1" s="1"/>
  <c r="Q1603" i="1"/>
  <c r="U1603" i="1" s="1"/>
  <c r="Q1611" i="1"/>
  <c r="U1611" i="1" s="1"/>
  <c r="Q1619" i="1"/>
  <c r="U1619" i="1" s="1"/>
  <c r="Q1627" i="1"/>
  <c r="U1627" i="1" s="1"/>
  <c r="Q1635" i="1"/>
  <c r="U1635" i="1" s="1"/>
  <c r="P1714" i="1"/>
  <c r="T1714" i="1" s="1"/>
  <c r="P1428" i="1"/>
  <c r="T1428" i="1" s="1"/>
  <c r="Q1437" i="1"/>
  <c r="U1437" i="1" s="1"/>
  <c r="P1440" i="1"/>
  <c r="T1440" i="1" s="1"/>
  <c r="Q1449" i="1"/>
  <c r="U1449" i="1" s="1"/>
  <c r="Q1521" i="1"/>
  <c r="U1521" i="1" s="1"/>
  <c r="Q1709" i="1"/>
  <c r="U1709" i="1" s="1"/>
  <c r="P1452" i="1"/>
  <c r="T1452" i="1" s="1"/>
  <c r="P1464" i="1"/>
  <c r="T1464" i="1" s="1"/>
  <c r="Q1473" i="1"/>
  <c r="U1473" i="1" s="1"/>
  <c r="P1512" i="1"/>
  <c r="T1512" i="1" s="1"/>
  <c r="Q1421" i="1"/>
  <c r="U1421" i="1" s="1"/>
  <c r="P1424" i="1"/>
  <c r="T1424" i="1" s="1"/>
  <c r="Q1433" i="1"/>
  <c r="U1433" i="1" s="1"/>
  <c r="T1439" i="1"/>
  <c r="P1488" i="1"/>
  <c r="T1488" i="1" s="1"/>
  <c r="Q1497" i="1"/>
  <c r="U1497" i="1" s="1"/>
  <c r="Q1529" i="1"/>
  <c r="U1529" i="1" s="1"/>
  <c r="P1436" i="1"/>
  <c r="T1436" i="1" s="1"/>
  <c r="Q1445" i="1"/>
  <c r="U1445" i="1" s="1"/>
  <c r="P1448" i="1"/>
  <c r="T1448" i="1" s="1"/>
  <c r="Q1457" i="1"/>
  <c r="U1457" i="1" s="1"/>
  <c r="T1463" i="1"/>
  <c r="P1520" i="1"/>
  <c r="T1520" i="1" s="1"/>
  <c r="Q1543" i="1"/>
  <c r="U1543" i="1" s="1"/>
  <c r="Q1551" i="1"/>
  <c r="U1551" i="1" s="1"/>
  <c r="Q1559" i="1"/>
  <c r="U1559" i="1" s="1"/>
  <c r="Q1567" i="1"/>
  <c r="U1567" i="1" s="1"/>
  <c r="Q1575" i="1"/>
  <c r="U1575" i="1" s="1"/>
  <c r="Q1583" i="1"/>
  <c r="U1583" i="1" s="1"/>
  <c r="Q1591" i="1"/>
  <c r="U1591" i="1" s="1"/>
  <c r="Q1599" i="1"/>
  <c r="U1599" i="1" s="1"/>
  <c r="Q1607" i="1"/>
  <c r="U1607" i="1" s="1"/>
  <c r="Q1615" i="1"/>
  <c r="U1615" i="1" s="1"/>
  <c r="Q1623" i="1"/>
  <c r="U1623" i="1" s="1"/>
  <c r="Q1631" i="1"/>
  <c r="U1631" i="1" s="1"/>
  <c r="U1446" i="1"/>
  <c r="T1461" i="1"/>
  <c r="P1472" i="1"/>
  <c r="T1472" i="1" s="1"/>
  <c r="Q1481" i="1"/>
  <c r="U1481" i="1" s="1"/>
  <c r="Q1505" i="1"/>
  <c r="U1505" i="1" s="1"/>
  <c r="Q1537" i="1"/>
  <c r="U1537" i="1" s="1"/>
  <c r="U1453" i="1"/>
  <c r="T1460" i="1"/>
  <c r="U1461" i="1"/>
  <c r="T1468" i="1"/>
  <c r="U1469" i="1"/>
  <c r="T1476" i="1"/>
  <c r="U1477" i="1"/>
  <c r="T1484" i="1"/>
  <c r="U1485" i="1"/>
  <c r="T1492" i="1"/>
  <c r="U1493" i="1"/>
  <c r="T1500" i="1"/>
  <c r="U1501" i="1"/>
  <c r="T1508" i="1"/>
  <c r="U1509" i="1"/>
  <c r="T1516" i="1"/>
  <c r="U1517" i="1"/>
  <c r="T1524" i="1"/>
  <c r="U1525" i="1"/>
  <c r="T1532" i="1"/>
  <c r="U1533" i="1"/>
  <c r="T1540" i="1"/>
  <c r="P1697" i="1"/>
  <c r="T1697" i="1" s="1"/>
  <c r="P1700" i="1"/>
  <c r="T1700" i="1" s="1"/>
  <c r="T1721" i="1"/>
  <c r="P1726" i="1"/>
  <c r="T1726" i="1" s="1"/>
  <c r="P1738" i="1"/>
  <c r="T1738" i="1" s="1"/>
  <c r="P1754" i="1"/>
  <c r="T1754" i="1" s="1"/>
  <c r="P1770" i="1"/>
  <c r="T1770" i="1" s="1"/>
  <c r="P1786" i="1"/>
  <c r="T1786" i="1" s="1"/>
  <c r="P1802" i="1"/>
  <c r="T1802" i="1" s="1"/>
  <c r="P1818" i="1"/>
  <c r="T1818" i="1" s="1"/>
  <c r="Q1908" i="1"/>
  <c r="U1908" i="1" s="1"/>
  <c r="T1419" i="1"/>
  <c r="U1420" i="1"/>
  <c r="T1427" i="1"/>
  <c r="U1428" i="1"/>
  <c r="T1435" i="1"/>
  <c r="U1436" i="1"/>
  <c r="T1443" i="1"/>
  <c r="U1444" i="1"/>
  <c r="T1451" i="1"/>
  <c r="U1452" i="1"/>
  <c r="T1459" i="1"/>
  <c r="U1460" i="1"/>
  <c r="T1467" i="1"/>
  <c r="U1468" i="1"/>
  <c r="T1475" i="1"/>
  <c r="U1476" i="1"/>
  <c r="T1483" i="1"/>
  <c r="U1484" i="1"/>
  <c r="T1491" i="1"/>
  <c r="U1492" i="1"/>
  <c r="T1499" i="1"/>
  <c r="U1500" i="1"/>
  <c r="T1507" i="1"/>
  <c r="U1508" i="1"/>
  <c r="T1515" i="1"/>
  <c r="U1516" i="1"/>
  <c r="T1523" i="1"/>
  <c r="U1524" i="1"/>
  <c r="T1531" i="1"/>
  <c r="U1532" i="1"/>
  <c r="T1539" i="1"/>
  <c r="U1540" i="1"/>
  <c r="Q1542" i="1"/>
  <c r="U1542" i="1" s="1"/>
  <c r="T1544" i="1"/>
  <c r="Q1546" i="1"/>
  <c r="U1546" i="1" s="1"/>
  <c r="T1548" i="1"/>
  <c r="Q1550" i="1"/>
  <c r="U1550" i="1" s="1"/>
  <c r="T1552" i="1"/>
  <c r="Q1554" i="1"/>
  <c r="U1554" i="1" s="1"/>
  <c r="T1556" i="1"/>
  <c r="Q1558" i="1"/>
  <c r="U1558" i="1" s="1"/>
  <c r="T1560" i="1"/>
  <c r="Q1562" i="1"/>
  <c r="U1562" i="1" s="1"/>
  <c r="T1564" i="1"/>
  <c r="Q1566" i="1"/>
  <c r="U1566" i="1" s="1"/>
  <c r="T1568" i="1"/>
  <c r="Q1570" i="1"/>
  <c r="U1570" i="1" s="1"/>
  <c r="T1572" i="1"/>
  <c r="Q1574" i="1"/>
  <c r="U1574" i="1" s="1"/>
  <c r="T1576" i="1"/>
  <c r="Q1578" i="1"/>
  <c r="U1578" i="1" s="1"/>
  <c r="T1580" i="1"/>
  <c r="Q1582" i="1"/>
  <c r="U1582" i="1" s="1"/>
  <c r="T1584" i="1"/>
  <c r="Q1586" i="1"/>
  <c r="U1586" i="1" s="1"/>
  <c r="T1588" i="1"/>
  <c r="Q1590" i="1"/>
  <c r="U1590" i="1" s="1"/>
  <c r="T1592" i="1"/>
  <c r="Q1594" i="1"/>
  <c r="U1594" i="1" s="1"/>
  <c r="T1596" i="1"/>
  <c r="Q1598" i="1"/>
  <c r="U1598" i="1" s="1"/>
  <c r="T1600" i="1"/>
  <c r="Q1602" i="1"/>
  <c r="U1602" i="1" s="1"/>
  <c r="T1604" i="1"/>
  <c r="Q1606" i="1"/>
  <c r="U1606" i="1" s="1"/>
  <c r="T1608" i="1"/>
  <c r="Q1610" i="1"/>
  <c r="U1610" i="1" s="1"/>
  <c r="T1612" i="1"/>
  <c r="Q1614" i="1"/>
  <c r="U1614" i="1" s="1"/>
  <c r="T1616" i="1"/>
  <c r="Q1618" i="1"/>
  <c r="U1618" i="1" s="1"/>
  <c r="T1620" i="1"/>
  <c r="Q1622" i="1"/>
  <c r="U1622" i="1" s="1"/>
  <c r="T1624" i="1"/>
  <c r="Q1626" i="1"/>
  <c r="U1626" i="1" s="1"/>
  <c r="T1628" i="1"/>
  <c r="Q1630" i="1"/>
  <c r="U1630" i="1" s="1"/>
  <c r="T1632" i="1"/>
  <c r="Q1634" i="1"/>
  <c r="U1634" i="1" s="1"/>
  <c r="T1636" i="1"/>
  <c r="T1640" i="1"/>
  <c r="T1644" i="1"/>
  <c r="Q1697" i="1"/>
  <c r="U1697" i="1" s="1"/>
  <c r="P1705" i="1"/>
  <c r="T1705" i="1" s="1"/>
  <c r="P1708" i="1"/>
  <c r="T1708" i="1" s="1"/>
  <c r="P1716" i="1"/>
  <c r="T1716" i="1" s="1"/>
  <c r="Q1721" i="1"/>
  <c r="U1721" i="1" s="1"/>
  <c r="T1733" i="1"/>
  <c r="P1740" i="1"/>
  <c r="T1740" i="1" s="1"/>
  <c r="P1896" i="1"/>
  <c r="T1896" i="1" s="1"/>
  <c r="Q1705" i="1"/>
  <c r="U1705" i="1" s="1"/>
  <c r="P1718" i="1"/>
  <c r="T1718" i="1" s="1"/>
  <c r="P1728" i="1"/>
  <c r="T1728" i="1" s="1"/>
  <c r="P1742" i="1"/>
  <c r="T1742" i="1" s="1"/>
  <c r="P1758" i="1"/>
  <c r="T1758" i="1" s="1"/>
  <c r="P1774" i="1"/>
  <c r="T1774" i="1" s="1"/>
  <c r="P1790" i="1"/>
  <c r="T1790" i="1" s="1"/>
  <c r="P1806" i="1"/>
  <c r="T1806" i="1" s="1"/>
  <c r="P1822" i="1"/>
  <c r="T1822" i="1" s="1"/>
  <c r="P1874" i="1"/>
  <c r="T1874" i="1" s="1"/>
  <c r="P1877" i="1"/>
  <c r="T1877" i="1" s="1"/>
  <c r="Q1541" i="1"/>
  <c r="U1541" i="1" s="1"/>
  <c r="Q1545" i="1"/>
  <c r="U1545" i="1" s="1"/>
  <c r="Q1549" i="1"/>
  <c r="U1549" i="1" s="1"/>
  <c r="Q1553" i="1"/>
  <c r="U1553" i="1" s="1"/>
  <c r="Q1557" i="1"/>
  <c r="U1557" i="1" s="1"/>
  <c r="Q1561" i="1"/>
  <c r="U1561" i="1" s="1"/>
  <c r="Q1565" i="1"/>
  <c r="U1565" i="1" s="1"/>
  <c r="Q1569" i="1"/>
  <c r="U1569" i="1" s="1"/>
  <c r="Q1573" i="1"/>
  <c r="U1573" i="1" s="1"/>
  <c r="Q1577" i="1"/>
  <c r="U1577" i="1" s="1"/>
  <c r="Q1581" i="1"/>
  <c r="U1581" i="1" s="1"/>
  <c r="Q1585" i="1"/>
  <c r="U1585" i="1" s="1"/>
  <c r="Q1589" i="1"/>
  <c r="U1589" i="1" s="1"/>
  <c r="Q1593" i="1"/>
  <c r="U1593" i="1" s="1"/>
  <c r="Q1597" i="1"/>
  <c r="U1597" i="1" s="1"/>
  <c r="Q1601" i="1"/>
  <c r="U1601" i="1" s="1"/>
  <c r="Q1605" i="1"/>
  <c r="U1605" i="1" s="1"/>
  <c r="Q1609" i="1"/>
  <c r="U1609" i="1" s="1"/>
  <c r="Q1613" i="1"/>
  <c r="U1613" i="1" s="1"/>
  <c r="Q1617" i="1"/>
  <c r="U1617" i="1" s="1"/>
  <c r="Q1621" i="1"/>
  <c r="U1621" i="1" s="1"/>
  <c r="Q1625" i="1"/>
  <c r="U1625" i="1" s="1"/>
  <c r="Q1629" i="1"/>
  <c r="U1629" i="1" s="1"/>
  <c r="Q1633" i="1"/>
  <c r="U1633" i="1" s="1"/>
  <c r="Q1713" i="1"/>
  <c r="U1713" i="1" s="1"/>
  <c r="P1730" i="1"/>
  <c r="T1730" i="1" s="1"/>
  <c r="P1696" i="1"/>
  <c r="T1696" i="1" s="1"/>
  <c r="P1720" i="1"/>
  <c r="T1720" i="1" s="1"/>
  <c r="Q1725" i="1"/>
  <c r="U1725" i="1" s="1"/>
  <c r="P1746" i="1"/>
  <c r="T1746" i="1" s="1"/>
  <c r="P1762" i="1"/>
  <c r="T1762" i="1" s="1"/>
  <c r="P1778" i="1"/>
  <c r="T1778" i="1" s="1"/>
  <c r="P1794" i="1"/>
  <c r="T1794" i="1" s="1"/>
  <c r="P1810" i="1"/>
  <c r="T1810" i="1" s="1"/>
  <c r="U1424" i="1"/>
  <c r="U1432" i="1"/>
  <c r="U1440" i="1"/>
  <c r="U1448" i="1"/>
  <c r="U1456" i="1"/>
  <c r="U1464" i="1"/>
  <c r="U1472" i="1"/>
  <c r="U1480" i="1"/>
  <c r="U1488" i="1"/>
  <c r="U1496" i="1"/>
  <c r="U1504" i="1"/>
  <c r="U1512" i="1"/>
  <c r="U1520" i="1"/>
  <c r="U1528" i="1"/>
  <c r="U1536" i="1"/>
  <c r="Q1544" i="1"/>
  <c r="U1544" i="1" s="1"/>
  <c r="Q1548" i="1"/>
  <c r="U1548" i="1" s="1"/>
  <c r="Q1552" i="1"/>
  <c r="U1552" i="1" s="1"/>
  <c r="Q1556" i="1"/>
  <c r="U1556" i="1" s="1"/>
  <c r="Q1560" i="1"/>
  <c r="U1560" i="1" s="1"/>
  <c r="Q1564" i="1"/>
  <c r="U1564" i="1" s="1"/>
  <c r="Q1568" i="1"/>
  <c r="U1568" i="1" s="1"/>
  <c r="Q1572" i="1"/>
  <c r="U1572" i="1" s="1"/>
  <c r="Q1576" i="1"/>
  <c r="U1576" i="1" s="1"/>
  <c r="Q1580" i="1"/>
  <c r="U1580" i="1" s="1"/>
  <c r="Q1584" i="1"/>
  <c r="U1584" i="1" s="1"/>
  <c r="Q1588" i="1"/>
  <c r="U1588" i="1" s="1"/>
  <c r="Q1592" i="1"/>
  <c r="U1592" i="1" s="1"/>
  <c r="Q1596" i="1"/>
  <c r="U1596" i="1" s="1"/>
  <c r="Q1600" i="1"/>
  <c r="U1600" i="1" s="1"/>
  <c r="Q1604" i="1"/>
  <c r="U1604" i="1" s="1"/>
  <c r="Q1608" i="1"/>
  <c r="U1608" i="1" s="1"/>
  <c r="Q1612" i="1"/>
  <c r="U1612" i="1" s="1"/>
  <c r="Q1616" i="1"/>
  <c r="U1616" i="1" s="1"/>
  <c r="Q1620" i="1"/>
  <c r="U1620" i="1" s="1"/>
  <c r="Q1624" i="1"/>
  <c r="U1624" i="1" s="1"/>
  <c r="Q1628" i="1"/>
  <c r="U1628" i="1" s="1"/>
  <c r="Q1632" i="1"/>
  <c r="U1632" i="1" s="1"/>
  <c r="Q1698" i="1"/>
  <c r="U1698" i="1" s="1"/>
  <c r="P1704" i="1"/>
  <c r="T1704" i="1" s="1"/>
  <c r="T1717" i="1"/>
  <c r="P1722" i="1"/>
  <c r="T1722" i="1" s="1"/>
  <c r="P1732" i="1"/>
  <c r="T1732" i="1" s="1"/>
  <c r="Q1701" i="1"/>
  <c r="U1701" i="1" s="1"/>
  <c r="Q1706" i="1"/>
  <c r="U1706" i="1" s="1"/>
  <c r="P1712" i="1"/>
  <c r="T1712" i="1" s="1"/>
  <c r="Q1717" i="1"/>
  <c r="U1717" i="1" s="1"/>
  <c r="T1729" i="1"/>
  <c r="P1734" i="1"/>
  <c r="T1734" i="1" s="1"/>
  <c r="P1750" i="1"/>
  <c r="T1750" i="1" s="1"/>
  <c r="P1766" i="1"/>
  <c r="T1766" i="1" s="1"/>
  <c r="P1782" i="1"/>
  <c r="T1782" i="1" s="1"/>
  <c r="P1798" i="1"/>
  <c r="T1798" i="1" s="1"/>
  <c r="P1814" i="1"/>
  <c r="T1814" i="1" s="1"/>
  <c r="Q1636" i="1"/>
  <c r="U1636" i="1" s="1"/>
  <c r="Q1637" i="1"/>
  <c r="U1637" i="1" s="1"/>
  <c r="Q1638" i="1"/>
  <c r="U1638" i="1" s="1"/>
  <c r="Q1639" i="1"/>
  <c r="U1639" i="1" s="1"/>
  <c r="Q1640" i="1"/>
  <c r="U1640" i="1" s="1"/>
  <c r="Q1641" i="1"/>
  <c r="U1641" i="1" s="1"/>
  <c r="Q1642" i="1"/>
  <c r="U1642" i="1" s="1"/>
  <c r="Q1643" i="1"/>
  <c r="U1643" i="1" s="1"/>
  <c r="Q1644" i="1"/>
  <c r="U1644" i="1" s="1"/>
  <c r="Q1645" i="1"/>
  <c r="U1645" i="1" s="1"/>
  <c r="Q1646" i="1"/>
  <c r="U1646" i="1" s="1"/>
  <c r="Q1647" i="1"/>
  <c r="U1647" i="1" s="1"/>
  <c r="Q1648" i="1"/>
  <c r="U1648" i="1" s="1"/>
  <c r="Q1649" i="1"/>
  <c r="U1649" i="1" s="1"/>
  <c r="Q1650" i="1"/>
  <c r="U1650" i="1" s="1"/>
  <c r="Q1651" i="1"/>
  <c r="U1651" i="1" s="1"/>
  <c r="Q1652" i="1"/>
  <c r="U1652" i="1" s="1"/>
  <c r="Q1653" i="1"/>
  <c r="U1653" i="1" s="1"/>
  <c r="Q1654" i="1"/>
  <c r="U1654" i="1" s="1"/>
  <c r="Q1655" i="1"/>
  <c r="U1655" i="1" s="1"/>
  <c r="Q1656" i="1"/>
  <c r="U1656" i="1" s="1"/>
  <c r="Q1657" i="1"/>
  <c r="U1657" i="1" s="1"/>
  <c r="Q1658" i="1"/>
  <c r="U1658" i="1" s="1"/>
  <c r="Q1659" i="1"/>
  <c r="U1659" i="1" s="1"/>
  <c r="Q1660" i="1"/>
  <c r="U1660" i="1" s="1"/>
  <c r="Q1661" i="1"/>
  <c r="U1661" i="1" s="1"/>
  <c r="Q1662" i="1"/>
  <c r="U1662" i="1" s="1"/>
  <c r="Q1663" i="1"/>
  <c r="U1663" i="1" s="1"/>
  <c r="Q1664" i="1"/>
  <c r="U1664" i="1" s="1"/>
  <c r="Q1665" i="1"/>
  <c r="U1665" i="1" s="1"/>
  <c r="Q1666" i="1"/>
  <c r="U1666" i="1" s="1"/>
  <c r="Q1667" i="1"/>
  <c r="U1667" i="1" s="1"/>
  <c r="Q1668" i="1"/>
  <c r="U1668" i="1" s="1"/>
  <c r="U1700" i="1"/>
  <c r="U1708" i="1"/>
  <c r="Q1714" i="1"/>
  <c r="U1714" i="1" s="1"/>
  <c r="Q1718" i="1"/>
  <c r="U1718" i="1" s="1"/>
  <c r="Q1722" i="1"/>
  <c r="U1722" i="1" s="1"/>
  <c r="Q1726" i="1"/>
  <c r="U1726" i="1" s="1"/>
  <c r="Q1730" i="1"/>
  <c r="U1730" i="1" s="1"/>
  <c r="Q1734" i="1"/>
  <c r="U1734" i="1" s="1"/>
  <c r="Q1738" i="1"/>
  <c r="U1738" i="1" s="1"/>
  <c r="Q1742" i="1"/>
  <c r="U1742" i="1" s="1"/>
  <c r="T1744" i="1"/>
  <c r="Q1746" i="1"/>
  <c r="U1746" i="1" s="1"/>
  <c r="T1748" i="1"/>
  <c r="Q1750" i="1"/>
  <c r="U1750" i="1" s="1"/>
  <c r="T1752" i="1"/>
  <c r="Q1754" i="1"/>
  <c r="U1754" i="1" s="1"/>
  <c r="T1756" i="1"/>
  <c r="Q1758" i="1"/>
  <c r="U1758" i="1" s="1"/>
  <c r="T1760" i="1"/>
  <c r="Q1762" i="1"/>
  <c r="U1762" i="1" s="1"/>
  <c r="T1764" i="1"/>
  <c r="Q1766" i="1"/>
  <c r="U1766" i="1" s="1"/>
  <c r="T1768" i="1"/>
  <c r="Q1770" i="1"/>
  <c r="U1770" i="1" s="1"/>
  <c r="T1772" i="1"/>
  <c r="Q1774" i="1"/>
  <c r="U1774" i="1" s="1"/>
  <c r="T1776" i="1"/>
  <c r="Q1778" i="1"/>
  <c r="U1778" i="1" s="1"/>
  <c r="T1780" i="1"/>
  <c r="Q1782" i="1"/>
  <c r="U1782" i="1" s="1"/>
  <c r="T1784" i="1"/>
  <c r="Q1786" i="1"/>
  <c r="U1786" i="1" s="1"/>
  <c r="T1788" i="1"/>
  <c r="Q1790" i="1"/>
  <c r="U1790" i="1" s="1"/>
  <c r="T1792" i="1"/>
  <c r="Q1794" i="1"/>
  <c r="U1794" i="1" s="1"/>
  <c r="T1796" i="1"/>
  <c r="Q1798" i="1"/>
  <c r="U1798" i="1" s="1"/>
  <c r="T1800" i="1"/>
  <c r="Q1802" i="1"/>
  <c r="U1802" i="1" s="1"/>
  <c r="T1804" i="1"/>
  <c r="Q1806" i="1"/>
  <c r="U1806" i="1" s="1"/>
  <c r="T1808" i="1"/>
  <c r="Q1810" i="1"/>
  <c r="U1810" i="1" s="1"/>
  <c r="T1812" i="1"/>
  <c r="Q1814" i="1"/>
  <c r="U1814" i="1" s="1"/>
  <c r="T1816" i="1"/>
  <c r="Q1818" i="1"/>
  <c r="U1818" i="1" s="1"/>
  <c r="T1820" i="1"/>
  <c r="Q1822" i="1"/>
  <c r="U1822" i="1" s="1"/>
  <c r="Q1826" i="1"/>
  <c r="U1826" i="1" s="1"/>
  <c r="Q1830" i="1"/>
  <c r="U1830" i="1" s="1"/>
  <c r="Q1834" i="1"/>
  <c r="U1834" i="1" s="1"/>
  <c r="Q1838" i="1"/>
  <c r="U1838" i="1"/>
  <c r="Q1842" i="1"/>
  <c r="U1842" i="1" s="1"/>
  <c r="Q1846" i="1"/>
  <c r="U1846" i="1" s="1"/>
  <c r="Q1850" i="1"/>
  <c r="U1850" i="1" s="1"/>
  <c r="Q1854" i="1"/>
  <c r="U1854" i="1" s="1"/>
  <c r="Q1858" i="1"/>
  <c r="U1858" i="1" s="1"/>
  <c r="Q1862" i="1"/>
  <c r="U1862" i="1" s="1"/>
  <c r="Q1866" i="1"/>
  <c r="U1866" i="1" s="1"/>
  <c r="Q1870" i="1"/>
  <c r="U1870" i="1" s="1"/>
  <c r="U1872" i="1"/>
  <c r="U1892" i="1"/>
  <c r="Q1896" i="1"/>
  <c r="U1896" i="1" s="1"/>
  <c r="P1905" i="1"/>
  <c r="T1905" i="1" s="1"/>
  <c r="Q1915" i="1"/>
  <c r="U1915" i="1" s="1"/>
  <c r="Q2023" i="1"/>
  <c r="U2023" i="1" s="1"/>
  <c r="U1699" i="1"/>
  <c r="U1707" i="1"/>
  <c r="T1873" i="1"/>
  <c r="P1881" i="1"/>
  <c r="T1881" i="1" s="1"/>
  <c r="Q1891" i="1"/>
  <c r="U1891" i="1" s="1"/>
  <c r="P1893" i="1"/>
  <c r="T1893" i="1" s="1"/>
  <c r="P1912" i="1"/>
  <c r="T1912" i="1" s="1"/>
  <c r="Q1924" i="1"/>
  <c r="U1924" i="1" s="1"/>
  <c r="Q1940" i="1"/>
  <c r="U1940" i="1" s="1"/>
  <c r="Q1956" i="1"/>
  <c r="U1956" i="1" s="1"/>
  <c r="Q1972" i="1"/>
  <c r="U1972" i="1" s="1"/>
  <c r="Q1988" i="1"/>
  <c r="U1988" i="1" s="1"/>
  <c r="Q1733" i="1"/>
  <c r="U1733" i="1" s="1"/>
  <c r="Q1737" i="1"/>
  <c r="U1737" i="1" s="1"/>
  <c r="Q1741" i="1"/>
  <c r="U1741" i="1" s="1"/>
  <c r="Q1745" i="1"/>
  <c r="U1745" i="1" s="1"/>
  <c r="Q1749" i="1"/>
  <c r="U1749" i="1" s="1"/>
  <c r="Q1753" i="1"/>
  <c r="U1753" i="1" s="1"/>
  <c r="Q1757" i="1"/>
  <c r="U1757" i="1" s="1"/>
  <c r="Q1761" i="1"/>
  <c r="U1761" i="1" s="1"/>
  <c r="Q1765" i="1"/>
  <c r="U1765" i="1" s="1"/>
  <c r="Q1769" i="1"/>
  <c r="U1769" i="1" s="1"/>
  <c r="Q1773" i="1"/>
  <c r="U1773" i="1" s="1"/>
  <c r="Q1777" i="1"/>
  <c r="U1777" i="1" s="1"/>
  <c r="Q1781" i="1"/>
  <c r="U1781" i="1" s="1"/>
  <c r="Q1785" i="1"/>
  <c r="U1785" i="1" s="1"/>
  <c r="Q1789" i="1"/>
  <c r="U1789" i="1" s="1"/>
  <c r="Q1793" i="1"/>
  <c r="U1793" i="1" s="1"/>
  <c r="Q1797" i="1"/>
  <c r="U1797" i="1" s="1"/>
  <c r="Q1801" i="1"/>
  <c r="U1801" i="1" s="1"/>
  <c r="Q1805" i="1"/>
  <c r="U1805" i="1" s="1"/>
  <c r="Q1809" i="1"/>
  <c r="U1809" i="1" s="1"/>
  <c r="Q1813" i="1"/>
  <c r="U1813" i="1" s="1"/>
  <c r="Q1817" i="1"/>
  <c r="U1817" i="1" s="1"/>
  <c r="Q1821" i="1"/>
  <c r="U1821" i="1" s="1"/>
  <c r="Q1825" i="1"/>
  <c r="U1825" i="1" s="1"/>
  <c r="Q1829" i="1"/>
  <c r="U1829" i="1" s="1"/>
  <c r="Q1833" i="1"/>
  <c r="U1833" i="1" s="1"/>
  <c r="Q1837" i="1"/>
  <c r="U1837" i="1" s="1"/>
  <c r="Q1841" i="1"/>
  <c r="U1841" i="1" s="1"/>
  <c r="Q1845" i="1"/>
  <c r="U1845" i="1" s="1"/>
  <c r="Q1849" i="1"/>
  <c r="U1849" i="1" s="1"/>
  <c r="Q1853" i="1"/>
  <c r="U1853" i="1" s="1"/>
  <c r="Q1857" i="1"/>
  <c r="U1857" i="1" s="1"/>
  <c r="Q1861" i="1"/>
  <c r="U1861" i="1" s="1"/>
  <c r="Q1865" i="1"/>
  <c r="U1865" i="1" s="1"/>
  <c r="Q1869" i="1"/>
  <c r="U1869" i="1" s="1"/>
  <c r="P1888" i="1"/>
  <c r="T1888" i="1" s="1"/>
  <c r="Q1912" i="1"/>
  <c r="U1912" i="1"/>
  <c r="P1921" i="1"/>
  <c r="T1921" i="1" s="1"/>
  <c r="P1937" i="1"/>
  <c r="T1937" i="1" s="1"/>
  <c r="P1953" i="1"/>
  <c r="T1953" i="1" s="1"/>
  <c r="P1969" i="1"/>
  <c r="T1969" i="1" s="1"/>
  <c r="P1985" i="1"/>
  <c r="T1985" i="1" s="1"/>
  <c r="P2001" i="1"/>
  <c r="T2001" i="1" s="1"/>
  <c r="P2083" i="1"/>
  <c r="T2083" i="1" s="1"/>
  <c r="Q1888" i="1"/>
  <c r="U1888" i="1" s="1"/>
  <c r="P1897" i="1"/>
  <c r="T1897" i="1" s="1"/>
  <c r="Q1907" i="1"/>
  <c r="U1907" i="1" s="1"/>
  <c r="P1909" i="1"/>
  <c r="T1909" i="1" s="1"/>
  <c r="Q2067" i="1"/>
  <c r="U2067" i="1" s="1"/>
  <c r="Q1712" i="1"/>
  <c r="U1712" i="1"/>
  <c r="Q1716" i="1"/>
  <c r="U1716" i="1" s="1"/>
  <c r="Q1720" i="1"/>
  <c r="U1720" i="1" s="1"/>
  <c r="Q1724" i="1"/>
  <c r="U1724" i="1" s="1"/>
  <c r="Q1728" i="1"/>
  <c r="U1728" i="1" s="1"/>
  <c r="Q1732" i="1"/>
  <c r="U1732" i="1" s="1"/>
  <c r="Q1736" i="1"/>
  <c r="U1736" i="1" s="1"/>
  <c r="Q1740" i="1"/>
  <c r="U1740" i="1" s="1"/>
  <c r="Q1744" i="1"/>
  <c r="U1744" i="1" s="1"/>
  <c r="Q1748" i="1"/>
  <c r="U1748" i="1" s="1"/>
  <c r="Q1752" i="1"/>
  <c r="U1752" i="1" s="1"/>
  <c r="Q1756" i="1"/>
  <c r="U1756" i="1" s="1"/>
  <c r="Q1760" i="1"/>
  <c r="U1760" i="1" s="1"/>
  <c r="Q1764" i="1"/>
  <c r="U1764" i="1" s="1"/>
  <c r="Q1768" i="1"/>
  <c r="U1768" i="1" s="1"/>
  <c r="Q1772" i="1"/>
  <c r="U1772" i="1" s="1"/>
  <c r="Q1776" i="1"/>
  <c r="U1776" i="1" s="1"/>
  <c r="Q1780" i="1"/>
  <c r="U1780" i="1" s="1"/>
  <c r="Q1784" i="1"/>
  <c r="U1784" i="1" s="1"/>
  <c r="Q1788" i="1"/>
  <c r="U1788" i="1" s="1"/>
  <c r="Q1792" i="1"/>
  <c r="U1792" i="1" s="1"/>
  <c r="Q1796" i="1"/>
  <c r="U1796" i="1" s="1"/>
  <c r="Q1800" i="1"/>
  <c r="U1800" i="1" s="1"/>
  <c r="Q1804" i="1"/>
  <c r="U1804" i="1" s="1"/>
  <c r="Q1808" i="1"/>
  <c r="U1808" i="1" s="1"/>
  <c r="Q1812" i="1"/>
  <c r="U1812" i="1" s="1"/>
  <c r="Q1816" i="1"/>
  <c r="U1816" i="1" s="1"/>
  <c r="Q1820" i="1"/>
  <c r="U1820" i="1" s="1"/>
  <c r="Q1824" i="1"/>
  <c r="U1824" i="1" s="1"/>
  <c r="Q1828" i="1"/>
  <c r="U1828" i="1" s="1"/>
  <c r="Q1832" i="1"/>
  <c r="U1832" i="1" s="1"/>
  <c r="Q1836" i="1"/>
  <c r="U1836" i="1" s="1"/>
  <c r="Q1840" i="1"/>
  <c r="U1840" i="1" s="1"/>
  <c r="Q1844" i="1"/>
  <c r="U1844" i="1" s="1"/>
  <c r="Q1848" i="1"/>
  <c r="U1848" i="1" s="1"/>
  <c r="Q1852" i="1"/>
  <c r="U1852" i="1" s="1"/>
  <c r="Q1856" i="1"/>
  <c r="U1856" i="1" s="1"/>
  <c r="Q1860" i="1"/>
  <c r="U1860" i="1" s="1"/>
  <c r="Q1864" i="1"/>
  <c r="U1864" i="1" s="1"/>
  <c r="Q1868" i="1"/>
  <c r="U1868" i="1" s="1"/>
  <c r="Q1875" i="1"/>
  <c r="U1875" i="1" s="1"/>
  <c r="Q1883" i="1"/>
  <c r="U1883" i="1" s="1"/>
  <c r="P1885" i="1"/>
  <c r="T1885" i="1" s="1"/>
  <c r="P1904" i="1"/>
  <c r="T1904" i="1" s="1"/>
  <c r="P2014" i="1"/>
  <c r="T2014" i="1" s="1"/>
  <c r="U1695" i="1"/>
  <c r="U1703" i="1"/>
  <c r="U1711" i="1"/>
  <c r="P1880" i="1"/>
  <c r="T1880" i="1" s="1"/>
  <c r="U1900" i="1"/>
  <c r="Q1904" i="1"/>
  <c r="U1904" i="1" s="1"/>
  <c r="P1913" i="1"/>
  <c r="T1913" i="1" s="1"/>
  <c r="Q1932" i="1"/>
  <c r="U1932" i="1" s="1"/>
  <c r="Q1948" i="1"/>
  <c r="U1948" i="1" s="1"/>
  <c r="Q1964" i="1"/>
  <c r="U1964" i="1"/>
  <c r="Q1980" i="1"/>
  <c r="U1980" i="1" s="1"/>
  <c r="Q1996" i="1"/>
  <c r="U1996" i="1" s="1"/>
  <c r="Q2059" i="1"/>
  <c r="U2059" i="1" s="1"/>
  <c r="U1694" i="1"/>
  <c r="Q1696" i="1"/>
  <c r="U1696" i="1" s="1"/>
  <c r="U1702" i="1"/>
  <c r="Q1704" i="1"/>
  <c r="U1704" i="1" s="1"/>
  <c r="U1710" i="1"/>
  <c r="Q1715" i="1"/>
  <c r="U1715" i="1" s="1"/>
  <c r="Q1719" i="1"/>
  <c r="U1719" i="1" s="1"/>
  <c r="Q1723" i="1"/>
  <c r="U1723" i="1" s="1"/>
  <c r="Q1727" i="1"/>
  <c r="U1727" i="1" s="1"/>
  <c r="Q1731" i="1"/>
  <c r="U1731" i="1" s="1"/>
  <c r="Q1735" i="1"/>
  <c r="U1735" i="1" s="1"/>
  <c r="Q1739" i="1"/>
  <c r="U1739" i="1" s="1"/>
  <c r="Q1743" i="1"/>
  <c r="U1743" i="1" s="1"/>
  <c r="Q1747" i="1"/>
  <c r="U1747" i="1" s="1"/>
  <c r="Q1751" i="1"/>
  <c r="U1751" i="1" s="1"/>
  <c r="Q1755" i="1"/>
  <c r="U1755" i="1" s="1"/>
  <c r="Q1759" i="1"/>
  <c r="U1759" i="1" s="1"/>
  <c r="Q1763" i="1"/>
  <c r="U1763" i="1" s="1"/>
  <c r="Q1767" i="1"/>
  <c r="U1767" i="1" s="1"/>
  <c r="Q1771" i="1"/>
  <c r="U1771" i="1" s="1"/>
  <c r="Q1775" i="1"/>
  <c r="U1775" i="1" s="1"/>
  <c r="Q1779" i="1"/>
  <c r="U1779" i="1" s="1"/>
  <c r="Q1783" i="1"/>
  <c r="U1783" i="1" s="1"/>
  <c r="Q1787" i="1"/>
  <c r="U1787" i="1" s="1"/>
  <c r="Q1791" i="1"/>
  <c r="U1791" i="1" s="1"/>
  <c r="Q1795" i="1"/>
  <c r="U1795" i="1" s="1"/>
  <c r="Q1799" i="1"/>
  <c r="U1799" i="1" s="1"/>
  <c r="Q1803" i="1"/>
  <c r="U1803" i="1" s="1"/>
  <c r="Q1807" i="1"/>
  <c r="U1807" i="1" s="1"/>
  <c r="Q1811" i="1"/>
  <c r="U1811" i="1" s="1"/>
  <c r="Q1815" i="1"/>
  <c r="U1815" i="1" s="1"/>
  <c r="Q1819" i="1"/>
  <c r="U1819" i="1" s="1"/>
  <c r="Q1823" i="1"/>
  <c r="U1823" i="1" s="1"/>
  <c r="Q1827" i="1"/>
  <c r="U1827" i="1" s="1"/>
  <c r="Q1831" i="1"/>
  <c r="U1831" i="1" s="1"/>
  <c r="Q1835" i="1"/>
  <c r="U1835" i="1" s="1"/>
  <c r="Q1839" i="1"/>
  <c r="U1839" i="1" s="1"/>
  <c r="Q1843" i="1"/>
  <c r="U1843" i="1" s="1"/>
  <c r="Q1847" i="1"/>
  <c r="U1847" i="1" s="1"/>
  <c r="Q1851" i="1"/>
  <c r="U1851" i="1" s="1"/>
  <c r="Q1855" i="1"/>
  <c r="U1855" i="1" s="1"/>
  <c r="Q1859" i="1"/>
  <c r="U1859" i="1" s="1"/>
  <c r="Q1863" i="1"/>
  <c r="U1863" i="1" s="1"/>
  <c r="Q1867" i="1"/>
  <c r="U1867" i="1" s="1"/>
  <c r="Q1871" i="1"/>
  <c r="U1871" i="1" s="1"/>
  <c r="Q1880" i="1"/>
  <c r="U1880" i="1" s="1"/>
  <c r="P1889" i="1"/>
  <c r="T1889" i="1" s="1"/>
  <c r="Q1899" i="1"/>
  <c r="U1899" i="1" s="1"/>
  <c r="P1901" i="1"/>
  <c r="T1901" i="1" s="1"/>
  <c r="P1920" i="1"/>
  <c r="T1920" i="1" s="1"/>
  <c r="P1929" i="1"/>
  <c r="T1929" i="1" s="1"/>
  <c r="P1945" i="1"/>
  <c r="T1945" i="1" s="1"/>
  <c r="P1961" i="1"/>
  <c r="T1961" i="1" s="1"/>
  <c r="P1977" i="1"/>
  <c r="T1977" i="1" s="1"/>
  <c r="P1993" i="1"/>
  <c r="T1993" i="1" s="1"/>
  <c r="P2009" i="1"/>
  <c r="T2009" i="1" s="1"/>
  <c r="P2040" i="1"/>
  <c r="T2040" i="1" s="1"/>
  <c r="P1878" i="1"/>
  <c r="T1878" i="1" s="1"/>
  <c r="P1886" i="1"/>
  <c r="T1886" i="1" s="1"/>
  <c r="P1894" i="1"/>
  <c r="T1894" i="1" s="1"/>
  <c r="P1902" i="1"/>
  <c r="T1902" i="1" s="1"/>
  <c r="P1910" i="1"/>
  <c r="T1910" i="1" s="1"/>
  <c r="P1918" i="1"/>
  <c r="T1918" i="1" s="1"/>
  <c r="P1926" i="1"/>
  <c r="T1926" i="1" s="1"/>
  <c r="P1934" i="1"/>
  <c r="T1934" i="1" s="1"/>
  <c r="P1942" i="1"/>
  <c r="T1942" i="1" s="1"/>
  <c r="P1950" i="1"/>
  <c r="T1950" i="1" s="1"/>
  <c r="P1958" i="1"/>
  <c r="T1958" i="1" s="1"/>
  <c r="P1966" i="1"/>
  <c r="T1966" i="1" s="1"/>
  <c r="P1974" i="1"/>
  <c r="T1974" i="1" s="1"/>
  <c r="P1982" i="1"/>
  <c r="T1982" i="1" s="1"/>
  <c r="P1990" i="1"/>
  <c r="T1990" i="1" s="1"/>
  <c r="P1998" i="1"/>
  <c r="T1998" i="1" s="1"/>
  <c r="P2006" i="1"/>
  <c r="T2006" i="1" s="1"/>
  <c r="Q2014" i="1"/>
  <c r="U2014" i="1" s="1"/>
  <c r="P2017" i="1"/>
  <c r="T2017" i="1" s="1"/>
  <c r="T2045" i="1"/>
  <c r="Q2048" i="1"/>
  <c r="U2048" i="1" s="1"/>
  <c r="T2065" i="1"/>
  <c r="Q2072" i="1"/>
  <c r="U2072" i="1" s="1"/>
  <c r="Q2075" i="1"/>
  <c r="U2075" i="1" s="1"/>
  <c r="Q2152" i="1"/>
  <c r="U2152" i="1" s="1"/>
  <c r="Q2216" i="1"/>
  <c r="U2216" i="1" s="1"/>
  <c r="U1879" i="1"/>
  <c r="P1883" i="1"/>
  <c r="T1883" i="1" s="1"/>
  <c r="U1887" i="1"/>
  <c r="P1891" i="1"/>
  <c r="T1891" i="1" s="1"/>
  <c r="U1895" i="1"/>
  <c r="P1899" i="1"/>
  <c r="T1899" i="1" s="1"/>
  <c r="U1903" i="1"/>
  <c r="P1907" i="1"/>
  <c r="T1907" i="1" s="1"/>
  <c r="U1911" i="1"/>
  <c r="P1915" i="1"/>
  <c r="T1915" i="1" s="1"/>
  <c r="U1919" i="1"/>
  <c r="P1923" i="1"/>
  <c r="T1923" i="1" s="1"/>
  <c r="U1927" i="1"/>
  <c r="P1931" i="1"/>
  <c r="T1931" i="1" s="1"/>
  <c r="U1935" i="1"/>
  <c r="P1939" i="1"/>
  <c r="T1939" i="1" s="1"/>
  <c r="U1943" i="1"/>
  <c r="P1947" i="1"/>
  <c r="T1947" i="1" s="1"/>
  <c r="U1951" i="1"/>
  <c r="P1955" i="1"/>
  <c r="T1955" i="1" s="1"/>
  <c r="U1959" i="1"/>
  <c r="P1963" i="1"/>
  <c r="T1963" i="1" s="1"/>
  <c r="U1967" i="1"/>
  <c r="P1971" i="1"/>
  <c r="T1971" i="1" s="1"/>
  <c r="U1975" i="1"/>
  <c r="P1979" i="1"/>
  <c r="T1979" i="1" s="1"/>
  <c r="U1983" i="1"/>
  <c r="P1987" i="1"/>
  <c r="T1987" i="1" s="1"/>
  <c r="U1991" i="1"/>
  <c r="P1995" i="1"/>
  <c r="T1995" i="1" s="1"/>
  <c r="P2003" i="1"/>
  <c r="T2003" i="1" s="1"/>
  <c r="P2011" i="1"/>
  <c r="T2011" i="1" s="1"/>
  <c r="U2015" i="1"/>
  <c r="Q2034" i="1"/>
  <c r="U2034" i="1" s="1"/>
  <c r="Q2037" i="1"/>
  <c r="U2037" i="1" s="1"/>
  <c r="Q2053" i="1"/>
  <c r="U2053" i="1" s="1"/>
  <c r="P2095" i="1"/>
  <c r="T2095" i="1" s="1"/>
  <c r="P2147" i="1"/>
  <c r="T2147" i="1" s="1"/>
  <c r="P2211" i="1"/>
  <c r="T2211" i="1" s="1"/>
  <c r="P1928" i="1"/>
  <c r="T1928" i="1" s="1"/>
  <c r="P1936" i="1"/>
  <c r="T1936" i="1" s="1"/>
  <c r="P1944" i="1"/>
  <c r="T1944" i="1" s="1"/>
  <c r="P1952" i="1"/>
  <c r="T1952" i="1" s="1"/>
  <c r="P1960" i="1"/>
  <c r="T1960" i="1" s="1"/>
  <c r="P1968" i="1"/>
  <c r="T1968" i="1" s="1"/>
  <c r="P1976" i="1"/>
  <c r="T1976" i="1" s="1"/>
  <c r="P1984" i="1"/>
  <c r="T1984" i="1" s="1"/>
  <c r="P1992" i="1"/>
  <c r="T1992" i="1" s="1"/>
  <c r="P2000" i="1"/>
  <c r="T2000" i="1" s="1"/>
  <c r="P2008" i="1"/>
  <c r="T2008" i="1" s="1"/>
  <c r="Q2022" i="1"/>
  <c r="U2022" i="1"/>
  <c r="P2025" i="1"/>
  <c r="T2025" i="1" s="1"/>
  <c r="P2055" i="1"/>
  <c r="T2055" i="1" s="1"/>
  <c r="Q2069" i="1"/>
  <c r="U2069" i="1" s="1"/>
  <c r="P2137" i="1"/>
  <c r="T2137" i="1" s="1"/>
  <c r="P2201" i="1"/>
  <c r="T2201" i="1" s="1"/>
  <c r="P1917" i="1"/>
  <c r="T1917" i="1" s="1"/>
  <c r="P1925" i="1"/>
  <c r="T1925" i="1" s="1"/>
  <c r="P1933" i="1"/>
  <c r="T1933" i="1" s="1"/>
  <c r="P1941" i="1"/>
  <c r="T1941" i="1" s="1"/>
  <c r="P1949" i="1"/>
  <c r="T1949" i="1" s="1"/>
  <c r="P1957" i="1"/>
  <c r="T1957" i="1" s="1"/>
  <c r="P1965" i="1"/>
  <c r="T1965" i="1" s="1"/>
  <c r="P1973" i="1"/>
  <c r="T1973" i="1" s="1"/>
  <c r="P1981" i="1"/>
  <c r="T1981" i="1" s="1"/>
  <c r="P1989" i="1"/>
  <c r="T1989" i="1" s="1"/>
  <c r="P1997" i="1"/>
  <c r="T1997" i="1" s="1"/>
  <c r="P2005" i="1"/>
  <c r="T2005" i="1" s="1"/>
  <c r="P2013" i="1"/>
  <c r="T2013" i="1" s="1"/>
  <c r="Q2039" i="1"/>
  <c r="U2039" i="1" s="1"/>
  <c r="Q2055" i="1"/>
  <c r="U2055" i="1" s="1"/>
  <c r="Q2060" i="1"/>
  <c r="U2060" i="1" s="1"/>
  <c r="Q2079" i="1"/>
  <c r="U2079" i="1" s="1"/>
  <c r="P1882" i="1"/>
  <c r="T1882" i="1" s="1"/>
  <c r="P1890" i="1"/>
  <c r="T1890" i="1" s="1"/>
  <c r="P1898" i="1"/>
  <c r="T1898" i="1" s="1"/>
  <c r="P1906" i="1"/>
  <c r="T1906" i="1" s="1"/>
  <c r="P1914" i="1"/>
  <c r="T1914" i="1" s="1"/>
  <c r="P1922" i="1"/>
  <c r="T1922" i="1" s="1"/>
  <c r="P1930" i="1"/>
  <c r="T1930" i="1" s="1"/>
  <c r="P1938" i="1"/>
  <c r="T1938" i="1" s="1"/>
  <c r="P1946" i="1"/>
  <c r="T1946" i="1" s="1"/>
  <c r="P1954" i="1"/>
  <c r="T1954" i="1" s="1"/>
  <c r="P1962" i="1"/>
  <c r="T1962" i="1" s="1"/>
  <c r="P1970" i="1"/>
  <c r="T1970" i="1" s="1"/>
  <c r="P1978" i="1"/>
  <c r="T1978" i="1" s="1"/>
  <c r="P1986" i="1"/>
  <c r="T1986" i="1" s="1"/>
  <c r="P1994" i="1"/>
  <c r="T1994" i="1" s="1"/>
  <c r="P2002" i="1"/>
  <c r="T2002" i="1" s="1"/>
  <c r="P2010" i="1"/>
  <c r="T2010" i="1" s="1"/>
  <c r="Q2030" i="1"/>
  <c r="U2030" i="1" s="1"/>
  <c r="P2033" i="1"/>
  <c r="T2033" i="1" s="1"/>
  <c r="Q2041" i="1"/>
  <c r="U2041" i="1" s="1"/>
  <c r="Q2044" i="1"/>
  <c r="U2044" i="1" s="1"/>
  <c r="P2049" i="1"/>
  <c r="T2049" i="1" s="1"/>
  <c r="Q2062" i="1"/>
  <c r="U2062" i="1" s="1"/>
  <c r="Q2076" i="1"/>
  <c r="U2076" i="1" s="1"/>
  <c r="Q2120" i="1"/>
  <c r="U2120" i="1" s="1"/>
  <c r="Q2184" i="1"/>
  <c r="U2184" i="1" s="1"/>
  <c r="U1874" i="1"/>
  <c r="T1876" i="1"/>
  <c r="P1879" i="1"/>
  <c r="T1879" i="1" s="1"/>
  <c r="P1887" i="1"/>
  <c r="T1887" i="1" s="1"/>
  <c r="P1895" i="1"/>
  <c r="T1895" i="1" s="1"/>
  <c r="P1903" i="1"/>
  <c r="T1903" i="1" s="1"/>
  <c r="P1911" i="1"/>
  <c r="T1911" i="1" s="1"/>
  <c r="P1919" i="1"/>
  <c r="T1919" i="1" s="1"/>
  <c r="U1923" i="1"/>
  <c r="P1927" i="1"/>
  <c r="T1927" i="1" s="1"/>
  <c r="U1931" i="1"/>
  <c r="P1935" i="1"/>
  <c r="T1935" i="1" s="1"/>
  <c r="U1939" i="1"/>
  <c r="P1943" i="1"/>
  <c r="T1943" i="1" s="1"/>
  <c r="U1947" i="1"/>
  <c r="P1951" i="1"/>
  <c r="T1951" i="1" s="1"/>
  <c r="U1955" i="1"/>
  <c r="P1959" i="1"/>
  <c r="T1959" i="1" s="1"/>
  <c r="U1963" i="1"/>
  <c r="P1967" i="1"/>
  <c r="T1967" i="1" s="1"/>
  <c r="U1971" i="1"/>
  <c r="P1975" i="1"/>
  <c r="T1975" i="1" s="1"/>
  <c r="U1979" i="1"/>
  <c r="P1983" i="1"/>
  <c r="T1983" i="1" s="1"/>
  <c r="U1987" i="1"/>
  <c r="P1991" i="1"/>
  <c r="T1991" i="1" s="1"/>
  <c r="U1995" i="1"/>
  <c r="P1999" i="1"/>
  <c r="T1999" i="1" s="1"/>
  <c r="P2007" i="1"/>
  <c r="T2007" i="1" s="1"/>
  <c r="Q2018" i="1"/>
  <c r="U2018" i="1" s="1"/>
  <c r="P2021" i="1"/>
  <c r="T2021" i="1" s="1"/>
  <c r="T2038" i="1"/>
  <c r="Q2073" i="1"/>
  <c r="U2073" i="1" s="1"/>
  <c r="Q2089" i="1"/>
  <c r="U2089" i="1" s="1"/>
  <c r="P2115" i="1"/>
  <c r="T2115" i="1" s="1"/>
  <c r="P2179" i="1"/>
  <c r="T2179" i="1" s="1"/>
  <c r="P1884" i="1"/>
  <c r="T1884" i="1" s="1"/>
  <c r="P1892" i="1"/>
  <c r="T1892" i="1" s="1"/>
  <c r="P1900" i="1"/>
  <c r="T1900" i="1" s="1"/>
  <c r="P1908" i="1"/>
  <c r="T1908" i="1" s="1"/>
  <c r="P1916" i="1"/>
  <c r="T1916" i="1" s="1"/>
  <c r="U1920" i="1"/>
  <c r="P1924" i="1"/>
  <c r="T1924" i="1" s="1"/>
  <c r="U1928" i="1"/>
  <c r="P1932" i="1"/>
  <c r="T1932" i="1" s="1"/>
  <c r="U1936" i="1"/>
  <c r="P1940" i="1"/>
  <c r="T1940" i="1" s="1"/>
  <c r="U1944" i="1"/>
  <c r="P1948" i="1"/>
  <c r="T1948" i="1" s="1"/>
  <c r="U1952" i="1"/>
  <c r="P1956" i="1"/>
  <c r="T1956" i="1" s="1"/>
  <c r="U1960" i="1"/>
  <c r="P1964" i="1"/>
  <c r="T1964" i="1" s="1"/>
  <c r="U1968" i="1"/>
  <c r="P1972" i="1"/>
  <c r="T1972" i="1" s="1"/>
  <c r="U1976" i="1"/>
  <c r="P1980" i="1"/>
  <c r="T1980" i="1" s="1"/>
  <c r="U1984" i="1"/>
  <c r="P1988" i="1"/>
  <c r="T1988" i="1" s="1"/>
  <c r="U1992" i="1"/>
  <c r="P1996" i="1"/>
  <c r="T1996" i="1" s="1"/>
  <c r="P2004" i="1"/>
  <c r="T2004" i="1" s="1"/>
  <c r="P2012" i="1"/>
  <c r="T2012" i="1" s="1"/>
  <c r="T2032" i="1"/>
  <c r="Q2046" i="1"/>
  <c r="U2046" i="1" s="1"/>
  <c r="P2056" i="1"/>
  <c r="T2056" i="1" s="1"/>
  <c r="T2087" i="1"/>
  <c r="P2105" i="1"/>
  <c r="T2105" i="1" s="1"/>
  <c r="P2169" i="1"/>
  <c r="T2169" i="1" s="1"/>
  <c r="Q2042" i="1"/>
  <c r="U2042" i="1" s="1"/>
  <c r="T2047" i="1"/>
  <c r="Q2049" i="1"/>
  <c r="U2049" i="1" s="1"/>
  <c r="Q2056" i="1"/>
  <c r="U2056" i="1" s="1"/>
  <c r="T2071" i="1"/>
  <c r="Q2100" i="1"/>
  <c r="U2100" i="1" s="1"/>
  <c r="P2117" i="1"/>
  <c r="T2117" i="1" s="1"/>
  <c r="P2127" i="1"/>
  <c r="T2127" i="1" s="1"/>
  <c r="Q2132" i="1"/>
  <c r="U2132" i="1" s="1"/>
  <c r="T2144" i="1"/>
  <c r="P2149" i="1"/>
  <c r="T2149" i="1" s="1"/>
  <c r="P2159" i="1"/>
  <c r="T2159" i="1" s="1"/>
  <c r="Q2164" i="1"/>
  <c r="U2164" i="1" s="1"/>
  <c r="T2176" i="1"/>
  <c r="P2181" i="1"/>
  <c r="T2181" i="1" s="1"/>
  <c r="P2191" i="1"/>
  <c r="T2191" i="1" s="1"/>
  <c r="Q2196" i="1"/>
  <c r="U2196" i="1" s="1"/>
  <c r="T2208" i="1"/>
  <c r="P2213" i="1"/>
  <c r="T2213" i="1" s="1"/>
  <c r="P2223" i="1"/>
  <c r="T2223" i="1" s="1"/>
  <c r="P2237" i="1"/>
  <c r="T2237" i="1" s="1"/>
  <c r="P2253" i="1"/>
  <c r="T2253" i="1" s="1"/>
  <c r="P2269" i="1"/>
  <c r="T2269" i="1" s="1"/>
  <c r="P2285" i="1"/>
  <c r="T2285" i="1" s="1"/>
  <c r="P2301" i="1"/>
  <c r="T2301" i="1" s="1"/>
  <c r="P2317" i="1"/>
  <c r="T2317" i="1" s="1"/>
  <c r="Q2333" i="1"/>
  <c r="U2333" i="1" s="1"/>
  <c r="U2013" i="1"/>
  <c r="T2020" i="1"/>
  <c r="U2021" i="1"/>
  <c r="T2028" i="1"/>
  <c r="U2029" i="1"/>
  <c r="T2036" i="1"/>
  <c r="Q2038" i="1"/>
  <c r="U2038" i="1" s="1"/>
  <c r="Q2045" i="1"/>
  <c r="U2045" i="1" s="1"/>
  <c r="Q2052" i="1"/>
  <c r="U2052" i="1" s="1"/>
  <c r="T2061" i="1"/>
  <c r="Q2063" i="1"/>
  <c r="U2063" i="1" s="1"/>
  <c r="Q2066" i="1"/>
  <c r="U2066" i="1" s="1"/>
  <c r="Q2081" i="1"/>
  <c r="U2081" i="1" s="1"/>
  <c r="Q2084" i="1"/>
  <c r="U2084" i="1" s="1"/>
  <c r="P2089" i="1"/>
  <c r="T2089" i="1" s="1"/>
  <c r="Q2092" i="1"/>
  <c r="U2092" i="1" s="1"/>
  <c r="P2097" i="1"/>
  <c r="T2097" i="1" s="1"/>
  <c r="P2107" i="1"/>
  <c r="T2107" i="1" s="1"/>
  <c r="Q2112" i="1"/>
  <c r="U2112" i="1" s="1"/>
  <c r="P2129" i="1"/>
  <c r="T2129" i="1" s="1"/>
  <c r="P2139" i="1"/>
  <c r="T2139" i="1" s="1"/>
  <c r="Q2144" i="1"/>
  <c r="U2144" i="1" s="1"/>
  <c r="T2156" i="1"/>
  <c r="P2161" i="1"/>
  <c r="T2161" i="1" s="1"/>
  <c r="P2171" i="1"/>
  <c r="T2171" i="1" s="1"/>
  <c r="Q2176" i="1"/>
  <c r="U2176" i="1" s="1"/>
  <c r="T2188" i="1"/>
  <c r="P2193" i="1"/>
  <c r="T2193" i="1" s="1"/>
  <c r="P2203" i="1"/>
  <c r="T2203" i="1" s="1"/>
  <c r="Q2208" i="1"/>
  <c r="U2208" i="1" s="1"/>
  <c r="T2220" i="1"/>
  <c r="P2225" i="1"/>
  <c r="T2225" i="1" s="1"/>
  <c r="T2232" i="1"/>
  <c r="P2239" i="1"/>
  <c r="T2239" i="1" s="1"/>
  <c r="T2248" i="1"/>
  <c r="Q2324" i="1"/>
  <c r="U2324" i="1" s="1"/>
  <c r="Q2363" i="1"/>
  <c r="U2363" i="1" s="1"/>
  <c r="P2109" i="1"/>
  <c r="T2109" i="1" s="1"/>
  <c r="P2119" i="1"/>
  <c r="T2119" i="1" s="1"/>
  <c r="Q2124" i="1"/>
  <c r="U2124" i="1" s="1"/>
  <c r="P2141" i="1"/>
  <c r="T2141" i="1" s="1"/>
  <c r="P2151" i="1"/>
  <c r="T2151" i="1" s="1"/>
  <c r="Q2156" i="1"/>
  <c r="U2156" i="1" s="1"/>
  <c r="P2173" i="1"/>
  <c r="T2173" i="1" s="1"/>
  <c r="P2183" i="1"/>
  <c r="T2183" i="1" s="1"/>
  <c r="Q2188" i="1"/>
  <c r="U2188" i="1" s="1"/>
  <c r="P2205" i="1"/>
  <c r="T2205" i="1" s="1"/>
  <c r="P2215" i="1"/>
  <c r="T2215" i="1" s="1"/>
  <c r="Q2220" i="1"/>
  <c r="U2220" i="1" s="1"/>
  <c r="P2241" i="1"/>
  <c r="T2241" i="1" s="1"/>
  <c r="P2257" i="1"/>
  <c r="T2257" i="1" s="1"/>
  <c r="P2273" i="1"/>
  <c r="T2273" i="1" s="1"/>
  <c r="P2289" i="1"/>
  <c r="T2289" i="1" s="1"/>
  <c r="P2305" i="1"/>
  <c r="T2305" i="1" s="1"/>
  <c r="Q2330" i="1"/>
  <c r="U2330" i="1" s="1"/>
  <c r="P2099" i="1"/>
  <c r="T2099" i="1" s="1"/>
  <c r="Q2104" i="1"/>
  <c r="U2104" i="1" s="1"/>
  <c r="P2121" i="1"/>
  <c r="T2121" i="1" s="1"/>
  <c r="P2131" i="1"/>
  <c r="T2131" i="1" s="1"/>
  <c r="Q2136" i="1"/>
  <c r="U2136" i="1" s="1"/>
  <c r="P2153" i="1"/>
  <c r="T2153" i="1" s="1"/>
  <c r="P2163" i="1"/>
  <c r="T2163" i="1" s="1"/>
  <c r="Q2168" i="1"/>
  <c r="U2168" i="1" s="1"/>
  <c r="P2185" i="1"/>
  <c r="T2185" i="1" s="1"/>
  <c r="P2195" i="1"/>
  <c r="T2195" i="1" s="1"/>
  <c r="Q2200" i="1"/>
  <c r="U2200" i="1" s="1"/>
  <c r="P2217" i="1"/>
  <c r="T2217" i="1" s="1"/>
  <c r="P2227" i="1"/>
  <c r="T2227" i="1" s="1"/>
  <c r="P2243" i="1"/>
  <c r="T2243" i="1" s="1"/>
  <c r="Q2350" i="1"/>
  <c r="U2350" i="1" s="1"/>
  <c r="Q2040" i="1"/>
  <c r="U2040" i="1" s="1"/>
  <c r="Q2051" i="1"/>
  <c r="U2051" i="1" s="1"/>
  <c r="Q2058" i="1"/>
  <c r="U2058" i="1" s="1"/>
  <c r="Q2065" i="1"/>
  <c r="U2065" i="1" s="1"/>
  <c r="Q2068" i="1"/>
  <c r="U2068" i="1" s="1"/>
  <c r="Q2077" i="1"/>
  <c r="U2077" i="1" s="1"/>
  <c r="Q2080" i="1"/>
  <c r="U2080" i="1" s="1"/>
  <c r="P2101" i="1"/>
  <c r="T2101" i="1" s="1"/>
  <c r="P2111" i="1"/>
  <c r="T2111" i="1" s="1"/>
  <c r="Q2116" i="1"/>
  <c r="U2116" i="1" s="1"/>
  <c r="P2133" i="1"/>
  <c r="T2133" i="1" s="1"/>
  <c r="P2143" i="1"/>
  <c r="T2143" i="1" s="1"/>
  <c r="Q2148" i="1"/>
  <c r="U2148" i="1" s="1"/>
  <c r="P2165" i="1"/>
  <c r="T2165" i="1" s="1"/>
  <c r="P2175" i="1"/>
  <c r="T2175" i="1" s="1"/>
  <c r="Q2180" i="1"/>
  <c r="U2180" i="1" s="1"/>
  <c r="P2197" i="1"/>
  <c r="T2197" i="1" s="1"/>
  <c r="P2207" i="1"/>
  <c r="T2207" i="1" s="1"/>
  <c r="Q2212" i="1"/>
  <c r="U2212" i="1" s="1"/>
  <c r="P2229" i="1"/>
  <c r="T2229" i="1" s="1"/>
  <c r="P2245" i="1"/>
  <c r="T2245" i="1" s="1"/>
  <c r="P2261" i="1"/>
  <c r="T2261" i="1" s="1"/>
  <c r="P2277" i="1"/>
  <c r="T2277" i="1" s="1"/>
  <c r="P2293" i="1"/>
  <c r="T2293" i="1" s="1"/>
  <c r="P2309" i="1"/>
  <c r="T2309" i="1" s="1"/>
  <c r="U2017" i="1"/>
  <c r="U2025" i="1"/>
  <c r="U2033" i="1"/>
  <c r="Q2036" i="1"/>
  <c r="U2036" i="1" s="1"/>
  <c r="Q2047" i="1"/>
  <c r="U2047" i="1" s="1"/>
  <c r="Q2054" i="1"/>
  <c r="U2054" i="1" s="1"/>
  <c r="T2059" i="1"/>
  <c r="Q2061" i="1"/>
  <c r="U2061" i="1" s="1"/>
  <c r="T2069" i="1"/>
  <c r="Q2071" i="1"/>
  <c r="U2071" i="1" s="1"/>
  <c r="T2075" i="1"/>
  <c r="P2085" i="1"/>
  <c r="T2085" i="1" s="1"/>
  <c r="Q2088" i="1"/>
  <c r="U2088" i="1" s="1"/>
  <c r="P2093" i="1"/>
  <c r="T2093" i="1" s="1"/>
  <c r="Q2096" i="1"/>
  <c r="U2096" i="1" s="1"/>
  <c r="P2113" i="1"/>
  <c r="T2113" i="1" s="1"/>
  <c r="P2123" i="1"/>
  <c r="T2123" i="1" s="1"/>
  <c r="Q2128" i="1"/>
  <c r="U2128" i="1" s="1"/>
  <c r="T2140" i="1"/>
  <c r="P2145" i="1"/>
  <c r="T2145" i="1" s="1"/>
  <c r="P2155" i="1"/>
  <c r="T2155" i="1" s="1"/>
  <c r="Q2160" i="1"/>
  <c r="U2160" i="1" s="1"/>
  <c r="T2172" i="1"/>
  <c r="P2177" i="1"/>
  <c r="T2177" i="1" s="1"/>
  <c r="P2187" i="1"/>
  <c r="T2187" i="1" s="1"/>
  <c r="Q2192" i="1"/>
  <c r="U2192" i="1" s="1"/>
  <c r="T2204" i="1"/>
  <c r="P2209" i="1"/>
  <c r="T2209" i="1" s="1"/>
  <c r="P2219" i="1"/>
  <c r="T2219" i="1" s="1"/>
  <c r="Q2224" i="1"/>
  <c r="U2224" i="1" s="1"/>
  <c r="P2231" i="1"/>
  <c r="T2231" i="1" s="1"/>
  <c r="T2240" i="1"/>
  <c r="P2247" i="1"/>
  <c r="T2247" i="1" s="1"/>
  <c r="Q2380" i="1"/>
  <c r="U2380" i="1" s="1"/>
  <c r="Q2043" i="1"/>
  <c r="U2043" i="1" s="1"/>
  <c r="Q2050" i="1"/>
  <c r="U2050" i="1" s="1"/>
  <c r="Q2057" i="1"/>
  <c r="U2057" i="1" s="1"/>
  <c r="Q2064" i="1"/>
  <c r="U2064" i="1" s="1"/>
  <c r="Q2085" i="1"/>
  <c r="U2085" i="1" s="1"/>
  <c r="Q2093" i="1"/>
  <c r="U2093" i="1" s="1"/>
  <c r="P2103" i="1"/>
  <c r="T2103" i="1" s="1"/>
  <c r="Q2108" i="1"/>
  <c r="U2108" i="1" s="1"/>
  <c r="P2125" i="1"/>
  <c r="T2125" i="1" s="1"/>
  <c r="P2135" i="1"/>
  <c r="T2135" i="1" s="1"/>
  <c r="Q2140" i="1"/>
  <c r="U2140" i="1" s="1"/>
  <c r="P2157" i="1"/>
  <c r="T2157" i="1" s="1"/>
  <c r="P2167" i="1"/>
  <c r="T2167" i="1" s="1"/>
  <c r="Q2172" i="1"/>
  <c r="U2172" i="1" s="1"/>
  <c r="P2189" i="1"/>
  <c r="T2189" i="1" s="1"/>
  <c r="P2199" i="1"/>
  <c r="T2199" i="1" s="1"/>
  <c r="Q2204" i="1"/>
  <c r="U2204" i="1" s="1"/>
  <c r="P2221" i="1"/>
  <c r="T2221" i="1" s="1"/>
  <c r="P2233" i="1"/>
  <c r="T2233" i="1" s="1"/>
  <c r="P2249" i="1"/>
  <c r="T2249" i="1" s="1"/>
  <c r="P2265" i="1"/>
  <c r="T2265" i="1" s="1"/>
  <c r="P2281" i="1"/>
  <c r="T2281" i="1" s="1"/>
  <c r="P2297" i="1"/>
  <c r="T2297" i="1" s="1"/>
  <c r="P2313" i="1"/>
  <c r="T2313" i="1" s="1"/>
  <c r="Q2327" i="1"/>
  <c r="U2327" i="1"/>
  <c r="P2347" i="1"/>
  <c r="T2347" i="1" s="1"/>
  <c r="P2375" i="1"/>
  <c r="T2375" i="1" s="1"/>
  <c r="Q2097" i="1"/>
  <c r="U2097" i="1" s="1"/>
  <c r="Q2101" i="1"/>
  <c r="U2101" i="1" s="1"/>
  <c r="Q2105" i="1"/>
  <c r="U2105" i="1" s="1"/>
  <c r="Q2109" i="1"/>
  <c r="U2109" i="1" s="1"/>
  <c r="Q2113" i="1"/>
  <c r="U2113" i="1" s="1"/>
  <c r="Q2117" i="1"/>
  <c r="U2117" i="1" s="1"/>
  <c r="Q2121" i="1"/>
  <c r="U2121" i="1" s="1"/>
  <c r="Q2125" i="1"/>
  <c r="U2125" i="1" s="1"/>
  <c r="Q2129" i="1"/>
  <c r="U2129" i="1" s="1"/>
  <c r="Q2133" i="1"/>
  <c r="U2133" i="1" s="1"/>
  <c r="Q2137" i="1"/>
  <c r="U2137" i="1" s="1"/>
  <c r="Q2141" i="1"/>
  <c r="U2141" i="1" s="1"/>
  <c r="Q2145" i="1"/>
  <c r="U2145" i="1" s="1"/>
  <c r="Q2149" i="1"/>
  <c r="U2149" i="1" s="1"/>
  <c r="Q2153" i="1"/>
  <c r="U2153" i="1" s="1"/>
  <c r="Q2157" i="1"/>
  <c r="U2157" i="1" s="1"/>
  <c r="Q2161" i="1"/>
  <c r="U2161" i="1" s="1"/>
  <c r="Q2165" i="1"/>
  <c r="U2165" i="1" s="1"/>
  <c r="Q2169" i="1"/>
  <c r="U2169" i="1" s="1"/>
  <c r="Q2173" i="1"/>
  <c r="U2173" i="1" s="1"/>
  <c r="Q2177" i="1"/>
  <c r="U2177" i="1" s="1"/>
  <c r="Q2181" i="1"/>
  <c r="U2181" i="1" s="1"/>
  <c r="Q2185" i="1"/>
  <c r="U2185" i="1" s="1"/>
  <c r="Q2189" i="1"/>
  <c r="U2189" i="1" s="1"/>
  <c r="Q2193" i="1"/>
  <c r="U2193" i="1" s="1"/>
  <c r="Q2197" i="1"/>
  <c r="U2197" i="1" s="1"/>
  <c r="Q2201" i="1"/>
  <c r="U2201" i="1" s="1"/>
  <c r="Q2205" i="1"/>
  <c r="U2205" i="1" s="1"/>
  <c r="Q2209" i="1"/>
  <c r="U2209" i="1" s="1"/>
  <c r="Q2213" i="1"/>
  <c r="U2213" i="1" s="1"/>
  <c r="Q2217" i="1"/>
  <c r="U2217" i="1" s="1"/>
  <c r="Q2221" i="1"/>
  <c r="U2221" i="1" s="1"/>
  <c r="Q2225" i="1"/>
  <c r="U2225" i="1" s="1"/>
  <c r="Q2229" i="1"/>
  <c r="U2229" i="1" s="1"/>
  <c r="Q2233" i="1"/>
  <c r="U2233" i="1" s="1"/>
  <c r="Q2237" i="1"/>
  <c r="U2237" i="1" s="1"/>
  <c r="Q2241" i="1"/>
  <c r="U2241" i="1" s="1"/>
  <c r="Q2245" i="1"/>
  <c r="U2245" i="1" s="1"/>
  <c r="Q2249" i="1"/>
  <c r="U2249" i="1" s="1"/>
  <c r="Q2253" i="1"/>
  <c r="U2253" i="1" s="1"/>
  <c r="T2255" i="1"/>
  <c r="Q2257" i="1"/>
  <c r="U2257" i="1" s="1"/>
  <c r="T2259" i="1"/>
  <c r="Q2261" i="1"/>
  <c r="U2261" i="1" s="1"/>
  <c r="T2263" i="1"/>
  <c r="Q2265" i="1"/>
  <c r="U2265" i="1" s="1"/>
  <c r="T2267" i="1"/>
  <c r="Q2269" i="1"/>
  <c r="U2269" i="1" s="1"/>
  <c r="T2271" i="1"/>
  <c r="Q2273" i="1"/>
  <c r="U2273" i="1" s="1"/>
  <c r="T2275" i="1"/>
  <c r="Q2277" i="1"/>
  <c r="U2277" i="1" s="1"/>
  <c r="T2279" i="1"/>
  <c r="Q2281" i="1"/>
  <c r="U2281" i="1" s="1"/>
  <c r="T2283" i="1"/>
  <c r="Q2285" i="1"/>
  <c r="U2285" i="1" s="1"/>
  <c r="T2287" i="1"/>
  <c r="Q2289" i="1"/>
  <c r="U2289" i="1" s="1"/>
  <c r="T2291" i="1"/>
  <c r="Q2293" i="1"/>
  <c r="U2293" i="1" s="1"/>
  <c r="T2295" i="1"/>
  <c r="Q2297" i="1"/>
  <c r="U2297" i="1" s="1"/>
  <c r="T2299" i="1"/>
  <c r="Q2301" i="1"/>
  <c r="U2301" i="1" s="1"/>
  <c r="T2303" i="1"/>
  <c r="Q2305" i="1"/>
  <c r="U2305" i="1" s="1"/>
  <c r="T2307" i="1"/>
  <c r="Q2309" i="1"/>
  <c r="U2309" i="1" s="1"/>
  <c r="T2311" i="1"/>
  <c r="Q2313" i="1"/>
  <c r="U2313" i="1" s="1"/>
  <c r="T2315" i="1"/>
  <c r="Q2317" i="1"/>
  <c r="U2317" i="1" s="1"/>
  <c r="P2335" i="1"/>
  <c r="T2335" i="1" s="1"/>
  <c r="Q2347" i="1"/>
  <c r="U2347" i="1" s="1"/>
  <c r="Q2355" i="1"/>
  <c r="U2355" i="1" s="1"/>
  <c r="Q2375" i="1"/>
  <c r="U2375" i="1" s="1"/>
  <c r="P2387" i="1"/>
  <c r="T2387" i="1" s="1"/>
  <c r="P2395" i="1"/>
  <c r="T2395" i="1" s="1"/>
  <c r="P2423" i="1"/>
  <c r="T2423" i="1" s="1"/>
  <c r="P2435" i="1"/>
  <c r="T2435" i="1" s="1"/>
  <c r="P2450" i="1"/>
  <c r="T2450" i="1" s="1"/>
  <c r="P2519" i="1"/>
  <c r="T2519" i="1" s="1"/>
  <c r="P2323" i="1"/>
  <c r="T2323" i="1" s="1"/>
  <c r="Q2344" i="1"/>
  <c r="U2344" i="1" s="1"/>
  <c r="Q2352" i="1"/>
  <c r="U2352" i="1" s="1"/>
  <c r="Q2360" i="1"/>
  <c r="U2360" i="1" s="1"/>
  <c r="P2367" i="1"/>
  <c r="T2367" i="1" s="1"/>
  <c r="U2372" i="1"/>
  <c r="Q2387" i="1"/>
  <c r="U2387" i="1" s="1"/>
  <c r="P2426" i="1"/>
  <c r="T2426" i="1" s="1"/>
  <c r="Q2435" i="1"/>
  <c r="U2435" i="1" s="1"/>
  <c r="P2490" i="1"/>
  <c r="T2490" i="1" s="1"/>
  <c r="Q2504" i="1"/>
  <c r="U2504" i="1" s="1"/>
  <c r="Q2228" i="1"/>
  <c r="U2228" i="1" s="1"/>
  <c r="Q2232" i="1"/>
  <c r="U2232" i="1" s="1"/>
  <c r="Q2236" i="1"/>
  <c r="U2236" i="1" s="1"/>
  <c r="Q2240" i="1"/>
  <c r="U2240" i="1" s="1"/>
  <c r="Q2244" i="1"/>
  <c r="U2244" i="1" s="1"/>
  <c r="Q2248" i="1"/>
  <c r="U2248" i="1" s="1"/>
  <c r="Q2252" i="1"/>
  <c r="U2252" i="1" s="1"/>
  <c r="Q2256" i="1"/>
  <c r="U2256" i="1" s="1"/>
  <c r="Q2260" i="1"/>
  <c r="U2260" i="1" s="1"/>
  <c r="Q2264" i="1"/>
  <c r="U2264" i="1" s="1"/>
  <c r="Q2268" i="1"/>
  <c r="U2268" i="1" s="1"/>
  <c r="Q2272" i="1"/>
  <c r="U2272" i="1" s="1"/>
  <c r="Q2276" i="1"/>
  <c r="U2276" i="1" s="1"/>
  <c r="Q2280" i="1"/>
  <c r="U2280" i="1" s="1"/>
  <c r="Q2284" i="1"/>
  <c r="U2284" i="1" s="1"/>
  <c r="Q2288" i="1"/>
  <c r="U2288" i="1" s="1"/>
  <c r="Q2292" i="1"/>
  <c r="U2292" i="1" s="1"/>
  <c r="Q2296" i="1"/>
  <c r="U2296" i="1" s="1"/>
  <c r="Q2300" i="1"/>
  <c r="U2300" i="1" s="1"/>
  <c r="Q2304" i="1"/>
  <c r="U2304" i="1" s="1"/>
  <c r="Q2308" i="1"/>
  <c r="U2308" i="1" s="1"/>
  <c r="Q2312" i="1"/>
  <c r="U2312" i="1" s="1"/>
  <c r="Q2316" i="1"/>
  <c r="U2316" i="1" s="1"/>
  <c r="P2343" i="1"/>
  <c r="T2343" i="1" s="1"/>
  <c r="Q2367" i="1"/>
  <c r="U2367" i="1" s="1"/>
  <c r="P2379" i="1"/>
  <c r="T2379" i="1" s="1"/>
  <c r="U2384" i="1"/>
  <c r="P2319" i="1"/>
  <c r="T2319" i="1" s="1"/>
  <c r="P2331" i="1"/>
  <c r="T2331" i="1" s="1"/>
  <c r="P2351" i="1"/>
  <c r="T2351" i="1" s="1"/>
  <c r="P2359" i="1"/>
  <c r="T2359" i="1" s="1"/>
  <c r="Q2379" i="1"/>
  <c r="U2379" i="1" s="1"/>
  <c r="P2391" i="1"/>
  <c r="T2391" i="1" s="1"/>
  <c r="P2466" i="1"/>
  <c r="T2466" i="1" s="1"/>
  <c r="Q2475" i="1"/>
  <c r="U2475" i="1" s="1"/>
  <c r="Q2480" i="1"/>
  <c r="U2480" i="1" s="1"/>
  <c r="Q2083" i="1"/>
  <c r="U2083" i="1" s="1"/>
  <c r="Q2087" i="1"/>
  <c r="U2087" i="1" s="1"/>
  <c r="Q2091" i="1"/>
  <c r="U2091" i="1" s="1"/>
  <c r="Q2095" i="1"/>
  <c r="U2095" i="1" s="1"/>
  <c r="Q2099" i="1"/>
  <c r="U2099" i="1" s="1"/>
  <c r="Q2103" i="1"/>
  <c r="U2103" i="1" s="1"/>
  <c r="Q2107" i="1"/>
  <c r="U2107" i="1" s="1"/>
  <c r="Q2111" i="1"/>
  <c r="U2111" i="1" s="1"/>
  <c r="Q2115" i="1"/>
  <c r="U2115" i="1" s="1"/>
  <c r="Q2119" i="1"/>
  <c r="U2119" i="1" s="1"/>
  <c r="Q2123" i="1"/>
  <c r="U2123" i="1" s="1"/>
  <c r="Q2127" i="1"/>
  <c r="U2127" i="1" s="1"/>
  <c r="Q2131" i="1"/>
  <c r="U2131" i="1" s="1"/>
  <c r="Q2135" i="1"/>
  <c r="U2135" i="1" s="1"/>
  <c r="Q2139" i="1"/>
  <c r="U2139" i="1" s="1"/>
  <c r="Q2143" i="1"/>
  <c r="U2143" i="1" s="1"/>
  <c r="Q2147" i="1"/>
  <c r="U2147" i="1" s="1"/>
  <c r="Q2151" i="1"/>
  <c r="U2151" i="1" s="1"/>
  <c r="Q2155" i="1"/>
  <c r="U2155" i="1" s="1"/>
  <c r="Q2159" i="1"/>
  <c r="U2159" i="1" s="1"/>
  <c r="Q2163" i="1"/>
  <c r="U2163" i="1" s="1"/>
  <c r="Q2167" i="1"/>
  <c r="U2167" i="1" s="1"/>
  <c r="Q2171" i="1"/>
  <c r="U2171" i="1" s="1"/>
  <c r="Q2175" i="1"/>
  <c r="U2175" i="1" s="1"/>
  <c r="Q2179" i="1"/>
  <c r="U2179" i="1" s="1"/>
  <c r="Q2183" i="1"/>
  <c r="U2183" i="1" s="1"/>
  <c r="Q2187" i="1"/>
  <c r="U2187" i="1" s="1"/>
  <c r="Q2191" i="1"/>
  <c r="U2191" i="1" s="1"/>
  <c r="Q2195" i="1"/>
  <c r="U2195" i="1" s="1"/>
  <c r="Q2199" i="1"/>
  <c r="U2199" i="1" s="1"/>
  <c r="Q2203" i="1"/>
  <c r="U2203" i="1" s="1"/>
  <c r="Q2207" i="1"/>
  <c r="U2207" i="1" s="1"/>
  <c r="Q2211" i="1"/>
  <c r="U2211" i="1" s="1"/>
  <c r="Q2215" i="1"/>
  <c r="U2215" i="1" s="1"/>
  <c r="Q2219" i="1"/>
  <c r="U2219" i="1" s="1"/>
  <c r="Q2223" i="1"/>
  <c r="U2223" i="1" s="1"/>
  <c r="Q2227" i="1"/>
  <c r="U2227" i="1" s="1"/>
  <c r="Q2231" i="1"/>
  <c r="U2231" i="1" s="1"/>
  <c r="Q2235" i="1"/>
  <c r="U2235" i="1" s="1"/>
  <c r="Q2239" i="1"/>
  <c r="U2239" i="1" s="1"/>
  <c r="Q2243" i="1"/>
  <c r="U2243" i="1" s="1"/>
  <c r="Q2247" i="1"/>
  <c r="U2247" i="1" s="1"/>
  <c r="Q2251" i="1"/>
  <c r="U2251" i="1" s="1"/>
  <c r="Q2255" i="1"/>
  <c r="U2255" i="1" s="1"/>
  <c r="Q2259" i="1"/>
  <c r="U2259" i="1" s="1"/>
  <c r="Q2263" i="1"/>
  <c r="U2263" i="1" s="1"/>
  <c r="Q2267" i="1"/>
  <c r="U2267" i="1" s="1"/>
  <c r="Q2271" i="1"/>
  <c r="U2271" i="1" s="1"/>
  <c r="Q2275" i="1"/>
  <c r="U2275" i="1" s="1"/>
  <c r="Q2279" i="1"/>
  <c r="U2279" i="1" s="1"/>
  <c r="Q2283" i="1"/>
  <c r="U2283" i="1" s="1"/>
  <c r="Q2287" i="1"/>
  <c r="U2287" i="1" s="1"/>
  <c r="Q2291" i="1"/>
  <c r="U2291" i="1" s="1"/>
  <c r="Q2295" i="1"/>
  <c r="U2295" i="1" s="1"/>
  <c r="Q2299" i="1"/>
  <c r="U2299" i="1" s="1"/>
  <c r="Q2303" i="1"/>
  <c r="U2303" i="1" s="1"/>
  <c r="Q2307" i="1"/>
  <c r="U2307" i="1" s="1"/>
  <c r="Q2311" i="1"/>
  <c r="U2311" i="1" s="1"/>
  <c r="Q2315" i="1"/>
  <c r="U2315" i="1" s="1"/>
  <c r="U2335" i="1"/>
  <c r="U2338" i="1"/>
  <c r="U2341" i="1"/>
  <c r="Q2351" i="1"/>
  <c r="U2351" i="1" s="1"/>
  <c r="Q2359" i="1"/>
  <c r="U2359" i="1" s="1"/>
  <c r="Q2364" i="1"/>
  <c r="U2364" i="1" s="1"/>
  <c r="P2371" i="1"/>
  <c r="T2371" i="1" s="1"/>
  <c r="U2376" i="1"/>
  <c r="Q2391" i="1"/>
  <c r="U2391" i="1" s="1"/>
  <c r="P2471" i="1"/>
  <c r="T2471" i="1" s="1"/>
  <c r="U2323" i="1"/>
  <c r="U2326" i="1"/>
  <c r="U2329" i="1"/>
  <c r="P2339" i="1"/>
  <c r="T2339" i="1" s="1"/>
  <c r="Q2371" i="1"/>
  <c r="U2371" i="1" s="1"/>
  <c r="P2383" i="1"/>
  <c r="T2383" i="1" s="1"/>
  <c r="Q2468" i="1"/>
  <c r="U2468" i="1" s="1"/>
  <c r="Q2070" i="1"/>
  <c r="U2070" i="1" s="1"/>
  <c r="Q2074" i="1"/>
  <c r="U2074" i="1" s="1"/>
  <c r="Q2078" i="1"/>
  <c r="U2078" i="1" s="1"/>
  <c r="Q2082" i="1"/>
  <c r="U2082" i="1" s="1"/>
  <c r="Q2086" i="1"/>
  <c r="U2086" i="1" s="1"/>
  <c r="Q2090" i="1"/>
  <c r="U2090" i="1" s="1"/>
  <c r="Q2094" i="1"/>
  <c r="U2094" i="1" s="1"/>
  <c r="Q2098" i="1"/>
  <c r="U2098" i="1" s="1"/>
  <c r="Q2102" i="1"/>
  <c r="U2102" i="1" s="1"/>
  <c r="Q2106" i="1"/>
  <c r="U2106" i="1" s="1"/>
  <c r="Q2110" i="1"/>
  <c r="U2110" i="1" s="1"/>
  <c r="Q2114" i="1"/>
  <c r="U2114" i="1" s="1"/>
  <c r="Q2118" i="1"/>
  <c r="U2118" i="1" s="1"/>
  <c r="Q2122" i="1"/>
  <c r="U2122" i="1" s="1"/>
  <c r="Q2126" i="1"/>
  <c r="U2126" i="1" s="1"/>
  <c r="Q2130" i="1"/>
  <c r="U2130" i="1" s="1"/>
  <c r="Q2134" i="1"/>
  <c r="U2134" i="1" s="1"/>
  <c r="Q2138" i="1"/>
  <c r="U2138" i="1" s="1"/>
  <c r="Q2142" i="1"/>
  <c r="U2142" i="1" s="1"/>
  <c r="Q2146" i="1"/>
  <c r="U2146" i="1" s="1"/>
  <c r="Q2150" i="1"/>
  <c r="U2150" i="1" s="1"/>
  <c r="Q2154" i="1"/>
  <c r="U2154" i="1" s="1"/>
  <c r="Q2158" i="1"/>
  <c r="U2158" i="1" s="1"/>
  <c r="Q2162" i="1"/>
  <c r="U2162" i="1" s="1"/>
  <c r="Q2166" i="1"/>
  <c r="U2166" i="1" s="1"/>
  <c r="Q2170" i="1"/>
  <c r="U2170" i="1" s="1"/>
  <c r="Q2174" i="1"/>
  <c r="U2174" i="1" s="1"/>
  <c r="Q2178" i="1"/>
  <c r="U2178" i="1" s="1"/>
  <c r="Q2182" i="1"/>
  <c r="U2182" i="1" s="1"/>
  <c r="Q2186" i="1"/>
  <c r="U2186" i="1" s="1"/>
  <c r="Q2190" i="1"/>
  <c r="U2190" i="1" s="1"/>
  <c r="Q2194" i="1"/>
  <c r="U2194" i="1" s="1"/>
  <c r="Q2198" i="1"/>
  <c r="U2198" i="1" s="1"/>
  <c r="Q2202" i="1"/>
  <c r="U2202" i="1" s="1"/>
  <c r="Q2206" i="1"/>
  <c r="U2206" i="1" s="1"/>
  <c r="Q2210" i="1"/>
  <c r="U2210" i="1" s="1"/>
  <c r="Q2214" i="1"/>
  <c r="U2214" i="1" s="1"/>
  <c r="Q2218" i="1"/>
  <c r="U2218" i="1" s="1"/>
  <c r="Q2222" i="1"/>
  <c r="U2222" i="1" s="1"/>
  <c r="Q2226" i="1"/>
  <c r="U2226" i="1" s="1"/>
  <c r="Q2230" i="1"/>
  <c r="U2230" i="1" s="1"/>
  <c r="Q2234" i="1"/>
  <c r="U2234" i="1" s="1"/>
  <c r="Q2238" i="1"/>
  <c r="U2238" i="1" s="1"/>
  <c r="Q2242" i="1"/>
  <c r="U2242" i="1" s="1"/>
  <c r="Q2246" i="1"/>
  <c r="U2246" i="1" s="1"/>
  <c r="Q2250" i="1"/>
  <c r="U2250" i="1" s="1"/>
  <c r="Q2254" i="1"/>
  <c r="U2254" i="1" s="1"/>
  <c r="Q2258" i="1"/>
  <c r="U2258" i="1" s="1"/>
  <c r="Q2262" i="1"/>
  <c r="U2262" i="1" s="1"/>
  <c r="Q2266" i="1"/>
  <c r="U2266" i="1" s="1"/>
  <c r="Q2270" i="1"/>
  <c r="U2270" i="1" s="1"/>
  <c r="Q2274" i="1"/>
  <c r="U2274" i="1" s="1"/>
  <c r="Q2278" i="1"/>
  <c r="U2278" i="1" s="1"/>
  <c r="Q2282" i="1"/>
  <c r="U2282" i="1" s="1"/>
  <c r="Q2286" i="1"/>
  <c r="U2286" i="1" s="1"/>
  <c r="Q2290" i="1"/>
  <c r="U2290" i="1" s="1"/>
  <c r="Q2294" i="1"/>
  <c r="U2294" i="1" s="1"/>
  <c r="Q2298" i="1"/>
  <c r="U2298" i="1" s="1"/>
  <c r="Q2302" i="1"/>
  <c r="U2302" i="1" s="1"/>
  <c r="Q2306" i="1"/>
  <c r="U2306" i="1" s="1"/>
  <c r="Q2310" i="1"/>
  <c r="U2310" i="1" s="1"/>
  <c r="Q2314" i="1"/>
  <c r="U2314" i="1" s="1"/>
  <c r="Q2318" i="1"/>
  <c r="U2318" i="1" s="1"/>
  <c r="P2327" i="1"/>
  <c r="T2327" i="1" s="1"/>
  <c r="U2343" i="1"/>
  <c r="U2346" i="1"/>
  <c r="U2354" i="1"/>
  <c r="P2363" i="1"/>
  <c r="T2363" i="1" s="1"/>
  <c r="U2368" i="1"/>
  <c r="Q2383" i="1"/>
  <c r="U2383" i="1" s="1"/>
  <c r="Q2388" i="1"/>
  <c r="U2388" i="1" s="1"/>
  <c r="Q2451" i="1"/>
  <c r="U2451" i="1" s="1"/>
  <c r="Q2456" i="1"/>
  <c r="U2456" i="1" s="1"/>
  <c r="P2459" i="1"/>
  <c r="T2459" i="1" s="1"/>
  <c r="P2475" i="1"/>
  <c r="T2475" i="1" s="1"/>
  <c r="Q2484" i="1"/>
  <c r="U2484" i="1" s="1"/>
  <c r="P2487" i="1"/>
  <c r="T2487" i="1" s="1"/>
  <c r="Q2496" i="1"/>
  <c r="U2496" i="1" s="1"/>
  <c r="P2640" i="1"/>
  <c r="T2640" i="1" s="1"/>
  <c r="P2644" i="1"/>
  <c r="T2644" i="1" s="1"/>
  <c r="Q2669" i="1"/>
  <c r="U2669" i="1" s="1"/>
  <c r="Q2697" i="1"/>
  <c r="U2697" i="1" s="1"/>
  <c r="Q2733" i="1"/>
  <c r="U2733" i="1" s="1"/>
  <c r="Q2742" i="1"/>
  <c r="U2742" i="1" s="1"/>
  <c r="Q2749" i="1"/>
  <c r="U2749" i="1" s="1"/>
  <c r="Q2758" i="1"/>
  <c r="U2758" i="1" s="1"/>
  <c r="Q2765" i="1"/>
  <c r="U2765" i="1" s="1"/>
  <c r="Q2774" i="1"/>
  <c r="U2774" i="1" s="1"/>
  <c r="Q2790" i="1"/>
  <c r="U2790" i="1" s="1"/>
  <c r="Q2806" i="1"/>
  <c r="U2806" i="1" s="1"/>
  <c r="P2322" i="1"/>
  <c r="T2322" i="1" s="1"/>
  <c r="P2326" i="1"/>
  <c r="T2326" i="1" s="1"/>
  <c r="P2330" i="1"/>
  <c r="T2330" i="1" s="1"/>
  <c r="P2334" i="1"/>
  <c r="T2334" i="1" s="1"/>
  <c r="P2338" i="1"/>
  <c r="T2338" i="1" s="1"/>
  <c r="P2342" i="1"/>
  <c r="T2342" i="1" s="1"/>
  <c r="P2346" i="1"/>
  <c r="T2346" i="1" s="1"/>
  <c r="P2350" i="1"/>
  <c r="T2350" i="1" s="1"/>
  <c r="P2354" i="1"/>
  <c r="T2354" i="1" s="1"/>
  <c r="P2358" i="1"/>
  <c r="T2358" i="1" s="1"/>
  <c r="P2362" i="1"/>
  <c r="T2362" i="1" s="1"/>
  <c r="P2366" i="1"/>
  <c r="T2366" i="1" s="1"/>
  <c r="P2370" i="1"/>
  <c r="T2370" i="1" s="1"/>
  <c r="P2374" i="1"/>
  <c r="T2374" i="1" s="1"/>
  <c r="P2378" i="1"/>
  <c r="T2378" i="1" s="1"/>
  <c r="P2382" i="1"/>
  <c r="T2382" i="1" s="1"/>
  <c r="P2386" i="1"/>
  <c r="T2386" i="1" s="1"/>
  <c r="P2390" i="1"/>
  <c r="T2390" i="1" s="1"/>
  <c r="P2394" i="1"/>
  <c r="T2394" i="1" s="1"/>
  <c r="P2398" i="1"/>
  <c r="T2398" i="1" s="1"/>
  <c r="Q2428" i="1"/>
  <c r="U2428" i="1" s="1"/>
  <c r="P2431" i="1"/>
  <c r="T2431" i="1" s="1"/>
  <c r="Q2440" i="1"/>
  <c r="U2440" i="1" s="1"/>
  <c r="Q2459" i="1"/>
  <c r="U2459" i="1" s="1"/>
  <c r="P2474" i="1"/>
  <c r="T2474" i="1" s="1"/>
  <c r="P2483" i="1"/>
  <c r="T2483" i="1" s="1"/>
  <c r="Q2492" i="1"/>
  <c r="U2492" i="1" s="1"/>
  <c r="P2495" i="1"/>
  <c r="T2495" i="1" s="1"/>
  <c r="P2498" i="1"/>
  <c r="T2498" i="1" s="1"/>
  <c r="Q2528" i="1"/>
  <c r="U2528" i="1" s="1"/>
  <c r="P2434" i="1"/>
  <c r="T2434" i="1" s="1"/>
  <c r="P2443" i="1"/>
  <c r="T2443" i="1" s="1"/>
  <c r="Q2452" i="1"/>
  <c r="U2452" i="1" s="1"/>
  <c r="P2455" i="1"/>
  <c r="T2455" i="1" s="1"/>
  <c r="Q2464" i="1"/>
  <c r="U2464" i="1" s="1"/>
  <c r="Q2483" i="1"/>
  <c r="U2483" i="1" s="1"/>
  <c r="Q2512" i="1"/>
  <c r="U2512" i="1" s="1"/>
  <c r="P2321" i="1"/>
  <c r="T2321" i="1" s="1"/>
  <c r="P2325" i="1"/>
  <c r="T2325" i="1" s="1"/>
  <c r="P2329" i="1"/>
  <c r="T2329" i="1" s="1"/>
  <c r="P2333" i="1"/>
  <c r="T2333" i="1" s="1"/>
  <c r="P2337" i="1"/>
  <c r="T2337" i="1" s="1"/>
  <c r="P2341" i="1"/>
  <c r="T2341" i="1" s="1"/>
  <c r="P2345" i="1"/>
  <c r="T2345" i="1" s="1"/>
  <c r="P2349" i="1"/>
  <c r="T2349" i="1" s="1"/>
  <c r="P2353" i="1"/>
  <c r="T2353" i="1" s="1"/>
  <c r="P2357" i="1"/>
  <c r="T2357" i="1" s="1"/>
  <c r="P2361" i="1"/>
  <c r="T2361" i="1" s="1"/>
  <c r="P2365" i="1"/>
  <c r="T2365" i="1" s="1"/>
  <c r="P2369" i="1"/>
  <c r="T2369" i="1" s="1"/>
  <c r="P2373" i="1"/>
  <c r="T2373" i="1" s="1"/>
  <c r="P2377" i="1"/>
  <c r="T2377" i="1" s="1"/>
  <c r="P2381" i="1"/>
  <c r="T2381" i="1" s="1"/>
  <c r="P2385" i="1"/>
  <c r="T2385" i="1" s="1"/>
  <c r="P2389" i="1"/>
  <c r="T2389" i="1" s="1"/>
  <c r="P2393" i="1"/>
  <c r="T2393" i="1" s="1"/>
  <c r="P2397" i="1"/>
  <c r="T2397" i="1" s="1"/>
  <c r="Q2424" i="1"/>
  <c r="U2424" i="1" s="1"/>
  <c r="Q2443" i="1"/>
  <c r="U2443" i="1" s="1"/>
  <c r="P2458" i="1"/>
  <c r="T2458" i="1" s="1"/>
  <c r="P2467" i="1"/>
  <c r="T2467" i="1" s="1"/>
  <c r="Q2476" i="1"/>
  <c r="U2476" i="1" s="1"/>
  <c r="P2479" i="1"/>
  <c r="T2479" i="1" s="1"/>
  <c r="Q2488" i="1"/>
  <c r="U2488" i="1" s="1"/>
  <c r="P2503" i="1"/>
  <c r="T2503" i="1" s="1"/>
  <c r="Q2571" i="1"/>
  <c r="U2571" i="1" s="1"/>
  <c r="P2427" i="1"/>
  <c r="T2427" i="1" s="1"/>
  <c r="Q2436" i="1"/>
  <c r="U2436" i="1" s="1"/>
  <c r="P2439" i="1"/>
  <c r="T2439" i="1" s="1"/>
  <c r="Q2448" i="1"/>
  <c r="U2448" i="1" s="1"/>
  <c r="Q2467" i="1"/>
  <c r="U2467" i="1" s="1"/>
  <c r="P2482" i="1"/>
  <c r="T2482" i="1" s="1"/>
  <c r="P2491" i="1"/>
  <c r="T2491" i="1" s="1"/>
  <c r="Q2520" i="1"/>
  <c r="U2520" i="1" s="1"/>
  <c r="P2320" i="1"/>
  <c r="T2320" i="1" s="1"/>
  <c r="P2324" i="1"/>
  <c r="T2324" i="1" s="1"/>
  <c r="P2328" i="1"/>
  <c r="T2328" i="1" s="1"/>
  <c r="P2332" i="1"/>
  <c r="T2332" i="1" s="1"/>
  <c r="P2336" i="1"/>
  <c r="T2336" i="1" s="1"/>
  <c r="P2340" i="1"/>
  <c r="T2340" i="1" s="1"/>
  <c r="P2344" i="1"/>
  <c r="T2344" i="1" s="1"/>
  <c r="P2348" i="1"/>
  <c r="T2348" i="1" s="1"/>
  <c r="P2352" i="1"/>
  <c r="T2352" i="1" s="1"/>
  <c r="P2356" i="1"/>
  <c r="T2356" i="1" s="1"/>
  <c r="P2360" i="1"/>
  <c r="T2360" i="1" s="1"/>
  <c r="P2364" i="1"/>
  <c r="T2364" i="1" s="1"/>
  <c r="P2368" i="1"/>
  <c r="T2368" i="1" s="1"/>
  <c r="P2372" i="1"/>
  <c r="T2372" i="1" s="1"/>
  <c r="P2376" i="1"/>
  <c r="T2376" i="1" s="1"/>
  <c r="P2380" i="1"/>
  <c r="T2380" i="1" s="1"/>
  <c r="P2384" i="1"/>
  <c r="T2384" i="1" s="1"/>
  <c r="P2388" i="1"/>
  <c r="T2388" i="1" s="1"/>
  <c r="P2392" i="1"/>
  <c r="T2392" i="1" s="1"/>
  <c r="P2396" i="1"/>
  <c r="T2396" i="1" s="1"/>
  <c r="Q2427" i="1"/>
  <c r="U2427" i="1" s="1"/>
  <c r="P2442" i="1"/>
  <c r="T2442" i="1" s="1"/>
  <c r="P2451" i="1"/>
  <c r="T2451" i="1" s="1"/>
  <c r="Q2460" i="1"/>
  <c r="U2460" i="1" s="1"/>
  <c r="P2463" i="1"/>
  <c r="T2463" i="1" s="1"/>
  <c r="Q2472" i="1"/>
  <c r="U2472" i="1" s="1"/>
  <c r="Q2491" i="1"/>
  <c r="U2491" i="1" s="1"/>
  <c r="P2511" i="1"/>
  <c r="T2511" i="1" s="1"/>
  <c r="Q2600" i="1"/>
  <c r="U2600" i="1" s="1"/>
  <c r="P2612" i="1"/>
  <c r="T2612" i="1" s="1"/>
  <c r="Q2637" i="1"/>
  <c r="U2637" i="1" s="1"/>
  <c r="Q2665" i="1"/>
  <c r="U2665" i="1" s="1"/>
  <c r="U2422" i="1"/>
  <c r="U2430" i="1"/>
  <c r="U2438" i="1"/>
  <c r="U2446" i="1"/>
  <c r="U2454" i="1"/>
  <c r="U2462" i="1"/>
  <c r="U2470" i="1"/>
  <c r="U2478" i="1"/>
  <c r="U2486" i="1"/>
  <c r="U2494" i="1"/>
  <c r="T2499" i="1"/>
  <c r="U2502" i="1"/>
  <c r="T2507" i="1"/>
  <c r="U2510" i="1"/>
  <c r="T2515" i="1"/>
  <c r="U2518" i="1"/>
  <c r="T2523" i="1"/>
  <c r="U2526" i="1"/>
  <c r="U2534" i="1"/>
  <c r="U2542" i="1"/>
  <c r="U2550" i="1"/>
  <c r="U2558" i="1"/>
  <c r="U2566" i="1"/>
  <c r="U2568" i="1"/>
  <c r="P2570" i="1"/>
  <c r="T2570" i="1" s="1"/>
  <c r="U2574" i="1"/>
  <c r="T2577" i="1"/>
  <c r="U2578" i="1"/>
  <c r="Q2586" i="1"/>
  <c r="U2586" i="1" s="1"/>
  <c r="P2599" i="1"/>
  <c r="T2599" i="1" s="1"/>
  <c r="Q2633" i="1"/>
  <c r="U2633" i="1" s="1"/>
  <c r="P2399" i="1"/>
  <c r="T2399" i="1" s="1"/>
  <c r="P2400" i="1"/>
  <c r="T2400" i="1" s="1"/>
  <c r="P2401" i="1"/>
  <c r="T2401" i="1" s="1"/>
  <c r="P2402" i="1"/>
  <c r="T2402" i="1" s="1"/>
  <c r="P2403" i="1"/>
  <c r="T2403" i="1" s="1"/>
  <c r="P2404" i="1"/>
  <c r="T2404" i="1" s="1"/>
  <c r="P2405" i="1"/>
  <c r="T2405" i="1" s="1"/>
  <c r="P2406" i="1"/>
  <c r="T2406" i="1" s="1"/>
  <c r="P2407" i="1"/>
  <c r="T2407" i="1" s="1"/>
  <c r="P2408" i="1"/>
  <c r="T2408" i="1" s="1"/>
  <c r="P2409" i="1"/>
  <c r="T2409" i="1" s="1"/>
  <c r="P2410" i="1"/>
  <c r="T2410" i="1" s="1"/>
  <c r="P2411" i="1"/>
  <c r="T2411" i="1" s="1"/>
  <c r="P2412" i="1"/>
  <c r="T2412" i="1" s="1"/>
  <c r="P2413" i="1"/>
  <c r="T2413" i="1" s="1"/>
  <c r="P2414" i="1"/>
  <c r="T2414" i="1" s="1"/>
  <c r="P2415" i="1"/>
  <c r="T2415" i="1" s="1"/>
  <c r="P2416" i="1"/>
  <c r="T2416" i="1" s="1"/>
  <c r="P2417" i="1"/>
  <c r="T2417" i="1" s="1"/>
  <c r="P2418" i="1"/>
  <c r="T2418" i="1" s="1"/>
  <c r="P2419" i="1"/>
  <c r="T2419" i="1" s="1"/>
  <c r="P2420" i="1"/>
  <c r="T2420" i="1" s="1"/>
  <c r="P2421" i="1"/>
  <c r="T2421" i="1" s="1"/>
  <c r="P2422" i="1"/>
  <c r="T2422" i="1" s="1"/>
  <c r="Q2423" i="1"/>
  <c r="U2423" i="1" s="1"/>
  <c r="U2429" i="1"/>
  <c r="P2430" i="1"/>
  <c r="T2430" i="1" s="1"/>
  <c r="Q2431" i="1"/>
  <c r="U2431" i="1" s="1"/>
  <c r="U2437" i="1"/>
  <c r="P2438" i="1"/>
  <c r="T2438" i="1" s="1"/>
  <c r="Q2439" i="1"/>
  <c r="U2439" i="1" s="1"/>
  <c r="U2445" i="1"/>
  <c r="P2446" i="1"/>
  <c r="T2446" i="1" s="1"/>
  <c r="Q2447" i="1"/>
  <c r="U2447" i="1" s="1"/>
  <c r="U2453" i="1"/>
  <c r="P2454" i="1"/>
  <c r="T2454" i="1" s="1"/>
  <c r="Q2455" i="1"/>
  <c r="U2455" i="1" s="1"/>
  <c r="U2461" i="1"/>
  <c r="P2462" i="1"/>
  <c r="T2462" i="1" s="1"/>
  <c r="Q2463" i="1"/>
  <c r="U2463" i="1" s="1"/>
  <c r="U2469" i="1"/>
  <c r="P2470" i="1"/>
  <c r="T2470" i="1" s="1"/>
  <c r="Q2471" i="1"/>
  <c r="U2471" i="1" s="1"/>
  <c r="U2477" i="1"/>
  <c r="P2478" i="1"/>
  <c r="T2478" i="1" s="1"/>
  <c r="Q2479" i="1"/>
  <c r="U2479" i="1" s="1"/>
  <c r="U2485" i="1"/>
  <c r="P2486" i="1"/>
  <c r="T2486" i="1" s="1"/>
  <c r="Q2487" i="1"/>
  <c r="U2487" i="1" s="1"/>
  <c r="U2493" i="1"/>
  <c r="P2494" i="1"/>
  <c r="T2494" i="1" s="1"/>
  <c r="Q2495" i="1"/>
  <c r="U2495" i="1" s="1"/>
  <c r="U2501" i="1"/>
  <c r="P2502" i="1"/>
  <c r="T2502" i="1" s="1"/>
  <c r="Q2503" i="1"/>
  <c r="U2503" i="1" s="1"/>
  <c r="T2506" i="1"/>
  <c r="U2509" i="1"/>
  <c r="P2510" i="1"/>
  <c r="T2510" i="1" s="1"/>
  <c r="Q2511" i="1"/>
  <c r="U2511" i="1" s="1"/>
  <c r="T2514" i="1"/>
  <c r="U2517" i="1"/>
  <c r="P2518" i="1"/>
  <c r="T2518" i="1" s="1"/>
  <c r="Q2519" i="1"/>
  <c r="U2519" i="1" s="1"/>
  <c r="T2522" i="1"/>
  <c r="U2525" i="1"/>
  <c r="Q2527" i="1"/>
  <c r="U2527" i="1" s="1"/>
  <c r="U2533" i="1"/>
  <c r="U2541" i="1"/>
  <c r="U2549" i="1"/>
  <c r="U2557" i="1"/>
  <c r="T2569" i="1"/>
  <c r="U2570" i="1"/>
  <c r="P2585" i="1"/>
  <c r="T2585" i="1" s="1"/>
  <c r="U2588" i="1"/>
  <c r="P2608" i="1"/>
  <c r="T2608" i="1" s="1"/>
  <c r="Q2592" i="1"/>
  <c r="U2592" i="1" s="1"/>
  <c r="P2711" i="1"/>
  <c r="T2711" i="1" s="1"/>
  <c r="Q2584" i="1"/>
  <c r="U2584" i="1" s="1"/>
  <c r="P2591" i="1"/>
  <c r="T2591" i="1" s="1"/>
  <c r="P2679" i="1"/>
  <c r="T2679" i="1" s="1"/>
  <c r="U2426" i="1"/>
  <c r="U2434" i="1"/>
  <c r="U2442" i="1"/>
  <c r="U2450" i="1"/>
  <c r="U2458" i="1"/>
  <c r="U2466" i="1"/>
  <c r="U2474" i="1"/>
  <c r="U2482" i="1"/>
  <c r="U2490" i="1"/>
  <c r="U2498" i="1"/>
  <c r="Q2500" i="1"/>
  <c r="U2500" i="1" s="1"/>
  <c r="U2506" i="1"/>
  <c r="Q2508" i="1"/>
  <c r="U2508" i="1" s="1"/>
  <c r="U2514" i="1"/>
  <c r="Q2516" i="1"/>
  <c r="U2516" i="1" s="1"/>
  <c r="U2522" i="1"/>
  <c r="Q2524" i="1"/>
  <c r="U2524" i="1" s="1"/>
  <c r="U2530" i="1"/>
  <c r="U2538" i="1"/>
  <c r="U2546" i="1"/>
  <c r="U2554" i="1"/>
  <c r="U2562" i="1"/>
  <c r="Q2576" i="1"/>
  <c r="U2576" i="1" s="1"/>
  <c r="T2579" i="1"/>
  <c r="Q2580" i="1"/>
  <c r="U2580" i="1" s="1"/>
  <c r="P2583" i="1"/>
  <c r="T2583" i="1" s="1"/>
  <c r="P2647" i="1"/>
  <c r="T2647" i="1" s="1"/>
  <c r="P2704" i="1"/>
  <c r="T2704" i="1" s="1"/>
  <c r="P2708" i="1"/>
  <c r="T2708" i="1" s="1"/>
  <c r="U2425" i="1"/>
  <c r="U2433" i="1"/>
  <c r="U2441" i="1"/>
  <c r="U2449" i="1"/>
  <c r="U2457" i="1"/>
  <c r="U2465" i="1"/>
  <c r="U2473" i="1"/>
  <c r="U2481" i="1"/>
  <c r="U2489" i="1"/>
  <c r="U2497" i="1"/>
  <c r="Q2499" i="1"/>
  <c r="U2499" i="1" s="1"/>
  <c r="U2505" i="1"/>
  <c r="Q2507" i="1"/>
  <c r="U2507" i="1" s="1"/>
  <c r="U2513" i="1"/>
  <c r="Q2515" i="1"/>
  <c r="U2515" i="1" s="1"/>
  <c r="U2521" i="1"/>
  <c r="Q2523" i="1"/>
  <c r="U2523" i="1" s="1"/>
  <c r="U2529" i="1"/>
  <c r="Q2531" i="1"/>
  <c r="U2531" i="1" s="1"/>
  <c r="U2537" i="1"/>
  <c r="U2545" i="1"/>
  <c r="U2553" i="1"/>
  <c r="U2561" i="1"/>
  <c r="P2567" i="1"/>
  <c r="T2567" i="1" s="1"/>
  <c r="T2571" i="1"/>
  <c r="Q2572" i="1"/>
  <c r="U2572" i="1" s="1"/>
  <c r="P2575" i="1"/>
  <c r="T2575" i="1" s="1"/>
  <c r="P2587" i="1"/>
  <c r="T2587" i="1" s="1"/>
  <c r="P2615" i="1"/>
  <c r="T2615" i="1" s="1"/>
  <c r="P2672" i="1"/>
  <c r="T2672" i="1" s="1"/>
  <c r="P2676" i="1"/>
  <c r="T2676" i="1" s="1"/>
  <c r="Q2701" i="1"/>
  <c r="U2701" i="1" s="1"/>
  <c r="T2566" i="1"/>
  <c r="T2574" i="1"/>
  <c r="T2582" i="1"/>
  <c r="T2590" i="1"/>
  <c r="U2596" i="1"/>
  <c r="T2598" i="1"/>
  <c r="P2604" i="1"/>
  <c r="T2604" i="1" s="1"/>
  <c r="U2608" i="1"/>
  <c r="T2613" i="1"/>
  <c r="Q2622" i="1"/>
  <c r="U2622" i="1" s="1"/>
  <c r="T2625" i="1"/>
  <c r="U2640" i="1"/>
  <c r="T2645" i="1"/>
  <c r="Q2654" i="1"/>
  <c r="U2654" i="1" s="1"/>
  <c r="T2657" i="1"/>
  <c r="U2672" i="1"/>
  <c r="T2677" i="1"/>
  <c r="Q2686" i="1"/>
  <c r="U2686" i="1" s="1"/>
  <c r="T2689" i="1"/>
  <c r="U2704" i="1"/>
  <c r="T2709" i="1"/>
  <c r="Q2718" i="1"/>
  <c r="U2718" i="1" s="1"/>
  <c r="T2721" i="1"/>
  <c r="Q2885" i="1"/>
  <c r="U2885" i="1" s="1"/>
  <c r="Q2916" i="1"/>
  <c r="U2916" i="1" s="1"/>
  <c r="P2981" i="1"/>
  <c r="T2981" i="1" s="1"/>
  <c r="T2565" i="1"/>
  <c r="T2573" i="1"/>
  <c r="U2579" i="1"/>
  <c r="T2581" i="1"/>
  <c r="U2587" i="1"/>
  <c r="T2589" i="1"/>
  <c r="U2595" i="1"/>
  <c r="T2597" i="1"/>
  <c r="T2605" i="1"/>
  <c r="Q2625" i="1"/>
  <c r="U2625" i="1" s="1"/>
  <c r="Q2629" i="1"/>
  <c r="U2629" i="1" s="1"/>
  <c r="P2632" i="1"/>
  <c r="T2632" i="1" s="1"/>
  <c r="P2636" i="1"/>
  <c r="T2636" i="1" s="1"/>
  <c r="T2639" i="1"/>
  <c r="Q2657" i="1"/>
  <c r="U2657" i="1" s="1"/>
  <c r="Q2661" i="1"/>
  <c r="U2661" i="1" s="1"/>
  <c r="P2664" i="1"/>
  <c r="T2664" i="1" s="1"/>
  <c r="P2668" i="1"/>
  <c r="T2668" i="1" s="1"/>
  <c r="T2671" i="1"/>
  <c r="Q2689" i="1"/>
  <c r="U2689" i="1" s="1"/>
  <c r="Q2693" i="1"/>
  <c r="U2693" i="1" s="1"/>
  <c r="P2696" i="1"/>
  <c r="T2696" i="1" s="1"/>
  <c r="P2700" i="1"/>
  <c r="T2700" i="1" s="1"/>
  <c r="T2703" i="1"/>
  <c r="Q2721" i="1"/>
  <c r="U2721" i="1" s="1"/>
  <c r="Q2725" i="1"/>
  <c r="U2725" i="1" s="1"/>
  <c r="P2732" i="1"/>
  <c r="T2732" i="1" s="1"/>
  <c r="P2748" i="1"/>
  <c r="T2748" i="1" s="1"/>
  <c r="P2764" i="1"/>
  <c r="T2764" i="1" s="1"/>
  <c r="Q2957" i="1"/>
  <c r="U2957" i="1" s="1"/>
  <c r="T2572" i="1"/>
  <c r="T2580" i="1"/>
  <c r="T2588" i="1"/>
  <c r="T2596" i="1"/>
  <c r="U2610" i="1"/>
  <c r="Q2614" i="1"/>
  <c r="U2614" i="1" s="1"/>
  <c r="T2617" i="1"/>
  <c r="U2632" i="1"/>
  <c r="Q2646" i="1"/>
  <c r="U2646" i="1" s="1"/>
  <c r="T2649" i="1"/>
  <c r="U2664" i="1"/>
  <c r="Q2678" i="1"/>
  <c r="U2678" i="1" s="1"/>
  <c r="T2681" i="1"/>
  <c r="U2696" i="1"/>
  <c r="Q2710" i="1"/>
  <c r="U2710" i="1" s="1"/>
  <c r="T2713" i="1"/>
  <c r="P2741" i="1"/>
  <c r="T2741" i="1" s="1"/>
  <c r="P2757" i="1"/>
  <c r="T2757" i="1" s="1"/>
  <c r="P2773" i="1"/>
  <c r="T2773" i="1" s="1"/>
  <c r="P2789" i="1"/>
  <c r="T2789" i="1" s="1"/>
  <c r="P2805" i="1"/>
  <c r="T2805" i="1" s="1"/>
  <c r="P2909" i="1"/>
  <c r="T2909" i="1" s="1"/>
  <c r="Q2606" i="1"/>
  <c r="U2606" i="1" s="1"/>
  <c r="Q2617" i="1"/>
  <c r="U2617" i="1" s="1"/>
  <c r="Q2621" i="1"/>
  <c r="U2621" i="1" s="1"/>
  <c r="P2624" i="1"/>
  <c r="T2624" i="1" s="1"/>
  <c r="P2628" i="1"/>
  <c r="T2628" i="1" s="1"/>
  <c r="Q2649" i="1"/>
  <c r="U2649" i="1" s="1"/>
  <c r="Q2653" i="1"/>
  <c r="U2653" i="1" s="1"/>
  <c r="P2656" i="1"/>
  <c r="T2656" i="1" s="1"/>
  <c r="P2660" i="1"/>
  <c r="T2660" i="1" s="1"/>
  <c r="Q2681" i="1"/>
  <c r="U2681" i="1" s="1"/>
  <c r="Q2685" i="1"/>
  <c r="U2685" i="1" s="1"/>
  <c r="P2688" i="1"/>
  <c r="T2688" i="1" s="1"/>
  <c r="P2692" i="1"/>
  <c r="T2692" i="1" s="1"/>
  <c r="Q2713" i="1"/>
  <c r="U2713" i="1" s="1"/>
  <c r="Q2717" i="1"/>
  <c r="U2717" i="1" s="1"/>
  <c r="P2720" i="1"/>
  <c r="T2720" i="1" s="1"/>
  <c r="P2724" i="1"/>
  <c r="T2724" i="1" s="1"/>
  <c r="Q2734" i="1"/>
  <c r="U2734" i="1" s="1"/>
  <c r="Q2741" i="1"/>
  <c r="U2741" i="1" s="1"/>
  <c r="Q2750" i="1"/>
  <c r="U2750" i="1" s="1"/>
  <c r="Q2757" i="1"/>
  <c r="U2757" i="1" s="1"/>
  <c r="Q2766" i="1"/>
  <c r="U2766" i="1" s="1"/>
  <c r="Q2782" i="1"/>
  <c r="U2782" i="1" s="1"/>
  <c r="Q2798" i="1"/>
  <c r="U2798" i="1" s="1"/>
  <c r="P2948" i="1"/>
  <c r="T2948" i="1" s="1"/>
  <c r="U2624" i="1"/>
  <c r="Q2638" i="1"/>
  <c r="U2638" i="1" s="1"/>
  <c r="U2656" i="1"/>
  <c r="Q2670" i="1"/>
  <c r="U2670" i="1" s="1"/>
  <c r="U2688" i="1"/>
  <c r="Q2702" i="1"/>
  <c r="U2702" i="1" s="1"/>
  <c r="U2720" i="1"/>
  <c r="P2595" i="1"/>
  <c r="T2595" i="1" s="1"/>
  <c r="U2601" i="1"/>
  <c r="Q2602" i="1"/>
  <c r="U2602" i="1" s="1"/>
  <c r="Q2609" i="1"/>
  <c r="U2609" i="1" s="1"/>
  <c r="Q2613" i="1"/>
  <c r="U2613" i="1" s="1"/>
  <c r="P2616" i="1"/>
  <c r="T2616" i="1" s="1"/>
  <c r="P2620" i="1"/>
  <c r="T2620" i="1" s="1"/>
  <c r="T2623" i="1"/>
  <c r="P2631" i="1"/>
  <c r="T2631" i="1" s="1"/>
  <c r="Q2641" i="1"/>
  <c r="U2641" i="1" s="1"/>
  <c r="Q2645" i="1"/>
  <c r="U2645" i="1" s="1"/>
  <c r="P2648" i="1"/>
  <c r="T2648" i="1" s="1"/>
  <c r="P2652" i="1"/>
  <c r="T2652" i="1" s="1"/>
  <c r="T2655" i="1"/>
  <c r="P2663" i="1"/>
  <c r="T2663" i="1" s="1"/>
  <c r="Q2673" i="1"/>
  <c r="U2673" i="1" s="1"/>
  <c r="Q2677" i="1"/>
  <c r="U2677" i="1" s="1"/>
  <c r="P2680" i="1"/>
  <c r="T2680" i="1" s="1"/>
  <c r="P2684" i="1"/>
  <c r="T2684" i="1" s="1"/>
  <c r="T2687" i="1"/>
  <c r="P2695" i="1"/>
  <c r="T2695" i="1" s="1"/>
  <c r="Q2705" i="1"/>
  <c r="U2705" i="1" s="1"/>
  <c r="Q2709" i="1"/>
  <c r="U2709" i="1" s="1"/>
  <c r="P2712" i="1"/>
  <c r="T2712" i="1" s="1"/>
  <c r="P2716" i="1"/>
  <c r="T2716" i="1" s="1"/>
  <c r="T2719" i="1"/>
  <c r="P2740" i="1"/>
  <c r="T2740" i="1" s="1"/>
  <c r="P2756" i="1"/>
  <c r="T2756" i="1" s="1"/>
  <c r="Q2876" i="1"/>
  <c r="U2876" i="1" s="1"/>
  <c r="P2933" i="1"/>
  <c r="T2933" i="1" s="1"/>
  <c r="T2568" i="1"/>
  <c r="T2576" i="1"/>
  <c r="P2578" i="1"/>
  <c r="T2578" i="1" s="1"/>
  <c r="T2584" i="1"/>
  <c r="P2586" i="1"/>
  <c r="T2586" i="1" s="1"/>
  <c r="T2592" i="1"/>
  <c r="P2594" i="1"/>
  <c r="T2594" i="1" s="1"/>
  <c r="T2600" i="1"/>
  <c r="P2601" i="1"/>
  <c r="T2601" i="1" s="1"/>
  <c r="Q2605" i="1"/>
  <c r="U2605" i="1" s="1"/>
  <c r="P2609" i="1"/>
  <c r="T2609" i="1" s="1"/>
  <c r="U2616" i="1"/>
  <c r="T2621" i="1"/>
  <c r="Q2630" i="1"/>
  <c r="U2630" i="1" s="1"/>
  <c r="T2633" i="1"/>
  <c r="U2648" i="1"/>
  <c r="T2653" i="1"/>
  <c r="Q2662" i="1"/>
  <c r="U2662" i="1" s="1"/>
  <c r="T2665" i="1"/>
  <c r="U2680" i="1"/>
  <c r="T2685" i="1"/>
  <c r="Q2694" i="1"/>
  <c r="U2694" i="1" s="1"/>
  <c r="T2697" i="1"/>
  <c r="U2712" i="1"/>
  <c r="T2717" i="1"/>
  <c r="Q2726" i="1"/>
  <c r="U2726" i="1" s="1"/>
  <c r="P2733" i="1"/>
  <c r="T2733" i="1" s="1"/>
  <c r="P2749" i="1"/>
  <c r="T2749" i="1" s="1"/>
  <c r="P2765" i="1"/>
  <c r="T2765" i="1" s="1"/>
  <c r="P2781" i="1"/>
  <c r="T2781" i="1" s="1"/>
  <c r="P2797" i="1"/>
  <c r="T2797" i="1" s="1"/>
  <c r="P2813" i="1"/>
  <c r="T2813" i="1" s="1"/>
  <c r="Q2894" i="1"/>
  <c r="U2894" i="1" s="1"/>
  <c r="P2891" i="1"/>
  <c r="T2891" i="1" s="1"/>
  <c r="P2900" i="1"/>
  <c r="T2900" i="1" s="1"/>
  <c r="Q2933" i="1"/>
  <c r="U2933" i="1" s="1"/>
  <c r="P2972" i="1"/>
  <c r="T2972" i="1" s="1"/>
  <c r="Q2998" i="1"/>
  <c r="U2998" i="1" s="1"/>
  <c r="P3040" i="1"/>
  <c r="T3040" i="1" s="1"/>
  <c r="P3061" i="1"/>
  <c r="T3061" i="1" s="1"/>
  <c r="Q3092" i="1"/>
  <c r="U3092" i="1" s="1"/>
  <c r="Q3101" i="1"/>
  <c r="U3101" i="1" s="1"/>
  <c r="P3132" i="1"/>
  <c r="T3132" i="1" s="1"/>
  <c r="P3135" i="1"/>
  <c r="T3135" i="1" s="1"/>
  <c r="U2604" i="1"/>
  <c r="U2612" i="1"/>
  <c r="U2620" i="1"/>
  <c r="U2628" i="1"/>
  <c r="U2636" i="1"/>
  <c r="U2644" i="1"/>
  <c r="U2652" i="1"/>
  <c r="U2660" i="1"/>
  <c r="U2668" i="1"/>
  <c r="U2676" i="1"/>
  <c r="U2684" i="1"/>
  <c r="U2692" i="1"/>
  <c r="U2700" i="1"/>
  <c r="U2708" i="1"/>
  <c r="U2716" i="1"/>
  <c r="U2724" i="1"/>
  <c r="U2732" i="1"/>
  <c r="U2740" i="1"/>
  <c r="U2748" i="1"/>
  <c r="U2756" i="1"/>
  <c r="U2764" i="1"/>
  <c r="U2772" i="1"/>
  <c r="U2780" i="1"/>
  <c r="U2788" i="1"/>
  <c r="U2796" i="1"/>
  <c r="U2804" i="1"/>
  <c r="U2812" i="1"/>
  <c r="U2820" i="1"/>
  <c r="U2828" i="1"/>
  <c r="U2836" i="1"/>
  <c r="U2844" i="1"/>
  <c r="U2852" i="1"/>
  <c r="U2860" i="1"/>
  <c r="P2893" i="1"/>
  <c r="T2893" i="1" s="1"/>
  <c r="Q2900" i="1"/>
  <c r="U2900" i="1" s="1"/>
  <c r="Q2909" i="1"/>
  <c r="U2909" i="1" s="1"/>
  <c r="P2915" i="1"/>
  <c r="T2915" i="1" s="1"/>
  <c r="Q2918" i="1"/>
  <c r="U2918" i="1" s="1"/>
  <c r="P2924" i="1"/>
  <c r="T2924" i="1" s="1"/>
  <c r="U2935" i="1"/>
  <c r="P2941" i="1"/>
  <c r="T2941" i="1" s="1"/>
  <c r="Q2950" i="1"/>
  <c r="U2950" i="1" s="1"/>
  <c r="P2965" i="1"/>
  <c r="T2965" i="1" s="1"/>
  <c r="U2974" i="1"/>
  <c r="P3017" i="1"/>
  <c r="T3017" i="1" s="1"/>
  <c r="U2603" i="1"/>
  <c r="U2611" i="1"/>
  <c r="U2619" i="1"/>
  <c r="U2627" i="1"/>
  <c r="U2635" i="1"/>
  <c r="U2643" i="1"/>
  <c r="U2651" i="1"/>
  <c r="U2659" i="1"/>
  <c r="U2667" i="1"/>
  <c r="U2675" i="1"/>
  <c r="U2683" i="1"/>
  <c r="U2691" i="1"/>
  <c r="U2699" i="1"/>
  <c r="U2707" i="1"/>
  <c r="U2715" i="1"/>
  <c r="U2723" i="1"/>
  <c r="T2728" i="1"/>
  <c r="U2731" i="1"/>
  <c r="T2736" i="1"/>
  <c r="U2739" i="1"/>
  <c r="T2744" i="1"/>
  <c r="U2747" i="1"/>
  <c r="T2752" i="1"/>
  <c r="U2755" i="1"/>
  <c r="T2760" i="1"/>
  <c r="U2763" i="1"/>
  <c r="T2768" i="1"/>
  <c r="U2771" i="1"/>
  <c r="P2772" i="1"/>
  <c r="T2772" i="1" s="1"/>
  <c r="Q2773" i="1"/>
  <c r="U2773" i="1" s="1"/>
  <c r="T2776" i="1"/>
  <c r="U2779" i="1"/>
  <c r="P2780" i="1"/>
  <c r="T2780" i="1" s="1"/>
  <c r="Q2781" i="1"/>
  <c r="U2781" i="1" s="1"/>
  <c r="T2784" i="1"/>
  <c r="U2787" i="1"/>
  <c r="P2788" i="1"/>
  <c r="T2788" i="1" s="1"/>
  <c r="Q2789" i="1"/>
  <c r="U2789" i="1" s="1"/>
  <c r="T2792" i="1"/>
  <c r="U2795" i="1"/>
  <c r="P2796" i="1"/>
  <c r="T2796" i="1" s="1"/>
  <c r="Q2797" i="1"/>
  <c r="U2797" i="1" s="1"/>
  <c r="T2800" i="1"/>
  <c r="U2803" i="1"/>
  <c r="P2804" i="1"/>
  <c r="T2804" i="1" s="1"/>
  <c r="Q2805" i="1"/>
  <c r="U2805" i="1" s="1"/>
  <c r="T2808" i="1"/>
  <c r="U2811" i="1"/>
  <c r="P2812" i="1"/>
  <c r="T2812" i="1" s="1"/>
  <c r="U2819" i="1"/>
  <c r="U2827" i="1"/>
  <c r="U2835" i="1"/>
  <c r="U2843" i="1"/>
  <c r="U2851" i="1"/>
  <c r="U2859" i="1"/>
  <c r="U2867" i="1"/>
  <c r="Q2878" i="1"/>
  <c r="U2878" i="1" s="1"/>
  <c r="P2884" i="1"/>
  <c r="T2884" i="1" s="1"/>
  <c r="U2893" i="1"/>
  <c r="U2902" i="1"/>
  <c r="U2911" i="1"/>
  <c r="P2917" i="1"/>
  <c r="T2917" i="1" s="1"/>
  <c r="U2926" i="1"/>
  <c r="Q2941" i="1"/>
  <c r="U2941" i="1" s="1"/>
  <c r="P2956" i="1"/>
  <c r="T2956" i="1" s="1"/>
  <c r="Q2965" i="1"/>
  <c r="U2965" i="1" s="1"/>
  <c r="U2991" i="1"/>
  <c r="Q3006" i="1"/>
  <c r="U3006" i="1" s="1"/>
  <c r="U2618" i="1"/>
  <c r="U2626" i="1"/>
  <c r="U2634" i="1"/>
  <c r="U2642" i="1"/>
  <c r="U2650" i="1"/>
  <c r="U2658" i="1"/>
  <c r="U2666" i="1"/>
  <c r="U2674" i="1"/>
  <c r="U2682" i="1"/>
  <c r="U2690" i="1"/>
  <c r="U2698" i="1"/>
  <c r="U2706" i="1"/>
  <c r="U2714" i="1"/>
  <c r="U2722" i="1"/>
  <c r="U2730" i="1"/>
  <c r="U2738" i="1"/>
  <c r="U2746" i="1"/>
  <c r="U2754" i="1"/>
  <c r="U2762" i="1"/>
  <c r="U2770" i="1"/>
  <c r="U2778" i="1"/>
  <c r="U2786" i="1"/>
  <c r="U2794" i="1"/>
  <c r="U2802" i="1"/>
  <c r="U2810" i="1"/>
  <c r="U2818" i="1"/>
  <c r="U2826" i="1"/>
  <c r="U2834" i="1"/>
  <c r="U2842" i="1"/>
  <c r="U2850" i="1"/>
  <c r="U2858" i="1"/>
  <c r="U2866" i="1"/>
  <c r="P2877" i="1"/>
  <c r="T2877" i="1" s="1"/>
  <c r="Q2884" i="1"/>
  <c r="U2884" i="1" s="1"/>
  <c r="P2899" i="1"/>
  <c r="T2899" i="1" s="1"/>
  <c r="P2908" i="1"/>
  <c r="T2908" i="1" s="1"/>
  <c r="U2917" i="1"/>
  <c r="P2932" i="1"/>
  <c r="T2932" i="1" s="1"/>
  <c r="U2943" i="1"/>
  <c r="P2949" i="1"/>
  <c r="T2949" i="1" s="1"/>
  <c r="U2958" i="1"/>
  <c r="U2967" i="1"/>
  <c r="P3033" i="1"/>
  <c r="T3033" i="1" s="1"/>
  <c r="Q3076" i="1"/>
  <c r="U3076" i="1" s="1"/>
  <c r="T2875" i="1"/>
  <c r="P2901" i="1"/>
  <c r="T2901" i="1" s="1"/>
  <c r="Q2908" i="1"/>
  <c r="U2908" i="1" s="1"/>
  <c r="Q2949" i="1"/>
  <c r="U2949" i="1" s="1"/>
  <c r="P2973" i="1"/>
  <c r="T2973" i="1" s="1"/>
  <c r="Q2982" i="1"/>
  <c r="U2982" i="1" s="1"/>
  <c r="U2999" i="1"/>
  <c r="Q3010" i="1"/>
  <c r="U3010" i="1" s="1"/>
  <c r="U2728" i="1"/>
  <c r="U2736" i="1"/>
  <c r="U2744" i="1"/>
  <c r="U2752" i="1"/>
  <c r="U2760" i="1"/>
  <c r="U2768" i="1"/>
  <c r="U2776" i="1"/>
  <c r="U2784" i="1"/>
  <c r="U2792" i="1"/>
  <c r="U2800" i="1"/>
  <c r="U2808" i="1"/>
  <c r="U2816" i="1"/>
  <c r="U2824" i="1"/>
  <c r="U2832" i="1"/>
  <c r="U2840" i="1"/>
  <c r="U2848" i="1"/>
  <c r="U2856" i="1"/>
  <c r="U2864" i="1"/>
  <c r="Q2877" i="1"/>
  <c r="U2877" i="1" s="1"/>
  <c r="P2883" i="1"/>
  <c r="T2883" i="1" s="1"/>
  <c r="Q2886" i="1"/>
  <c r="U2886" i="1" s="1"/>
  <c r="P2892" i="1"/>
  <c r="T2892" i="1" s="1"/>
  <c r="P2925" i="1"/>
  <c r="T2925" i="1" s="1"/>
  <c r="Q2934" i="1"/>
  <c r="U2934" i="1" s="1"/>
  <c r="P2940" i="1"/>
  <c r="T2940" i="1" s="1"/>
  <c r="P2964" i="1"/>
  <c r="T2964" i="1" s="1"/>
  <c r="Q2973" i="1"/>
  <c r="U2973" i="1" s="1"/>
  <c r="P3049" i="1"/>
  <c r="T3049" i="1" s="1"/>
  <c r="U2607" i="1"/>
  <c r="U2615" i="1"/>
  <c r="U2623" i="1"/>
  <c r="U2631" i="1"/>
  <c r="U2639" i="1"/>
  <c r="U2647" i="1"/>
  <c r="U2655" i="1"/>
  <c r="U2663" i="1"/>
  <c r="U2671" i="1"/>
  <c r="U2679" i="1"/>
  <c r="U2687" i="1"/>
  <c r="U2695" i="1"/>
  <c r="U2703" i="1"/>
  <c r="U2711" i="1"/>
  <c r="U2719" i="1"/>
  <c r="U2727" i="1"/>
  <c r="Q2729" i="1"/>
  <c r="U2729" i="1" s="1"/>
  <c r="U2735" i="1"/>
  <c r="Q2737" i="1"/>
  <c r="U2737" i="1" s="1"/>
  <c r="U2743" i="1"/>
  <c r="Q2745" i="1"/>
  <c r="U2745" i="1" s="1"/>
  <c r="U2751" i="1"/>
  <c r="Q2753" i="1"/>
  <c r="U2753" i="1" s="1"/>
  <c r="U2759" i="1"/>
  <c r="Q2761" i="1"/>
  <c r="U2761" i="1" s="1"/>
  <c r="U2767" i="1"/>
  <c r="Q2769" i="1"/>
  <c r="U2769" i="1" s="1"/>
  <c r="U2775" i="1"/>
  <c r="Q2777" i="1"/>
  <c r="U2777" i="1" s="1"/>
  <c r="U2783" i="1"/>
  <c r="Q2785" i="1"/>
  <c r="U2785" i="1" s="1"/>
  <c r="U2791" i="1"/>
  <c r="Q2793" i="1"/>
  <c r="U2793" i="1" s="1"/>
  <c r="U2799" i="1"/>
  <c r="Q2801" i="1"/>
  <c r="U2801" i="1" s="1"/>
  <c r="U2807" i="1"/>
  <c r="Q2809" i="1"/>
  <c r="U2809" i="1" s="1"/>
  <c r="U2815" i="1"/>
  <c r="U2823" i="1"/>
  <c r="U2831" i="1"/>
  <c r="U2839" i="1"/>
  <c r="U2847" i="1"/>
  <c r="U2855" i="1"/>
  <c r="U2863" i="1"/>
  <c r="P2876" i="1"/>
  <c r="T2876" i="1" s="1"/>
  <c r="U2879" i="1"/>
  <c r="P2885" i="1"/>
  <c r="T2885" i="1" s="1"/>
  <c r="Q2892" i="1"/>
  <c r="U2892" i="1" s="1"/>
  <c r="Q2901" i="1"/>
  <c r="U2901" i="1" s="1"/>
  <c r="P2907" i="1"/>
  <c r="T2907" i="1" s="1"/>
  <c r="Q2910" i="1"/>
  <c r="U2910" i="1" s="1"/>
  <c r="P2916" i="1"/>
  <c r="T2916" i="1" s="1"/>
  <c r="Q2925" i="1"/>
  <c r="U2925" i="1" s="1"/>
  <c r="U2942" i="1"/>
  <c r="P2957" i="1"/>
  <c r="T2957" i="1" s="1"/>
  <c r="U2966" i="1"/>
  <c r="U2975" i="1"/>
  <c r="Q2990" i="1"/>
  <c r="U2990" i="1" s="1"/>
  <c r="U3007" i="1"/>
  <c r="P3024" i="1"/>
  <c r="T3024" i="1" s="1"/>
  <c r="P3064" i="1"/>
  <c r="T3064" i="1" s="1"/>
  <c r="T2923" i="1"/>
  <c r="U2924" i="1"/>
  <c r="T2931" i="1"/>
  <c r="U2932" i="1"/>
  <c r="T2939" i="1"/>
  <c r="U2940" i="1"/>
  <c r="T2947" i="1"/>
  <c r="U2948" i="1"/>
  <c r="T2955" i="1"/>
  <c r="U2956" i="1"/>
  <c r="T2963" i="1"/>
  <c r="U2964" i="1"/>
  <c r="T2971" i="1"/>
  <c r="U2972" i="1"/>
  <c r="T2979" i="1"/>
  <c r="U2980" i="1"/>
  <c r="U2988" i="1"/>
  <c r="U2996" i="1"/>
  <c r="U3004" i="1"/>
  <c r="Q3021" i="1"/>
  <c r="U3021" i="1" s="1"/>
  <c r="T3027" i="1"/>
  <c r="Q3037" i="1"/>
  <c r="U3037" i="1" s="1"/>
  <c r="T3043" i="1"/>
  <c r="Q3053" i="1"/>
  <c r="U3053" i="1" s="1"/>
  <c r="T3073" i="1"/>
  <c r="P3144" i="1"/>
  <c r="T3144" i="1" s="1"/>
  <c r="P3149" i="1"/>
  <c r="T3149" i="1" s="1"/>
  <c r="Q3213" i="1"/>
  <c r="U3213" i="1" s="1"/>
  <c r="P3009" i="1"/>
  <c r="T3009" i="1" s="1"/>
  <c r="P3020" i="1"/>
  <c r="T3020" i="1" s="1"/>
  <c r="P3036" i="1"/>
  <c r="T3036" i="1" s="1"/>
  <c r="P3052" i="1"/>
  <c r="T3052" i="1" s="1"/>
  <c r="Q3094" i="1"/>
  <c r="U3094" i="1" s="1"/>
  <c r="P3126" i="1"/>
  <c r="T3126" i="1" s="1"/>
  <c r="Q2981" i="1"/>
  <c r="U2981" i="1" s="1"/>
  <c r="Q2989" i="1"/>
  <c r="U2989" i="1" s="1"/>
  <c r="Q2997" i="1"/>
  <c r="U2997" i="1" s="1"/>
  <c r="Q3005" i="1"/>
  <c r="U3005" i="1" s="1"/>
  <c r="Q3013" i="1"/>
  <c r="U3013" i="1" s="1"/>
  <c r="P3072" i="1"/>
  <c r="T3072" i="1" s="1"/>
  <c r="P3084" i="1"/>
  <c r="T3084" i="1" s="1"/>
  <c r="P3089" i="1"/>
  <c r="T3089" i="1" s="1"/>
  <c r="Q3103" i="1"/>
  <c r="U3103" i="1" s="1"/>
  <c r="Q3110" i="1"/>
  <c r="U3110" i="1" s="1"/>
  <c r="T2879" i="1"/>
  <c r="T2887" i="1"/>
  <c r="T2895" i="1"/>
  <c r="T2903" i="1"/>
  <c r="T2911" i="1"/>
  <c r="T2919" i="1"/>
  <c r="T2927" i="1"/>
  <c r="T2935" i="1"/>
  <c r="T2943" i="1"/>
  <c r="T2951" i="1"/>
  <c r="T2959" i="1"/>
  <c r="T2967" i="1"/>
  <c r="T2975" i="1"/>
  <c r="T2983" i="1"/>
  <c r="Q3009" i="1"/>
  <c r="U3009" i="1" s="1"/>
  <c r="P3012" i="1"/>
  <c r="T3012" i="1" s="1"/>
  <c r="Q3020" i="1"/>
  <c r="U3020" i="1" s="1"/>
  <c r="Q3029" i="1"/>
  <c r="U3029" i="1" s="1"/>
  <c r="Q3036" i="1"/>
  <c r="U3036" i="1" s="1"/>
  <c r="Q3045" i="1"/>
  <c r="U3045" i="1" s="1"/>
  <c r="Q3052" i="1"/>
  <c r="U3052" i="1" s="1"/>
  <c r="P3060" i="1"/>
  <c r="T3060" i="1" s="1"/>
  <c r="U3062" i="1"/>
  <c r="Q3081" i="1"/>
  <c r="U3081" i="1" s="1"/>
  <c r="T3082" i="1"/>
  <c r="Q3084" i="1"/>
  <c r="U3084" i="1" s="1"/>
  <c r="P3086" i="1"/>
  <c r="T3086" i="1" s="1"/>
  <c r="P3091" i="1"/>
  <c r="T3091" i="1" s="1"/>
  <c r="P3098" i="1"/>
  <c r="T3098" i="1" s="1"/>
  <c r="P3100" i="1"/>
  <c r="T3100" i="1" s="1"/>
  <c r="P3105" i="1"/>
  <c r="T3105" i="1" s="1"/>
  <c r="P3119" i="1"/>
  <c r="T3119" i="1" s="1"/>
  <c r="T2878" i="1"/>
  <c r="T2886" i="1"/>
  <c r="T2894" i="1"/>
  <c r="T2902" i="1"/>
  <c r="T2910" i="1"/>
  <c r="T2918" i="1"/>
  <c r="T2926" i="1"/>
  <c r="T2934" i="1"/>
  <c r="T2942" i="1"/>
  <c r="T2950" i="1"/>
  <c r="T2958" i="1"/>
  <c r="T2966" i="1"/>
  <c r="T2974" i="1"/>
  <c r="T2982" i="1"/>
  <c r="T3008" i="1"/>
  <c r="U3017" i="1"/>
  <c r="P3025" i="1"/>
  <c r="T3025" i="1" s="1"/>
  <c r="P3032" i="1"/>
  <c r="T3032" i="1" s="1"/>
  <c r="U3033" i="1"/>
  <c r="P3041" i="1"/>
  <c r="T3041" i="1" s="1"/>
  <c r="P3048" i="1"/>
  <c r="T3048" i="1" s="1"/>
  <c r="U3049" i="1"/>
  <c r="U3064" i="1"/>
  <c r="P3069" i="1"/>
  <c r="T3069" i="1" s="1"/>
  <c r="P3077" i="1"/>
  <c r="T3077" i="1" s="1"/>
  <c r="Q3093" i="1"/>
  <c r="U3093" i="1" s="1"/>
  <c r="T3011" i="1"/>
  <c r="P3016" i="1"/>
  <c r="T3016" i="1" s="1"/>
  <c r="P3019" i="1"/>
  <c r="T3019" i="1" s="1"/>
  <c r="P3028" i="1"/>
  <c r="T3028" i="1" s="1"/>
  <c r="P3035" i="1"/>
  <c r="T3035" i="1" s="1"/>
  <c r="P3044" i="1"/>
  <c r="T3044" i="1" s="1"/>
  <c r="P3051" i="1"/>
  <c r="T3051" i="1" s="1"/>
  <c r="P3057" i="1"/>
  <c r="T3057" i="1" s="1"/>
  <c r="T3065" i="1"/>
  <c r="P3068" i="1"/>
  <c r="T3068" i="1" s="1"/>
  <c r="U3070" i="1"/>
  <c r="P3080" i="1"/>
  <c r="T3080" i="1" s="1"/>
  <c r="T2980" i="1"/>
  <c r="T3014" i="1"/>
  <c r="U3026" i="1"/>
  <c r="U3028" i="1"/>
  <c r="U3042" i="1"/>
  <c r="U3044" i="1"/>
  <c r="P3056" i="1"/>
  <c r="T3056" i="1" s="1"/>
  <c r="U3058" i="1"/>
  <c r="U3074" i="1"/>
  <c r="U3078" i="1"/>
  <c r="Q3080" i="1"/>
  <c r="U3080" i="1" s="1"/>
  <c r="P3085" i="1"/>
  <c r="T3085" i="1" s="1"/>
  <c r="P3075" i="1"/>
  <c r="T3075" i="1" s="1"/>
  <c r="U3085" i="1"/>
  <c r="P3088" i="1"/>
  <c r="T3088" i="1" s="1"/>
  <c r="Q3100" i="1"/>
  <c r="U3100" i="1" s="1"/>
  <c r="Q3105" i="1"/>
  <c r="U3105" i="1" s="1"/>
  <c r="P3107" i="1"/>
  <c r="T3107" i="1" s="1"/>
  <c r="P3122" i="1"/>
  <c r="T3122" i="1" s="1"/>
  <c r="T3022" i="1"/>
  <c r="T3030" i="1"/>
  <c r="T3038" i="1"/>
  <c r="T3046" i="1"/>
  <c r="T3054" i="1"/>
  <c r="Q3088" i="1"/>
  <c r="U3088" i="1" s="1"/>
  <c r="Q3095" i="1"/>
  <c r="U3095" i="1" s="1"/>
  <c r="Q3102" i="1"/>
  <c r="U3102" i="1" s="1"/>
  <c r="Q3109" i="1"/>
  <c r="U3109" i="1" s="1"/>
  <c r="P3116" i="1"/>
  <c r="T3116" i="1" s="1"/>
  <c r="T3120" i="1"/>
  <c r="P3131" i="1"/>
  <c r="T3131" i="1" s="1"/>
  <c r="P3153" i="1"/>
  <c r="T3153" i="1" s="1"/>
  <c r="Q3237" i="1"/>
  <c r="U3237" i="1" s="1"/>
  <c r="P3007" i="1"/>
  <c r="T3007" i="1" s="1"/>
  <c r="Q3008" i="1"/>
  <c r="U3008" i="1" s="1"/>
  <c r="T3013" i="1"/>
  <c r="P3015" i="1"/>
  <c r="T3015" i="1" s="1"/>
  <c r="Q3016" i="1"/>
  <c r="U3016" i="1" s="1"/>
  <c r="T3021" i="1"/>
  <c r="P3023" i="1"/>
  <c r="T3023" i="1" s="1"/>
  <c r="Q3024" i="1"/>
  <c r="U3024" i="1" s="1"/>
  <c r="T3029" i="1"/>
  <c r="P3031" i="1"/>
  <c r="T3031" i="1" s="1"/>
  <c r="Q3032" i="1"/>
  <c r="U3032" i="1" s="1"/>
  <c r="T3037" i="1"/>
  <c r="P3039" i="1"/>
  <c r="T3039" i="1" s="1"/>
  <c r="Q3040" i="1"/>
  <c r="U3040" i="1" s="1"/>
  <c r="T3045" i="1"/>
  <c r="P3047" i="1"/>
  <c r="T3047" i="1" s="1"/>
  <c r="Q3048" i="1"/>
  <c r="U3048" i="1" s="1"/>
  <c r="T3053" i="1"/>
  <c r="P3055" i="1"/>
  <c r="T3055" i="1" s="1"/>
  <c r="T3058" i="1"/>
  <c r="P3059" i="1"/>
  <c r="T3059" i="1" s="1"/>
  <c r="T3062" i="1"/>
  <c r="P3063" i="1"/>
  <c r="T3063" i="1" s="1"/>
  <c r="T3066" i="1"/>
  <c r="P3067" i="1"/>
  <c r="T3067" i="1" s="1"/>
  <c r="T3070" i="1"/>
  <c r="P3071" i="1"/>
  <c r="T3071" i="1" s="1"/>
  <c r="Q3075" i="1"/>
  <c r="U3075" i="1" s="1"/>
  <c r="P3081" i="1"/>
  <c r="T3081" i="1" s="1"/>
  <c r="P3092" i="1"/>
  <c r="T3092" i="1" s="1"/>
  <c r="P3097" i="1"/>
  <c r="T3097" i="1" s="1"/>
  <c r="P3118" i="1"/>
  <c r="T3118" i="1" s="1"/>
  <c r="P3134" i="1"/>
  <c r="T3134" i="1" s="1"/>
  <c r="Q3097" i="1"/>
  <c r="U3097" i="1" s="1"/>
  <c r="P3099" i="1"/>
  <c r="T3099" i="1" s="1"/>
  <c r="Q3111" i="1"/>
  <c r="U3111" i="1" s="1"/>
  <c r="P3127" i="1"/>
  <c r="T3127" i="1" s="1"/>
  <c r="P3145" i="1"/>
  <c r="T3145" i="1" s="1"/>
  <c r="P3108" i="1"/>
  <c r="T3108" i="1" s="1"/>
  <c r="P3113" i="1"/>
  <c r="T3113" i="1" s="1"/>
  <c r="P3130" i="1"/>
  <c r="T3130" i="1" s="1"/>
  <c r="P3136" i="1"/>
  <c r="T3136" i="1" s="1"/>
  <c r="Q3139" i="1"/>
  <c r="U3139" i="1" s="1"/>
  <c r="P3157" i="1"/>
  <c r="T3157" i="1" s="1"/>
  <c r="T3010" i="1"/>
  <c r="T3018" i="1"/>
  <c r="T3026" i="1"/>
  <c r="T3034" i="1"/>
  <c r="T3042" i="1"/>
  <c r="T3050" i="1"/>
  <c r="U3055" i="1"/>
  <c r="U3059" i="1"/>
  <c r="U3063" i="1"/>
  <c r="U3067" i="1"/>
  <c r="U3071" i="1"/>
  <c r="U3089" i="1"/>
  <c r="T3090" i="1"/>
  <c r="Q3108" i="1"/>
  <c r="U3108" i="1" s="1"/>
  <c r="P3115" i="1"/>
  <c r="T3115" i="1" s="1"/>
  <c r="P3123" i="1"/>
  <c r="T3123" i="1" s="1"/>
  <c r="T3128" i="1"/>
  <c r="Q3091" i="1"/>
  <c r="U3091" i="1" s="1"/>
  <c r="Q3099" i="1"/>
  <c r="U3099" i="1" s="1"/>
  <c r="Q3107" i="1"/>
  <c r="U3107" i="1" s="1"/>
  <c r="P3161" i="1"/>
  <c r="T3161" i="1" s="1"/>
  <c r="U3079" i="1"/>
  <c r="U3083" i="1"/>
  <c r="U3087" i="1"/>
  <c r="Q3096" i="1"/>
  <c r="U3096" i="1" s="1"/>
  <c r="Q3104" i="1"/>
  <c r="U3104" i="1" s="1"/>
  <c r="Q3112" i="1"/>
  <c r="U3112" i="1" s="1"/>
  <c r="Q3137" i="1"/>
  <c r="U3137" i="1" s="1"/>
  <c r="P3148" i="1"/>
  <c r="T3148" i="1" s="1"/>
  <c r="P3168" i="1"/>
  <c r="T3168" i="1" s="1"/>
  <c r="P3170" i="1"/>
  <c r="T3170" i="1" s="1"/>
  <c r="P3172" i="1"/>
  <c r="T3172" i="1" s="1"/>
  <c r="P3174" i="1"/>
  <c r="T3174" i="1" s="1"/>
  <c r="P3176" i="1"/>
  <c r="T3176" i="1" s="1"/>
  <c r="P3178" i="1"/>
  <c r="T3178" i="1" s="1"/>
  <c r="P3180" i="1"/>
  <c r="T3180" i="1" s="1"/>
  <c r="P3182" i="1"/>
  <c r="T3182" i="1" s="1"/>
  <c r="P3184" i="1"/>
  <c r="T3184" i="1" s="1"/>
  <c r="P3186" i="1"/>
  <c r="T3186" i="1" s="1"/>
  <c r="P3188" i="1"/>
  <c r="T3188" i="1" s="1"/>
  <c r="P3190" i="1"/>
  <c r="T3190" i="1" s="1"/>
  <c r="P3192" i="1"/>
  <c r="T3192" i="1" s="1"/>
  <c r="P3194" i="1"/>
  <c r="T3194" i="1" s="1"/>
  <c r="P3196" i="1"/>
  <c r="T3196" i="1" s="1"/>
  <c r="U3082" i="1"/>
  <c r="U3086" i="1"/>
  <c r="Q3090" i="1"/>
  <c r="U3090" i="1" s="1"/>
  <c r="Q3098" i="1"/>
  <c r="U3098" i="1" s="1"/>
  <c r="Q3106" i="1"/>
  <c r="U3106" i="1" s="1"/>
  <c r="P3165" i="1"/>
  <c r="T3165" i="1" s="1"/>
  <c r="Q3230" i="1"/>
  <c r="U3230" i="1" s="1"/>
  <c r="T3139" i="1"/>
  <c r="U3146" i="1"/>
  <c r="U3150" i="1"/>
  <c r="U3154" i="1"/>
  <c r="U3158" i="1"/>
  <c r="U3162" i="1"/>
  <c r="Q3166" i="1"/>
  <c r="U3166" i="1" s="1"/>
  <c r="P3213" i="1"/>
  <c r="T3213" i="1" s="1"/>
  <c r="P3228" i="1"/>
  <c r="T3228" i="1" s="1"/>
  <c r="P3237" i="1"/>
  <c r="T3237" i="1" s="1"/>
  <c r="U3113" i="1"/>
  <c r="U3114" i="1"/>
  <c r="U3115" i="1"/>
  <c r="U3116" i="1"/>
  <c r="U3117" i="1"/>
  <c r="Q3168" i="1"/>
  <c r="U3168" i="1" s="1"/>
  <c r="Q3170" i="1"/>
  <c r="U3170" i="1" s="1"/>
  <c r="Q3172" i="1"/>
  <c r="U3172" i="1" s="1"/>
  <c r="Q3174" i="1"/>
  <c r="U3174" i="1" s="1"/>
  <c r="Q3176" i="1"/>
  <c r="U3176" i="1" s="1"/>
  <c r="Q3178" i="1"/>
  <c r="U3178" i="1" s="1"/>
  <c r="Q3180" i="1"/>
  <c r="U3180" i="1" s="1"/>
  <c r="Q3182" i="1"/>
  <c r="U3182" i="1" s="1"/>
  <c r="Q3184" i="1"/>
  <c r="U3184" i="1" s="1"/>
  <c r="Q3186" i="1"/>
  <c r="U3186" i="1" s="1"/>
  <c r="Q3188" i="1"/>
  <c r="U3188" i="1" s="1"/>
  <c r="Q3190" i="1"/>
  <c r="U3190" i="1" s="1"/>
  <c r="Q3192" i="1"/>
  <c r="U3192" i="1" s="1"/>
  <c r="Q3194" i="1"/>
  <c r="U3194" i="1" s="1"/>
  <c r="Q3196" i="1"/>
  <c r="U3196" i="1" s="1"/>
  <c r="Q3198" i="1"/>
  <c r="U3198" i="1" s="1"/>
  <c r="P3204" i="1"/>
  <c r="T3204" i="1" s="1"/>
  <c r="T3206" i="1"/>
  <c r="P3221" i="1"/>
  <c r="T3221" i="1" s="1"/>
  <c r="P3245" i="1"/>
  <c r="T3245" i="1" s="1"/>
  <c r="Q3284" i="1"/>
  <c r="U3284" i="1" s="1"/>
  <c r="Q3206" i="1"/>
  <c r="U3206" i="1" s="1"/>
  <c r="Q3221" i="1"/>
  <c r="U3221" i="1" s="1"/>
  <c r="Q3245" i="1"/>
  <c r="U3245" i="1" s="1"/>
  <c r="P3279" i="1"/>
  <c r="T3279" i="1" s="1"/>
  <c r="P3137" i="1"/>
  <c r="T3137" i="1" s="1"/>
  <c r="Q3138" i="1"/>
  <c r="U3138" i="1" s="1"/>
  <c r="T3143" i="1"/>
  <c r="U3144" i="1"/>
  <c r="Q3145" i="1"/>
  <c r="U3145" i="1" s="1"/>
  <c r="U3148" i="1"/>
  <c r="Q3149" i="1"/>
  <c r="U3149" i="1" s="1"/>
  <c r="U3152" i="1"/>
  <c r="Q3153" i="1"/>
  <c r="U3153" i="1" s="1"/>
  <c r="U3156" i="1"/>
  <c r="Q3157" i="1"/>
  <c r="U3157" i="1" s="1"/>
  <c r="U3160" i="1"/>
  <c r="Q3161" i="1"/>
  <c r="U3161" i="1" s="1"/>
  <c r="U3164" i="1"/>
  <c r="Q3165" i="1"/>
  <c r="U3165" i="1" s="1"/>
  <c r="T3167" i="1"/>
  <c r="P3212" i="1"/>
  <c r="T3212" i="1" s="1"/>
  <c r="T3214" i="1"/>
  <c r="P3229" i="1"/>
  <c r="T3229" i="1" s="1"/>
  <c r="P3236" i="1"/>
  <c r="T3236" i="1" s="1"/>
  <c r="T3238" i="1"/>
  <c r="P3274" i="1"/>
  <c r="T3274" i="1" s="1"/>
  <c r="P3281" i="1"/>
  <c r="T3281" i="1" s="1"/>
  <c r="P3152" i="1"/>
  <c r="T3152" i="1" s="1"/>
  <c r="P3156" i="1"/>
  <c r="T3156" i="1" s="1"/>
  <c r="P3160" i="1"/>
  <c r="T3160" i="1" s="1"/>
  <c r="P3164" i="1"/>
  <c r="T3164" i="1" s="1"/>
  <c r="Q3167" i="1"/>
  <c r="U3167" i="1" s="1"/>
  <c r="P3169" i="1"/>
  <c r="T3169" i="1" s="1"/>
  <c r="P3171" i="1"/>
  <c r="T3171" i="1" s="1"/>
  <c r="P3173" i="1"/>
  <c r="T3173" i="1" s="1"/>
  <c r="P3175" i="1"/>
  <c r="T3175" i="1" s="1"/>
  <c r="P3177" i="1"/>
  <c r="T3177" i="1" s="1"/>
  <c r="P3179" i="1"/>
  <c r="T3179" i="1" s="1"/>
  <c r="P3181" i="1"/>
  <c r="T3181" i="1" s="1"/>
  <c r="P3183" i="1"/>
  <c r="T3183" i="1" s="1"/>
  <c r="P3185" i="1"/>
  <c r="T3185" i="1" s="1"/>
  <c r="P3187" i="1"/>
  <c r="T3187" i="1" s="1"/>
  <c r="P3189" i="1"/>
  <c r="T3189" i="1" s="1"/>
  <c r="P3191" i="1"/>
  <c r="T3191" i="1" s="1"/>
  <c r="P3193" i="1"/>
  <c r="T3193" i="1" s="1"/>
  <c r="P3195" i="1"/>
  <c r="T3195" i="1" s="1"/>
  <c r="P3197" i="1"/>
  <c r="T3197" i="1" s="1"/>
  <c r="Q3214" i="1"/>
  <c r="U3214" i="1" s="1"/>
  <c r="Q3229" i="1"/>
  <c r="U3229" i="1" s="1"/>
  <c r="Q3238" i="1"/>
  <c r="U3238" i="1" s="1"/>
  <c r="P3271" i="1"/>
  <c r="T3271" i="1" s="1"/>
  <c r="T3141" i="1"/>
  <c r="U3147" i="1"/>
  <c r="U3151" i="1"/>
  <c r="U3155" i="1"/>
  <c r="U3159" i="1"/>
  <c r="U3163" i="1"/>
  <c r="Q3169" i="1"/>
  <c r="U3169" i="1" s="1"/>
  <c r="Q3171" i="1"/>
  <c r="U3171" i="1" s="1"/>
  <c r="Q3173" i="1"/>
  <c r="U3173" i="1" s="1"/>
  <c r="Q3175" i="1"/>
  <c r="U3175" i="1" s="1"/>
  <c r="Q3177" i="1"/>
  <c r="U3177" i="1" s="1"/>
  <c r="Q3179" i="1"/>
  <c r="U3179" i="1" s="1"/>
  <c r="Q3181" i="1"/>
  <c r="U3181" i="1" s="1"/>
  <c r="Q3183" i="1"/>
  <c r="U3183" i="1" s="1"/>
  <c r="Q3185" i="1"/>
  <c r="U3185" i="1" s="1"/>
  <c r="Q3187" i="1"/>
  <c r="U3187" i="1" s="1"/>
  <c r="Q3189" i="1"/>
  <c r="U3189" i="1" s="1"/>
  <c r="Q3191" i="1"/>
  <c r="U3191" i="1" s="1"/>
  <c r="Q3193" i="1"/>
  <c r="U3193" i="1" s="1"/>
  <c r="Q3195" i="1"/>
  <c r="U3195" i="1" s="1"/>
  <c r="Q3197" i="1"/>
  <c r="U3197" i="1" s="1"/>
  <c r="T3199" i="1"/>
  <c r="P3205" i="1"/>
  <c r="T3205" i="1" s="1"/>
  <c r="P3220" i="1"/>
  <c r="T3220" i="1" s="1"/>
  <c r="T3222" i="1"/>
  <c r="P3244" i="1"/>
  <c r="T3244" i="1" s="1"/>
  <c r="T3246" i="1"/>
  <c r="T3140" i="1"/>
  <c r="P3142" i="1"/>
  <c r="T3142" i="1" s="1"/>
  <c r="T3146" i="1"/>
  <c r="P3147" i="1"/>
  <c r="T3147" i="1" s="1"/>
  <c r="T3150" i="1"/>
  <c r="P3151" i="1"/>
  <c r="T3151" i="1" s="1"/>
  <c r="T3154" i="1"/>
  <c r="P3155" i="1"/>
  <c r="T3155" i="1" s="1"/>
  <c r="T3158" i="1"/>
  <c r="P3159" i="1"/>
  <c r="T3159" i="1" s="1"/>
  <c r="T3162" i="1"/>
  <c r="P3163" i="1"/>
  <c r="T3163" i="1" s="1"/>
  <c r="T3166" i="1"/>
  <c r="Q3205" i="1"/>
  <c r="U3205" i="1" s="1"/>
  <c r="T3207" i="1"/>
  <c r="Q3222" i="1"/>
  <c r="U3222" i="1" s="1"/>
  <c r="Q3246" i="1"/>
  <c r="U3246" i="1" s="1"/>
  <c r="U3199" i="1"/>
  <c r="U3207" i="1"/>
  <c r="U3215" i="1"/>
  <c r="U3223" i="1"/>
  <c r="U3231" i="1"/>
  <c r="U3239" i="1"/>
  <c r="U3247" i="1"/>
  <c r="U3255" i="1"/>
  <c r="U3263" i="1"/>
  <c r="Q3277" i="1"/>
  <c r="U3277" i="1" s="1"/>
  <c r="Q3282" i="1"/>
  <c r="U3282" i="1" s="1"/>
  <c r="T3285" i="1"/>
  <c r="Q3271" i="1"/>
  <c r="U3271" i="1" s="1"/>
  <c r="Q3274" i="1"/>
  <c r="U3274" i="1" s="1"/>
  <c r="Q3288" i="1"/>
  <c r="U3288" i="1" s="1"/>
  <c r="Q3276" i="1"/>
  <c r="U3276" i="1" s="1"/>
  <c r="Q3204" i="1"/>
  <c r="U3204" i="1" s="1"/>
  <c r="U3210" i="1"/>
  <c r="Q3212" i="1"/>
  <c r="U3212" i="1" s="1"/>
  <c r="Q3220" i="1"/>
  <c r="U3220" i="1" s="1"/>
  <c r="Q3228" i="1"/>
  <c r="U3228" i="1" s="1"/>
  <c r="U3234" i="1"/>
  <c r="Q3236" i="1"/>
  <c r="U3236" i="1" s="1"/>
  <c r="U3242" i="1"/>
  <c r="Q3244" i="1"/>
  <c r="U3244" i="1" s="1"/>
  <c r="U3250" i="1"/>
  <c r="U3258" i="1"/>
  <c r="U3266" i="1"/>
  <c r="Q3285" i="1"/>
  <c r="U3285" i="1" s="1"/>
  <c r="U3201" i="1"/>
  <c r="Q3203" i="1"/>
  <c r="U3203" i="1" s="1"/>
  <c r="U3209" i="1"/>
  <c r="Q3211" i="1"/>
  <c r="U3211" i="1" s="1"/>
  <c r="U3217" i="1"/>
  <c r="Q3219" i="1"/>
  <c r="U3219" i="1" s="1"/>
  <c r="U3225" i="1"/>
  <c r="Q3227" i="1"/>
  <c r="U3227" i="1" s="1"/>
  <c r="U3233" i="1"/>
  <c r="Q3235" i="1"/>
  <c r="U3235" i="1" s="1"/>
  <c r="U3241" i="1"/>
  <c r="Q3243" i="1"/>
  <c r="U3243" i="1" s="1"/>
  <c r="U3249" i="1"/>
  <c r="U3257" i="1"/>
  <c r="U3265" i="1"/>
  <c r="P3270" i="1"/>
  <c r="T3270" i="1" s="1"/>
  <c r="Q3280" i="1"/>
  <c r="U3280" i="1" s="1"/>
  <c r="P3287" i="1"/>
  <c r="T3287" i="1" s="1"/>
  <c r="U3200" i="1"/>
  <c r="Q3202" i="1"/>
  <c r="U3202" i="1" s="1"/>
  <c r="U3208" i="1"/>
  <c r="U3216" i="1"/>
  <c r="U3224" i="1"/>
  <c r="U3232" i="1"/>
  <c r="U3240" i="1"/>
  <c r="U3248" i="1"/>
  <c r="U3256" i="1"/>
  <c r="U3264" i="1"/>
  <c r="P3282" i="1"/>
  <c r="T3282" i="1" s="1"/>
  <c r="Q3292" i="1"/>
  <c r="U3292" i="1" s="1"/>
  <c r="T3293" i="1"/>
  <c r="Q3300" i="1"/>
  <c r="U3300" i="1" s="1"/>
  <c r="Q3308" i="1"/>
  <c r="U3308" i="1" s="1"/>
  <c r="Q3316" i="1"/>
  <c r="U3316" i="1" s="1"/>
  <c r="Q3324" i="1"/>
  <c r="U3324" i="1" s="1"/>
  <c r="Q3332" i="1"/>
  <c r="U3332" i="1" s="1"/>
  <c r="Q3340" i="1"/>
  <c r="U3340" i="1" s="1"/>
  <c r="Q3348" i="1"/>
  <c r="U3348" i="1" s="1"/>
  <c r="Q3273" i="1"/>
  <c r="U3273" i="1" s="1"/>
  <c r="Q3281" i="1"/>
  <c r="U3281" i="1" s="1"/>
  <c r="Q3289" i="1"/>
  <c r="U3289" i="1" s="1"/>
  <c r="T3290" i="1"/>
  <c r="Q3297" i="1"/>
  <c r="U3297" i="1" s="1"/>
  <c r="T3298" i="1"/>
  <c r="Q3305" i="1"/>
  <c r="U3305" i="1" s="1"/>
  <c r="T3306" i="1"/>
  <c r="Q3313" i="1"/>
  <c r="U3313" i="1" s="1"/>
  <c r="T3314" i="1"/>
  <c r="Q3321" i="1"/>
  <c r="U3321" i="1" s="1"/>
  <c r="T3322" i="1"/>
  <c r="Q3329" i="1"/>
  <c r="U3329" i="1" s="1"/>
  <c r="T3330" i="1"/>
  <c r="Q3337" i="1"/>
  <c r="U3337" i="1" s="1"/>
  <c r="T3338" i="1"/>
  <c r="Q3345" i="1"/>
  <c r="U3345" i="1" s="1"/>
  <c r="T3346" i="1"/>
  <c r="Q3278" i="1"/>
  <c r="U3278" i="1" s="1"/>
  <c r="Q3286" i="1"/>
  <c r="U3286" i="1" s="1"/>
  <c r="Q3294" i="1"/>
  <c r="U3294" i="1" s="1"/>
  <c r="T3295" i="1"/>
  <c r="Q3302" i="1"/>
  <c r="U3302" i="1" s="1"/>
  <c r="T3303" i="1"/>
  <c r="Q3310" i="1"/>
  <c r="U3310" i="1" s="1"/>
  <c r="T3311" i="1"/>
  <c r="Q3318" i="1"/>
  <c r="U3318" i="1" s="1"/>
  <c r="T3319" i="1"/>
  <c r="Q3326" i="1"/>
  <c r="U3326" i="1" s="1"/>
  <c r="T3327" i="1"/>
  <c r="Q3334" i="1"/>
  <c r="U3334" i="1" s="1"/>
  <c r="T3335" i="1"/>
  <c r="Q3342" i="1"/>
  <c r="U3342" i="1" s="1"/>
  <c r="T3343" i="1"/>
  <c r="Q3350" i="1"/>
  <c r="U3350" i="1" s="1"/>
  <c r="T3351" i="1"/>
  <c r="U3270" i="1"/>
  <c r="Q3275" i="1"/>
  <c r="U3275" i="1" s="1"/>
  <c r="T3276" i="1"/>
  <c r="Q3283" i="1"/>
  <c r="U3283" i="1" s="1"/>
  <c r="T3284" i="1"/>
  <c r="Q3291" i="1"/>
  <c r="U3291" i="1" s="1"/>
  <c r="T3292" i="1"/>
  <c r="Q3299" i="1"/>
  <c r="U3299" i="1" s="1"/>
  <c r="T3300" i="1"/>
  <c r="Q3307" i="1"/>
  <c r="U3307" i="1" s="1"/>
  <c r="T3308" i="1"/>
  <c r="Q3315" i="1"/>
  <c r="U3315" i="1" s="1"/>
  <c r="T3316" i="1"/>
  <c r="Q3323" i="1"/>
  <c r="U3323" i="1" s="1"/>
  <c r="T3324" i="1"/>
  <c r="Q3331" i="1"/>
  <c r="U3331" i="1" s="1"/>
  <c r="T3332" i="1"/>
  <c r="Q3339" i="1"/>
  <c r="U3339" i="1" s="1"/>
  <c r="T3340" i="1"/>
  <c r="Q3347" i="1"/>
  <c r="U3347" i="1" s="1"/>
  <c r="T3348" i="1"/>
  <c r="Q3296" i="1"/>
  <c r="U3296" i="1" s="1"/>
  <c r="T3297" i="1"/>
  <c r="Q3304" i="1"/>
  <c r="U3304" i="1" s="1"/>
  <c r="T3305" i="1"/>
  <c r="Q3312" i="1"/>
  <c r="U3312" i="1" s="1"/>
  <c r="T3313" i="1"/>
  <c r="Q3320" i="1"/>
  <c r="U3320" i="1" s="1"/>
  <c r="T3321" i="1"/>
  <c r="Q3328" i="1"/>
  <c r="U3328" i="1" s="1"/>
  <c r="T3329" i="1"/>
  <c r="Q3336" i="1"/>
  <c r="U3336" i="1" s="1"/>
  <c r="T3337" i="1"/>
  <c r="Q3344" i="1"/>
  <c r="U3344" i="1" s="1"/>
  <c r="T3345" i="1"/>
  <c r="Q3352" i="1"/>
  <c r="U3352" i="1" s="1"/>
  <c r="Q3293" i="1"/>
  <c r="U3293" i="1" s="1"/>
  <c r="Q3301" i="1"/>
  <c r="U3301" i="1" s="1"/>
  <c r="Q3309" i="1"/>
  <c r="U3309" i="1" s="1"/>
  <c r="Q3317" i="1"/>
  <c r="U3317" i="1" s="1"/>
  <c r="Q3325" i="1"/>
  <c r="U3325" i="1" s="1"/>
  <c r="Q3333" i="1"/>
  <c r="U3333" i="1" s="1"/>
  <c r="Q3341" i="1"/>
  <c r="U3341" i="1" s="1"/>
  <c r="T3342" i="1"/>
  <c r="Q3349" i="1"/>
  <c r="U3349" i="1" s="1"/>
  <c r="T3350" i="1"/>
  <c r="Q3290" i="1"/>
  <c r="U3290" i="1" s="1"/>
  <c r="T3291" i="1"/>
  <c r="Q3298" i="1"/>
  <c r="U3298" i="1" s="1"/>
  <c r="Q3306" i="1"/>
  <c r="U3306" i="1" s="1"/>
  <c r="Q3314" i="1"/>
  <c r="U3314" i="1" s="1"/>
  <c r="Q3322" i="1"/>
  <c r="U3322" i="1" s="1"/>
  <c r="Q3330" i="1"/>
  <c r="U3330" i="1" s="1"/>
  <c r="Q3338" i="1"/>
  <c r="U3338" i="1" s="1"/>
  <c r="T3339" i="1"/>
  <c r="Q3346" i="1"/>
  <c r="U3346" i="1" s="1"/>
  <c r="T3347" i="1"/>
  <c r="Q3279" i="1"/>
  <c r="U3279" i="1" s="1"/>
  <c r="Q3287" i="1"/>
  <c r="U3287" i="1" s="1"/>
  <c r="Q3295" i="1"/>
  <c r="U3295" i="1" s="1"/>
  <c r="Q3303" i="1"/>
  <c r="U3303" i="1" s="1"/>
  <c r="Q3311" i="1"/>
  <c r="U3311" i="1" s="1"/>
  <c r="Q3319" i="1"/>
  <c r="U3319" i="1" s="1"/>
  <c r="Q3327" i="1"/>
  <c r="U3327" i="1" s="1"/>
  <c r="Q3335" i="1"/>
  <c r="U3335" i="1" s="1"/>
  <c r="Q3343" i="1"/>
  <c r="U3343" i="1" s="1"/>
  <c r="Q3351" i="1"/>
  <c r="U3351" i="1" s="1"/>
  <c r="Q2" i="1" l="1"/>
  <c r="U2" i="1" s="1"/>
  <c r="U3353" i="1" s="1"/>
  <c r="D6" i="3" s="1"/>
  <c r="D7" i="3" s="1"/>
  <c r="D14" i="3" l="1"/>
  <c r="D18" i="3" s="1"/>
  <c r="F27" i="3" s="1"/>
  <c r="C11" i="4" s="1"/>
  <c r="D11" i="3"/>
  <c r="C27" i="3" s="1"/>
  <c r="P2" i="1"/>
  <c r="T2" i="1" s="1"/>
  <c r="T3353" i="1" s="1"/>
  <c r="C6" i="3" s="1"/>
  <c r="C7" i="3" s="1"/>
  <c r="C14" i="3" l="1"/>
  <c r="C18" i="3" s="1"/>
  <c r="F26" i="3" s="1"/>
  <c r="C11" i="3"/>
  <c r="C26" i="3" s="1"/>
  <c r="E27" i="3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M3198" i="1"/>
  <c r="M3197" i="1"/>
  <c r="M3196" i="1"/>
  <c r="M3195" i="1"/>
  <c r="M3194" i="1"/>
  <c r="M3347" i="1"/>
  <c r="M3126" i="1"/>
  <c r="M3125" i="1"/>
  <c r="M3124" i="1"/>
  <c r="M3123" i="1"/>
  <c r="M3122" i="1"/>
  <c r="M3121" i="1"/>
  <c r="M3120" i="1"/>
  <c r="M3119" i="1"/>
  <c r="M3118" i="1"/>
  <c r="M3117" i="1"/>
  <c r="M3346" i="1"/>
  <c r="M3345" i="1"/>
  <c r="M3342" i="1"/>
  <c r="M3333" i="1"/>
  <c r="M3254" i="1"/>
  <c r="M3253" i="1"/>
  <c r="M3241" i="1"/>
  <c r="M3240" i="1"/>
  <c r="M3186" i="1"/>
  <c r="M3173" i="1"/>
  <c r="M3170" i="1"/>
  <c r="M3169" i="1"/>
  <c r="M3166" i="1"/>
  <c r="M3043" i="1"/>
  <c r="M2945" i="1"/>
  <c r="M2944" i="1"/>
  <c r="M2943" i="1"/>
  <c r="M2942" i="1"/>
  <c r="M2941" i="1"/>
  <c r="M2940" i="1"/>
  <c r="M3344" i="1"/>
  <c r="M3343" i="1"/>
  <c r="M2842" i="1"/>
  <c r="M2841" i="1"/>
  <c r="M2840" i="1"/>
  <c r="M2838" i="1"/>
  <c r="M2777" i="1"/>
  <c r="M2776" i="1"/>
  <c r="M2775" i="1"/>
  <c r="M2774" i="1"/>
  <c r="M3338" i="1"/>
  <c r="M3190" i="1"/>
  <c r="M3189" i="1"/>
  <c r="M3188" i="1"/>
  <c r="M3187" i="1"/>
  <c r="M3185" i="1"/>
  <c r="M3184" i="1"/>
  <c r="M3171" i="1"/>
  <c r="M3168" i="1"/>
  <c r="M3167" i="1"/>
  <c r="M3116" i="1"/>
  <c r="M3115" i="1"/>
  <c r="M3114" i="1"/>
  <c r="M3113" i="1"/>
  <c r="M3112" i="1"/>
  <c r="M3111" i="1"/>
  <c r="M3110" i="1"/>
  <c r="M3109" i="1"/>
  <c r="M3108" i="1"/>
  <c r="M3107" i="1"/>
  <c r="M2996" i="1"/>
  <c r="M2995" i="1"/>
  <c r="M2994" i="1"/>
  <c r="M2993" i="1"/>
  <c r="M2992" i="1"/>
  <c r="M2909" i="1"/>
  <c r="M2908" i="1"/>
  <c r="M2907" i="1"/>
  <c r="M3102" i="1"/>
  <c r="M3101" i="1"/>
  <c r="M3100" i="1"/>
  <c r="M3099" i="1"/>
  <c r="M3077" i="1"/>
  <c r="M3191" i="1"/>
  <c r="M3106" i="1"/>
  <c r="M3105" i="1"/>
  <c r="M3104" i="1"/>
  <c r="M3103" i="1"/>
  <c r="M3098" i="1"/>
  <c r="M3078" i="1"/>
  <c r="M3075" i="1"/>
  <c r="M3074" i="1"/>
  <c r="M3073" i="1"/>
  <c r="M3072" i="1"/>
  <c r="M3071" i="1"/>
  <c r="M3290" i="1"/>
  <c r="M3289" i="1"/>
  <c r="M3288" i="1"/>
  <c r="M3287" i="1"/>
  <c r="M3286" i="1"/>
  <c r="M3285" i="1"/>
  <c r="M3284" i="1"/>
  <c r="M3332" i="1"/>
  <c r="M3331" i="1"/>
  <c r="M3330" i="1"/>
  <c r="M3329" i="1"/>
  <c r="M3328" i="1"/>
  <c r="M3327" i="1"/>
  <c r="M3326" i="1"/>
  <c r="M3325" i="1"/>
  <c r="M3324" i="1"/>
  <c r="M3323" i="1"/>
  <c r="M3335" i="1"/>
  <c r="M3147" i="1"/>
  <c r="M3146" i="1"/>
  <c r="M3145" i="1"/>
  <c r="M3144" i="1"/>
  <c r="M3143" i="1"/>
  <c r="M3142" i="1"/>
  <c r="M3141" i="1"/>
  <c r="M3140" i="1"/>
  <c r="M3139" i="1"/>
  <c r="M3079" i="1"/>
  <c r="M3341" i="1"/>
  <c r="M3193" i="1"/>
  <c r="M3192" i="1"/>
  <c r="M3097" i="1"/>
  <c r="M3096" i="1"/>
  <c r="M3095" i="1"/>
  <c r="M3094" i="1"/>
  <c r="M3093" i="1"/>
  <c r="M3092" i="1"/>
  <c r="M3091" i="1"/>
  <c r="M3090" i="1"/>
  <c r="M3089" i="1"/>
  <c r="M3088" i="1"/>
  <c r="M3086" i="1"/>
  <c r="M3085" i="1"/>
  <c r="M3084" i="1"/>
  <c r="M3083" i="1"/>
  <c r="M3080" i="1"/>
  <c r="M3076" i="1"/>
  <c r="M3336" i="1"/>
  <c r="M3337" i="1"/>
  <c r="M3352" i="1"/>
  <c r="M3351" i="1"/>
  <c r="M3350" i="1"/>
  <c r="M3349" i="1"/>
  <c r="M3348" i="1"/>
  <c r="M3312" i="1"/>
  <c r="M3311" i="1"/>
  <c r="M3310" i="1"/>
  <c r="M3309" i="1"/>
  <c r="M3252" i="1"/>
  <c r="M3232" i="1"/>
  <c r="M2957" i="1"/>
  <c r="M3203" i="1"/>
  <c r="M3202" i="1"/>
  <c r="M3201" i="1"/>
  <c r="M3200" i="1"/>
  <c r="M3199" i="1"/>
  <c r="M3339" i="1"/>
  <c r="M3165" i="1"/>
  <c r="M3164" i="1"/>
  <c r="M3163" i="1"/>
  <c r="M3162" i="1"/>
  <c r="M3161" i="1"/>
  <c r="M3160" i="1"/>
  <c r="M3340" i="1"/>
  <c r="M3082" i="1"/>
  <c r="M3081" i="1"/>
  <c r="M2779" i="1"/>
  <c r="M2626" i="1"/>
  <c r="M2625" i="1"/>
  <c r="M2624" i="1"/>
  <c r="M2623" i="1"/>
  <c r="M2621" i="1"/>
  <c r="M2620" i="1"/>
  <c r="M2619" i="1"/>
  <c r="M3299" i="1"/>
  <c r="M3298" i="1"/>
  <c r="M3297" i="1"/>
  <c r="M3296" i="1"/>
  <c r="M3295" i="1"/>
  <c r="M3308" i="1"/>
  <c r="M3307" i="1"/>
  <c r="M3306" i="1"/>
  <c r="M3305" i="1"/>
  <c r="M3247" i="1"/>
  <c r="M2954" i="1"/>
  <c r="M2947" i="1"/>
  <c r="M3246" i="1"/>
  <c r="M3204" i="1"/>
  <c r="M3014" i="1"/>
  <c r="M3013" i="1"/>
  <c r="M3011" i="1"/>
  <c r="M2817" i="1"/>
  <c r="M2768" i="1"/>
  <c r="M3273" i="1"/>
  <c r="M3270" i="1"/>
  <c r="M3269" i="1"/>
  <c r="M3268" i="1"/>
  <c r="M3251" i="1"/>
  <c r="M2688" i="1"/>
  <c r="M3334" i="1"/>
  <c r="M3271" i="1"/>
  <c r="M3249" i="1"/>
  <c r="M3304" i="1"/>
  <c r="M3303" i="1"/>
  <c r="M3250" i="1"/>
  <c r="M2875" i="1"/>
  <c r="M2649" i="1"/>
  <c r="M3272" i="1"/>
  <c r="M3267" i="1"/>
  <c r="M3266" i="1"/>
  <c r="M3265" i="1"/>
  <c r="M3261" i="1"/>
  <c r="M3259" i="1"/>
  <c r="M3255" i="1"/>
  <c r="M3205" i="1"/>
  <c r="M3087" i="1"/>
  <c r="M3322" i="1"/>
  <c r="M3321" i="1"/>
  <c r="M3320" i="1"/>
  <c r="M3319" i="1"/>
  <c r="M3302" i="1"/>
  <c r="M3301" i="1"/>
  <c r="M3300" i="1"/>
  <c r="M3318" i="1"/>
  <c r="M3317" i="1"/>
  <c r="M3316" i="1"/>
  <c r="M3315" i="1"/>
  <c r="M3314" i="1"/>
  <c r="M3313" i="1"/>
  <c r="M3069" i="1"/>
  <c r="M3068" i="1"/>
  <c r="M3067" i="1"/>
  <c r="M3229" i="1"/>
  <c r="M3224" i="1"/>
  <c r="M3223" i="1"/>
  <c r="M3208" i="1"/>
  <c r="M3207" i="1"/>
  <c r="M3206" i="1"/>
  <c r="M3152" i="1"/>
  <c r="M3151" i="1"/>
  <c r="M3149" i="1"/>
  <c r="M3239" i="1"/>
  <c r="M3236" i="1"/>
  <c r="M3235" i="1"/>
  <c r="M3234" i="1"/>
  <c r="M3233" i="1"/>
  <c r="M3231" i="1"/>
  <c r="M3230" i="1"/>
  <c r="M3219" i="1"/>
  <c r="M3218" i="1"/>
  <c r="M3217" i="1"/>
  <c r="M3216" i="1"/>
  <c r="M3215" i="1"/>
  <c r="M3214" i="1"/>
  <c r="M3213" i="1"/>
  <c r="M3212" i="1"/>
  <c r="M3211" i="1"/>
  <c r="M3210" i="1"/>
  <c r="M3209" i="1"/>
  <c r="M3070" i="1"/>
  <c r="M3294" i="1"/>
  <c r="M3293" i="1"/>
  <c r="M3292" i="1"/>
  <c r="M3283" i="1"/>
  <c r="M3282" i="1"/>
  <c r="M3281" i="1"/>
  <c r="M3280" i="1"/>
  <c r="M3279" i="1"/>
  <c r="M3245" i="1"/>
  <c r="M3244" i="1"/>
  <c r="M3238" i="1"/>
  <c r="M3228" i="1"/>
  <c r="M3227" i="1"/>
  <c r="M3226" i="1"/>
  <c r="M3225" i="1"/>
  <c r="M3222" i="1"/>
  <c r="M3221" i="1"/>
  <c r="M3220" i="1"/>
  <c r="M3291" i="1"/>
  <c r="M3278" i="1"/>
  <c r="M3277" i="1"/>
  <c r="M3276" i="1"/>
  <c r="M3275" i="1"/>
  <c r="M3274" i="1"/>
  <c r="M3243" i="1"/>
  <c r="M3242" i="1"/>
  <c r="M3183" i="1"/>
  <c r="M3182" i="1"/>
  <c r="M3181" i="1"/>
  <c r="M3180" i="1"/>
  <c r="M3179" i="1"/>
  <c r="M3178" i="1"/>
  <c r="M3177" i="1"/>
  <c r="M3176" i="1"/>
  <c r="M3175" i="1"/>
  <c r="M3174" i="1"/>
  <c r="M3172" i="1"/>
  <c r="M2654" i="1"/>
  <c r="M2642" i="1"/>
  <c r="M3159" i="1"/>
  <c r="M3158" i="1"/>
  <c r="M3157" i="1"/>
  <c r="M3156" i="1"/>
  <c r="M3155" i="1"/>
  <c r="M3154" i="1"/>
  <c r="M3153" i="1"/>
  <c r="M3138" i="1"/>
  <c r="M3137" i="1"/>
  <c r="M3136" i="1"/>
  <c r="M3135" i="1"/>
  <c r="M3134" i="1"/>
  <c r="M3133" i="1"/>
  <c r="M3132" i="1"/>
  <c r="M3257" i="1"/>
  <c r="M3256" i="1"/>
  <c r="M3248" i="1"/>
  <c r="M3148" i="1"/>
  <c r="M3131" i="1"/>
  <c r="M3130" i="1"/>
  <c r="M3129" i="1"/>
  <c r="M3128" i="1"/>
  <c r="M3127" i="1"/>
  <c r="M2880" i="1"/>
  <c r="M2879" i="1"/>
  <c r="M2878" i="1"/>
  <c r="M2877" i="1"/>
  <c r="M2876" i="1"/>
  <c r="M2720" i="1"/>
  <c r="M2719" i="1"/>
  <c r="M2718" i="1"/>
  <c r="M2705" i="1"/>
  <c r="M2704" i="1"/>
  <c r="M2703" i="1"/>
  <c r="M2702" i="1"/>
  <c r="M2701" i="1"/>
  <c r="M2700" i="1"/>
  <c r="M2699" i="1"/>
  <c r="M2698" i="1"/>
  <c r="M2697" i="1"/>
  <c r="M3264" i="1"/>
  <c r="M3263" i="1"/>
  <c r="M3150" i="1"/>
  <c r="M2658" i="1"/>
  <c r="M2657" i="1"/>
  <c r="M3237" i="1"/>
  <c r="M3260" i="1"/>
  <c r="M3042" i="1"/>
  <c r="M3041" i="1"/>
  <c r="M3040" i="1"/>
  <c r="M3262" i="1"/>
  <c r="M2715" i="1"/>
  <c r="M2712" i="1"/>
  <c r="M2711" i="1"/>
  <c r="M2593" i="1"/>
  <c r="M2592" i="1"/>
  <c r="M2589" i="1"/>
  <c r="M2586" i="1"/>
  <c r="M3258" i="1"/>
  <c r="M2640" i="1"/>
  <c r="M2861" i="1"/>
  <c r="M2968" i="1"/>
  <c r="M2512" i="1"/>
  <c r="M2511" i="1"/>
  <c r="M2639" i="1"/>
  <c r="M2638" i="1"/>
  <c r="M2874" i="1"/>
  <c r="M2872" i="1"/>
  <c r="M2847" i="1"/>
  <c r="M2816" i="1"/>
  <c r="M3030" i="1"/>
  <c r="M3022" i="1"/>
  <c r="M2653" i="1"/>
  <c r="M2652" i="1"/>
  <c r="M2582" i="1"/>
  <c r="M2581" i="1"/>
  <c r="M2717" i="1"/>
  <c r="M2707" i="1"/>
  <c r="M2706" i="1"/>
  <c r="M2651" i="1"/>
  <c r="M2644" i="1"/>
  <c r="M2634" i="1"/>
  <c r="M2583" i="1"/>
  <c r="M3001" i="1"/>
  <c r="M2999" i="1"/>
  <c r="M2873" i="1"/>
  <c r="M2859" i="1"/>
  <c r="M2761" i="1"/>
  <c r="M2637" i="1"/>
  <c r="M3000" i="1"/>
  <c r="M2760" i="1"/>
  <c r="M2724" i="1"/>
  <c r="M2723" i="1"/>
  <c r="M2722" i="1"/>
  <c r="M2721" i="1"/>
  <c r="M2622" i="1"/>
  <c r="M2860" i="1"/>
  <c r="M2632" i="1"/>
  <c r="M2631" i="1"/>
  <c r="M2677" i="1"/>
  <c r="M2676" i="1"/>
  <c r="M2675" i="1"/>
  <c r="M2674" i="1"/>
  <c r="M2673" i="1"/>
  <c r="M2672" i="1"/>
  <c r="M2671" i="1"/>
  <c r="M2670" i="1"/>
  <c r="M2669" i="1"/>
  <c r="M2668" i="1"/>
  <c r="M2997" i="1"/>
  <c r="M2562" i="1"/>
  <c r="M2836" i="1"/>
  <c r="M2835" i="1"/>
  <c r="M3039" i="1"/>
  <c r="M3038" i="1"/>
  <c r="M3037" i="1"/>
  <c r="M2963" i="1"/>
  <c r="M2881" i="1"/>
  <c r="M2884" i="1"/>
  <c r="M2966" i="1"/>
  <c r="M2965" i="1"/>
  <c r="M2885" i="1"/>
  <c r="M2964" i="1"/>
  <c r="M2961" i="1"/>
  <c r="M2969" i="1"/>
  <c r="M2967" i="1"/>
  <c r="M2962" i="1"/>
  <c r="M2958" i="1"/>
  <c r="M2890" i="1"/>
  <c r="M2927" i="1"/>
  <c r="M2926" i="1"/>
  <c r="M2924" i="1"/>
  <c r="M2923" i="1"/>
  <c r="M2922" i="1"/>
  <c r="M2981" i="1"/>
  <c r="M2728" i="1"/>
  <c r="M2727" i="1"/>
  <c r="M2726" i="1"/>
  <c r="M2656" i="1"/>
  <c r="M2655" i="1"/>
  <c r="M2641" i="1"/>
  <c r="M2889" i="1"/>
  <c r="M2886" i="1"/>
  <c r="M2959" i="1"/>
  <c r="M2888" i="1"/>
  <c r="M2883" i="1"/>
  <c r="M2960" i="1"/>
  <c r="M2887" i="1"/>
  <c r="M2839" i="1"/>
  <c r="M2837" i="1"/>
  <c r="M3016" i="1"/>
  <c r="M3015" i="1"/>
  <c r="M3012" i="1"/>
  <c r="M2834" i="1"/>
  <c r="M2833" i="1"/>
  <c r="M2829" i="1"/>
  <c r="M2882" i="1"/>
  <c r="M2685" i="1"/>
  <c r="M2899" i="1"/>
  <c r="M2894" i="1"/>
  <c r="M2893" i="1"/>
  <c r="M2891" i="1"/>
  <c r="M3010" i="1"/>
  <c r="M3009" i="1"/>
  <c r="M3008" i="1"/>
  <c r="M2901" i="1"/>
  <c r="M2900" i="1"/>
  <c r="M2815" i="1"/>
  <c r="M2814" i="1"/>
  <c r="M2905" i="1"/>
  <c r="M2904" i="1"/>
  <c r="M2903" i="1"/>
  <c r="M2902" i="1"/>
  <c r="M2897" i="1"/>
  <c r="M2906" i="1"/>
  <c r="M2687" i="1"/>
  <c r="M2686" i="1"/>
  <c r="M2892" i="1"/>
  <c r="M2895" i="1"/>
  <c r="M3066" i="1"/>
  <c r="M3065" i="1"/>
  <c r="M2991" i="1"/>
  <c r="M2990" i="1"/>
  <c r="M2989" i="1"/>
  <c r="M2988" i="1"/>
  <c r="M2987" i="1"/>
  <c r="M2939" i="1"/>
  <c r="M2938" i="1"/>
  <c r="M2937" i="1"/>
  <c r="M2936" i="1"/>
  <c r="M2935" i="1"/>
  <c r="M2934" i="1"/>
  <c r="M2933" i="1"/>
  <c r="M2932" i="1"/>
  <c r="M2931" i="1"/>
  <c r="M2930" i="1"/>
  <c r="M2998" i="1"/>
  <c r="M3060" i="1"/>
  <c r="M3059" i="1"/>
  <c r="M3058" i="1"/>
  <c r="M3057" i="1"/>
  <c r="M3056" i="1"/>
  <c r="M3055" i="1"/>
  <c r="M3054" i="1"/>
  <c r="M3052" i="1"/>
  <c r="M3051" i="1"/>
  <c r="M3050" i="1"/>
  <c r="M3049" i="1"/>
  <c r="M3048" i="1"/>
  <c r="M3047" i="1"/>
  <c r="M2955" i="1"/>
  <c r="M2953" i="1"/>
  <c r="M2949" i="1"/>
  <c r="M2948" i="1"/>
  <c r="M2782" i="1"/>
  <c r="M2636" i="1"/>
  <c r="M3053" i="1"/>
  <c r="M2929" i="1"/>
  <c r="M2928" i="1"/>
  <c r="M2925" i="1"/>
  <c r="M2921" i="1"/>
  <c r="M2920" i="1"/>
  <c r="M2635" i="1"/>
  <c r="M2517" i="1"/>
  <c r="M2516" i="1"/>
  <c r="M2515" i="1"/>
  <c r="M3064" i="1"/>
  <c r="M2980" i="1"/>
  <c r="M2979" i="1"/>
  <c r="M2978" i="1"/>
  <c r="M2977" i="1"/>
  <c r="M2976" i="1"/>
  <c r="M2975" i="1"/>
  <c r="M2974" i="1"/>
  <c r="M2973" i="1"/>
  <c r="M2972" i="1"/>
  <c r="M2643" i="1"/>
  <c r="M3020" i="1"/>
  <c r="M2854" i="1"/>
  <c r="M3063" i="1"/>
  <c r="M3021" i="1"/>
  <c r="M2852" i="1"/>
  <c r="M2750" i="1"/>
  <c r="M2749" i="1"/>
  <c r="M2565" i="1"/>
  <c r="M2564" i="1"/>
  <c r="M3046" i="1"/>
  <c r="M3034" i="1"/>
  <c r="M3045" i="1"/>
  <c r="M3044" i="1"/>
  <c r="M3017" i="1"/>
  <c r="M2736" i="1"/>
  <c r="M2956" i="1"/>
  <c r="M2952" i="1"/>
  <c r="M2951" i="1"/>
  <c r="M2950" i="1"/>
  <c r="M2898" i="1"/>
  <c r="M2896" i="1"/>
  <c r="M3036" i="1"/>
  <c r="M3018" i="1"/>
  <c r="M2858" i="1"/>
  <c r="M3029" i="1"/>
  <c r="M3028" i="1"/>
  <c r="M2871" i="1"/>
  <c r="M2870" i="1"/>
  <c r="M2869" i="1"/>
  <c r="M2868" i="1"/>
  <c r="M2867" i="1"/>
  <c r="M2846" i="1"/>
  <c r="M3035" i="1"/>
  <c r="M3033" i="1"/>
  <c r="M3032" i="1"/>
  <c r="M3031" i="1"/>
  <c r="M2865" i="1"/>
  <c r="M2857" i="1"/>
  <c r="M2845" i="1"/>
  <c r="M2770" i="1"/>
  <c r="M2864" i="1"/>
  <c r="M2823" i="1"/>
  <c r="M2812" i="1"/>
  <c r="M2773" i="1"/>
  <c r="M2772" i="1"/>
  <c r="M2769" i="1"/>
  <c r="M2863" i="1"/>
  <c r="M2856" i="1"/>
  <c r="M2824" i="1"/>
  <c r="M2821" i="1"/>
  <c r="M2806" i="1"/>
  <c r="M2771" i="1"/>
  <c r="M2762" i="1"/>
  <c r="M2828" i="1"/>
  <c r="M2827" i="1"/>
  <c r="M2826" i="1"/>
  <c r="M2825" i="1"/>
  <c r="M2813" i="1"/>
  <c r="M2808" i="1"/>
  <c r="M2807" i="1"/>
  <c r="M2767" i="1"/>
  <c r="M2766" i="1"/>
  <c r="M2765" i="1"/>
  <c r="M2764" i="1"/>
  <c r="M2763" i="1"/>
  <c r="M2759" i="1"/>
  <c r="M2758" i="1"/>
  <c r="M2757" i="1"/>
  <c r="M2725" i="1"/>
  <c r="M3007" i="1"/>
  <c r="M3006" i="1"/>
  <c r="M3005" i="1"/>
  <c r="M3004" i="1"/>
  <c r="M3003" i="1"/>
  <c r="M3002" i="1"/>
  <c r="M2843" i="1"/>
  <c r="M2832" i="1"/>
  <c r="M3026" i="1"/>
  <c r="M2919" i="1"/>
  <c r="M2918" i="1"/>
  <c r="M2917" i="1"/>
  <c r="M2916" i="1"/>
  <c r="M2915" i="1"/>
  <c r="M2914" i="1"/>
  <c r="M2913" i="1"/>
  <c r="M2912" i="1"/>
  <c r="M2911" i="1"/>
  <c r="M2910" i="1"/>
  <c r="M2831" i="1"/>
  <c r="M2830" i="1"/>
  <c r="M3025" i="1"/>
  <c r="M2590" i="1"/>
  <c r="M2566" i="1"/>
  <c r="M3061" i="1"/>
  <c r="M3024" i="1"/>
  <c r="M2862" i="1"/>
  <c r="M2781" i="1"/>
  <c r="M2778" i="1"/>
  <c r="M3027" i="1"/>
  <c r="M2855" i="1"/>
  <c r="M2783" i="1"/>
  <c r="M3023" i="1"/>
  <c r="M3019" i="1"/>
  <c r="M2784" i="1"/>
  <c r="M2544" i="1"/>
  <c r="M2541" i="1"/>
  <c r="M2866" i="1"/>
  <c r="M2696" i="1"/>
  <c r="M2844" i="1"/>
  <c r="M2822" i="1"/>
  <c r="M2744" i="1"/>
  <c r="M2820" i="1"/>
  <c r="M2819" i="1"/>
  <c r="M2818" i="1"/>
  <c r="M2811" i="1"/>
  <c r="M2809" i="1"/>
  <c r="M2684" i="1"/>
  <c r="M2648" i="1"/>
  <c r="M2647" i="1"/>
  <c r="M2646" i="1"/>
  <c r="M2579" i="1"/>
  <c r="M2558" i="1"/>
  <c r="M2810" i="1"/>
  <c r="M2787" i="1"/>
  <c r="M2786" i="1"/>
  <c r="M2747" i="1"/>
  <c r="M2716" i="1"/>
  <c r="M2714" i="1"/>
  <c r="M2578" i="1"/>
  <c r="M2785" i="1"/>
  <c r="M2780" i="1"/>
  <c r="M2627" i="1"/>
  <c r="M2713" i="1"/>
  <c r="M2591" i="1"/>
  <c r="M2588" i="1"/>
  <c r="M2745" i="1"/>
  <c r="M2557" i="1"/>
  <c r="M2556" i="1"/>
  <c r="M2555" i="1"/>
  <c r="M2554" i="1"/>
  <c r="M2553" i="1"/>
  <c r="M2552" i="1"/>
  <c r="M3062" i="1"/>
  <c r="M2788" i="1"/>
  <c r="M2596" i="1"/>
  <c r="M2580" i="1"/>
  <c r="M2746" i="1"/>
  <c r="M2598" i="1"/>
  <c r="M2597" i="1"/>
  <c r="M2710" i="1"/>
  <c r="M2709" i="1"/>
  <c r="M2616" i="1"/>
  <c r="M2600" i="1"/>
  <c r="M2599" i="1"/>
  <c r="M2574" i="1"/>
  <c r="M2551" i="1"/>
  <c r="M2550" i="1"/>
  <c r="M2549" i="1"/>
  <c r="M2548" i="1"/>
  <c r="M2537" i="1"/>
  <c r="M2524" i="1"/>
  <c r="M2986" i="1"/>
  <c r="M2985" i="1"/>
  <c r="M2984" i="1"/>
  <c r="M2983" i="1"/>
  <c r="M2982" i="1"/>
  <c r="M2971" i="1"/>
  <c r="M2970" i="1"/>
  <c r="M2946" i="1"/>
  <c r="M2754" i="1"/>
  <c r="M2753" i="1"/>
  <c r="M2752" i="1"/>
  <c r="M2751" i="1"/>
  <c r="M2695" i="1"/>
  <c r="M2694" i="1"/>
  <c r="M2693" i="1"/>
  <c r="M2629" i="1"/>
  <c r="M2628" i="1"/>
  <c r="M2851" i="1"/>
  <c r="M2630" i="1"/>
  <c r="M2853" i="1"/>
  <c r="M2800" i="1"/>
  <c r="M2799" i="1"/>
  <c r="M2798" i="1"/>
  <c r="M2797" i="1"/>
  <c r="M2796" i="1"/>
  <c r="M2795" i="1"/>
  <c r="M2575" i="1"/>
  <c r="M2572" i="1"/>
  <c r="M2568" i="1"/>
  <c r="M2848" i="1"/>
  <c r="M2570" i="1"/>
  <c r="M2735" i="1"/>
  <c r="M2734" i="1"/>
  <c r="M2733" i="1"/>
  <c r="M2732" i="1"/>
  <c r="M2731" i="1"/>
  <c r="M2730" i="1"/>
  <c r="M2729" i="1"/>
  <c r="M2577" i="1"/>
  <c r="M2567" i="1"/>
  <c r="M2595" i="1"/>
  <c r="M2576" i="1"/>
  <c r="M2667" i="1"/>
  <c r="M2666" i="1"/>
  <c r="M2665" i="1"/>
  <c r="M2664" i="1"/>
  <c r="M2663" i="1"/>
  <c r="M2594" i="1"/>
  <c r="M2573" i="1"/>
  <c r="M2510" i="1"/>
  <c r="M2509" i="1"/>
  <c r="M2507" i="1"/>
  <c r="M2506" i="1"/>
  <c r="M2504" i="1"/>
  <c r="M2571" i="1"/>
  <c r="M2794" i="1"/>
  <c r="M2793" i="1"/>
  <c r="M2792" i="1"/>
  <c r="M2791" i="1"/>
  <c r="M2790" i="1"/>
  <c r="M2679" i="1"/>
  <c r="M2602" i="1"/>
  <c r="M2601" i="1"/>
  <c r="M2850" i="1"/>
  <c r="M2569" i="1"/>
  <c r="M2789" i="1"/>
  <c r="M2683" i="1"/>
  <c r="M2682" i="1"/>
  <c r="M2681" i="1"/>
  <c r="M2680" i="1"/>
  <c r="M2678" i="1"/>
  <c r="M2618" i="1"/>
  <c r="M2615" i="1"/>
  <c r="M2614" i="1"/>
  <c r="M2612" i="1"/>
  <c r="M2849" i="1"/>
  <c r="M2805" i="1"/>
  <c r="M2804" i="1"/>
  <c r="M2803" i="1"/>
  <c r="M2802" i="1"/>
  <c r="M2801" i="1"/>
  <c r="M2743" i="1"/>
  <c r="M2543" i="1"/>
  <c r="M2740" i="1"/>
  <c r="M2748" i="1"/>
  <c r="M2742" i="1"/>
  <c r="M2633" i="1"/>
  <c r="M2547" i="1"/>
  <c r="M2546" i="1"/>
  <c r="M2545" i="1"/>
  <c r="M2741" i="1"/>
  <c r="M2584" i="1"/>
  <c r="M2739" i="1"/>
  <c r="M2689" i="1"/>
  <c r="M2587" i="1"/>
  <c r="M2585" i="1"/>
  <c r="M2608" i="1"/>
  <c r="M2613" i="1"/>
  <c r="M2609" i="1"/>
  <c r="M2606" i="1"/>
  <c r="M2605" i="1"/>
  <c r="M2604" i="1"/>
  <c r="M2559" i="1"/>
  <c r="M2611" i="1"/>
  <c r="M2610" i="1"/>
  <c r="M2607" i="1"/>
  <c r="M2603" i="1"/>
  <c r="M2539" i="1"/>
  <c r="M2692" i="1"/>
  <c r="M2690" i="1"/>
  <c r="M2617" i="1"/>
  <c r="M2645" i="1"/>
  <c r="M2561" i="1"/>
  <c r="M2560" i="1"/>
  <c r="M2542" i="1"/>
  <c r="M2691" i="1"/>
  <c r="M2738" i="1"/>
  <c r="M2662" i="1"/>
  <c r="M2661" i="1"/>
  <c r="M2660" i="1"/>
  <c r="M2659" i="1"/>
  <c r="M2650" i="1"/>
  <c r="M2518" i="1"/>
  <c r="M2508" i="1"/>
  <c r="M2505" i="1"/>
  <c r="M2737" i="1"/>
  <c r="M2708" i="1"/>
  <c r="M2526" i="1"/>
  <c r="M2563" i="1"/>
  <c r="M2538" i="1"/>
  <c r="M2536" i="1"/>
  <c r="M2527" i="1"/>
  <c r="M2525" i="1"/>
  <c r="M2523" i="1"/>
  <c r="M2521" i="1"/>
  <c r="M2520" i="1"/>
  <c r="M2519" i="1"/>
  <c r="M2514" i="1"/>
  <c r="M2513" i="1"/>
  <c r="M2756" i="1"/>
  <c r="M2755" i="1"/>
  <c r="M2532" i="1"/>
  <c r="M2534" i="1"/>
  <c r="M2533" i="1"/>
  <c r="M2531" i="1"/>
  <c r="M2530" i="1"/>
  <c r="M2529" i="1"/>
  <c r="M2528" i="1"/>
  <c r="M2535" i="1"/>
  <c r="M2522" i="1"/>
  <c r="M2540" i="1"/>
  <c r="M2407" i="1"/>
  <c r="M2406" i="1"/>
  <c r="M2405" i="1"/>
  <c r="M2404" i="1"/>
  <c r="M2403" i="1"/>
  <c r="M2402" i="1"/>
  <c r="M2381" i="1"/>
  <c r="M2380" i="1"/>
  <c r="M2302" i="1"/>
  <c r="M2301" i="1"/>
  <c r="M2196" i="1"/>
  <c r="M2194" i="1"/>
  <c r="M2193" i="1"/>
  <c r="M1905" i="1"/>
  <c r="M1903" i="1"/>
  <c r="M1902" i="1"/>
  <c r="M1877" i="1"/>
  <c r="M1436" i="1"/>
  <c r="M1435" i="1"/>
  <c r="M2204" i="1"/>
  <c r="M2203" i="1"/>
  <c r="M2202" i="1"/>
  <c r="M2201" i="1"/>
  <c r="M2200" i="1"/>
  <c r="M2197" i="1"/>
  <c r="M2401" i="1"/>
  <c r="M2400" i="1"/>
  <c r="M2399" i="1"/>
  <c r="M2398" i="1"/>
  <c r="M2393" i="1"/>
  <c r="M2392" i="1"/>
  <c r="M2391" i="1"/>
  <c r="M2390" i="1"/>
  <c r="M2389" i="1"/>
  <c r="M2388" i="1"/>
  <c r="M2387" i="1"/>
  <c r="M2386" i="1"/>
  <c r="M2385" i="1"/>
  <c r="M2383" i="1"/>
  <c r="M2382" i="1"/>
  <c r="M2209" i="1"/>
  <c r="M2208" i="1"/>
  <c r="M2207" i="1"/>
  <c r="M2206" i="1"/>
  <c r="M2205" i="1"/>
  <c r="M2312" i="1"/>
  <c r="M1360" i="1"/>
  <c r="M1359" i="1"/>
  <c r="M956" i="1"/>
  <c r="M954" i="1"/>
  <c r="M554" i="1"/>
  <c r="M553" i="1"/>
  <c r="M552" i="1"/>
  <c r="M2311" i="1"/>
  <c r="M2310" i="1"/>
  <c r="M2217" i="1"/>
  <c r="M2215" i="1"/>
  <c r="M2214" i="1"/>
  <c r="M2212" i="1"/>
  <c r="M2211" i="1"/>
  <c r="M2309" i="1"/>
  <c r="M2308" i="1"/>
  <c r="M2307" i="1"/>
  <c r="M2306" i="1"/>
  <c r="M2305" i="1"/>
  <c r="M1681" i="1"/>
  <c r="M1680" i="1"/>
  <c r="M1679" i="1"/>
  <c r="M1674" i="1"/>
  <c r="M1659" i="1"/>
  <c r="M1657" i="1"/>
  <c r="M1652" i="1"/>
  <c r="M1645" i="1"/>
  <c r="M1533" i="1"/>
  <c r="M1528" i="1"/>
  <c r="M484" i="1"/>
  <c r="M2304" i="1"/>
  <c r="M2303" i="1"/>
  <c r="M482" i="1"/>
  <c r="M2451" i="1"/>
  <c r="M1433" i="1"/>
  <c r="M2446" i="1"/>
  <c r="M1894" i="1"/>
  <c r="M1893" i="1"/>
  <c r="M1425" i="1"/>
  <c r="M1423" i="1"/>
  <c r="M2450" i="1"/>
  <c r="M1669" i="1"/>
  <c r="M1662" i="1"/>
  <c r="M1414" i="1"/>
  <c r="M1412" i="1"/>
  <c r="M368" i="1"/>
  <c r="M1901" i="1"/>
  <c r="M1900" i="1"/>
  <c r="M1899" i="1"/>
  <c r="M1898" i="1"/>
  <c r="M1897" i="1"/>
  <c r="M1163" i="1"/>
  <c r="M367" i="1"/>
  <c r="M1896" i="1"/>
  <c r="M1895" i="1"/>
  <c r="M1892" i="1"/>
  <c r="M1891" i="1"/>
  <c r="M1890" i="1"/>
  <c r="M1885" i="1"/>
  <c r="M1883" i="1"/>
  <c r="M1882" i="1"/>
  <c r="M1879" i="1"/>
  <c r="M1878" i="1"/>
  <c r="M1159" i="1"/>
  <c r="M364" i="1"/>
  <c r="M365" i="1"/>
  <c r="M362" i="1"/>
  <c r="M1151" i="1"/>
  <c r="M1149" i="1"/>
  <c r="M1140" i="1"/>
  <c r="M2465" i="1"/>
  <c r="M1029" i="1"/>
  <c r="M1800" i="1"/>
  <c r="M814" i="1"/>
  <c r="M308" i="1"/>
  <c r="M306" i="1"/>
  <c r="M305" i="1"/>
  <c r="M1178" i="1"/>
  <c r="M1176" i="1"/>
  <c r="M416" i="1"/>
  <c r="M276" i="1"/>
  <c r="M2049" i="1"/>
  <c r="M1449" i="1"/>
  <c r="M1784" i="1"/>
  <c r="M1780" i="1"/>
  <c r="M1754" i="1"/>
  <c r="M1551" i="1"/>
  <c r="M1544" i="1"/>
  <c r="M1466" i="1"/>
  <c r="M1455" i="1"/>
  <c r="M1279" i="1"/>
  <c r="M743" i="1"/>
  <c r="M2441" i="1"/>
  <c r="M2283" i="1"/>
  <c r="M1578" i="1"/>
  <c r="M1568" i="1"/>
  <c r="M223" i="1"/>
  <c r="M1431" i="1"/>
  <c r="M1427" i="1"/>
  <c r="M1300" i="1"/>
  <c r="M1275" i="1"/>
  <c r="M869" i="1"/>
  <c r="M264" i="1"/>
  <c r="M210" i="1"/>
  <c r="M2319" i="1"/>
  <c r="M2317" i="1"/>
  <c r="M2188" i="1"/>
  <c r="M1928" i="1"/>
  <c r="M1301" i="1"/>
  <c r="M1297" i="1"/>
  <c r="M691" i="1"/>
  <c r="M442" i="1"/>
  <c r="M2439" i="1"/>
  <c r="M2115" i="1"/>
  <c r="M1923" i="1"/>
  <c r="M1668" i="1"/>
  <c r="M380" i="1"/>
  <c r="M64" i="1"/>
  <c r="M2453" i="1"/>
  <c r="M2334" i="1"/>
  <c r="M1957" i="1"/>
  <c r="M1927" i="1"/>
  <c r="M1921" i="1"/>
  <c r="M1919" i="1"/>
  <c r="M253" i="1"/>
  <c r="M2440" i="1"/>
  <c r="M2019" i="1"/>
  <c r="M1762" i="1"/>
  <c r="M1673" i="1"/>
  <c r="M1481" i="1"/>
  <c r="M1152" i="1"/>
  <c r="M349" i="1"/>
  <c r="M2082" i="1"/>
  <c r="M1678" i="1"/>
  <c r="M1677" i="1"/>
  <c r="M1482" i="1"/>
  <c r="M1356" i="1"/>
  <c r="M1096" i="1"/>
  <c r="M928" i="1"/>
  <c r="M161" i="1"/>
  <c r="M71" i="1"/>
  <c r="M1676" i="1"/>
  <c r="M1675" i="1"/>
  <c r="M1517" i="1"/>
  <c r="M1516" i="1"/>
  <c r="M1515" i="1"/>
  <c r="M1295" i="1"/>
  <c r="M687" i="1"/>
  <c r="M165" i="1"/>
  <c r="M164" i="1"/>
  <c r="M2321" i="1"/>
  <c r="M1873" i="1"/>
  <c r="M1872" i="1"/>
  <c r="M1723" i="1"/>
  <c r="M1651" i="1"/>
  <c r="M1648" i="1"/>
  <c r="M1617" i="1"/>
  <c r="M1216" i="1"/>
  <c r="M2233" i="1"/>
  <c r="M1536" i="1"/>
  <c r="M944" i="1"/>
  <c r="M942" i="1"/>
  <c r="M240" i="1"/>
  <c r="M89" i="1"/>
  <c r="M2437" i="1"/>
  <c r="M2372" i="1"/>
  <c r="M1530" i="1"/>
  <c r="M1282" i="1"/>
  <c r="M344" i="1"/>
  <c r="M1641" i="1"/>
  <c r="M1640" i="1"/>
  <c r="M1583" i="1"/>
  <c r="M881" i="1"/>
  <c r="M361" i="1"/>
  <c r="M1561" i="1"/>
  <c r="M1546" i="1"/>
  <c r="M1524" i="1"/>
  <c r="M1452" i="1"/>
  <c r="M1196" i="1"/>
  <c r="M1046" i="1"/>
  <c r="M1039" i="1"/>
  <c r="M343" i="1"/>
  <c r="M2110" i="1"/>
  <c r="M2107" i="1"/>
  <c r="M2105" i="1"/>
  <c r="M1365" i="1"/>
  <c r="M342" i="1"/>
  <c r="M2397" i="1"/>
  <c r="M2395" i="1"/>
  <c r="M2106" i="1"/>
  <c r="M2349" i="1"/>
  <c r="M2348" i="1"/>
  <c r="M2119" i="1"/>
  <c r="M1603" i="1"/>
  <c r="M1451" i="1"/>
  <c r="M1260" i="1"/>
  <c r="M383" i="1"/>
  <c r="M1589" i="1"/>
  <c r="M1103" i="1"/>
  <c r="M1783" i="1"/>
  <c r="M683" i="1"/>
  <c r="M437" i="1"/>
  <c r="M156" i="1"/>
  <c r="M1708" i="1"/>
  <c r="M1642" i="1"/>
  <c r="M1577" i="1"/>
  <c r="M1450" i="1"/>
  <c r="M540" i="1"/>
  <c r="M345" i="1"/>
  <c r="M2284" i="1"/>
  <c r="M2273" i="1"/>
  <c r="M855" i="1"/>
  <c r="M690" i="1"/>
  <c r="M673" i="1"/>
  <c r="M548" i="1"/>
  <c r="M547" i="1"/>
  <c r="M546" i="1"/>
  <c r="M2408" i="1"/>
  <c r="M2044" i="1"/>
  <c r="M1811" i="1"/>
  <c r="M950" i="1"/>
  <c r="M835" i="1"/>
  <c r="M670" i="1"/>
  <c r="M637" i="1"/>
  <c r="M371" i="1"/>
  <c r="M2046" i="1"/>
  <c r="M1914" i="1"/>
  <c r="M1910" i="1"/>
  <c r="M1132" i="1"/>
  <c r="M551" i="1"/>
  <c r="M550" i="1"/>
  <c r="M549" i="1"/>
  <c r="M2288" i="1"/>
  <c r="M1278" i="1"/>
  <c r="M1093" i="1"/>
  <c r="M409" i="1"/>
  <c r="M111" i="1"/>
  <c r="M2353" i="1"/>
  <c r="M2352" i="1"/>
  <c r="M1320" i="1"/>
  <c r="M340" i="1"/>
  <c r="M366" i="1"/>
  <c r="M360" i="1"/>
  <c r="M354" i="1"/>
  <c r="M352" i="1"/>
  <c r="M350" i="1"/>
  <c r="M1480" i="1"/>
  <c r="M1202" i="1"/>
  <c r="M1197" i="1"/>
  <c r="M735" i="1"/>
  <c r="M728" i="1"/>
  <c r="M357" i="1"/>
  <c r="M1810" i="1"/>
  <c r="M1062" i="1"/>
  <c r="M400" i="1"/>
  <c r="M289" i="1"/>
  <c r="M185" i="1"/>
  <c r="M182" i="1"/>
  <c r="M95" i="1"/>
  <c r="M1440" i="1"/>
  <c r="M1439" i="1"/>
  <c r="M121" i="1"/>
  <c r="M1786" i="1"/>
  <c r="M1287" i="1"/>
  <c r="M304" i="1"/>
  <c r="M303" i="1"/>
  <c r="M302" i="1"/>
  <c r="M301" i="1"/>
  <c r="M2449" i="1"/>
  <c r="M2316" i="1"/>
  <c r="M2314" i="1"/>
  <c r="M2313" i="1"/>
  <c r="M297" i="1"/>
  <c r="M295" i="1"/>
  <c r="M1291" i="1"/>
  <c r="M984" i="1"/>
  <c r="M781" i="1"/>
  <c r="M2332" i="1"/>
  <c r="M2331" i="1"/>
  <c r="M2330" i="1"/>
  <c r="M2329" i="1"/>
  <c r="M2328" i="1"/>
  <c r="M2327" i="1"/>
  <c r="M2326" i="1"/>
  <c r="M2325" i="1"/>
  <c r="M2186" i="1"/>
  <c r="M1421" i="1"/>
  <c r="M1419" i="1"/>
  <c r="M1324" i="1"/>
  <c r="M1317" i="1"/>
  <c r="M1658" i="1"/>
  <c r="M1543" i="1"/>
  <c r="M1302" i="1"/>
  <c r="M1299" i="1"/>
  <c r="M985" i="1"/>
  <c r="M1653" i="1"/>
  <c r="M1888" i="1"/>
  <c r="M1671" i="1"/>
  <c r="M1534" i="1"/>
  <c r="M1532" i="1"/>
  <c r="M438" i="1"/>
  <c r="M322" i="1"/>
  <c r="M324" i="1"/>
  <c r="M323" i="1"/>
  <c r="M545" i="1"/>
  <c r="M338" i="1"/>
  <c r="M325" i="1"/>
  <c r="M339" i="1"/>
  <c r="M326" i="1"/>
  <c r="M321" i="1"/>
  <c r="M1549" i="1"/>
  <c r="M327" i="1"/>
  <c r="M445" i="1"/>
  <c r="M116" i="1"/>
  <c r="M1666" i="1"/>
  <c r="M2442" i="1"/>
  <c r="M1453" i="1"/>
  <c r="M1913" i="1"/>
  <c r="M1665" i="1"/>
  <c r="M1467" i="1"/>
  <c r="M2250" i="1"/>
  <c r="M1643" i="1"/>
  <c r="M1580" i="1"/>
  <c r="M1579" i="1"/>
  <c r="M1562" i="1"/>
  <c r="M1554" i="1"/>
  <c r="M1548" i="1"/>
  <c r="M1273" i="1"/>
  <c r="M1147" i="1"/>
  <c r="M657" i="1"/>
  <c r="M519" i="1"/>
  <c r="M446" i="1"/>
  <c r="M444" i="1"/>
  <c r="M1664" i="1"/>
  <c r="M1172" i="1"/>
  <c r="M537" i="1"/>
  <c r="M1663" i="1"/>
  <c r="M1526" i="1"/>
  <c r="M1571" i="1"/>
  <c r="M1569" i="1"/>
  <c r="M1553" i="1"/>
  <c r="M1660" i="1"/>
  <c r="M1656" i="1"/>
  <c r="M1575" i="1"/>
  <c r="M1573" i="1"/>
  <c r="M1572" i="1"/>
  <c r="M1911" i="1"/>
  <c r="M1906" i="1"/>
  <c r="M1637" i="1"/>
  <c r="M2100" i="1"/>
  <c r="M1926" i="1"/>
  <c r="M1644" i="1"/>
  <c r="M1389" i="1"/>
  <c r="M1387" i="1"/>
  <c r="M1639" i="1"/>
  <c r="M1363" i="1"/>
  <c r="M2364" i="1"/>
  <c r="M1924" i="1"/>
  <c r="M1805" i="1"/>
  <c r="M1647" i="1"/>
  <c r="M1646" i="1"/>
  <c r="M1370" i="1"/>
  <c r="M1342" i="1"/>
  <c r="M1255" i="1"/>
  <c r="M589" i="1"/>
  <c r="M588" i="1"/>
  <c r="M585" i="1"/>
  <c r="M2378" i="1"/>
  <c r="M2377" i="1"/>
  <c r="M1313" i="1"/>
  <c r="M940" i="1"/>
  <c r="M2428" i="1"/>
  <c r="M1361" i="1"/>
  <c r="M1185" i="1"/>
  <c r="M1570" i="1"/>
  <c r="M1525" i="1"/>
  <c r="M680" i="1"/>
  <c r="M677" i="1"/>
  <c r="M1672" i="1"/>
  <c r="M1319" i="1"/>
  <c r="M1996" i="1"/>
  <c r="M1753" i="1"/>
  <c r="M1606" i="1"/>
  <c r="M2324" i="1"/>
  <c r="M2323" i="1"/>
  <c r="M2187" i="1"/>
  <c r="M2185" i="1"/>
  <c r="M1752" i="1"/>
  <c r="M2416" i="1"/>
  <c r="M1884" i="1"/>
  <c r="M1667" i="1"/>
  <c r="M1650" i="1"/>
  <c r="M1638" i="1"/>
  <c r="M1604" i="1"/>
  <c r="M1565" i="1"/>
  <c r="M1563" i="1"/>
  <c r="M1547" i="1"/>
  <c r="M1545" i="1"/>
  <c r="M1537" i="1"/>
  <c r="M1529" i="1"/>
  <c r="M1523" i="1"/>
  <c r="M1520" i="1"/>
  <c r="M1475" i="1"/>
  <c r="M1322" i="1"/>
  <c r="M1321" i="1"/>
  <c r="M1316" i="1"/>
  <c r="M1315" i="1"/>
  <c r="M1312" i="1"/>
  <c r="M1311" i="1"/>
  <c r="M1309" i="1"/>
  <c r="M1274" i="1"/>
  <c r="M1201" i="1"/>
  <c r="M1194" i="1"/>
  <c r="M1137" i="1"/>
  <c r="M980" i="1"/>
  <c r="M785" i="1"/>
  <c r="M689" i="1"/>
  <c r="M651" i="1"/>
  <c r="M595" i="1"/>
  <c r="M378" i="1"/>
  <c r="M337" i="1"/>
  <c r="M336" i="1"/>
  <c r="M261" i="1"/>
  <c r="M260" i="1"/>
  <c r="M211" i="1"/>
  <c r="M1186" i="1"/>
  <c r="M1920" i="1"/>
  <c r="M2108" i="1"/>
  <c r="M704" i="1"/>
  <c r="M1368" i="1"/>
  <c r="M1367" i="1"/>
  <c r="M2351" i="1"/>
  <c r="M2396" i="1"/>
  <c r="M2347" i="1"/>
  <c r="M2184" i="1"/>
  <c r="M2182" i="1"/>
  <c r="M2181" i="1"/>
  <c r="M2180" i="1"/>
  <c r="M2109" i="1"/>
  <c r="M2104" i="1"/>
  <c r="M2376" i="1"/>
  <c r="M2350" i="1"/>
  <c r="M2346" i="1"/>
  <c r="M2345" i="1"/>
  <c r="M2344" i="1"/>
  <c r="M2111" i="1"/>
  <c r="M1871" i="1"/>
  <c r="M1174" i="1"/>
  <c r="M1173" i="1"/>
  <c r="M450" i="1"/>
  <c r="M436" i="1"/>
  <c r="M2318" i="1"/>
  <c r="M2315" i="1"/>
  <c r="M2183" i="1"/>
  <c r="M81" i="1"/>
  <c r="M2491" i="1"/>
  <c r="M1713" i="1"/>
  <c r="M1711" i="1"/>
  <c r="M1296" i="1"/>
  <c r="M1063" i="1"/>
  <c r="M1479" i="1"/>
  <c r="M1294" i="1"/>
  <c r="M1288" i="1"/>
  <c r="M1298" i="1"/>
  <c r="M2043" i="1"/>
  <c r="M1909" i="1"/>
  <c r="M957" i="1"/>
  <c r="M2463" i="1"/>
  <c r="M2089" i="1"/>
  <c r="M1266" i="1"/>
  <c r="M987" i="1"/>
  <c r="M780" i="1"/>
  <c r="M2503" i="1"/>
  <c r="M2179" i="1"/>
  <c r="M2148" i="1"/>
  <c r="M2147" i="1"/>
  <c r="M2146" i="1"/>
  <c r="M1478" i="1"/>
  <c r="M1808" i="1"/>
  <c r="M1807" i="1"/>
  <c r="M1755" i="1"/>
  <c r="M2502" i="1"/>
  <c r="M2492" i="1"/>
  <c r="M2488" i="1"/>
  <c r="M2473" i="1"/>
  <c r="M2458" i="1"/>
  <c r="M2457" i="1"/>
  <c r="M1785" i="1"/>
  <c r="M1730" i="1"/>
  <c r="M1477" i="1"/>
  <c r="M1290" i="1"/>
  <c r="M1289" i="1"/>
  <c r="M1158" i="1"/>
  <c r="M897" i="1"/>
  <c r="M447" i="1"/>
  <c r="M2490" i="1"/>
  <c r="M2479" i="1"/>
  <c r="M2478" i="1"/>
  <c r="M2476" i="1"/>
  <c r="M2474" i="1"/>
  <c r="M2467" i="1"/>
  <c r="M2466" i="1"/>
  <c r="M2461" i="1"/>
  <c r="M2460" i="1"/>
  <c r="M1175" i="1"/>
  <c r="M752" i="1"/>
  <c r="M727" i="1"/>
  <c r="M385" i="1"/>
  <c r="M2501" i="1"/>
  <c r="M2500" i="1"/>
  <c r="M2499" i="1"/>
  <c r="M2498" i="1"/>
  <c r="M1223" i="1"/>
  <c r="M1217" i="1"/>
  <c r="M1214" i="1"/>
  <c r="M1211" i="1"/>
  <c r="M1205" i="1"/>
  <c r="M1203" i="1"/>
  <c r="M1195" i="1"/>
  <c r="M2497" i="1"/>
  <c r="M2496" i="1"/>
  <c r="M2495" i="1"/>
  <c r="M2494" i="1"/>
  <c r="M2493" i="1"/>
  <c r="M2471" i="1"/>
  <c r="M2470" i="1"/>
  <c r="M2469" i="1"/>
  <c r="M2468" i="1"/>
  <c r="M2464" i="1"/>
  <c r="M2462" i="1"/>
  <c r="M2459" i="1"/>
  <c r="M1929" i="1"/>
  <c r="M1925" i="1"/>
  <c r="M1922" i="1"/>
  <c r="M1918" i="1"/>
  <c r="M1912" i="1"/>
  <c r="M1908" i="1"/>
  <c r="M1303" i="1"/>
  <c r="M684" i="1"/>
  <c r="M675" i="1"/>
  <c r="M2456" i="1"/>
  <c r="M2455" i="1"/>
  <c r="M2454" i="1"/>
  <c r="M1715" i="1"/>
  <c r="M1590" i="1"/>
  <c r="M882" i="1"/>
  <c r="M2482" i="1"/>
  <c r="M1712" i="1"/>
  <c r="M1164" i="1"/>
  <c r="M2483" i="1"/>
  <c r="M2480" i="1"/>
  <c r="M2343" i="1"/>
  <c r="M2252" i="1"/>
  <c r="M2101" i="1"/>
  <c r="M1585" i="1"/>
  <c r="M2487" i="1"/>
  <c r="M2481" i="1"/>
  <c r="M2394" i="1"/>
  <c r="M2486" i="1"/>
  <c r="M2485" i="1"/>
  <c r="M2484" i="1"/>
  <c r="M2472" i="1"/>
  <c r="M1917" i="1"/>
  <c r="M1916" i="1"/>
  <c r="M1915" i="1"/>
  <c r="M2489" i="1"/>
  <c r="M2275" i="1"/>
  <c r="M1716" i="1"/>
  <c r="M2274" i="1"/>
  <c r="M2267" i="1"/>
  <c r="M1717" i="1"/>
  <c r="M1586" i="1"/>
  <c r="M1581" i="1"/>
  <c r="M577" i="1"/>
  <c r="M2475" i="1"/>
  <c r="M1358" i="1"/>
  <c r="M1357" i="1"/>
  <c r="M953" i="1"/>
  <c r="M952" i="1"/>
  <c r="M778" i="1"/>
  <c r="M320" i="1"/>
  <c r="M319" i="1"/>
  <c r="M2145" i="1"/>
  <c r="M2144" i="1"/>
  <c r="M2477" i="1"/>
  <c r="M951" i="1"/>
  <c r="M341" i="1"/>
  <c r="M2087" i="1"/>
  <c r="M1778" i="1"/>
  <c r="M823" i="1"/>
  <c r="M2078" i="1"/>
  <c r="M2088" i="1"/>
  <c r="M949" i="1"/>
  <c r="M408" i="1"/>
  <c r="M1973" i="1"/>
  <c r="M512" i="1"/>
  <c r="M1349" i="1"/>
  <c r="M1874" i="1"/>
  <c r="M1869" i="1"/>
  <c r="M1437" i="1"/>
  <c r="M2157" i="1"/>
  <c r="M2156" i="1"/>
  <c r="M2155" i="1"/>
  <c r="M2154" i="1"/>
  <c r="M300" i="1"/>
  <c r="M299" i="1"/>
  <c r="M2143" i="1"/>
  <c r="M2142" i="1"/>
  <c r="M2141" i="1"/>
  <c r="M2140" i="1"/>
  <c r="M2094" i="1"/>
  <c r="M2086" i="1"/>
  <c r="M2272" i="1"/>
  <c r="M1868" i="1"/>
  <c r="M2286" i="1"/>
  <c r="M2374" i="1"/>
  <c r="M2368" i="1"/>
  <c r="M2366" i="1"/>
  <c r="M744" i="1"/>
  <c r="M731" i="1"/>
  <c r="M1904" i="1"/>
  <c r="M2266" i="1"/>
  <c r="M2099" i="1"/>
  <c r="M2098" i="1"/>
  <c r="M2097" i="1"/>
  <c r="M2096" i="1"/>
  <c r="M2093" i="1"/>
  <c r="M1209" i="1"/>
  <c r="M1208" i="1"/>
  <c r="M2436" i="1"/>
  <c r="M1781" i="1"/>
  <c r="M1750" i="1"/>
  <c r="M1184" i="1"/>
  <c r="M1418" i="1"/>
  <c r="M382" i="1"/>
  <c r="M2213" i="1"/>
  <c r="M2199" i="1"/>
  <c r="M1886" i="1"/>
  <c r="M1880" i="1"/>
  <c r="M1876" i="1"/>
  <c r="M44" i="1"/>
  <c r="M2447" i="1"/>
  <c r="M2445" i="1"/>
  <c r="M2021" i="1"/>
  <c r="M2287" i="1"/>
  <c r="M2045" i="1"/>
  <c r="M2042" i="1"/>
  <c r="M2041" i="1"/>
  <c r="M1837" i="1"/>
  <c r="M1472" i="1"/>
  <c r="M1471" i="1"/>
  <c r="M1470" i="1"/>
  <c r="M1442" i="1"/>
  <c r="M968" i="1"/>
  <c r="M376" i="1"/>
  <c r="M2017" i="1"/>
  <c r="M1714" i="1"/>
  <c r="M958" i="1"/>
  <c r="M822" i="1"/>
  <c r="M820" i="1"/>
  <c r="M817" i="1"/>
  <c r="M815" i="1"/>
  <c r="M487" i="1"/>
  <c r="M88" i="1"/>
  <c r="M1420" i="1"/>
  <c r="M895" i="1"/>
  <c r="M891" i="1"/>
  <c r="M2085" i="1"/>
  <c r="M2083" i="1"/>
  <c r="M139" i="1"/>
  <c r="M1222" i="1"/>
  <c r="M1221" i="1"/>
  <c r="M1220" i="1"/>
  <c r="M1218" i="1"/>
  <c r="M1210" i="1"/>
  <c r="M1067" i="1"/>
  <c r="M597" i="1"/>
  <c r="M2139" i="1"/>
  <c r="M2138" i="1"/>
  <c r="M2137" i="1"/>
  <c r="M2136" i="1"/>
  <c r="M2135" i="1"/>
  <c r="M2134" i="1"/>
  <c r="M2095" i="1"/>
  <c r="M1538" i="1"/>
  <c r="M1422" i="1"/>
  <c r="M1058" i="1"/>
  <c r="M312" i="1"/>
  <c r="M335" i="1"/>
  <c r="M334" i="1"/>
  <c r="M330" i="1"/>
  <c r="M329" i="1"/>
  <c r="M328" i="1"/>
  <c r="M172" i="1"/>
  <c r="M1206" i="1"/>
  <c r="M1204" i="1"/>
  <c r="M1670" i="1"/>
  <c r="M142" i="1"/>
  <c r="M2133" i="1"/>
  <c r="M2091" i="1"/>
  <c r="M2090" i="1"/>
  <c r="M2264" i="1"/>
  <c r="M2261" i="1"/>
  <c r="M2258" i="1"/>
  <c r="M2254" i="1"/>
  <c r="M2240" i="1"/>
  <c r="M707" i="1"/>
  <c r="M705" i="1"/>
  <c r="M1429" i="1"/>
  <c r="M2153" i="1"/>
  <c r="M2149" i="1"/>
  <c r="M825" i="1"/>
  <c r="M962" i="1"/>
  <c r="M961" i="1"/>
  <c r="M959" i="1"/>
  <c r="M824" i="1"/>
  <c r="M1028" i="1"/>
  <c r="M2294" i="1"/>
  <c r="M2292" i="1"/>
  <c r="M2290" i="1"/>
  <c r="M1850" i="1"/>
  <c r="M636" i="1"/>
  <c r="M1887" i="1"/>
  <c r="M811" i="1"/>
  <c r="M2289" i="1"/>
  <c r="M1806" i="1"/>
  <c r="M1803" i="1"/>
  <c r="M1465" i="1"/>
  <c r="M1464" i="1"/>
  <c r="M963" i="1"/>
  <c r="M401" i="1"/>
  <c r="M566" i="1"/>
  <c r="M562" i="1"/>
  <c r="M560" i="1"/>
  <c r="M518" i="1"/>
  <c r="M517" i="1"/>
  <c r="M509" i="1"/>
  <c r="M2384" i="1"/>
  <c r="M2265" i="1"/>
  <c r="M2262" i="1"/>
  <c r="M2257" i="1"/>
  <c r="M2255" i="1"/>
  <c r="M2253" i="1"/>
  <c r="M2249" i="1"/>
  <c r="M2247" i="1"/>
  <c r="M2245" i="1"/>
  <c r="M2244" i="1"/>
  <c r="M2243" i="1"/>
  <c r="M2242" i="1"/>
  <c r="M2216" i="1"/>
  <c r="M1943" i="1"/>
  <c r="M1942" i="1"/>
  <c r="M1937" i="1"/>
  <c r="M1907" i="1"/>
  <c r="M1817" i="1"/>
  <c r="M1416" i="1"/>
  <c r="M1413" i="1"/>
  <c r="M1394" i="1"/>
  <c r="M1383" i="1"/>
  <c r="M1381" i="1"/>
  <c r="M1380" i="1"/>
  <c r="M1379" i="1"/>
  <c r="M1219" i="1"/>
  <c r="M1215" i="1"/>
  <c r="M1213" i="1"/>
  <c r="M1212" i="1"/>
  <c r="M1207" i="1"/>
  <c r="M1200" i="1"/>
  <c r="M1199" i="1"/>
  <c r="M1198" i="1"/>
  <c r="M1127" i="1"/>
  <c r="M1069" i="1"/>
  <c r="M1068" i="1"/>
  <c r="M631" i="1"/>
  <c r="M630" i="1"/>
  <c r="M629" i="1"/>
  <c r="M626" i="1"/>
  <c r="M610" i="1"/>
  <c r="M601" i="1"/>
  <c r="M294" i="1"/>
  <c r="M293" i="1"/>
  <c r="M291" i="1"/>
  <c r="M288" i="1"/>
  <c r="M441" i="1"/>
  <c r="M440" i="1"/>
  <c r="M307" i="1"/>
  <c r="M188" i="1"/>
  <c r="M1395" i="1"/>
  <c r="M2434" i="1"/>
  <c r="M1354" i="1"/>
  <c r="M1257" i="1"/>
  <c r="M1235" i="1"/>
  <c r="M1710" i="1"/>
  <c r="M1709" i="1"/>
  <c r="M2084" i="1"/>
  <c r="M2297" i="1"/>
  <c r="M2296" i="1"/>
  <c r="M2295" i="1"/>
  <c r="M2293" i="1"/>
  <c r="M2291" i="1"/>
  <c r="M2285" i="1"/>
  <c r="M2278" i="1"/>
  <c r="M2271" i="1"/>
  <c r="M2270" i="1"/>
  <c r="M2263" i="1"/>
  <c r="M2260" i="1"/>
  <c r="M2259" i="1"/>
  <c r="M2251" i="1"/>
  <c r="M2246" i="1"/>
  <c r="M2077" i="1"/>
  <c r="M2061" i="1"/>
  <c r="M2053" i="1"/>
  <c r="M1947" i="1"/>
  <c r="M1938" i="1"/>
  <c r="M1827" i="1"/>
  <c r="M1244" i="1"/>
  <c r="M692" i="1"/>
  <c r="M653" i="1"/>
  <c r="M645" i="1"/>
  <c r="M644" i="1"/>
  <c r="M619" i="1"/>
  <c r="M170" i="1"/>
  <c r="M2132" i="1"/>
  <c r="M2131" i="1"/>
  <c r="M2130" i="1"/>
  <c r="M2129" i="1"/>
  <c r="M2128" i="1"/>
  <c r="M2127" i="1"/>
  <c r="M2126" i="1"/>
  <c r="M2125" i="1"/>
  <c r="M2124" i="1"/>
  <c r="M2123" i="1"/>
  <c r="M536" i="1"/>
  <c r="M532" i="1"/>
  <c r="M526" i="1"/>
  <c r="M525" i="1"/>
  <c r="M433" i="1"/>
  <c r="M2409" i="1"/>
  <c r="M1782" i="1"/>
  <c r="M1417" i="1"/>
  <c r="M1889" i="1"/>
  <c r="M1463" i="1"/>
  <c r="M1434" i="1"/>
  <c r="M2379" i="1"/>
  <c r="M2322" i="1"/>
  <c r="M2120" i="1"/>
  <c r="M1966" i="1"/>
  <c r="M1965" i="1"/>
  <c r="M1935" i="1"/>
  <c r="M1934" i="1"/>
  <c r="M1933" i="1"/>
  <c r="M1932" i="1"/>
  <c r="M1931" i="1"/>
  <c r="M1930" i="1"/>
  <c r="M1875" i="1"/>
  <c r="M1857" i="1"/>
  <c r="M1853" i="1"/>
  <c r="M1851" i="1"/>
  <c r="M1487" i="1"/>
  <c r="M1432" i="1"/>
  <c r="M1430" i="1"/>
  <c r="M1308" i="1"/>
  <c r="M1307" i="1"/>
  <c r="M1306" i="1"/>
  <c r="M2342" i="1"/>
  <c r="M1054" i="1"/>
  <c r="M2015" i="1"/>
  <c r="M2006" i="1"/>
  <c r="M2365" i="1"/>
  <c r="M2282" i="1"/>
  <c r="M2281" i="1"/>
  <c r="M2280" i="1"/>
  <c r="M2051" i="1"/>
  <c r="M2050" i="1"/>
  <c r="M2048" i="1"/>
  <c r="M2047" i="1"/>
  <c r="M2040" i="1"/>
  <c r="M2039" i="1"/>
  <c r="M2038" i="1"/>
  <c r="M2037" i="1"/>
  <c r="M2036" i="1"/>
  <c r="M2035" i="1"/>
  <c r="M2034" i="1"/>
  <c r="M2425" i="1"/>
  <c r="M1978" i="1"/>
  <c r="M1977" i="1"/>
  <c r="M1976" i="1"/>
  <c r="M1975" i="1"/>
  <c r="M1974" i="1"/>
  <c r="M1972" i="1"/>
  <c r="M1971" i="1"/>
  <c r="M1970" i="1"/>
  <c r="M1969" i="1"/>
  <c r="M1968" i="1"/>
  <c r="M1967" i="1"/>
  <c r="M1725" i="1"/>
  <c r="M1722" i="1"/>
  <c r="M1623" i="1"/>
  <c r="M1396" i="1"/>
  <c r="M1182" i="1"/>
  <c r="M1177" i="1"/>
  <c r="M1036" i="1"/>
  <c r="M1018" i="1"/>
  <c r="M1004" i="1"/>
  <c r="M997" i="1"/>
  <c r="M2269" i="1"/>
  <c r="M2268" i="1"/>
  <c r="M2092" i="1"/>
  <c r="M2081" i="1"/>
  <c r="M2080" i="1"/>
  <c r="M2079" i="1"/>
  <c r="M180" i="1"/>
  <c r="M179" i="1"/>
  <c r="M178" i="1"/>
  <c r="M177" i="1"/>
  <c r="M176" i="1"/>
  <c r="M175" i="1"/>
  <c r="M174" i="1"/>
  <c r="M141" i="1"/>
  <c r="M1819" i="1"/>
  <c r="M1940" i="1"/>
  <c r="M1830" i="1"/>
  <c r="M1829" i="1"/>
  <c r="M1828" i="1"/>
  <c r="M1826" i="1"/>
  <c r="M1822" i="1"/>
  <c r="M1816" i="1"/>
  <c r="M1815" i="1"/>
  <c r="M1814" i="1"/>
  <c r="M171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2" i="1"/>
  <c r="M2151" i="1"/>
  <c r="M2150" i="1"/>
  <c r="M1756" i="1"/>
  <c r="M2210" i="1"/>
  <c r="M284" i="1"/>
  <c r="M1881" i="1"/>
  <c r="M2198" i="1"/>
  <c r="M1751" i="1"/>
  <c r="M2427" i="1"/>
  <c r="M2220" i="1"/>
  <c r="M2195" i="1"/>
  <c r="M1655" i="1"/>
  <c r="M1654" i="1"/>
  <c r="M1605" i="1"/>
  <c r="M668" i="1"/>
  <c r="M665" i="1"/>
  <c r="M578" i="1"/>
  <c r="M570" i="1"/>
  <c r="M1305" i="1"/>
  <c r="M861" i="1"/>
  <c r="M810" i="1"/>
  <c r="M798" i="1"/>
  <c r="M797" i="1"/>
  <c r="M796" i="1"/>
  <c r="M795" i="1"/>
  <c r="M794" i="1"/>
  <c r="M793" i="1"/>
  <c r="M792" i="1"/>
  <c r="M580" i="1"/>
  <c r="M2426" i="1"/>
  <c r="M2431" i="1"/>
  <c r="M2430" i="1"/>
  <c r="M2232" i="1"/>
  <c r="M2014" i="1"/>
  <c r="M1936" i="1"/>
  <c r="M1619" i="1"/>
  <c r="M1397" i="1"/>
  <c r="M27" i="1"/>
  <c r="M2363" i="1"/>
  <c r="M1991" i="1"/>
  <c r="M2373" i="1"/>
  <c r="M1854" i="1"/>
  <c r="M1852" i="1"/>
  <c r="M1849" i="1"/>
  <c r="M1848" i="1"/>
  <c r="M1847" i="1"/>
  <c r="M1846" i="1"/>
  <c r="M1825" i="1"/>
  <c r="M1777" i="1"/>
  <c r="M269" i="1"/>
  <c r="M173" i="1"/>
  <c r="M2371" i="1"/>
  <c r="M2370" i="1"/>
  <c r="M2058" i="1"/>
  <c r="M2057" i="1"/>
  <c r="M2056" i="1"/>
  <c r="M2055" i="1"/>
  <c r="M2054" i="1"/>
  <c r="M2052" i="1"/>
  <c r="M1598" i="1"/>
  <c r="M2369" i="1"/>
  <c r="M2367" i="1"/>
  <c r="M1602" i="1"/>
  <c r="M1601" i="1"/>
  <c r="M1600" i="1"/>
  <c r="M1599" i="1"/>
  <c r="M1597" i="1"/>
  <c r="M1596" i="1"/>
  <c r="M1595" i="1"/>
  <c r="M1594" i="1"/>
  <c r="M1593" i="1"/>
  <c r="M1592" i="1"/>
  <c r="M1591" i="1"/>
  <c r="M2433" i="1"/>
  <c r="M2432" i="1"/>
  <c r="M2429" i="1"/>
  <c r="M2375" i="1"/>
  <c r="M2239" i="1"/>
  <c r="M2228" i="1"/>
  <c r="M1845" i="1"/>
  <c r="M1844" i="1"/>
  <c r="M1843" i="1"/>
  <c r="M1842" i="1"/>
  <c r="M1841" i="1"/>
  <c r="M1840" i="1"/>
  <c r="M1839" i="1"/>
  <c r="M1838" i="1"/>
  <c r="M1836" i="1"/>
  <c r="M1835" i="1"/>
  <c r="M2300" i="1"/>
  <c r="M2299" i="1"/>
  <c r="M2298" i="1"/>
  <c r="M2279" i="1"/>
  <c r="M2277" i="1"/>
  <c r="M2276" i="1"/>
  <c r="M2076" i="1"/>
  <c r="M2075" i="1"/>
  <c r="M2074" i="1"/>
  <c r="M2435" i="1"/>
  <c r="M2238" i="1"/>
  <c r="M2237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0" i="1"/>
  <c r="M2059" i="1"/>
  <c r="M1339" i="1"/>
  <c r="M803" i="1"/>
  <c r="M2358" i="1"/>
  <c r="M2357" i="1"/>
  <c r="M2356" i="1"/>
  <c r="M2355" i="1"/>
  <c r="M2354" i="1"/>
  <c r="M2248" i="1"/>
  <c r="M2438" i="1"/>
  <c r="M2362" i="1"/>
  <c r="M2361" i="1"/>
  <c r="M2360" i="1"/>
  <c r="M2359" i="1"/>
  <c r="M1939" i="1"/>
  <c r="M1823" i="1"/>
  <c r="M1821" i="1"/>
  <c r="M1818" i="1"/>
  <c r="M2320" i="1"/>
  <c r="M1870" i="1"/>
  <c r="M1867" i="1"/>
  <c r="M1866" i="1"/>
  <c r="M627" i="1"/>
  <c r="M413" i="1"/>
  <c r="M2422" i="1"/>
  <c r="M418" i="1"/>
  <c r="M377" i="1"/>
  <c r="M1812" i="1"/>
  <c r="M1809" i="1"/>
  <c r="M1804" i="1"/>
  <c r="M1802" i="1"/>
  <c r="M1801" i="1"/>
  <c r="M1799" i="1"/>
  <c r="M1798" i="1"/>
  <c r="M1797" i="1"/>
  <c r="M1483" i="1"/>
  <c r="M1393" i="1"/>
  <c r="M1392" i="1"/>
  <c r="M1390" i="1"/>
  <c r="M1388" i="1"/>
  <c r="M1386" i="1"/>
  <c r="M1385" i="1"/>
  <c r="M1384" i="1"/>
  <c r="M1382" i="1"/>
  <c r="M1378" i="1"/>
  <c r="M1376" i="1"/>
  <c r="M1375" i="1"/>
  <c r="M1374" i="1"/>
  <c r="M1373" i="1"/>
  <c r="M1371" i="1"/>
  <c r="M964" i="1"/>
  <c r="M960" i="1"/>
  <c r="M2452" i="1"/>
  <c r="M1323" i="1"/>
  <c r="M1325" i="1"/>
  <c r="M1310" i="1"/>
  <c r="M2424" i="1"/>
  <c r="M2423" i="1"/>
  <c r="M2340" i="1"/>
  <c r="M2121" i="1"/>
  <c r="M2116" i="1"/>
  <c r="M1661" i="1"/>
  <c r="M1622" i="1"/>
  <c r="M489" i="1"/>
  <c r="M2333" i="1"/>
  <c r="M2224" i="1"/>
  <c r="M2223" i="1"/>
  <c r="M2222" i="1"/>
  <c r="M2221" i="1"/>
  <c r="M2218" i="1"/>
  <c r="M1992" i="1"/>
  <c r="M1649" i="1"/>
  <c r="M2443" i="1"/>
  <c r="M2448" i="1"/>
  <c r="M2444" i="1"/>
  <c r="M2256" i="1"/>
  <c r="M1813" i="1"/>
  <c r="M2235" i="1"/>
  <c r="M2234" i="1"/>
  <c r="M2231" i="1"/>
  <c r="M2230" i="1"/>
  <c r="M2229" i="1"/>
  <c r="M2227" i="1"/>
  <c r="M2102" i="1"/>
  <c r="M1227" i="1"/>
  <c r="M1945" i="1"/>
  <c r="M1944" i="1"/>
  <c r="M1941" i="1"/>
  <c r="M1824" i="1"/>
  <c r="M1820" i="1"/>
  <c r="M1946" i="1"/>
  <c r="M1254" i="1"/>
  <c r="M1253" i="1"/>
  <c r="M1252" i="1"/>
  <c r="M1247" i="1"/>
  <c r="M1237" i="1"/>
  <c r="M2236" i="1"/>
  <c r="M2008" i="1"/>
  <c r="M1702" i="1"/>
  <c r="M1701" i="1"/>
  <c r="M1700" i="1"/>
  <c r="M1698" i="1"/>
  <c r="M1697" i="1"/>
  <c r="M1696" i="1"/>
  <c r="M1695" i="1"/>
  <c r="M1693" i="1"/>
  <c r="M1424" i="1"/>
  <c r="M1344" i="1"/>
  <c r="M1343" i="1"/>
  <c r="M1340" i="1"/>
  <c r="M1256" i="1"/>
  <c r="M1245" i="1"/>
  <c r="M1240" i="1"/>
  <c r="M1226" i="1"/>
  <c r="M1865" i="1"/>
  <c r="M1864" i="1"/>
  <c r="M1863" i="1"/>
  <c r="M1862" i="1"/>
  <c r="M1861" i="1"/>
  <c r="M1707" i="1"/>
  <c r="M1706" i="1"/>
  <c r="M1705" i="1"/>
  <c r="M1704" i="1"/>
  <c r="M1703" i="1"/>
  <c r="M1334" i="1"/>
  <c r="M1333" i="1"/>
  <c r="M1112" i="1"/>
  <c r="M1084" i="1"/>
  <c r="M1081" i="1"/>
  <c r="M1728" i="1"/>
  <c r="M1531" i="1"/>
  <c r="M1426" i="1"/>
  <c r="M1136" i="1"/>
  <c r="M2007" i="1"/>
  <c r="M1833" i="1"/>
  <c r="M1438" i="1"/>
  <c r="M1415" i="1"/>
  <c r="M1264" i="1"/>
  <c r="M1263" i="1"/>
  <c r="M1262" i="1"/>
  <c r="M1261" i="1"/>
  <c r="M1259" i="1"/>
  <c r="M1258" i="1"/>
  <c r="M2013" i="1"/>
  <c r="M2011" i="1"/>
  <c r="M1832" i="1"/>
  <c r="M1514" i="1"/>
  <c r="M1513" i="1"/>
  <c r="M1512" i="1"/>
  <c r="M1507" i="1"/>
  <c r="M1503" i="1"/>
  <c r="M1500" i="1"/>
  <c r="M1499" i="1"/>
  <c r="M1138" i="1"/>
  <c r="M2004" i="1"/>
  <c r="M2414" i="1"/>
  <c r="M1624" i="1"/>
  <c r="M1180" i="1"/>
  <c r="M2010" i="1"/>
  <c r="M1834" i="1"/>
  <c r="M1796" i="1"/>
  <c r="M1795" i="1"/>
  <c r="M1794" i="1"/>
  <c r="M1793" i="1"/>
  <c r="M1792" i="1"/>
  <c r="M1791" i="1"/>
  <c r="M1790" i="1"/>
  <c r="M1789" i="1"/>
  <c r="M1788" i="1"/>
  <c r="M1787" i="1"/>
  <c r="M2413" i="1"/>
  <c r="M2412" i="1"/>
  <c r="M638" i="1"/>
  <c r="M633" i="1"/>
  <c r="M632" i="1"/>
  <c r="M622" i="1"/>
  <c r="M621" i="1"/>
  <c r="M607" i="1"/>
  <c r="M606" i="1"/>
  <c r="M603" i="1"/>
  <c r="M2005" i="1"/>
  <c r="M1391" i="1"/>
  <c r="M1377" i="1"/>
  <c r="M1372" i="1"/>
  <c r="M1355" i="1"/>
  <c r="M1353" i="1"/>
  <c r="M1352" i="1"/>
  <c r="M1351" i="1"/>
  <c r="M1350" i="1"/>
  <c r="M1012" i="1"/>
  <c r="M1007" i="1"/>
  <c r="M995" i="1"/>
  <c r="M834" i="1"/>
  <c r="M831" i="1"/>
  <c r="M830" i="1"/>
  <c r="M827" i="1"/>
  <c r="M826" i="1"/>
  <c r="M410" i="1"/>
  <c r="M403" i="1"/>
  <c r="M402" i="1"/>
  <c r="M2103" i="1"/>
  <c r="M2009" i="1"/>
  <c r="M2012" i="1"/>
  <c r="M1949" i="1"/>
  <c r="M1729" i="1"/>
  <c r="M1631" i="1"/>
  <c r="M1724" i="1"/>
  <c r="M1860" i="1"/>
  <c r="M1859" i="1"/>
  <c r="M1858" i="1"/>
  <c r="M1737" i="1"/>
  <c r="M1632" i="1"/>
  <c r="M1634" i="1"/>
  <c r="M2341" i="1"/>
  <c r="M2339" i="1"/>
  <c r="M2338" i="1"/>
  <c r="M2337" i="1"/>
  <c r="M2336" i="1"/>
  <c r="M2335" i="1"/>
  <c r="M2192" i="1"/>
  <c r="M2191" i="1"/>
  <c r="M2190" i="1"/>
  <c r="M2189" i="1"/>
  <c r="M2122" i="1"/>
  <c r="M2118" i="1"/>
  <c r="M2117" i="1"/>
  <c r="M2114" i="1"/>
  <c r="M2112" i="1"/>
  <c r="M2003" i="1"/>
  <c r="M1995" i="1"/>
  <c r="M1993" i="1"/>
  <c r="M1990" i="1"/>
  <c r="M1989" i="1"/>
  <c r="M1988" i="1"/>
  <c r="M1980" i="1"/>
  <c r="M1727" i="1"/>
  <c r="M1726" i="1"/>
  <c r="M1535" i="1"/>
  <c r="M1402" i="1"/>
  <c r="M2016" i="1"/>
  <c r="M1616" i="1"/>
  <c r="M1403" i="1"/>
  <c r="M1510" i="1"/>
  <c r="M989" i="1"/>
  <c r="M988" i="1"/>
  <c r="M986" i="1"/>
  <c r="M983" i="1"/>
  <c r="M982" i="1"/>
  <c r="M981" i="1"/>
  <c r="M1956" i="1"/>
  <c r="M1509" i="1"/>
  <c r="M1502" i="1"/>
  <c r="M1501" i="1"/>
  <c r="M1109" i="1"/>
  <c r="M967" i="1"/>
  <c r="M936" i="1"/>
  <c r="M933" i="1"/>
  <c r="M932" i="1"/>
  <c r="M1985" i="1"/>
  <c r="M1984" i="1"/>
  <c r="M1053" i="1"/>
  <c r="M2226" i="1"/>
  <c r="M2225" i="1"/>
  <c r="M2219" i="1"/>
  <c r="M2113" i="1"/>
  <c r="M2018" i="1"/>
  <c r="M1994" i="1"/>
  <c r="M1979" i="1"/>
  <c r="M1959" i="1"/>
  <c r="M1955" i="1"/>
  <c r="M1952" i="1"/>
  <c r="M1951" i="1"/>
  <c r="M1950" i="1"/>
  <c r="M1831" i="1"/>
  <c r="M1760" i="1"/>
  <c r="M1759" i="1"/>
  <c r="M1758" i="1"/>
  <c r="M1757" i="1"/>
  <c r="M1721" i="1"/>
  <c r="M1720" i="1"/>
  <c r="M1719" i="1"/>
  <c r="M1718" i="1"/>
  <c r="M1636" i="1"/>
  <c r="M1612" i="1"/>
  <c r="M1615" i="1"/>
  <c r="M2241" i="1"/>
  <c r="M2002" i="1"/>
  <c r="M2001" i="1"/>
  <c r="M2000" i="1"/>
  <c r="M1999" i="1"/>
  <c r="M1998" i="1"/>
  <c r="M1997" i="1"/>
  <c r="M1987" i="1"/>
  <c r="M2030" i="1"/>
  <c r="M1981" i="1"/>
  <c r="M1986" i="1"/>
  <c r="M1982" i="1"/>
  <c r="M1964" i="1"/>
  <c r="M1954" i="1"/>
  <c r="M1774" i="1"/>
  <c r="M78" i="1"/>
  <c r="M252" i="1"/>
  <c r="M1963" i="1"/>
  <c r="M1953" i="1"/>
  <c r="M1740" i="1"/>
  <c r="M1739" i="1"/>
  <c r="M1272" i="1"/>
  <c r="M1150" i="1"/>
  <c r="M1146" i="1"/>
  <c r="M1314" i="1"/>
  <c r="M2421" i="1"/>
  <c r="M2420" i="1"/>
  <c r="M2419" i="1"/>
  <c r="M2417" i="1"/>
  <c r="M2415" i="1"/>
  <c r="M2411" i="1"/>
  <c r="M2033" i="1"/>
  <c r="M2032" i="1"/>
  <c r="M2023" i="1"/>
  <c r="M2020" i="1"/>
  <c r="M2418" i="1"/>
  <c r="M2025" i="1"/>
  <c r="M2024" i="1"/>
  <c r="M2029" i="1"/>
  <c r="M2028" i="1"/>
  <c r="M655" i="1"/>
  <c r="M2410" i="1"/>
  <c r="M2031" i="1"/>
  <c r="M2027" i="1"/>
  <c r="M2026" i="1"/>
  <c r="M1318" i="1"/>
  <c r="M974" i="1"/>
  <c r="M488" i="1"/>
  <c r="M1061" i="1"/>
  <c r="M642" i="1"/>
  <c r="M524" i="1"/>
  <c r="M1856" i="1"/>
  <c r="M1511" i="1"/>
  <c r="M1508" i="1"/>
  <c r="M1506" i="1"/>
  <c r="M1498" i="1"/>
  <c r="M449" i="1"/>
  <c r="M647" i="1"/>
  <c r="M1948" i="1"/>
  <c r="M1113" i="1"/>
  <c r="M1960" i="1"/>
  <c r="M1428" i="1"/>
  <c r="M1519" i="1"/>
  <c r="M1122" i="1"/>
  <c r="M1121" i="1"/>
  <c r="M1120" i="1"/>
  <c r="M1119" i="1"/>
  <c r="M1118" i="1"/>
  <c r="M435" i="1"/>
  <c r="M434" i="1"/>
  <c r="M1776" i="1"/>
  <c r="M1117" i="1"/>
  <c r="M1518" i="1"/>
  <c r="M1337" i="1"/>
  <c r="M1336" i="1"/>
  <c r="M1335" i="1"/>
  <c r="M1331" i="1"/>
  <c r="M1329" i="1"/>
  <c r="M1326" i="1"/>
  <c r="M1116" i="1"/>
  <c r="M1115" i="1"/>
  <c r="M1092" i="1"/>
  <c r="M1090" i="1"/>
  <c r="M1079" i="1"/>
  <c r="M1958" i="1"/>
  <c r="M1692" i="1"/>
  <c r="M1492" i="1"/>
  <c r="M1491" i="1"/>
  <c r="M1691" i="1"/>
  <c r="M1683" i="1"/>
  <c r="M1682" i="1"/>
  <c r="M1628" i="1"/>
  <c r="M1497" i="1"/>
  <c r="M1496" i="1"/>
  <c r="M1495" i="1"/>
  <c r="M1494" i="1"/>
  <c r="M1493" i="1"/>
  <c r="M1490" i="1"/>
  <c r="M1486" i="1"/>
  <c r="M1485" i="1"/>
  <c r="M1773" i="1"/>
  <c r="M1764" i="1"/>
  <c r="M1690" i="1"/>
  <c r="M1688" i="1"/>
  <c r="M1687" i="1"/>
  <c r="M1686" i="1"/>
  <c r="M1685" i="1"/>
  <c r="M1684" i="1"/>
  <c r="M1633" i="1"/>
  <c r="M1630" i="1"/>
  <c r="M1629" i="1"/>
  <c r="M1627" i="1"/>
  <c r="M1626" i="1"/>
  <c r="M1488" i="1"/>
  <c r="M1484" i="1"/>
  <c r="M2022" i="1"/>
  <c r="M1961" i="1"/>
  <c r="M1443" i="1"/>
  <c r="M1983" i="1"/>
  <c r="M1962" i="1"/>
  <c r="M1635" i="1"/>
  <c r="M1448" i="1"/>
  <c r="M1444" i="1"/>
  <c r="M1445" i="1"/>
  <c r="M979" i="1"/>
  <c r="M978" i="1"/>
  <c r="M975" i="1"/>
  <c r="M783" i="1"/>
  <c r="M782" i="1"/>
  <c r="M779" i="1"/>
  <c r="M777" i="1"/>
  <c r="M776" i="1"/>
  <c r="M775" i="1"/>
  <c r="M1771" i="1"/>
  <c r="M1770" i="1"/>
  <c r="M945" i="1"/>
  <c r="M847" i="1"/>
  <c r="M1769" i="1"/>
  <c r="M1550" i="1"/>
  <c r="M1130" i="1"/>
  <c r="M1045" i="1"/>
  <c r="M860" i="1"/>
  <c r="M859" i="1"/>
  <c r="M858" i="1"/>
  <c r="M1775" i="1"/>
  <c r="M1768" i="1"/>
  <c r="M1767" i="1"/>
  <c r="M1564" i="1"/>
  <c r="M1552" i="1"/>
  <c r="M1766" i="1"/>
  <c r="M1407" i="1"/>
  <c r="M1625" i="1"/>
  <c r="M1522" i="1"/>
  <c r="M1411" i="1"/>
  <c r="M1406" i="1"/>
  <c r="M887" i="1"/>
  <c r="M1772" i="1"/>
  <c r="M1765" i="1"/>
  <c r="M1763" i="1"/>
  <c r="M1476" i="1"/>
  <c r="M1405" i="1"/>
  <c r="M1193" i="1"/>
  <c r="M1192" i="1"/>
  <c r="M1048" i="1"/>
  <c r="M1038" i="1"/>
  <c r="M1587" i="1"/>
  <c r="M1584" i="1"/>
  <c r="M1576" i="1"/>
  <c r="M1574" i="1"/>
  <c r="M1567" i="1"/>
  <c r="M1566" i="1"/>
  <c r="M1404" i="1"/>
  <c r="M1169" i="1"/>
  <c r="M1040" i="1"/>
  <c r="M893" i="1"/>
  <c r="M65" i="1"/>
  <c r="M1618" i="1"/>
  <c r="M1611" i="1"/>
  <c r="M1610" i="1"/>
  <c r="M1582" i="1"/>
  <c r="M1560" i="1"/>
  <c r="M1468" i="1"/>
  <c r="M1447" i="1"/>
  <c r="M1399" i="1"/>
  <c r="M1183" i="1"/>
  <c r="M888" i="1"/>
  <c r="M883" i="1"/>
  <c r="M1855" i="1"/>
  <c r="M1609" i="1"/>
  <c r="M1559" i="1"/>
  <c r="M1539" i="1"/>
  <c r="M1527" i="1"/>
  <c r="M1474" i="1"/>
  <c r="M1473" i="1"/>
  <c r="M1469" i="1"/>
  <c r="M1446" i="1"/>
  <c r="M1441" i="1"/>
  <c r="M1293" i="1"/>
  <c r="M1292" i="1"/>
  <c r="M1179" i="1"/>
  <c r="M1129" i="1"/>
  <c r="M1128" i="1"/>
  <c r="M1126" i="1"/>
  <c r="M1125" i="1"/>
  <c r="M1071" i="1"/>
  <c r="M1070" i="1"/>
  <c r="M1060" i="1"/>
  <c r="M977" i="1"/>
  <c r="M889" i="1"/>
  <c r="M877" i="1"/>
  <c r="M745" i="1"/>
  <c r="M61" i="1"/>
  <c r="M1621" i="1"/>
  <c r="M1608" i="1"/>
  <c r="M1555" i="1"/>
  <c r="M1542" i="1"/>
  <c r="M1541" i="1"/>
  <c r="M1540" i="1"/>
  <c r="M1521" i="1"/>
  <c r="M1366" i="1"/>
  <c r="M1171" i="1"/>
  <c r="M1170" i="1"/>
  <c r="M1066" i="1"/>
  <c r="M1065" i="1"/>
  <c r="M1064" i="1"/>
  <c r="M1059" i="1"/>
  <c r="M885" i="1"/>
  <c r="M749" i="1"/>
  <c r="M748" i="1"/>
  <c r="M733" i="1"/>
  <c r="M732" i="1"/>
  <c r="M729" i="1"/>
  <c r="M726" i="1"/>
  <c r="M1057" i="1"/>
  <c r="M584" i="1"/>
  <c r="M134" i="1"/>
  <c r="M1190" i="1"/>
  <c r="M1742" i="1"/>
  <c r="M1736" i="1"/>
  <c r="M1735" i="1"/>
  <c r="M332" i="1"/>
  <c r="M1749" i="1"/>
  <c r="M1748" i="1"/>
  <c r="M1747" i="1"/>
  <c r="M1745" i="1"/>
  <c r="M1743" i="1"/>
  <c r="M856" i="1"/>
  <c r="M848" i="1"/>
  <c r="M658" i="1"/>
  <c r="M333" i="1"/>
  <c r="M331" i="1"/>
  <c r="M448" i="1"/>
  <c r="M443" i="1"/>
  <c r="M1144" i="1"/>
  <c r="M1143" i="1"/>
  <c r="M717" i="1"/>
  <c r="M1741" i="1"/>
  <c r="M1738" i="1"/>
  <c r="M1733" i="1"/>
  <c r="M1142" i="1"/>
  <c r="M1731" i="1"/>
  <c r="M1746" i="1"/>
  <c r="M1744" i="1"/>
  <c r="M1141" i="1"/>
  <c r="M1734" i="1"/>
  <c r="M613" i="1"/>
  <c r="M592" i="1"/>
  <c r="M459" i="1"/>
  <c r="M1148" i="1"/>
  <c r="M1145" i="1"/>
  <c r="M867" i="1"/>
  <c r="M863" i="1"/>
  <c r="M857" i="1"/>
  <c r="M849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346" i="1"/>
  <c r="M313" i="1"/>
  <c r="M1779" i="1"/>
  <c r="M1761" i="1"/>
  <c r="M1345" i="1"/>
  <c r="M1341" i="1"/>
  <c r="M1268" i="1"/>
  <c r="M1267" i="1"/>
  <c r="M1265" i="1"/>
  <c r="M1251" i="1"/>
  <c r="M1250" i="1"/>
  <c r="M1249" i="1"/>
  <c r="M1248" i="1"/>
  <c r="M1246" i="1"/>
  <c r="M1243" i="1"/>
  <c r="M1242" i="1"/>
  <c r="M1241" i="1"/>
  <c r="M1239" i="1"/>
  <c r="M1236" i="1"/>
  <c r="M1732" i="1"/>
  <c r="M1269" i="1"/>
  <c r="M1234" i="1"/>
  <c r="M1233" i="1"/>
  <c r="M1232" i="1"/>
  <c r="M1231" i="1"/>
  <c r="M1230" i="1"/>
  <c r="M1229" i="1"/>
  <c r="M1228" i="1"/>
  <c r="M1225" i="1"/>
  <c r="M1224" i="1"/>
  <c r="M993" i="1"/>
  <c r="M990" i="1"/>
  <c r="M819" i="1"/>
  <c r="M818" i="1"/>
  <c r="M816" i="1"/>
  <c r="M813" i="1"/>
  <c r="M412" i="1"/>
  <c r="M1348" i="1"/>
  <c r="M1347" i="1"/>
  <c r="M1346" i="1"/>
  <c r="M237" i="1"/>
  <c r="M236" i="1"/>
  <c r="M235" i="1"/>
  <c r="M234" i="1"/>
  <c r="M233" i="1"/>
  <c r="M232" i="1"/>
  <c r="M231" i="1"/>
  <c r="M230" i="1"/>
  <c r="M229" i="1"/>
  <c r="M508" i="1"/>
  <c r="M1166" i="1"/>
  <c r="M1139" i="1"/>
  <c r="M1131" i="1"/>
  <c r="M498" i="1"/>
  <c r="M846" i="1"/>
  <c r="M1699" i="1"/>
  <c r="M1694" i="1"/>
  <c r="M1689" i="1"/>
  <c r="M1489" i="1"/>
  <c r="M502" i="1"/>
  <c r="M1043" i="1"/>
  <c r="M507" i="1"/>
  <c r="M1191" i="1"/>
  <c r="M1588" i="1"/>
  <c r="M941" i="1"/>
  <c r="M1505" i="1"/>
  <c r="M1504" i="1"/>
  <c r="M1286" i="1"/>
  <c r="M1280" i="1"/>
  <c r="M1277" i="1"/>
  <c r="M1276" i="1"/>
  <c r="M583" i="1"/>
  <c r="M582" i="1"/>
  <c r="M581" i="1"/>
  <c r="M1607" i="1"/>
  <c r="M1620" i="1"/>
  <c r="M1410" i="1"/>
  <c r="M910" i="1"/>
  <c r="M1557" i="1"/>
  <c r="M1556" i="1"/>
  <c r="M1614" i="1"/>
  <c r="M1613" i="1"/>
  <c r="M1408" i="1"/>
  <c r="M1398" i="1"/>
  <c r="M1011" i="1"/>
  <c r="M1010" i="1"/>
  <c r="M1009" i="1"/>
  <c r="M1008" i="1"/>
  <c r="M1006" i="1"/>
  <c r="M999" i="1"/>
  <c r="M998" i="1"/>
  <c r="M996" i="1"/>
  <c r="M994" i="1"/>
  <c r="M992" i="1"/>
  <c r="M991" i="1"/>
  <c r="M884" i="1"/>
  <c r="M1035" i="1"/>
  <c r="M1033" i="1"/>
  <c r="M1031" i="1"/>
  <c r="M1030" i="1"/>
  <c r="M1026" i="1"/>
  <c r="M1025" i="1"/>
  <c r="M1022" i="1"/>
  <c r="M1021" i="1"/>
  <c r="M1020" i="1"/>
  <c r="M1019" i="1"/>
  <c r="M1017" i="1"/>
  <c r="M1014" i="1"/>
  <c r="M1013" i="1"/>
  <c r="M1401" i="1"/>
  <c r="M1362" i="1"/>
  <c r="M1124" i="1"/>
  <c r="M1123" i="1"/>
  <c r="M1558" i="1"/>
  <c r="M1462" i="1"/>
  <c r="M1459" i="1"/>
  <c r="M1458" i="1"/>
  <c r="M1457" i="1"/>
  <c r="M1456" i="1"/>
  <c r="M1454" i="1"/>
  <c r="M1409" i="1"/>
  <c r="M1400" i="1"/>
  <c r="M1364" i="1"/>
  <c r="M1189" i="1"/>
  <c r="M1075" i="1"/>
  <c r="M1073" i="1"/>
  <c r="M1023" i="1"/>
  <c r="M1003" i="1"/>
  <c r="M1001" i="1"/>
  <c r="M1000" i="1"/>
  <c r="M873" i="1"/>
  <c r="M833" i="1"/>
  <c r="M832" i="1"/>
  <c r="M821" i="1"/>
  <c r="M812" i="1"/>
  <c r="M406" i="1"/>
  <c r="M358" i="1"/>
  <c r="M1369" i="1"/>
  <c r="M829" i="1"/>
  <c r="M1461" i="1"/>
  <c r="M1460" i="1"/>
  <c r="M1110" i="1"/>
  <c r="M1055" i="1"/>
  <c r="M870" i="1"/>
  <c r="M866" i="1"/>
  <c r="M853" i="1"/>
  <c r="M851" i="1"/>
  <c r="M850" i="1"/>
  <c r="M643" i="1"/>
  <c r="M1187" i="1"/>
  <c r="M1181" i="1"/>
  <c r="M1167" i="1"/>
  <c r="M955" i="1"/>
  <c r="M923" i="1"/>
  <c r="M567" i="1"/>
  <c r="M555" i="1"/>
  <c r="M544" i="1"/>
  <c r="M543" i="1"/>
  <c r="M542" i="1"/>
  <c r="M316" i="1"/>
  <c r="M894" i="1"/>
  <c r="M694" i="1"/>
  <c r="M167" i="1"/>
  <c r="M1332" i="1"/>
  <c r="M1328" i="1"/>
  <c r="M1114" i="1"/>
  <c r="M1089" i="1"/>
  <c r="M1088" i="1"/>
  <c r="M1077" i="1"/>
  <c r="M1304" i="1"/>
  <c r="M1162" i="1"/>
  <c r="M369" i="1"/>
  <c r="M1105" i="1"/>
  <c r="M1330" i="1"/>
  <c r="M1154" i="1"/>
  <c r="M746" i="1"/>
  <c r="M738" i="1"/>
  <c r="M1076" i="1"/>
  <c r="M527" i="1"/>
  <c r="M262" i="1"/>
  <c r="M1338" i="1"/>
  <c r="M1085" i="1"/>
  <c r="M1050" i="1"/>
  <c r="M886" i="1"/>
  <c r="M1327" i="1"/>
  <c r="M1168" i="1"/>
  <c r="M1087" i="1"/>
  <c r="M1086" i="1"/>
  <c r="M1072" i="1"/>
  <c r="M1052" i="1"/>
  <c r="M1041" i="1"/>
  <c r="M787" i="1"/>
  <c r="M751" i="1"/>
  <c r="M750" i="1"/>
  <c r="M720" i="1"/>
  <c r="M719" i="1"/>
  <c r="M715" i="1"/>
  <c r="M168" i="1"/>
  <c r="M128" i="1"/>
  <c r="M127" i="1"/>
  <c r="M126" i="1"/>
  <c r="M125" i="1"/>
  <c r="M124" i="1"/>
  <c r="M123" i="1"/>
  <c r="M122" i="1"/>
  <c r="M890" i="1"/>
  <c r="M1188" i="1"/>
  <c r="M1047" i="1"/>
  <c r="M912" i="1"/>
  <c r="M879" i="1"/>
  <c r="M1056" i="1"/>
  <c r="M1044" i="1"/>
  <c r="M1042" i="1"/>
  <c r="M911" i="1"/>
  <c r="M742" i="1"/>
  <c r="M741" i="1"/>
  <c r="M739" i="1"/>
  <c r="M734" i="1"/>
  <c r="M730" i="1"/>
  <c r="M725" i="1"/>
  <c r="M724" i="1"/>
  <c r="M263" i="1"/>
  <c r="M685" i="1"/>
  <c r="M166" i="1"/>
  <c r="M1238" i="1"/>
  <c r="M1049" i="1"/>
  <c r="M1027" i="1"/>
  <c r="M1024" i="1"/>
  <c r="M1005" i="1"/>
  <c r="M1002" i="1"/>
  <c r="M828" i="1"/>
  <c r="M648" i="1"/>
  <c r="M594" i="1"/>
  <c r="M590" i="1"/>
  <c r="M587" i="1"/>
  <c r="M1037" i="1"/>
  <c r="M1034" i="1"/>
  <c r="M1032" i="1"/>
  <c r="M1016" i="1"/>
  <c r="M1015" i="1"/>
  <c r="M682" i="1"/>
  <c r="M871" i="1"/>
  <c r="M868" i="1"/>
  <c r="M865" i="1"/>
  <c r="M864" i="1"/>
  <c r="M862" i="1"/>
  <c r="M854" i="1"/>
  <c r="M852" i="1"/>
  <c r="M564" i="1"/>
  <c r="M559" i="1"/>
  <c r="M557" i="1"/>
  <c r="M460" i="1"/>
  <c r="M457" i="1"/>
  <c r="M628" i="1"/>
  <c r="M617" i="1"/>
  <c r="M602" i="1"/>
  <c r="M1153" i="1"/>
  <c r="M393" i="1"/>
  <c r="M391" i="1"/>
  <c r="M389" i="1"/>
  <c r="M250" i="1"/>
  <c r="M248" i="1"/>
  <c r="M1165" i="1"/>
  <c r="M1161" i="1"/>
  <c r="M838" i="1"/>
  <c r="M388" i="1"/>
  <c r="M387" i="1"/>
  <c r="M259" i="1"/>
  <c r="M247" i="1"/>
  <c r="M244" i="1"/>
  <c r="M217" i="1"/>
  <c r="M1160" i="1"/>
  <c r="M1156" i="1"/>
  <c r="M214" i="1"/>
  <c r="M76" i="1"/>
  <c r="M69" i="1"/>
  <c r="M59" i="1"/>
  <c r="M51" i="1"/>
  <c r="M784" i="1"/>
  <c r="M1155" i="1"/>
  <c r="M1104" i="1"/>
  <c r="M1270" i="1"/>
  <c r="M1133" i="1"/>
  <c r="M1111" i="1"/>
  <c r="M909" i="1"/>
  <c r="M1135" i="1"/>
  <c r="M381" i="1"/>
  <c r="M1091" i="1"/>
  <c r="M1083" i="1"/>
  <c r="M1082" i="1"/>
  <c r="M1078" i="1"/>
  <c r="M1074" i="1"/>
  <c r="M1101" i="1"/>
  <c r="M1099" i="1"/>
  <c r="M976" i="1"/>
  <c r="M943" i="1"/>
  <c r="M934" i="1"/>
  <c r="M922" i="1"/>
  <c r="M921" i="1"/>
  <c r="M920" i="1"/>
  <c r="M919" i="1"/>
  <c r="M896" i="1"/>
  <c r="M688" i="1"/>
  <c r="M946" i="1"/>
  <c r="M902" i="1"/>
  <c r="M876" i="1"/>
  <c r="M872" i="1"/>
  <c r="M505" i="1"/>
  <c r="M501" i="1"/>
  <c r="M500" i="1"/>
  <c r="M1108" i="1"/>
  <c r="M1106" i="1"/>
  <c r="M1051" i="1"/>
  <c r="M901" i="1"/>
  <c r="M439" i="1"/>
  <c r="M384" i="1"/>
  <c r="M290" i="1"/>
  <c r="M907" i="1"/>
  <c r="M874" i="1"/>
  <c r="M875" i="1"/>
  <c r="M286" i="1"/>
  <c r="M162" i="1"/>
  <c r="M880" i="1"/>
  <c r="M84" i="1"/>
  <c r="M604" i="1"/>
  <c r="M1107" i="1"/>
  <c r="M693" i="1"/>
  <c r="M656" i="1"/>
  <c r="M654" i="1"/>
  <c r="M652" i="1"/>
  <c r="M650" i="1"/>
  <c r="M649" i="1"/>
  <c r="M646" i="1"/>
  <c r="M641" i="1"/>
  <c r="M598" i="1"/>
  <c r="M596" i="1"/>
  <c r="M593" i="1"/>
  <c r="M591" i="1"/>
  <c r="M618" i="1"/>
  <c r="M616" i="1"/>
  <c r="M1134" i="1"/>
  <c r="M1100" i="1"/>
  <c r="M1094" i="1"/>
  <c r="M1080" i="1"/>
  <c r="M937" i="1"/>
  <c r="M926" i="1"/>
  <c r="M686" i="1"/>
  <c r="M565" i="1"/>
  <c r="M558" i="1"/>
  <c r="M539" i="1"/>
  <c r="M516" i="1"/>
  <c r="M206" i="1"/>
  <c r="M205" i="1"/>
  <c r="M204" i="1"/>
  <c r="M203" i="1"/>
  <c r="M202" i="1"/>
  <c r="M201" i="1"/>
  <c r="M200" i="1"/>
  <c r="M199" i="1"/>
  <c r="M198" i="1"/>
  <c r="M561" i="1"/>
  <c r="M513" i="1"/>
  <c r="M511" i="1"/>
  <c r="M510" i="1"/>
  <c r="M1095" i="1"/>
  <c r="M538" i="1"/>
  <c r="M155" i="1"/>
  <c r="M1102" i="1"/>
  <c r="M1097" i="1"/>
  <c r="M671" i="1"/>
  <c r="M576" i="1"/>
  <c r="M228" i="1"/>
  <c r="M35" i="1"/>
  <c r="M1271" i="1"/>
  <c r="M1157" i="1"/>
  <c r="M805" i="1"/>
  <c r="M1284" i="1"/>
  <c r="M1283" i="1"/>
  <c r="M970" i="1"/>
  <c r="M1281" i="1"/>
  <c r="M938" i="1"/>
  <c r="M904" i="1"/>
  <c r="M947" i="1"/>
  <c r="M939" i="1"/>
  <c r="M917" i="1"/>
  <c r="M916" i="1"/>
  <c r="M915" i="1"/>
  <c r="M913" i="1"/>
  <c r="M679" i="1"/>
  <c r="M914" i="1"/>
  <c r="M903" i="1"/>
  <c r="M900" i="1"/>
  <c r="M1285" i="1"/>
  <c r="M1098" i="1"/>
  <c r="M935" i="1"/>
  <c r="M486" i="1"/>
  <c r="M808" i="1"/>
  <c r="M569" i="1"/>
  <c r="M948" i="1"/>
  <c r="M892" i="1"/>
  <c r="M878" i="1"/>
  <c r="M506" i="1"/>
  <c r="M499" i="1"/>
  <c r="M722" i="1"/>
  <c r="M714" i="1"/>
  <c r="M713" i="1"/>
  <c r="M711" i="1"/>
  <c r="M710" i="1"/>
  <c r="M709" i="1"/>
  <c r="M703" i="1"/>
  <c r="M697" i="1"/>
  <c r="M363" i="1"/>
  <c r="M359" i="1"/>
  <c r="M120" i="1"/>
  <c r="M119" i="1"/>
  <c r="M118" i="1"/>
  <c r="M117" i="1"/>
  <c r="M927" i="1"/>
  <c r="M925" i="1"/>
  <c r="M924" i="1"/>
  <c r="M845" i="1"/>
  <c r="M844" i="1"/>
  <c r="M842" i="1"/>
  <c r="M841" i="1"/>
  <c r="M840" i="1"/>
  <c r="M839" i="1"/>
  <c r="M837" i="1"/>
  <c r="M836" i="1"/>
  <c r="M468" i="1"/>
  <c r="M467" i="1"/>
  <c r="M972" i="1"/>
  <c r="M802" i="1"/>
  <c r="M674" i="1"/>
  <c r="M573" i="1"/>
  <c r="M432" i="1"/>
  <c r="M431" i="1"/>
  <c r="M428" i="1"/>
  <c r="M427" i="1"/>
  <c r="M424" i="1"/>
  <c r="M420" i="1"/>
  <c r="M973" i="1"/>
  <c r="M971" i="1"/>
  <c r="M969" i="1"/>
  <c r="M966" i="1"/>
  <c r="M965" i="1"/>
  <c r="M718" i="1"/>
  <c r="M390" i="1"/>
  <c r="M197" i="1"/>
  <c r="M196" i="1"/>
  <c r="M195" i="1"/>
  <c r="M194" i="1"/>
  <c r="M193" i="1"/>
  <c r="M80" i="1"/>
  <c r="M786" i="1"/>
  <c r="M723" i="1"/>
  <c r="M698" i="1"/>
  <c r="M242" i="1"/>
  <c r="M222" i="1"/>
  <c r="M246" i="1"/>
  <c r="M737" i="1"/>
  <c r="M736" i="1"/>
  <c r="M681" i="1"/>
  <c r="M676" i="1"/>
  <c r="M241" i="1"/>
  <c r="M227" i="1"/>
  <c r="M226" i="1"/>
  <c r="M392" i="1"/>
  <c r="M351" i="1"/>
  <c r="M245" i="1"/>
  <c r="M224" i="1"/>
  <c r="M218" i="1"/>
  <c r="M931" i="1"/>
  <c r="M929" i="1"/>
  <c r="M918" i="1"/>
  <c r="M747" i="1"/>
  <c r="M898" i="1"/>
  <c r="M908" i="1"/>
  <c r="M905" i="1"/>
  <c r="M483" i="1"/>
  <c r="M481" i="1"/>
  <c r="M480" i="1"/>
  <c r="M479" i="1"/>
  <c r="M478" i="1"/>
  <c r="M477" i="1"/>
  <c r="M476" i="1"/>
  <c r="M473" i="1"/>
  <c r="M930" i="1"/>
  <c r="M906" i="1"/>
  <c r="M716" i="1"/>
  <c r="M404" i="1"/>
  <c r="M283" i="1"/>
  <c r="M281" i="1"/>
  <c r="M280" i="1"/>
  <c r="M708" i="1"/>
  <c r="M640" i="1"/>
  <c r="M635" i="1"/>
  <c r="M634" i="1"/>
  <c r="M899" i="1"/>
  <c r="M740" i="1"/>
  <c r="M458" i="1"/>
  <c r="M456" i="1"/>
  <c r="M612" i="1"/>
  <c r="M611" i="1"/>
  <c r="M712" i="1"/>
  <c r="M659" i="1"/>
  <c r="M623" i="1"/>
  <c r="M614" i="1"/>
  <c r="M609" i="1"/>
  <c r="M608" i="1"/>
  <c r="M267" i="1"/>
  <c r="M5" i="1"/>
  <c r="M605" i="1"/>
  <c r="M493" i="1"/>
  <c r="M843" i="1"/>
  <c r="M521" i="1"/>
  <c r="M466" i="1"/>
  <c r="M465" i="1"/>
  <c r="M464" i="1"/>
  <c r="M463" i="1"/>
  <c r="M461" i="1"/>
  <c r="M282" i="1"/>
  <c r="M494" i="1"/>
  <c r="M492" i="1"/>
  <c r="M318" i="1"/>
  <c r="M788" i="1"/>
  <c r="M160" i="1"/>
  <c r="M159" i="1"/>
  <c r="M158" i="1"/>
  <c r="M572" i="1"/>
  <c r="M556" i="1"/>
  <c r="M534" i="1"/>
  <c r="M430" i="1"/>
  <c r="M429" i="1"/>
  <c r="M207" i="1"/>
  <c r="M799" i="1"/>
  <c r="M721" i="1"/>
  <c r="M423" i="1"/>
  <c r="M495" i="1"/>
  <c r="M471" i="1"/>
  <c r="M296" i="1"/>
  <c r="M574" i="1"/>
  <c r="M804" i="1"/>
  <c r="M530" i="1"/>
  <c r="M454" i="1"/>
  <c r="M809" i="1"/>
  <c r="M807" i="1"/>
  <c r="M806" i="1"/>
  <c r="M801" i="1"/>
  <c r="M800" i="1"/>
  <c r="M535" i="1"/>
  <c r="M190" i="1"/>
  <c r="M791" i="1"/>
  <c r="M790" i="1"/>
  <c r="M789" i="1"/>
  <c r="M667" i="1"/>
  <c r="M586" i="1"/>
  <c r="M370" i="1"/>
  <c r="M183" i="1"/>
  <c r="M754" i="1"/>
  <c r="M753" i="1"/>
  <c r="M706" i="1"/>
  <c r="M702" i="1"/>
  <c r="M700" i="1"/>
  <c r="M699" i="1"/>
  <c r="M660" i="1"/>
  <c r="M669" i="1"/>
  <c r="M579" i="1"/>
  <c r="M575" i="1"/>
  <c r="M411" i="1"/>
  <c r="M625" i="1"/>
  <c r="M624" i="1"/>
  <c r="M571" i="1"/>
  <c r="M599" i="1"/>
  <c r="M563" i="1"/>
  <c r="M515" i="1"/>
  <c r="M514" i="1"/>
  <c r="M399" i="1"/>
  <c r="M398" i="1"/>
  <c r="M397" i="1"/>
  <c r="M396" i="1"/>
  <c r="M105" i="1"/>
  <c r="M678" i="1"/>
  <c r="M639" i="1"/>
  <c r="M620" i="1"/>
  <c r="M615" i="1"/>
  <c r="M600" i="1"/>
  <c r="M696" i="1"/>
  <c r="M503" i="1"/>
  <c r="M426" i="1"/>
  <c r="M422" i="1"/>
  <c r="M419" i="1"/>
  <c r="M373" i="1"/>
  <c r="M285" i="1"/>
  <c r="M664" i="1"/>
  <c r="M504" i="1"/>
  <c r="M497" i="1"/>
  <c r="M496" i="1"/>
  <c r="M451" i="1"/>
  <c r="M672" i="1"/>
  <c r="M455" i="1"/>
  <c r="M453" i="1"/>
  <c r="M452" i="1"/>
  <c r="M317" i="1"/>
  <c r="M140" i="1"/>
  <c r="M38" i="1"/>
  <c r="M490" i="1"/>
  <c r="M309" i="1"/>
  <c r="M695" i="1"/>
  <c r="M347" i="1"/>
  <c r="M568" i="1"/>
  <c r="M533" i="1"/>
  <c r="M529" i="1"/>
  <c r="M157" i="1"/>
  <c r="M666" i="1"/>
  <c r="M109" i="1"/>
  <c r="M523" i="1"/>
  <c r="M462" i="1"/>
  <c r="M386" i="1"/>
  <c r="M374" i="1"/>
  <c r="M662" i="1"/>
  <c r="M522" i="1"/>
  <c r="M375" i="1"/>
  <c r="M661" i="1"/>
  <c r="M417" i="1"/>
  <c r="M415" i="1"/>
  <c r="M414" i="1"/>
  <c r="M520" i="1"/>
  <c r="M491" i="1"/>
  <c r="M372" i="1"/>
  <c r="M181" i="1"/>
  <c r="M28" i="1"/>
  <c r="M22" i="1"/>
  <c r="M21" i="1"/>
  <c r="M20" i="1"/>
  <c r="M19" i="1"/>
  <c r="M18" i="1"/>
  <c r="M17" i="1"/>
  <c r="M16" i="1"/>
  <c r="M15" i="1"/>
  <c r="M271" i="1"/>
  <c r="M663" i="1"/>
  <c r="M278" i="1"/>
  <c r="M277" i="1"/>
  <c r="M275" i="1"/>
  <c r="M273" i="1"/>
  <c r="M407" i="1"/>
  <c r="M310" i="1"/>
  <c r="M101" i="1"/>
  <c r="M701" i="1"/>
  <c r="M469" i="1"/>
  <c r="M541" i="1"/>
  <c r="M425" i="1"/>
  <c r="M421" i="1"/>
  <c r="M379" i="1"/>
  <c r="M315" i="1"/>
  <c r="M314" i="1"/>
  <c r="M186" i="1"/>
  <c r="M73" i="1"/>
  <c r="M54" i="1"/>
  <c r="M531" i="1"/>
  <c r="M475" i="1"/>
  <c r="M474" i="1"/>
  <c r="M472" i="1"/>
  <c r="M470" i="1"/>
  <c r="M149" i="1"/>
  <c r="M348" i="1"/>
  <c r="M106" i="1"/>
  <c r="M36" i="1"/>
  <c r="M192" i="1"/>
  <c r="M187" i="1"/>
  <c r="M184" i="1"/>
  <c r="M67" i="1"/>
  <c r="M528" i="1"/>
  <c r="M191" i="1"/>
  <c r="M66" i="1"/>
  <c r="M57" i="1"/>
  <c r="M7" i="1"/>
  <c r="M147" i="1"/>
  <c r="M91" i="1"/>
  <c r="M144" i="1"/>
  <c r="M311" i="1"/>
  <c r="M37" i="1"/>
  <c r="M133" i="1"/>
  <c r="M40" i="1"/>
  <c r="M238" i="1"/>
  <c r="M100" i="1"/>
  <c r="M85" i="1"/>
  <c r="M50" i="1"/>
  <c r="M146" i="1"/>
  <c r="M110" i="1"/>
  <c r="M48" i="1"/>
  <c r="M52" i="1"/>
  <c r="M485" i="1"/>
  <c r="M355" i="1"/>
  <c r="M298" i="1"/>
  <c r="M60" i="1"/>
  <c r="M356" i="1"/>
  <c r="M150" i="1"/>
  <c r="M49" i="1"/>
  <c r="M42" i="1"/>
  <c r="M86" i="1"/>
  <c r="M45" i="1"/>
  <c r="M132" i="1"/>
  <c r="M148" i="1"/>
  <c r="M62" i="1"/>
  <c r="M53" i="1"/>
  <c r="M353" i="1"/>
  <c r="M103" i="1"/>
  <c r="M102" i="1"/>
  <c r="M98" i="1"/>
  <c r="M75" i="1"/>
  <c r="M270" i="1"/>
  <c r="M96" i="1"/>
  <c r="M72" i="1"/>
  <c r="M14" i="1"/>
  <c r="M279" i="1"/>
  <c r="M274" i="1"/>
  <c r="M272" i="1"/>
  <c r="M268" i="1"/>
  <c r="M70" i="1"/>
  <c r="M68" i="1"/>
  <c r="M58" i="1"/>
  <c r="M239" i="1"/>
  <c r="M153" i="1"/>
  <c r="M77" i="1"/>
  <c r="M405" i="1"/>
  <c r="M189" i="1"/>
  <c r="M154" i="1"/>
  <c r="M97" i="1"/>
  <c r="M13" i="1"/>
  <c r="M152" i="1"/>
  <c r="M145" i="1"/>
  <c r="M143" i="1"/>
  <c r="M104" i="1"/>
  <c r="M94" i="1"/>
  <c r="M87" i="1"/>
  <c r="M34" i="1"/>
  <c r="M24" i="1"/>
  <c r="M209" i="1"/>
  <c r="M208" i="1"/>
  <c r="M11" i="1"/>
  <c r="M10" i="1"/>
  <c r="M99" i="1"/>
  <c r="M8" i="1"/>
  <c r="M6" i="1"/>
  <c r="M4" i="1"/>
  <c r="M169" i="1"/>
  <c r="M23" i="1"/>
  <c r="M31" i="1"/>
  <c r="M265" i="1"/>
  <c r="M394" i="1"/>
  <c r="M138" i="1"/>
  <c r="M135" i="1"/>
  <c r="M131" i="1"/>
  <c r="M287" i="1"/>
  <c r="M292" i="1"/>
  <c r="M129" i="1"/>
  <c r="M26" i="1"/>
  <c r="M113" i="1"/>
  <c r="M39" i="1"/>
  <c r="M25" i="1"/>
  <c r="M395" i="1"/>
  <c r="M137" i="1"/>
  <c r="M136" i="1"/>
  <c r="M266" i="1"/>
  <c r="M257" i="1"/>
  <c r="M115" i="1"/>
  <c r="M29" i="1"/>
  <c r="M43" i="1"/>
  <c r="M256" i="1"/>
  <c r="M130" i="1"/>
  <c r="M30" i="1"/>
  <c r="M251" i="1"/>
  <c r="M163" i="1"/>
  <c r="M90" i="1"/>
  <c r="M258" i="1"/>
  <c r="M112" i="1"/>
  <c r="M255" i="1"/>
  <c r="M254" i="1"/>
  <c r="M249" i="1"/>
  <c r="M107" i="1"/>
  <c r="M225" i="1"/>
  <c r="M221" i="1"/>
  <c r="M220" i="1"/>
  <c r="M216" i="1"/>
  <c r="M215" i="1"/>
  <c r="M114" i="1"/>
  <c r="M243" i="1"/>
  <c r="M219" i="1"/>
  <c r="M93" i="1"/>
  <c r="M83" i="1"/>
  <c r="M79" i="1"/>
  <c r="M55" i="1"/>
  <c r="M151" i="1"/>
  <c r="M92" i="1"/>
  <c r="M82" i="1"/>
  <c r="M108" i="1"/>
  <c r="M213" i="1"/>
  <c r="M74" i="1"/>
  <c r="M47" i="1"/>
  <c r="M63" i="1"/>
  <c r="M56" i="1"/>
  <c r="M46" i="1"/>
  <c r="M41" i="1"/>
  <c r="M33" i="1"/>
  <c r="M32" i="1"/>
  <c r="M12" i="1"/>
  <c r="M212" i="1"/>
  <c r="M3" i="1"/>
  <c r="M2" i="1"/>
  <c r="M9" i="1"/>
  <c r="E26" i="3" l="1"/>
  <c r="E28" i="3" s="1"/>
  <c r="C28" i="3"/>
  <c r="C10" i="4"/>
  <c r="F28" i="3"/>
  <c r="T22" i="5"/>
  <c r="C12" i="4" l="1"/>
  <c r="C18" i="4" s="1"/>
  <c r="C6" i="4"/>
</calcChain>
</file>

<file path=xl/sharedStrings.xml><?xml version="1.0" encoding="utf-8"?>
<sst xmlns="http://schemas.openxmlformats.org/spreadsheetml/2006/main" count="13887" uniqueCount="3096">
  <si>
    <t>Taluk</t>
  </si>
  <si>
    <t>GramPanchayat</t>
  </si>
  <si>
    <t>Village</t>
  </si>
  <si>
    <t>Rapthadu</t>
  </si>
  <si>
    <t>Persannayapalli</t>
  </si>
  <si>
    <t>Ayyavaripalli</t>
  </si>
  <si>
    <t>N.Varalakshmi</t>
  </si>
  <si>
    <t>B.Lakshmidevi</t>
  </si>
  <si>
    <t>G. Kothapalli</t>
  </si>
  <si>
    <t>G.Lakshmidevi</t>
  </si>
  <si>
    <t>M.Kamakshi</t>
  </si>
  <si>
    <t>M.Bharathi</t>
  </si>
  <si>
    <t>Dharmavaram</t>
  </si>
  <si>
    <t>Uppunesenapalli</t>
  </si>
  <si>
    <t>N.Sujatha</t>
  </si>
  <si>
    <t>B.Gangarathna</t>
  </si>
  <si>
    <t>N.Rohini</t>
  </si>
  <si>
    <t>B.Syamala</t>
  </si>
  <si>
    <t>N.Paavani</t>
  </si>
  <si>
    <t>C.Syamalamma</t>
  </si>
  <si>
    <t>B.Padhmavathi</t>
  </si>
  <si>
    <t>N.Venkataramudu</t>
  </si>
  <si>
    <t>Gotluru</t>
  </si>
  <si>
    <t>Mutyalamma Palli</t>
  </si>
  <si>
    <t>M.Akkamma</t>
  </si>
  <si>
    <t>Narayanamma</t>
  </si>
  <si>
    <t>Konamma</t>
  </si>
  <si>
    <t>Narsingpalli</t>
  </si>
  <si>
    <t>M.Premlatha</t>
  </si>
  <si>
    <t>B.Sumalatha</t>
  </si>
  <si>
    <t>Ahdinarayanamma</t>
  </si>
  <si>
    <t>Gandlaparthi</t>
  </si>
  <si>
    <t>G.Papamma</t>
  </si>
  <si>
    <t>B.Nagamani</t>
  </si>
  <si>
    <t>Jeyachandra</t>
  </si>
  <si>
    <t>B.Sarada</t>
  </si>
  <si>
    <t>Anantapur</t>
  </si>
  <si>
    <t>Kandukur</t>
  </si>
  <si>
    <t>Kandukuru</t>
  </si>
  <si>
    <t>D.Arundathi</t>
  </si>
  <si>
    <t>B. Ujjinamma</t>
  </si>
  <si>
    <t>R. Lakshmi Devi</t>
  </si>
  <si>
    <t>B. Ganga Ratnamma</t>
  </si>
  <si>
    <t>H.Nagamani</t>
  </si>
  <si>
    <t>S. Lakshmi Devi</t>
  </si>
  <si>
    <t>Atmakur</t>
  </si>
  <si>
    <t>Sanapa</t>
  </si>
  <si>
    <t>Upara Laxmidevi</t>
  </si>
  <si>
    <t>K Radha</t>
  </si>
  <si>
    <t>Garladinne</t>
  </si>
  <si>
    <t>Marthadu</t>
  </si>
  <si>
    <t>Attala Kusuma</t>
  </si>
  <si>
    <t>P Sikunthalamma</t>
  </si>
  <si>
    <t>K Ramanjinamma</t>
  </si>
  <si>
    <t>K Rathanamma</t>
  </si>
  <si>
    <t>K Lakshmidevi</t>
  </si>
  <si>
    <t>K Rajiswaramma</t>
  </si>
  <si>
    <t>G Ramulamma</t>
  </si>
  <si>
    <t>T Madamma</t>
  </si>
  <si>
    <t>M Varalakshmi</t>
  </si>
  <si>
    <t>Gida Rathamma</t>
  </si>
  <si>
    <t>Jugula Nagalakshmi</t>
  </si>
  <si>
    <t>Guvala Lakshminarayanamma</t>
  </si>
  <si>
    <t>Umadi Vijayalakshimi</t>
  </si>
  <si>
    <t>Pushpa</t>
  </si>
  <si>
    <t>A Gaethiri</t>
  </si>
  <si>
    <t>Gangula Ramalkshmi</t>
  </si>
  <si>
    <t>Kamarupalli</t>
  </si>
  <si>
    <t>A.Nagalakshmi</t>
  </si>
  <si>
    <t>Thalari Ramalingamma</t>
  </si>
  <si>
    <t>Pravathamma</t>
  </si>
  <si>
    <t>K Polamma</t>
  </si>
  <si>
    <t>A.Bhagyalakshmi</t>
  </si>
  <si>
    <t>G Lakshmidivi</t>
  </si>
  <si>
    <t>P Adilakshmi</t>
  </si>
  <si>
    <t>GVaralakshmi</t>
  </si>
  <si>
    <t>E Narayanamma</t>
  </si>
  <si>
    <t>Umadi vinkataliximi</t>
  </si>
  <si>
    <t>Rajiswaramma</t>
  </si>
  <si>
    <t>K Kathunabi</t>
  </si>
  <si>
    <t>K Kalavathi</t>
  </si>
  <si>
    <t>T Lakshmidivi</t>
  </si>
  <si>
    <t>K Madavi</t>
  </si>
  <si>
    <t>Saraswathi</t>
  </si>
  <si>
    <t>Madigubba</t>
  </si>
  <si>
    <t>Madigubba Thanda</t>
  </si>
  <si>
    <t>Tirupalamma</t>
  </si>
  <si>
    <t>C Pramilamma</t>
  </si>
  <si>
    <t>P.Chandramma</t>
  </si>
  <si>
    <t>P. Ramanjinamma</t>
  </si>
  <si>
    <t>Gondireddipalli</t>
  </si>
  <si>
    <t>Rama lakshmi</t>
  </si>
  <si>
    <t>S. Radha</t>
  </si>
  <si>
    <t>E Lakshmidevi</t>
  </si>
  <si>
    <t>J.Geetha</t>
  </si>
  <si>
    <t>T Ramadivi</t>
  </si>
  <si>
    <t>Anithamma</t>
  </si>
  <si>
    <t>H Madavi</t>
  </si>
  <si>
    <t>Pulakuntalakshmidevi</t>
  </si>
  <si>
    <t>H Yaramma</t>
  </si>
  <si>
    <t>K Sunitha</t>
  </si>
  <si>
    <t>Sajala Adilakshmi</t>
  </si>
  <si>
    <t>Lakshmedevi</t>
  </si>
  <si>
    <t>Krishnavinni</t>
  </si>
  <si>
    <t>Primelamma</t>
  </si>
  <si>
    <t>Badannapalli</t>
  </si>
  <si>
    <t>K.Rajeswari</t>
  </si>
  <si>
    <t>Nagaratnamma</t>
  </si>
  <si>
    <t>Alivelamma</t>
  </si>
  <si>
    <t>Lakshmi</t>
  </si>
  <si>
    <t>Dasari Chanmma</t>
  </si>
  <si>
    <t>Lakshmidevi</t>
  </si>
  <si>
    <t>Sujatha</t>
  </si>
  <si>
    <t>A.Lakshmidevi</t>
  </si>
  <si>
    <t>Sunithamma</t>
  </si>
  <si>
    <t>C. Obulamma</t>
  </si>
  <si>
    <t>K. Varalakshmi</t>
  </si>
  <si>
    <t>B. Naga Munemma</t>
  </si>
  <si>
    <t>Rage Chandra Kala</t>
  </si>
  <si>
    <t>K. Rama Subbamma</t>
  </si>
  <si>
    <t>A. Sivamma</t>
  </si>
  <si>
    <t>K. Eswaramma</t>
  </si>
  <si>
    <t>B. Leela Vathi</t>
  </si>
  <si>
    <t>B. Savitramma</t>
  </si>
  <si>
    <t>B. Venkata Lakshmi</t>
  </si>
  <si>
    <t>B. Lakshmi Devi</t>
  </si>
  <si>
    <t>D.Krishanamma</t>
  </si>
  <si>
    <t>Regatipalli</t>
  </si>
  <si>
    <t>Seetharampalli</t>
  </si>
  <si>
    <t>Venkatalakshmi</t>
  </si>
  <si>
    <t>Shavitharamma</t>
  </si>
  <si>
    <t>Suvarnamma</t>
  </si>
  <si>
    <t>B.Kalavathi</t>
  </si>
  <si>
    <t>Anuradha</t>
  </si>
  <si>
    <t>Varalakshmi</t>
  </si>
  <si>
    <t>Bharathi</t>
  </si>
  <si>
    <t>B Laxmidevi</t>
  </si>
  <si>
    <t>Nagamani G</t>
  </si>
  <si>
    <t>Lakshminarasamma</t>
  </si>
  <si>
    <t>B.Narayanamma</t>
  </si>
  <si>
    <t>Bhaghemma</t>
  </si>
  <si>
    <t>Krishnamma</t>
  </si>
  <si>
    <t>Kuderu</t>
  </si>
  <si>
    <t>Kammuru</t>
  </si>
  <si>
    <t>L Adilakshmi</t>
  </si>
  <si>
    <t>B Lalitha</t>
  </si>
  <si>
    <t>S Varalakshmi</t>
  </si>
  <si>
    <t>C Chandrakala</t>
  </si>
  <si>
    <t>L Lakshmidavi</t>
  </si>
  <si>
    <t>L Kullayamma</t>
  </si>
  <si>
    <t>L Polamma</t>
  </si>
  <si>
    <t>Singanamala</t>
  </si>
  <si>
    <t>Salakamcheruvu</t>
  </si>
  <si>
    <t>J Lakshminarayanamma</t>
  </si>
  <si>
    <t>Ipperu</t>
  </si>
  <si>
    <t>D Chandbee</t>
  </si>
  <si>
    <t>M Sujatha</t>
  </si>
  <si>
    <t>C Lakshmi devi</t>
  </si>
  <si>
    <t>Shanthakumari</t>
  </si>
  <si>
    <t>Anusiyamma</t>
  </si>
  <si>
    <t>Dhanalakshmi</t>
  </si>
  <si>
    <t>Sivalakshmi</t>
  </si>
  <si>
    <t>Chamundiswari</t>
  </si>
  <si>
    <t>Rajiswri</t>
  </si>
  <si>
    <t>J Akkamma</t>
  </si>
  <si>
    <t>Subarathanamma</t>
  </si>
  <si>
    <t>Niramala</t>
  </si>
  <si>
    <t>Ramanjinamma</t>
  </si>
  <si>
    <t>Narasamma</t>
  </si>
  <si>
    <t>P Rajaswari</t>
  </si>
  <si>
    <t>R. Chalamma</t>
  </si>
  <si>
    <t>C. Nagamma</t>
  </si>
  <si>
    <t>Y. Lakshmi Devi</t>
  </si>
  <si>
    <t>A. Sarojamma</t>
  </si>
  <si>
    <t>S. Jayamma</t>
  </si>
  <si>
    <t>S. Obulamma</t>
  </si>
  <si>
    <t>S. Anasuyamma</t>
  </si>
  <si>
    <t>R. Vijaya Lakshmi</t>
  </si>
  <si>
    <t>Krishnamareddy Palli</t>
  </si>
  <si>
    <t>B. Lakshmi Narayanamma</t>
  </si>
  <si>
    <t>Bandameedapalli</t>
  </si>
  <si>
    <t>BANDAMEEDAPALLI_RF</t>
  </si>
  <si>
    <t>Nagalaxmi</t>
  </si>
  <si>
    <t>Subbamma</t>
  </si>
  <si>
    <t>M.Sunitha</t>
  </si>
  <si>
    <t>Y.Sravani</t>
  </si>
  <si>
    <t>Y.Aruna</t>
  </si>
  <si>
    <t>Y.Lakshminarayanamma</t>
  </si>
  <si>
    <t>P.Sivamma</t>
  </si>
  <si>
    <t>Prabavathi</t>
  </si>
  <si>
    <t>W.Narasapuram</t>
  </si>
  <si>
    <t>C Saraswathi</t>
  </si>
  <si>
    <t>Guruguntla</t>
  </si>
  <si>
    <t>V Mashanamma</t>
  </si>
  <si>
    <t>V Adilakshmi</t>
  </si>
  <si>
    <t>M Lakshi narasamma</t>
  </si>
  <si>
    <t>A Prabavathi</t>
  </si>
  <si>
    <t>D Rathamma</t>
  </si>
  <si>
    <t>P Suraka</t>
  </si>
  <si>
    <t>P Adinarayanamma</t>
  </si>
  <si>
    <t>D Chandrakala</t>
  </si>
  <si>
    <t>S Nurjahan</t>
  </si>
  <si>
    <t>Adinarayanamma</t>
  </si>
  <si>
    <t>Bayamma</t>
  </si>
  <si>
    <t>B.Veeranaramma</t>
  </si>
  <si>
    <t>Rajeswari</t>
  </si>
  <si>
    <t>Thummala</t>
  </si>
  <si>
    <t>Mallaineni Palli</t>
  </si>
  <si>
    <t>nagamma</t>
  </si>
  <si>
    <t>Ramalakshmi</t>
  </si>
  <si>
    <t>Muchurami</t>
  </si>
  <si>
    <t>K.Puspalatha</t>
  </si>
  <si>
    <t>Pedda Obuleshu</t>
  </si>
  <si>
    <t>T.Lakshmidevi</t>
  </si>
  <si>
    <t>S.Chinna Anjinamma</t>
  </si>
  <si>
    <t>B.Ramulamma</t>
  </si>
  <si>
    <t>M.Salamma</t>
  </si>
  <si>
    <t>A.Suvarnamma</t>
  </si>
  <si>
    <t>S.Nagalakshimi</t>
  </si>
  <si>
    <t>k.Ananthamma</t>
  </si>
  <si>
    <t>T.Nirmmalamma</t>
  </si>
  <si>
    <t>B.Nagalakshmamma</t>
  </si>
  <si>
    <t>P.Jayasri</t>
  </si>
  <si>
    <t>K.Prameela</t>
  </si>
  <si>
    <t>V.Sivamma</t>
  </si>
  <si>
    <t>V.Nageswari</t>
  </si>
  <si>
    <t>M.Ramadevi</t>
  </si>
  <si>
    <t>J.Lakshiminarasamma</t>
  </si>
  <si>
    <t>K Ramakka</t>
  </si>
  <si>
    <t>M Lakshmedevi</t>
  </si>
  <si>
    <t>Thopudurthi</t>
  </si>
  <si>
    <t>T Nagamani</t>
  </si>
  <si>
    <t>T Rajamma</t>
  </si>
  <si>
    <t>T Shimula</t>
  </si>
  <si>
    <t>T Ambojamma</t>
  </si>
  <si>
    <t>N Sivamma</t>
  </si>
  <si>
    <t>T Madhamma</t>
  </si>
  <si>
    <t>T Madavi</t>
  </si>
  <si>
    <t>S Prashanthi</t>
  </si>
  <si>
    <t>B Rajiswari</t>
  </si>
  <si>
    <t>M Kanthamma</t>
  </si>
  <si>
    <t>T Rayamma</t>
  </si>
  <si>
    <t>T Lingamma</t>
  </si>
  <si>
    <t>Savthramma</t>
  </si>
  <si>
    <t>Arunamma</t>
  </si>
  <si>
    <t>Antarganga</t>
  </si>
  <si>
    <t>K Nagamani</t>
  </si>
  <si>
    <t>K Chamundeswari</t>
  </si>
  <si>
    <t>K Maheswari</t>
  </si>
  <si>
    <t>K Gagamma</t>
  </si>
  <si>
    <t>K Swathi</t>
  </si>
  <si>
    <t>K Ramdaevi</t>
  </si>
  <si>
    <t>G Sesamma</t>
  </si>
  <si>
    <t>K Appamma</t>
  </si>
  <si>
    <t>B Arunamma</t>
  </si>
  <si>
    <t>C Narasamma</t>
  </si>
  <si>
    <t>D Khasibi</t>
  </si>
  <si>
    <t>Yaramma</t>
  </si>
  <si>
    <t>C Lakshmidevi</t>
  </si>
  <si>
    <t>M Bommakka</t>
  </si>
  <si>
    <t>T Shanthamma</t>
  </si>
  <si>
    <t>T Lakshmedevi</t>
  </si>
  <si>
    <t>T Susilamma</t>
  </si>
  <si>
    <t>T Obulamma</t>
  </si>
  <si>
    <t>B Gangadhevi</t>
  </si>
  <si>
    <t>Rangampeta</t>
  </si>
  <si>
    <t>K.Adilakshmi</t>
  </si>
  <si>
    <t>Prabhavathi</t>
  </si>
  <si>
    <t>k Saraswathi</t>
  </si>
  <si>
    <t>G Suvaranamma</t>
  </si>
  <si>
    <t>C Adilakshmi</t>
  </si>
  <si>
    <t>C Silapa</t>
  </si>
  <si>
    <t>K Parvathi</t>
  </si>
  <si>
    <t>C Yaramma</t>
  </si>
  <si>
    <t>G Venkatalakshmi</t>
  </si>
  <si>
    <t>M Santhamma</t>
  </si>
  <si>
    <t>P Lakshmamma</t>
  </si>
  <si>
    <t>T Nagalakashmamma</t>
  </si>
  <si>
    <t>Y.Gangarathnamma</t>
  </si>
  <si>
    <t>J.Chennamma</t>
  </si>
  <si>
    <t>M.Saraswathi</t>
  </si>
  <si>
    <t>M.Pavani</t>
  </si>
  <si>
    <t>B Kanthamma</t>
  </si>
  <si>
    <t>K Suguna</t>
  </si>
  <si>
    <t>B Subbamma</t>
  </si>
  <si>
    <t>S.Narayanamma</t>
  </si>
  <si>
    <t>Y.Akkamma</t>
  </si>
  <si>
    <t>Bukkarayasamudram</t>
  </si>
  <si>
    <t>Siddarampuram</t>
  </si>
  <si>
    <t>P Radhamma</t>
  </si>
  <si>
    <t>A.suseelamma</t>
  </si>
  <si>
    <t>B Narakka</t>
  </si>
  <si>
    <t>B Naramma</t>
  </si>
  <si>
    <t>Lakshmidevamma</t>
  </si>
  <si>
    <t>B Peddakadiramma</t>
  </si>
  <si>
    <t>P Kalavati</t>
  </si>
  <si>
    <t>G Vasundharamma</t>
  </si>
  <si>
    <t>S. Anjinamma</t>
  </si>
  <si>
    <t>A. Ramakrishnamma</t>
  </si>
  <si>
    <t>B. Lakshmikantamma</t>
  </si>
  <si>
    <t>S. Kumari</t>
  </si>
  <si>
    <t>K.Sarojamma</t>
  </si>
  <si>
    <t>Narpala</t>
  </si>
  <si>
    <t>Ganganapalli</t>
  </si>
  <si>
    <t>Thumpera</t>
  </si>
  <si>
    <t>M Peddakka</t>
  </si>
  <si>
    <t>S Uligamma</t>
  </si>
  <si>
    <t>G Aswini</t>
  </si>
  <si>
    <t>R Bhagyalakshmi</t>
  </si>
  <si>
    <t>B Lakshmidevi</t>
  </si>
  <si>
    <t>Malakapuram</t>
  </si>
  <si>
    <t>Jyothi</t>
  </si>
  <si>
    <t>Ramadevi</t>
  </si>
  <si>
    <t>Ramanamma</t>
  </si>
  <si>
    <t>Eswaramma</t>
  </si>
  <si>
    <t>Nagamma</t>
  </si>
  <si>
    <t>Vasanthamma</t>
  </si>
  <si>
    <t>Ravulacheruvu</t>
  </si>
  <si>
    <t>Thippepalii</t>
  </si>
  <si>
    <t>Vannamma</t>
  </si>
  <si>
    <t>Gangamma</t>
  </si>
  <si>
    <t>Akkamma</t>
  </si>
  <si>
    <t>Dharmapuri</t>
  </si>
  <si>
    <t>C. Bathalapalli</t>
  </si>
  <si>
    <t>G. Lakshmidevi</t>
  </si>
  <si>
    <t>Gangulamma</t>
  </si>
  <si>
    <t>Aswani</t>
  </si>
  <si>
    <t>Shamala</t>
  </si>
  <si>
    <t>Madhavi</t>
  </si>
  <si>
    <t>Ahdilakshmi</t>
  </si>
  <si>
    <t>Sarashathi</t>
  </si>
  <si>
    <t>Sanjamma</t>
  </si>
  <si>
    <t>B.Balakondamma</t>
  </si>
  <si>
    <t>Udiripikonda</t>
  </si>
  <si>
    <t>Udiripikonda Thanda</t>
  </si>
  <si>
    <t>M Lakshmamma</t>
  </si>
  <si>
    <t>M Kesamma</t>
  </si>
  <si>
    <t>Kunutur</t>
  </si>
  <si>
    <t>Kuntur</t>
  </si>
  <si>
    <t>Rajamma</t>
  </si>
  <si>
    <t>Umadevi</t>
  </si>
  <si>
    <t>Sarawathi</t>
  </si>
  <si>
    <t>Nirmala</t>
  </si>
  <si>
    <t>Sirisha</t>
  </si>
  <si>
    <t>Veeranagamma</t>
  </si>
  <si>
    <t>Obulamma</t>
  </si>
  <si>
    <t>Nagamani</t>
  </si>
  <si>
    <t>P.Yhothi</t>
  </si>
  <si>
    <t>Jayalakshmi</t>
  </si>
  <si>
    <t>Nagarathnamma</t>
  </si>
  <si>
    <t>Subadhamma</t>
  </si>
  <si>
    <t>Marutla</t>
  </si>
  <si>
    <t>Marutla - 3</t>
  </si>
  <si>
    <t>Mamatha</t>
  </si>
  <si>
    <t>K Shashikala</t>
  </si>
  <si>
    <t>T Sulochanna</t>
  </si>
  <si>
    <t>N Sreelakshmi</t>
  </si>
  <si>
    <t>K Jyothi</t>
  </si>
  <si>
    <t>B Chinnamma</t>
  </si>
  <si>
    <t>P Eswaramma</t>
  </si>
  <si>
    <t>M Aruna</t>
  </si>
  <si>
    <t>P Radhik</t>
  </si>
  <si>
    <t>M Lalithamma</t>
  </si>
  <si>
    <t>Paravithamma</t>
  </si>
  <si>
    <t>D.Narayanamma</t>
  </si>
  <si>
    <t>Dhanalaxmi</t>
  </si>
  <si>
    <t>Padhmavathi</t>
  </si>
  <si>
    <t>Parvathi</t>
  </si>
  <si>
    <t>Dayyam Lakshmi</t>
  </si>
  <si>
    <t>Alakkuntla Lakshmi Devi</t>
  </si>
  <si>
    <t>Bogimi Lakshmi Narasamma</t>
  </si>
  <si>
    <t>Kummara Rama Subbama</t>
  </si>
  <si>
    <t>Hothuru Venkata lakshmamma</t>
  </si>
  <si>
    <t>Premela</t>
  </si>
  <si>
    <t>Mannila</t>
  </si>
  <si>
    <t>Butra Ellamma</t>
  </si>
  <si>
    <t>Allu Sanjamma</t>
  </si>
  <si>
    <t>Battineni Lakshmi Devi</t>
  </si>
  <si>
    <t>Narra Lakshmamma</t>
  </si>
  <si>
    <t>Allu Chinna Nagamma</t>
  </si>
  <si>
    <t>N. Sarojamma</t>
  </si>
  <si>
    <t>N. Varalakshmi</t>
  </si>
  <si>
    <t>S. Naga Ratnamma</t>
  </si>
  <si>
    <t>Allu aruna</t>
  </si>
  <si>
    <t>Allu Krishna Kumari</t>
  </si>
  <si>
    <t>Annagiri Chandramma</t>
  </si>
  <si>
    <t>G. Lakshmi Narasamma</t>
  </si>
  <si>
    <t>Annagiri Salamma</t>
  </si>
  <si>
    <t>Annagiri Lakshmi devi</t>
  </si>
  <si>
    <t>Annagiri Narayanamma</t>
  </si>
  <si>
    <t>Balagonda Nagendramma</t>
  </si>
  <si>
    <t>Annagiri  Leelavathi</t>
  </si>
  <si>
    <t>Annagiri Swarnalatha</t>
  </si>
  <si>
    <t>V. Rama Krishnamma</t>
  </si>
  <si>
    <t>RamaDevi</t>
  </si>
  <si>
    <t>G Venkataramanamma</t>
  </si>
  <si>
    <t>N Sreelatha</t>
  </si>
  <si>
    <t>G Prabhavathi</t>
  </si>
  <si>
    <t>B Dheevi</t>
  </si>
  <si>
    <t>N Sreedhevi</t>
  </si>
  <si>
    <t>N Ramulamma</t>
  </si>
  <si>
    <t>S.Rajamma</t>
  </si>
  <si>
    <t>K.Lakshmidevi</t>
  </si>
  <si>
    <t>Katamaiah</t>
  </si>
  <si>
    <t>N Vimalamma</t>
  </si>
  <si>
    <t>M Sugunamma</t>
  </si>
  <si>
    <t>S Lakshminarayanamma</t>
  </si>
  <si>
    <t>B Ramalakshmi</t>
  </si>
  <si>
    <t>K Lakshminarayanamma</t>
  </si>
  <si>
    <t>G Rajeswari</t>
  </si>
  <si>
    <t>G.Nagendramma</t>
  </si>
  <si>
    <t>N Varalakshmi</t>
  </si>
  <si>
    <t>T.Madakka</t>
  </si>
  <si>
    <t>Sundharamma</t>
  </si>
  <si>
    <t>T Madakka</t>
  </si>
  <si>
    <t>M Lakshmidevi</t>
  </si>
  <si>
    <t>T Yaramma</t>
  </si>
  <si>
    <t>T Radika</t>
  </si>
  <si>
    <t>T Siresha</t>
  </si>
  <si>
    <t>T.Akkamma</t>
  </si>
  <si>
    <t>Janthuluru</t>
  </si>
  <si>
    <t>K. Savitramma</t>
  </si>
  <si>
    <t>K. Gayatri</t>
  </si>
  <si>
    <t>K. Anasuyamma</t>
  </si>
  <si>
    <t>K. Nagasubbamma</t>
  </si>
  <si>
    <t>G. Pushpalatha</t>
  </si>
  <si>
    <t>G. Parvathi</t>
  </si>
  <si>
    <t>B.Ventamma</t>
  </si>
  <si>
    <t>B. Lakshmidevi</t>
  </si>
  <si>
    <t>C.Adilakshmi</t>
  </si>
  <si>
    <t>V.Ademma</t>
  </si>
  <si>
    <t>M.Lakshmidevi</t>
  </si>
  <si>
    <t>N.Munikantham</t>
  </si>
  <si>
    <t>M.Sanjamma</t>
  </si>
  <si>
    <t>M.Ramulamma</t>
  </si>
  <si>
    <t>C.Ramathulasi</t>
  </si>
  <si>
    <t>K.Malleswari</t>
  </si>
  <si>
    <t>G.Eswaramma</t>
  </si>
  <si>
    <t>G.Susilamma</t>
  </si>
  <si>
    <t>A.Jayalaksmi</t>
  </si>
  <si>
    <t>M.Chandra kala</t>
  </si>
  <si>
    <t>P.Obulamma</t>
  </si>
  <si>
    <t>C.Rama lakshimamma</t>
  </si>
  <si>
    <t>M.Basamma</t>
  </si>
  <si>
    <t>C.C. Kothakota</t>
  </si>
  <si>
    <t>Kanampalli</t>
  </si>
  <si>
    <t>N.Jayamma</t>
  </si>
  <si>
    <t>K.Narayanamma</t>
  </si>
  <si>
    <t>P.Venkatalakshmi</t>
  </si>
  <si>
    <t>M.Dhanalakshmi</t>
  </si>
  <si>
    <t>N.Lakshmidevi</t>
  </si>
  <si>
    <t>Padmavathi</t>
  </si>
  <si>
    <t>K.Nagaveni</t>
  </si>
  <si>
    <t>Nandinidevi</t>
  </si>
  <si>
    <t>Thulasamma</t>
  </si>
  <si>
    <t>Sakamma</t>
  </si>
  <si>
    <t>Malleswari</t>
  </si>
  <si>
    <t>Lingamma</t>
  </si>
  <si>
    <t>N. Bayamma</t>
  </si>
  <si>
    <t>K. Salamma</t>
  </si>
  <si>
    <t>S.Manjula</t>
  </si>
  <si>
    <t>G.Narayanamma</t>
  </si>
  <si>
    <t>Putaparthi</t>
  </si>
  <si>
    <t>Bramhana palli</t>
  </si>
  <si>
    <t>Chinnakondayapalli</t>
  </si>
  <si>
    <t>China Kondaya Palli</t>
  </si>
  <si>
    <t>P.Ramadevi</t>
  </si>
  <si>
    <t>K.Nageswaramma</t>
  </si>
  <si>
    <t>G.Pullamma</t>
  </si>
  <si>
    <t>G.Nagalakshmi</t>
  </si>
  <si>
    <t>K.Nallamma</t>
  </si>
  <si>
    <t>B.Nallamma</t>
  </si>
  <si>
    <t>G.Barathi</t>
  </si>
  <si>
    <t>N Parvathamma</t>
  </si>
  <si>
    <t>P. Narayanapuram</t>
  </si>
  <si>
    <t>M Thimmakka</t>
  </si>
  <si>
    <t>K Sreedevi</t>
  </si>
  <si>
    <t>G Chithambrmma</t>
  </si>
  <si>
    <t>T. Varalakshmi</t>
  </si>
  <si>
    <t>L. Vanaja</t>
  </si>
  <si>
    <t>M Salamma</t>
  </si>
  <si>
    <t>J Shyamalamma</t>
  </si>
  <si>
    <t>B Ambika</t>
  </si>
  <si>
    <t>K Paravathi</t>
  </si>
  <si>
    <t>K Nagamma</t>
  </si>
  <si>
    <t>Thimmapuram</t>
  </si>
  <si>
    <t>lakshmidevi</t>
  </si>
  <si>
    <t>chandrakala</t>
  </si>
  <si>
    <t>J Durgamma</t>
  </si>
  <si>
    <t>Karutlapalli</t>
  </si>
  <si>
    <t>R Anasuyamma</t>
  </si>
  <si>
    <t>E Jayalaxmi</t>
  </si>
  <si>
    <t>C. Lakshminarasamma</t>
  </si>
  <si>
    <t>Kanaganepalli</t>
  </si>
  <si>
    <t>Kanaganipalli</t>
  </si>
  <si>
    <t>Kondareddypalli</t>
  </si>
  <si>
    <t>Channdrakalla</t>
  </si>
  <si>
    <t>Lalithamma</t>
  </si>
  <si>
    <t>Shanthamma</t>
  </si>
  <si>
    <t>Laxminarasamma</t>
  </si>
  <si>
    <t>Suravanamma</t>
  </si>
  <si>
    <t>Pavani</t>
  </si>
  <si>
    <t>Kanathamma</t>
  </si>
  <si>
    <t>Mahalingamma</t>
  </si>
  <si>
    <t>D LakshmiDevi</t>
  </si>
  <si>
    <t>Jainabi</t>
  </si>
  <si>
    <t>Bhagayamma</t>
  </si>
  <si>
    <t>S.Lakshmamma</t>
  </si>
  <si>
    <t>S.Saraswathi</t>
  </si>
  <si>
    <t>S.Sukanya</t>
  </si>
  <si>
    <t>Chakrayapeta</t>
  </si>
  <si>
    <t>Pothurajukaluva</t>
  </si>
  <si>
    <t>C.Varalakshmi</t>
  </si>
  <si>
    <t>C.Lakshmi</t>
  </si>
  <si>
    <t>C.Lakshmirangamma</t>
  </si>
  <si>
    <t>C.Balamma</t>
  </si>
  <si>
    <t>S.Nageswari</t>
  </si>
  <si>
    <t>C.Nageswari</t>
  </si>
  <si>
    <t>Battalapalli</t>
  </si>
  <si>
    <t>Edula Mushturu</t>
  </si>
  <si>
    <t>B. Aruna</t>
  </si>
  <si>
    <t>B. Parvathi</t>
  </si>
  <si>
    <t>T.Sukanya</t>
  </si>
  <si>
    <t>T. Rama devi</t>
  </si>
  <si>
    <t>Boggu Lingamma</t>
  </si>
  <si>
    <t>S. Krishnamma</t>
  </si>
  <si>
    <t>Talari Lakshmi devi</t>
  </si>
  <si>
    <t>Yella Nagamma</t>
  </si>
  <si>
    <t>Abbennagari Jayalakshmi</t>
  </si>
  <si>
    <t>Abbennagari Lakshmi Devi</t>
  </si>
  <si>
    <t>P. Chadalla</t>
  </si>
  <si>
    <t>R.Nagalakshmi</t>
  </si>
  <si>
    <t>R.Lakshmidevi</t>
  </si>
  <si>
    <t>R.Neraja</t>
  </si>
  <si>
    <t>K.Nagaratnamma</t>
  </si>
  <si>
    <t>K.Prabhavati</t>
  </si>
  <si>
    <t>K.Nagalaksmi</t>
  </si>
  <si>
    <t>K.Padnavati</t>
  </si>
  <si>
    <t>K.Puspavathi</t>
  </si>
  <si>
    <t>N.Erramma</t>
  </si>
  <si>
    <t>Y.Savitramma</t>
  </si>
  <si>
    <t>K.Keshamma</t>
  </si>
  <si>
    <t>C.Chandrakala</t>
  </si>
  <si>
    <t>C.Chawdamma</t>
  </si>
  <si>
    <t>C.Savithri</t>
  </si>
  <si>
    <t>A.Ramanamma</t>
  </si>
  <si>
    <t>Mallakaluva</t>
  </si>
  <si>
    <t>Tumparthi</t>
  </si>
  <si>
    <t>Jayamma</t>
  </si>
  <si>
    <t>Aswarthamma</t>
  </si>
  <si>
    <t>Venkatamma</t>
  </si>
  <si>
    <t>Sarada</t>
  </si>
  <si>
    <t>Kanthamma</t>
  </si>
  <si>
    <t>B.Nagarajamma</t>
  </si>
  <si>
    <t>K.Rathnamma</t>
  </si>
  <si>
    <t>N.Puspavathi</t>
  </si>
  <si>
    <t>N.Nagalaksmi</t>
  </si>
  <si>
    <t>Srinivasulu</t>
  </si>
  <si>
    <t>D.Govindhu</t>
  </si>
  <si>
    <t>Shek Seelarsab</t>
  </si>
  <si>
    <t>Geethanjali</t>
  </si>
  <si>
    <t>Nagalakshmi</t>
  </si>
  <si>
    <t>Aliveni</t>
  </si>
  <si>
    <t>Ansuyamma</t>
  </si>
  <si>
    <t>Serisha</t>
  </si>
  <si>
    <t>Janserani</t>
  </si>
  <si>
    <t>K.VenkataReddy</t>
  </si>
  <si>
    <t>C.Nagalakshmi</t>
  </si>
  <si>
    <t>K.Nalamma</t>
  </si>
  <si>
    <t>R.Konamma</t>
  </si>
  <si>
    <t>Y.Ramanjinamma</t>
  </si>
  <si>
    <t>Y.Eswaramma</t>
  </si>
  <si>
    <t>K.Savitramma</t>
  </si>
  <si>
    <t>N.Chennamma</t>
  </si>
  <si>
    <t>K.Rajamma</t>
  </si>
  <si>
    <t>N.Adilakshmi</t>
  </si>
  <si>
    <t>R.Narayanamma</t>
  </si>
  <si>
    <t>N. Maruthamma</t>
  </si>
  <si>
    <t>Venkatalaxmi K</t>
  </si>
  <si>
    <t>Karunavthi</t>
  </si>
  <si>
    <t>Neelavathi</t>
  </si>
  <si>
    <t>Suvarna</t>
  </si>
  <si>
    <t>Anusuyamma</t>
  </si>
  <si>
    <t>Sumala</t>
  </si>
  <si>
    <t>B.Rani</t>
  </si>
  <si>
    <t>Venkataramanamma</t>
  </si>
  <si>
    <t>B. Kesanna</t>
  </si>
  <si>
    <t>p.lakshmidevi</t>
  </si>
  <si>
    <t>P Vijayalakshmi</t>
  </si>
  <si>
    <t>K Chennamma</t>
  </si>
  <si>
    <t>K Adilakshmi</t>
  </si>
  <si>
    <t>J Subbarathnamma</t>
  </si>
  <si>
    <t>B Savitramma</t>
  </si>
  <si>
    <t>B Venkatalashmi</t>
  </si>
  <si>
    <t>T Janakamma</t>
  </si>
  <si>
    <t>Cholasamudram</t>
  </si>
  <si>
    <t>Jayapuram</t>
  </si>
  <si>
    <t>AKKAMMA</t>
  </si>
  <si>
    <t>VENKATALAKSHMI</t>
  </si>
  <si>
    <t>P Yerremma</t>
  </si>
  <si>
    <t>P Yerramma</t>
  </si>
  <si>
    <t>V Parvathi</t>
  </si>
  <si>
    <t>Ramalingamma</t>
  </si>
  <si>
    <t>A Aruna</t>
  </si>
  <si>
    <t>S Lakshminaryanamma</t>
  </si>
  <si>
    <t>Neelampalli</t>
  </si>
  <si>
    <t>Shek sabhana</t>
  </si>
  <si>
    <t>N.Nageswariamma</t>
  </si>
  <si>
    <t>R.Jayamma</t>
  </si>
  <si>
    <t>R.Devathamma</t>
  </si>
  <si>
    <t>K.Saraspathi</t>
  </si>
  <si>
    <t>K.Varalakshimi</t>
  </si>
  <si>
    <t>K.Kanthamma</t>
  </si>
  <si>
    <t>P.Susilamma</t>
  </si>
  <si>
    <t>B.Laksiminarayanamma</t>
  </si>
  <si>
    <t>K.Suvaranamma</t>
  </si>
  <si>
    <t>P.Lakshimi devi</t>
  </si>
  <si>
    <t>D.Thippamma</t>
  </si>
  <si>
    <t>K.Lakshimi devi</t>
  </si>
  <si>
    <t>N.Varalakshimi</t>
  </si>
  <si>
    <t>R.Parvathi</t>
  </si>
  <si>
    <t>G.Ramanamma</t>
  </si>
  <si>
    <t>K.Venkata ramanamma</t>
  </si>
  <si>
    <t>Chennampalli</t>
  </si>
  <si>
    <t>M.Ramanjinamma</t>
  </si>
  <si>
    <t>K.Nagalakshmamma</t>
  </si>
  <si>
    <t>D.Subbamma</t>
  </si>
  <si>
    <t>N.Savithramma</t>
  </si>
  <si>
    <t>B.Rathnamma</t>
  </si>
  <si>
    <t>E.Lakshmi devi</t>
  </si>
  <si>
    <t>V.Nirmala</t>
  </si>
  <si>
    <t>C.Rathanamma</t>
  </si>
  <si>
    <t>K.Thulasamma</t>
  </si>
  <si>
    <t>B.Adinarayanamma</t>
  </si>
  <si>
    <t>T.Subbalakshmi</t>
  </si>
  <si>
    <t>T.Nagarathanamma</t>
  </si>
  <si>
    <t>M.Narayanamma</t>
  </si>
  <si>
    <t>T.Sarojamma</t>
  </si>
  <si>
    <t>P.Jayalakshmi</t>
  </si>
  <si>
    <t>K.Bhagyalakshmi</t>
  </si>
  <si>
    <t>K.Arunavathi</t>
  </si>
  <si>
    <t>D Peeramma</t>
  </si>
  <si>
    <t>Gowramma</t>
  </si>
  <si>
    <t>Manjula</t>
  </si>
  <si>
    <t>J. Rama Devi</t>
  </si>
  <si>
    <t>Rameeza</t>
  </si>
  <si>
    <t>Sarojamma</t>
  </si>
  <si>
    <t>M Omkaramma</t>
  </si>
  <si>
    <t>S Parvathi</t>
  </si>
  <si>
    <t>S Kavithamma</t>
  </si>
  <si>
    <t>E Vishalakshi</t>
  </si>
  <si>
    <t>M Gangamma</t>
  </si>
  <si>
    <t>S Nagalakshmi</t>
  </si>
  <si>
    <t>D Lakshmidevi</t>
  </si>
  <si>
    <t>J Nagavani</t>
  </si>
  <si>
    <t>Boginepalli</t>
  </si>
  <si>
    <t>Madhapuram Kanthamma</t>
  </si>
  <si>
    <t>Nara Suresh</t>
  </si>
  <si>
    <t>Santhamma</t>
  </si>
  <si>
    <t>Lakshmidivi</t>
  </si>
  <si>
    <t>Tummala</t>
  </si>
  <si>
    <t>Varalashmi</t>
  </si>
  <si>
    <t>Sivamma</t>
  </si>
  <si>
    <t>Sumalatha</t>
  </si>
  <si>
    <t>Vankatamma</t>
  </si>
  <si>
    <t>Gangalakunta</t>
  </si>
  <si>
    <t>Yellamma</t>
  </si>
  <si>
    <t>B.Bull nagaraju</t>
  </si>
  <si>
    <t>Y. Bharathi</t>
  </si>
  <si>
    <t>Y. Komalamma</t>
  </si>
  <si>
    <t>Y. Padma vathi</t>
  </si>
  <si>
    <t>G. Ramulamma</t>
  </si>
  <si>
    <t>K.Lokeswari</t>
  </si>
  <si>
    <t>Y.Sailaja</t>
  </si>
  <si>
    <t>Y.Anuradha</t>
  </si>
  <si>
    <t>Budaga Nagamani</t>
  </si>
  <si>
    <t>Gaandla Anji namma</t>
  </si>
  <si>
    <t>B.Malliswari</t>
  </si>
  <si>
    <t>Maruru</t>
  </si>
  <si>
    <t>Chaptla</t>
  </si>
  <si>
    <t>T.Marekka</t>
  </si>
  <si>
    <t>T. Ratnamma</t>
  </si>
  <si>
    <t>Chinna Palli Ratnamma</t>
  </si>
  <si>
    <t>Bere Lakshmi Devi</t>
  </si>
  <si>
    <t>J Bhulakshmi</t>
  </si>
  <si>
    <t>J Muthyalakka</t>
  </si>
  <si>
    <t>S Gangamma</t>
  </si>
  <si>
    <t>Sodanapalli</t>
  </si>
  <si>
    <t>sodanapalli</t>
  </si>
  <si>
    <t>G.Venkataramanamma</t>
  </si>
  <si>
    <t>C.Lakshmidevamma</t>
  </si>
  <si>
    <t>J.Lakshmidevi</t>
  </si>
  <si>
    <t>A.Nalini</t>
  </si>
  <si>
    <t>A.Geethamma</t>
  </si>
  <si>
    <t>E.Bagyamma</t>
  </si>
  <si>
    <t>A.Bagyamma</t>
  </si>
  <si>
    <t>A.Varalakshmi</t>
  </si>
  <si>
    <t>B.Radikalakshmi</t>
  </si>
  <si>
    <t>D.Sivalakshmi</t>
  </si>
  <si>
    <t>V. Ashwarthamma</t>
  </si>
  <si>
    <t>A. Ganga Rathna</t>
  </si>
  <si>
    <t>A. Munemma</t>
  </si>
  <si>
    <t>J.Lingamma</t>
  </si>
  <si>
    <t>J. Siva Lingamma</t>
  </si>
  <si>
    <t>J.Saraswathi</t>
  </si>
  <si>
    <t>J. Chandrakala</t>
  </si>
  <si>
    <t>A. Ademma</t>
  </si>
  <si>
    <t>A. Suvarna</t>
  </si>
  <si>
    <t>A. Pullamma</t>
  </si>
  <si>
    <t>C Sunithamma</t>
  </si>
  <si>
    <t>C Susilamma</t>
  </si>
  <si>
    <t>Anitha</t>
  </si>
  <si>
    <t>LakshmiNarayanamma</t>
  </si>
  <si>
    <t>A.Parvathamma</t>
  </si>
  <si>
    <t>A.Madhavilatha</t>
  </si>
  <si>
    <t>P.Renuka</t>
  </si>
  <si>
    <t>A.Hemavathi</t>
  </si>
  <si>
    <t>M.Sivamma</t>
  </si>
  <si>
    <t>Pullalarevu</t>
  </si>
  <si>
    <t>B.Anitamma</t>
  </si>
  <si>
    <t>Pasupala Eswaramma</t>
  </si>
  <si>
    <t>G.Nagalakshimi</t>
  </si>
  <si>
    <t>G.Channamma</t>
  </si>
  <si>
    <t>P. Lakshmi Kantamma</t>
  </si>
  <si>
    <t>G.Venkata lakshimi</t>
  </si>
  <si>
    <t>Pasapala Rukmini</t>
  </si>
  <si>
    <t>Kummara Maheshwari</t>
  </si>
  <si>
    <t>P. Padmavathi</t>
  </si>
  <si>
    <t>B. Eswaramma</t>
  </si>
  <si>
    <t>Lakshmi Devi</t>
  </si>
  <si>
    <t>M. Chandra Kala</t>
  </si>
  <si>
    <t>Lakshmi Narasamma</t>
  </si>
  <si>
    <t>Baita Samudram Lakshidevi</t>
  </si>
  <si>
    <t>Mannila Venkata Lakshmamma</t>
  </si>
  <si>
    <t>M. Nageshwari</t>
  </si>
  <si>
    <t>D.Ysodhamma</t>
  </si>
  <si>
    <t>G.Hampamma</t>
  </si>
  <si>
    <t>M.Sarala</t>
  </si>
  <si>
    <t>Billa Lakshmi Devi</t>
  </si>
  <si>
    <t>N.Surya Narayana</t>
  </si>
  <si>
    <t>G.Nagamani</t>
  </si>
  <si>
    <t>K. Nagaveni</t>
  </si>
  <si>
    <t>P.Laxmi Devi</t>
  </si>
  <si>
    <t>Leelavathi</t>
  </si>
  <si>
    <t>C.Tulasi</t>
  </si>
  <si>
    <t>B.Naga lakshmi</t>
  </si>
  <si>
    <t>Bathini Sivamma</t>
  </si>
  <si>
    <t>Talari Lakshminarasamma</t>
  </si>
  <si>
    <t>T Narayanamma</t>
  </si>
  <si>
    <t>A. Nagalakshmamma</t>
  </si>
  <si>
    <t>B. Anantamma</t>
  </si>
  <si>
    <t>Rama Krishnamma</t>
  </si>
  <si>
    <t>Peddakka</t>
  </si>
  <si>
    <t>Nandha Kumaramma</t>
  </si>
  <si>
    <t>Balamma</t>
  </si>
  <si>
    <t>A Laxmi</t>
  </si>
  <si>
    <t>J Narasamma</t>
  </si>
  <si>
    <t>Lakshmi Kantamma</t>
  </si>
  <si>
    <t>Venkatesh Laxmi</t>
  </si>
  <si>
    <t>A M Nagalaxmi</t>
  </si>
  <si>
    <t>T. Jyothi</t>
  </si>
  <si>
    <t>Malagundla Narayanamma</t>
  </si>
  <si>
    <t>Varalkshmi</t>
  </si>
  <si>
    <t>Chandramma</t>
  </si>
  <si>
    <t>A Charanadrkala</t>
  </si>
  <si>
    <t>Surayakala</t>
  </si>
  <si>
    <t>Meenakshi</t>
  </si>
  <si>
    <t>Ramana reddy</t>
  </si>
  <si>
    <t>D Sandhya</t>
  </si>
  <si>
    <t>lakshmi devi</t>
  </si>
  <si>
    <t>B. Nagamani</t>
  </si>
  <si>
    <t>B.Ramadevi</t>
  </si>
  <si>
    <t>J.Renuka</t>
  </si>
  <si>
    <t>A.Sreedevi</t>
  </si>
  <si>
    <t>C.Vijayalakshmi</t>
  </si>
  <si>
    <t>Anasuya</t>
  </si>
  <si>
    <t>Usharani</t>
  </si>
  <si>
    <t>Latha</t>
  </si>
  <si>
    <t>Gayatri</t>
  </si>
  <si>
    <t>Nagarathna</t>
  </si>
  <si>
    <t>Anasuyamma</t>
  </si>
  <si>
    <t>Chndhra kala</t>
  </si>
  <si>
    <t>Padma</t>
  </si>
  <si>
    <t>G,Ummadevi</t>
  </si>
  <si>
    <t>Nagaveni</t>
  </si>
  <si>
    <t>Govindupalli</t>
  </si>
  <si>
    <t>P.Subhadramma</t>
  </si>
  <si>
    <t>P.Krishnamma</t>
  </si>
  <si>
    <t>M.Susilamma</t>
  </si>
  <si>
    <t>B.Nagalakshimi</t>
  </si>
  <si>
    <t>Gaddam shiva lakshimidevi</t>
  </si>
  <si>
    <t>B.Subbamma</t>
  </si>
  <si>
    <t>B.Nagaveni</t>
  </si>
  <si>
    <t>B.Rangamma</t>
  </si>
  <si>
    <t>Boyakottala</t>
  </si>
  <si>
    <t>B.Lalkshmi devi</t>
  </si>
  <si>
    <t>B.Pullamma</t>
  </si>
  <si>
    <t>S.Adilakshimi</t>
  </si>
  <si>
    <t>S.Peddakka</t>
  </si>
  <si>
    <t>S.Ligamma</t>
  </si>
  <si>
    <t>S.Kumari</t>
  </si>
  <si>
    <t>S.Lakshmi devi</t>
  </si>
  <si>
    <t>T.Lakshmi devi</t>
  </si>
  <si>
    <t>Tarimela</t>
  </si>
  <si>
    <t>A Vasudhra</t>
  </si>
  <si>
    <t>K Sridevi</t>
  </si>
  <si>
    <t>M Yellamma</t>
  </si>
  <si>
    <t>A Pullamma</t>
  </si>
  <si>
    <t>k Ademma</t>
  </si>
  <si>
    <t>S Ashabhee</t>
  </si>
  <si>
    <t>K Pullamma</t>
  </si>
  <si>
    <t>M Saraswathi</t>
  </si>
  <si>
    <t>K Radhamma</t>
  </si>
  <si>
    <t>Amaravathi</t>
  </si>
  <si>
    <t>K Lathamma</t>
  </si>
  <si>
    <t>Savitri</t>
  </si>
  <si>
    <t>Devakka</t>
  </si>
  <si>
    <t>G Ramasubbamma</t>
  </si>
  <si>
    <t>G Chnnamma</t>
  </si>
  <si>
    <t>Maleswari</t>
  </si>
  <si>
    <t>D Eswaramma</t>
  </si>
  <si>
    <t>J Munemma</t>
  </si>
  <si>
    <t>T Nallamma</t>
  </si>
  <si>
    <t>S.Shahanabegam</t>
  </si>
  <si>
    <t>M Adilakshmi</t>
  </si>
  <si>
    <t>C Venkatalakshmi</t>
  </si>
  <si>
    <t>Ramalakshmamma</t>
  </si>
  <si>
    <t>G Nagalakshmi</t>
  </si>
  <si>
    <t>G Anitha</t>
  </si>
  <si>
    <t>B Radha</t>
  </si>
  <si>
    <t>T Kalpana</t>
  </si>
  <si>
    <t>T Thanuja</t>
  </si>
  <si>
    <t>E.Pratima</t>
  </si>
  <si>
    <t>A Ramaddevi</t>
  </si>
  <si>
    <t>G.Lakshmi devi</t>
  </si>
  <si>
    <t>M Pulamma</t>
  </si>
  <si>
    <t>G.Ademma</t>
  </si>
  <si>
    <t>R Kamalakshmi</t>
  </si>
  <si>
    <t>S. Nandini</t>
  </si>
  <si>
    <t>Bukkacherla</t>
  </si>
  <si>
    <t>K.Sukanya</t>
  </si>
  <si>
    <t>P.Nagamani</t>
  </si>
  <si>
    <t>K. Prameelamma</t>
  </si>
  <si>
    <t>Sake vannuramma</t>
  </si>
  <si>
    <t>S.Laxmidevi</t>
  </si>
  <si>
    <t>Swaraspathi`</t>
  </si>
  <si>
    <t>G.Janakamma</t>
  </si>
  <si>
    <t>Eeravalu Ramanamma</t>
  </si>
  <si>
    <t>Cheemala Anitha</t>
  </si>
  <si>
    <t>Aviligonda Leelavathi</t>
  </si>
  <si>
    <t>Yeddula Lakshmidevi</t>
  </si>
  <si>
    <t>Yerragunta Lakshmi</t>
  </si>
  <si>
    <t>Golla Parvathamma</t>
  </si>
  <si>
    <t>Kuruba Rathnamma</t>
  </si>
  <si>
    <t>Mouligaru Lakshmidevi</t>
  </si>
  <si>
    <t>Anagiri Nagalakshmi</t>
  </si>
  <si>
    <t>K.Laximi Devi</t>
  </si>
  <si>
    <t>A.Rajamma</t>
  </si>
  <si>
    <t>Chadive Sravanthi</t>
  </si>
  <si>
    <t>B. Mounika</t>
  </si>
  <si>
    <t>C. Anjinamma</t>
  </si>
  <si>
    <t>Benchi Venkatamma</t>
  </si>
  <si>
    <t>B. Lalitha</t>
  </si>
  <si>
    <t>Malyavantham</t>
  </si>
  <si>
    <t>M Cherlopalli</t>
  </si>
  <si>
    <t>P.Subbamma</t>
  </si>
  <si>
    <t>B.Ramanamma</t>
  </si>
  <si>
    <t>B.Venkata Lakshmi</t>
  </si>
  <si>
    <t>B.Obulamma</t>
  </si>
  <si>
    <t>B.Parvathamma</t>
  </si>
  <si>
    <t>G.Varalakshmi</t>
  </si>
  <si>
    <t>B.Sudha mani</t>
  </si>
  <si>
    <t>B.Vankata Laxmi</t>
  </si>
  <si>
    <t>B.Venkata Ramanamma</t>
  </si>
  <si>
    <t>B.Nagalakshmi</t>
  </si>
  <si>
    <t>H. Sodanapalli</t>
  </si>
  <si>
    <t>K.Chandrakala</t>
  </si>
  <si>
    <t>K.Sunanda</t>
  </si>
  <si>
    <t>S.Varalakshmi</t>
  </si>
  <si>
    <t>S.Rajeswari</t>
  </si>
  <si>
    <t>K.Kalavathi</t>
  </si>
  <si>
    <t>Sakunthala</t>
  </si>
  <si>
    <t>K.Ramanamma</t>
  </si>
  <si>
    <t>Mangapatnam</t>
  </si>
  <si>
    <t>B.Kvitha</t>
  </si>
  <si>
    <t>K.Narayanareddy</t>
  </si>
  <si>
    <t>P.Sivalakshmi</t>
  </si>
  <si>
    <t>K.Venkataramanamma</t>
  </si>
  <si>
    <t>P.Yamuna</t>
  </si>
  <si>
    <t>K. Venkata Sivamma</t>
  </si>
  <si>
    <t>K.Devi</t>
  </si>
  <si>
    <t>P.Rajamma</t>
  </si>
  <si>
    <t>P.Manjula</t>
  </si>
  <si>
    <t>P.Katamma</t>
  </si>
  <si>
    <t>K.Chinna Nagamma</t>
  </si>
  <si>
    <t>S.Krishna Anjinamma</t>
  </si>
  <si>
    <t>Chimala Nagepalli</t>
  </si>
  <si>
    <t>A. Lakshmi Devi</t>
  </si>
  <si>
    <t>A. Maha Devi</t>
  </si>
  <si>
    <t>V. Rajeshwari</t>
  </si>
  <si>
    <t>Aturi Laxmi Devi</t>
  </si>
  <si>
    <t>Veturi Chandrakala</t>
  </si>
  <si>
    <t>Keshi Ramulamma</t>
  </si>
  <si>
    <t>G.Devamma</t>
  </si>
  <si>
    <t>G.Adilaxmi</t>
  </si>
  <si>
    <t>Kasi Reddy Alivelamma</t>
  </si>
  <si>
    <t>G.Ramalaxmi</t>
  </si>
  <si>
    <t>G.Venkata laxmi</t>
  </si>
  <si>
    <t>Nagarathanamma</t>
  </si>
  <si>
    <t>T Dhanalaxmi</t>
  </si>
  <si>
    <t>Ramalakshmi K</t>
  </si>
  <si>
    <t>K Manjulamma</t>
  </si>
  <si>
    <t>S.Pakkiramma</t>
  </si>
  <si>
    <t>Maruthamma</t>
  </si>
  <si>
    <t>Lakshmamma</t>
  </si>
  <si>
    <t>S.Anjinamma</t>
  </si>
  <si>
    <t>Kottalapalli</t>
  </si>
  <si>
    <t>P.Arunamma</t>
  </si>
  <si>
    <t>Badarampalli</t>
  </si>
  <si>
    <t>C.Venkateswaramma</t>
  </si>
  <si>
    <t>P.Ramalakshmi</t>
  </si>
  <si>
    <t>Vaddupalli</t>
  </si>
  <si>
    <t>Vaddipalli</t>
  </si>
  <si>
    <t>Vijayalakshmi</t>
  </si>
  <si>
    <t>Suguna</t>
  </si>
  <si>
    <t>P Lakshminarayanamma</t>
  </si>
  <si>
    <t>Pula Ganga</t>
  </si>
  <si>
    <t>P Lakashminarayanamma</t>
  </si>
  <si>
    <t>C Ramanamma</t>
  </si>
  <si>
    <t>C Balamma</t>
  </si>
  <si>
    <t>Krishvini</t>
  </si>
  <si>
    <t>A Lakshmidevi</t>
  </si>
  <si>
    <t>G Radha</t>
  </si>
  <si>
    <t>U.Sujatha</t>
  </si>
  <si>
    <t>Vinoda</t>
  </si>
  <si>
    <t>Hamavathi</t>
  </si>
  <si>
    <t>Thummala Narayanamma</t>
  </si>
  <si>
    <t>Parvathamma</t>
  </si>
  <si>
    <t>Hanumakka</t>
  </si>
  <si>
    <t>R Nagalaxamma</t>
  </si>
  <si>
    <t>P.Ramakrishnamma</t>
  </si>
  <si>
    <t>Savitharamma</t>
  </si>
  <si>
    <t>Regadi Kothur</t>
  </si>
  <si>
    <t>Regadi Kothuru</t>
  </si>
  <si>
    <t>M.Menakshi</t>
  </si>
  <si>
    <t>B.Padmavati</t>
  </si>
  <si>
    <t>A.Srilekha</t>
  </si>
  <si>
    <t>A.Venkatalakshmamma</t>
  </si>
  <si>
    <t>Tippaluru Venkatalakshmamma</t>
  </si>
  <si>
    <t>C.Obulamma</t>
  </si>
  <si>
    <t>Usithila Chandrakala</t>
  </si>
  <si>
    <t>B.Jayalakshmi</t>
  </si>
  <si>
    <t>A.Krishnaveni</t>
  </si>
  <si>
    <t>B.Kantamma</t>
  </si>
  <si>
    <t>P.Bhavani</t>
  </si>
  <si>
    <t>V.Chennamma</t>
  </si>
  <si>
    <t>B.Ramalakshimamma</t>
  </si>
  <si>
    <t>V.Jayalakshmi</t>
  </si>
  <si>
    <t>V.Chandrakala</t>
  </si>
  <si>
    <t>V.Parvathi</t>
  </si>
  <si>
    <t>P.Padmavati</t>
  </si>
  <si>
    <t>V.Lakshminarayanamma</t>
  </si>
  <si>
    <t>B.Lakshminarayanamma</t>
  </si>
  <si>
    <t>V.Shivamma</t>
  </si>
  <si>
    <t>K.Nagamallamma</t>
  </si>
  <si>
    <t>V.Aparna</t>
  </si>
  <si>
    <t>V.Lakshmi narayanamma</t>
  </si>
  <si>
    <t>K.Santamma</t>
  </si>
  <si>
    <t>K.Chennamma</t>
  </si>
  <si>
    <t>K.Ramadevi</t>
  </si>
  <si>
    <t>V.Nageswaramma</t>
  </si>
  <si>
    <t>K.Nagalakshmi</t>
  </si>
  <si>
    <t>V.Ramadevi</t>
  </si>
  <si>
    <t>V.Ramalakshmi</t>
  </si>
  <si>
    <t>C.Muthamma</t>
  </si>
  <si>
    <t>Y.Ramadevi</t>
  </si>
  <si>
    <t>J.Sarojamma</t>
  </si>
  <si>
    <t>N.Alivelamma</t>
  </si>
  <si>
    <t>N.Sudhamani</t>
  </si>
  <si>
    <t>B.Ramanjinamma</t>
  </si>
  <si>
    <t>K.Narayana Reddy</t>
  </si>
  <si>
    <t>S.Venkatamma</t>
  </si>
  <si>
    <t>K.Shakunthala</t>
  </si>
  <si>
    <t>S.Vijayalakshmi</t>
  </si>
  <si>
    <t>V.Varalakshmi</t>
  </si>
  <si>
    <t>V.Sunitha</t>
  </si>
  <si>
    <t>V.Sunkamma</t>
  </si>
  <si>
    <t>T.Aruna</t>
  </si>
  <si>
    <t>K.Peddakka</t>
  </si>
  <si>
    <t>N.Nagarathnamma</t>
  </si>
  <si>
    <t>Sadhala Sivamma</t>
  </si>
  <si>
    <t>G.Venkatamma</t>
  </si>
  <si>
    <t>Saddala Salamma</t>
  </si>
  <si>
    <t>S.Sangavi</t>
  </si>
  <si>
    <t>S.Saraswati</t>
  </si>
  <si>
    <t>M.Padhmavathi</t>
  </si>
  <si>
    <t>Nidanavada</t>
  </si>
  <si>
    <t>S Nagajyothi</t>
  </si>
  <si>
    <t>S Usha rani</t>
  </si>
  <si>
    <t>S Laxmidevi</t>
  </si>
  <si>
    <t>C Arunamma</t>
  </si>
  <si>
    <t>K Anitha</t>
  </si>
  <si>
    <t>P.Ramanjinamma</t>
  </si>
  <si>
    <t>T Laxmidevi</t>
  </si>
  <si>
    <t>C Narayanamma</t>
  </si>
  <si>
    <t>C Nagaveeramma</t>
  </si>
  <si>
    <t>B Kavitha</t>
  </si>
  <si>
    <t>Venkatalakshmamma</t>
  </si>
  <si>
    <t>S.Lakshmidevi</t>
  </si>
  <si>
    <t>S.Kalavathi</t>
  </si>
  <si>
    <t>Y.Ramanamma</t>
  </si>
  <si>
    <t>Anjinamma</t>
  </si>
  <si>
    <t>Naramma</t>
  </si>
  <si>
    <t>Sayamma</t>
  </si>
  <si>
    <t>Bagyamma</t>
  </si>
  <si>
    <t>Ademma</t>
  </si>
  <si>
    <t>Ramulamma</t>
  </si>
  <si>
    <t>K.Hemalatha</t>
  </si>
  <si>
    <t>Renuka</t>
  </si>
  <si>
    <t>Sivakumari</t>
  </si>
  <si>
    <t>G.Ramalakshmi</t>
  </si>
  <si>
    <t>Sharitha</t>
  </si>
  <si>
    <t>Osuramma</t>
  </si>
  <si>
    <t>Nagalingamma</t>
  </si>
  <si>
    <t>Rukmini Devi</t>
  </si>
  <si>
    <t>Eramma</t>
  </si>
  <si>
    <t>P.Krishna veni</t>
  </si>
  <si>
    <t>K.Venkatalakshmi</t>
  </si>
  <si>
    <t>K.Ademma</t>
  </si>
  <si>
    <t>K.Sirisha</t>
  </si>
  <si>
    <t>P.Kateswaramma</t>
  </si>
  <si>
    <t>K.Premelamma</t>
  </si>
  <si>
    <t>K.Venkatalakshmamma</t>
  </si>
  <si>
    <t>K.Lakshminarayanamma</t>
  </si>
  <si>
    <t>xxx</t>
  </si>
  <si>
    <t>U Lakshmidivi</t>
  </si>
  <si>
    <t>K. Padmavathi</t>
  </si>
  <si>
    <t>B.Nageswaramma</t>
  </si>
  <si>
    <t>K.Lashmidevi</t>
  </si>
  <si>
    <t>P.Lakshmi</t>
  </si>
  <si>
    <t>K.Bagyamma</t>
  </si>
  <si>
    <t>Nagara Saraswathi</t>
  </si>
  <si>
    <t>Sasikala</t>
  </si>
  <si>
    <t>Radhamma</t>
  </si>
  <si>
    <t>Puspavathi</t>
  </si>
  <si>
    <t>Mdhavi</t>
  </si>
  <si>
    <t>Lakshmi Narayanamma</t>
  </si>
  <si>
    <t>Rajeswaramma</t>
  </si>
  <si>
    <t>A.Sanjamma</t>
  </si>
  <si>
    <t>Subbaraopeta</t>
  </si>
  <si>
    <t>Lakshminarayanamma</t>
  </si>
  <si>
    <t>V Lakshmi davi</t>
  </si>
  <si>
    <t>M .Surayakatha</t>
  </si>
  <si>
    <t>S.Rameswari</t>
  </si>
  <si>
    <t>Annapurna</t>
  </si>
  <si>
    <t>G.Lakshminarayanamma</t>
  </si>
  <si>
    <t>P.Padmavathi</t>
  </si>
  <si>
    <t>K.M.Krishnaveni</t>
  </si>
  <si>
    <t>K.Ramkumari</t>
  </si>
  <si>
    <t>K.Sanjamma</t>
  </si>
  <si>
    <t>K.Saraswathi</t>
  </si>
  <si>
    <t>B.Katemma</t>
  </si>
  <si>
    <t>Penakacherla</t>
  </si>
  <si>
    <t>penakacherla</t>
  </si>
  <si>
    <t>M Nalamma</t>
  </si>
  <si>
    <t>Nalamma</t>
  </si>
  <si>
    <t>Manama Lakshmidivi</t>
  </si>
  <si>
    <t>Pulamma</t>
  </si>
  <si>
    <t>M Ramasubbamma</t>
  </si>
  <si>
    <t>H Lakshmedevi</t>
  </si>
  <si>
    <t>J. Lakshmedevi</t>
  </si>
  <si>
    <t>H Silapa</t>
  </si>
  <si>
    <t>J Varalakshmi</t>
  </si>
  <si>
    <t>K Latha</t>
  </si>
  <si>
    <t>M Anthamma</t>
  </si>
  <si>
    <t>Kalamadi Eswaramma</t>
  </si>
  <si>
    <t>Malliswaramma</t>
  </si>
  <si>
    <t>Bachalamma</t>
  </si>
  <si>
    <t>Ramija</t>
  </si>
  <si>
    <t>Mandala Lakshmidivi</t>
  </si>
  <si>
    <t>Soundarya</t>
  </si>
  <si>
    <t>RamavathiSala Bai</t>
  </si>
  <si>
    <t>Y Shankaramma</t>
  </si>
  <si>
    <t>Chintharala Manjula</t>
  </si>
  <si>
    <t>G Varalakshmi</t>
  </si>
  <si>
    <t>Ash Bee</t>
  </si>
  <si>
    <t>Karenna Dhanalakshmi</t>
  </si>
  <si>
    <t>Bhumigari Chithmbramma</t>
  </si>
  <si>
    <t>Janna Mahalakshmi</t>
  </si>
  <si>
    <t>Sudarani</t>
  </si>
  <si>
    <t>Raghavam Palli</t>
  </si>
  <si>
    <t>Y.Padmavathi</t>
  </si>
  <si>
    <t>K.Adinarayanamma</t>
  </si>
  <si>
    <t>P.Prasanthi</t>
  </si>
  <si>
    <t>K.Nagendramma</t>
  </si>
  <si>
    <t>M.Manandi Hemalatha</t>
  </si>
  <si>
    <t>K.Renukamma</t>
  </si>
  <si>
    <t>B.Gangadevi</t>
  </si>
  <si>
    <t>S.Punyavathi</t>
  </si>
  <si>
    <t>Anantasagaram</t>
  </si>
  <si>
    <t>P.Naramma</t>
  </si>
  <si>
    <t>P.Saradhamma</t>
  </si>
  <si>
    <t>P.Lakshmidevi</t>
  </si>
  <si>
    <t>Kummari Maruti</t>
  </si>
  <si>
    <t>Rachepalli</t>
  </si>
  <si>
    <t>N Lakshmi devi</t>
  </si>
  <si>
    <t>S Mallakka</t>
  </si>
  <si>
    <t>T Sai prasanna</t>
  </si>
  <si>
    <t>S Bala nagamma</t>
  </si>
  <si>
    <t>S Dhanalakshmi</t>
  </si>
  <si>
    <t>S.Gurramma</t>
  </si>
  <si>
    <t>S.Jayalakshmi</t>
  </si>
  <si>
    <t>S.Ananthamma</t>
  </si>
  <si>
    <t>A.Nallamma</t>
  </si>
  <si>
    <t>K.Sunkamma</t>
  </si>
  <si>
    <t>K.Sravanthi</t>
  </si>
  <si>
    <t>S.Sashikala</t>
  </si>
  <si>
    <t>N Shivamma</t>
  </si>
  <si>
    <t>B.Veeramma</t>
  </si>
  <si>
    <t>S Kathamma</t>
  </si>
  <si>
    <t>T.Malli</t>
  </si>
  <si>
    <t>T.Venkatalakshmi</t>
  </si>
  <si>
    <t>T.Narayanamma</t>
  </si>
  <si>
    <t>T.Pullamma</t>
  </si>
  <si>
    <t>B Majula</t>
  </si>
  <si>
    <t>N.Vannuramma</t>
  </si>
  <si>
    <t>Taticherla</t>
  </si>
  <si>
    <t>E.Shankaramma</t>
  </si>
  <si>
    <t>N.Sulochanamma</t>
  </si>
  <si>
    <t>K.Parvathamma</t>
  </si>
  <si>
    <t>V.Narashihulu</t>
  </si>
  <si>
    <t>Thota Padmavathi</t>
  </si>
  <si>
    <t>R.Renuka</t>
  </si>
  <si>
    <t>T.Obuleswaramma</t>
  </si>
  <si>
    <t>K.Sukannaya</t>
  </si>
  <si>
    <t>D.Masud be</t>
  </si>
  <si>
    <t>D.Pathima</t>
  </si>
  <si>
    <t>S.Soudhamani</t>
  </si>
  <si>
    <t>D.Eswaramma</t>
  </si>
  <si>
    <t>S.Rameswaramma</t>
  </si>
  <si>
    <t>K.BhagyaLakashmi</t>
  </si>
  <si>
    <t>K.Arunamma</t>
  </si>
  <si>
    <t>K.Rangamma</t>
  </si>
  <si>
    <t>E.Pramilamma</t>
  </si>
  <si>
    <t>K.Parvathi</t>
  </si>
  <si>
    <t>B.Uma devi</t>
  </si>
  <si>
    <t>T.Prameela</t>
  </si>
  <si>
    <t>G.Ramulamma</t>
  </si>
  <si>
    <t>K.Sunitha</t>
  </si>
  <si>
    <t>Y.VijayaLakshmi</t>
  </si>
  <si>
    <t>Y.Lakshmidevi</t>
  </si>
  <si>
    <t>B.Kumari</t>
  </si>
  <si>
    <t>B.Chandra Kala</t>
  </si>
  <si>
    <t>K.Girija</t>
  </si>
  <si>
    <t>M.Kumari</t>
  </si>
  <si>
    <t>S.Kavita</t>
  </si>
  <si>
    <t>K.Nilavathi</t>
  </si>
  <si>
    <t>E.Kalavathi</t>
  </si>
  <si>
    <t>R.Puspavathi</t>
  </si>
  <si>
    <t>B.Sunitha</t>
  </si>
  <si>
    <t>B.Prasanthi</t>
  </si>
  <si>
    <t>B.Padmavathamma</t>
  </si>
  <si>
    <t>K.Lakshmi devi</t>
  </si>
  <si>
    <t>K.Lathamma</t>
  </si>
  <si>
    <t>R.Kantamma</t>
  </si>
  <si>
    <t>D.Lakshminarasamma</t>
  </si>
  <si>
    <t>D.Savitri</t>
  </si>
  <si>
    <t>K.Umadevi</t>
  </si>
  <si>
    <t>G.Kullayamma</t>
  </si>
  <si>
    <t>C.Rukmini</t>
  </si>
  <si>
    <t>D.Nagarajamma</t>
  </si>
  <si>
    <t>A.Devi</t>
  </si>
  <si>
    <t>J.Nagendramma</t>
  </si>
  <si>
    <t>D.Yellamma</t>
  </si>
  <si>
    <t>Nilavathi</t>
  </si>
  <si>
    <t>Radhika</t>
  </si>
  <si>
    <t>Chandrakanthamma</t>
  </si>
  <si>
    <t>P.Sree Devi</t>
  </si>
  <si>
    <t>M.Peddakka</t>
  </si>
  <si>
    <t>G.Danamma</t>
  </si>
  <si>
    <t>Varimadugu</t>
  </si>
  <si>
    <t>C.Narasamma</t>
  </si>
  <si>
    <t>C. Laxmidevi</t>
  </si>
  <si>
    <t>C. Neela</t>
  </si>
  <si>
    <t>C. Laxmi</t>
  </si>
  <si>
    <t>C. Ramanjinamma</t>
  </si>
  <si>
    <t>H. Obulamma</t>
  </si>
  <si>
    <t>C.Sudha</t>
  </si>
  <si>
    <t>C. Gangamma</t>
  </si>
  <si>
    <t>C. Chennamma</t>
  </si>
  <si>
    <t>C. Kantamma</t>
  </si>
  <si>
    <t>S. Neelamma</t>
  </si>
  <si>
    <t>G. Sarawathi</t>
  </si>
  <si>
    <t>R. kristamma</t>
  </si>
  <si>
    <t>R.Yerraguntapalli</t>
  </si>
  <si>
    <t>Minamma</t>
  </si>
  <si>
    <t>M.Krisnamma</t>
  </si>
  <si>
    <t>Konapuram</t>
  </si>
  <si>
    <t>Chennamma</t>
  </si>
  <si>
    <t>Muthyalamma</t>
  </si>
  <si>
    <t>Ramnjinamma</t>
  </si>
  <si>
    <t>P.Ramsubbamma</t>
  </si>
  <si>
    <t>Rukmini</t>
  </si>
  <si>
    <t>K.Subbamma</t>
  </si>
  <si>
    <t>T.Venkatamma</t>
  </si>
  <si>
    <t>Ramajinamma</t>
  </si>
  <si>
    <t>ujiamma</t>
  </si>
  <si>
    <t>Shivalingamma</t>
  </si>
  <si>
    <t>M Barathi</t>
  </si>
  <si>
    <t>Laxshmidevi</t>
  </si>
  <si>
    <t>G.Sukanya</t>
  </si>
  <si>
    <t>P.NagaLakshni</t>
  </si>
  <si>
    <t>Girijamma</t>
  </si>
  <si>
    <t>T.Ramadevi</t>
  </si>
  <si>
    <t>Salamma</t>
  </si>
  <si>
    <t>Sobarani</t>
  </si>
  <si>
    <t>Mangamma</t>
  </si>
  <si>
    <t>Saake Hemavathi</t>
  </si>
  <si>
    <t>T Arunamma</t>
  </si>
  <si>
    <t>N.Hanppamma</t>
  </si>
  <si>
    <t>B.Shesikala</t>
  </si>
  <si>
    <t>K.Jayasri</t>
  </si>
  <si>
    <t>S.Padmavathi</t>
  </si>
  <si>
    <t>C.V.G.Krishna</t>
  </si>
  <si>
    <t>N.Vanaja</t>
  </si>
  <si>
    <t>N.Subbalakshmi</t>
  </si>
  <si>
    <t>S.Umadevi</t>
  </si>
  <si>
    <t>N.Jayasudha</t>
  </si>
  <si>
    <t>S.Krishnaveni</t>
  </si>
  <si>
    <t>Karanam.Parwthi</t>
  </si>
  <si>
    <t>G.Chandrakala</t>
  </si>
  <si>
    <t>G.Sujatha</t>
  </si>
  <si>
    <t>K.Sridevi</t>
  </si>
  <si>
    <t>G.Maheswari</t>
  </si>
  <si>
    <t>Pothulanagepalli</t>
  </si>
  <si>
    <t>Karthe Kottala</t>
  </si>
  <si>
    <t>G.Sivaiah</t>
  </si>
  <si>
    <t>Annjinayulu</t>
  </si>
  <si>
    <t>Mallakka</t>
  </si>
  <si>
    <t>K.Obulamma</t>
  </si>
  <si>
    <t>Laxminarayanamma</t>
  </si>
  <si>
    <t>S.Thirumalaiah</t>
  </si>
  <si>
    <t>G. Kamakshamma</t>
  </si>
  <si>
    <t>C. Narasamma</t>
  </si>
  <si>
    <t>Tirumalamma</t>
  </si>
  <si>
    <t>Varadamma</t>
  </si>
  <si>
    <t>kullayamma</t>
  </si>
  <si>
    <t>S. Aswarthamma</t>
  </si>
  <si>
    <t>Akuledu</t>
  </si>
  <si>
    <t>Madirepalli</t>
  </si>
  <si>
    <t>N Venkataswaramma</t>
  </si>
  <si>
    <t>M Krishamma</t>
  </si>
  <si>
    <t>K Ramadevi</t>
  </si>
  <si>
    <t>R Lakshmidevi</t>
  </si>
  <si>
    <t>N Yellamma</t>
  </si>
  <si>
    <t>C Vijayalakshmi</t>
  </si>
  <si>
    <t>N Kamakshi</t>
  </si>
  <si>
    <t>N Chadrakala</t>
  </si>
  <si>
    <t>N Kathamma</t>
  </si>
  <si>
    <t>D Kalavathi</t>
  </si>
  <si>
    <t>M Ramanamma</t>
  </si>
  <si>
    <t>R Saraswathi</t>
  </si>
  <si>
    <t>A Nagalakshmi</t>
  </si>
  <si>
    <t>C Soymaya</t>
  </si>
  <si>
    <t>K Bagayamma</t>
  </si>
  <si>
    <t>N.Venkatalakshmi</t>
  </si>
  <si>
    <t>N Seshamma</t>
  </si>
  <si>
    <t>T Salamma</t>
  </si>
  <si>
    <t>M Lakshmi devi</t>
  </si>
  <si>
    <t>G Sowjanya</t>
  </si>
  <si>
    <t>N Sorojamma</t>
  </si>
  <si>
    <t>K Mahalakshmi</t>
  </si>
  <si>
    <t>M.Subbamma</t>
  </si>
  <si>
    <t>Velpumadugu</t>
  </si>
  <si>
    <t>Pullampalli</t>
  </si>
  <si>
    <t>T.Gangadevi</t>
  </si>
  <si>
    <t>Y.Nageswary</t>
  </si>
  <si>
    <t>S.Narasamma</t>
  </si>
  <si>
    <t>T.Ankamma</t>
  </si>
  <si>
    <t>M.Anandamma</t>
  </si>
  <si>
    <t>G.Bharathi</t>
  </si>
  <si>
    <t>M.Nagaratnamma</t>
  </si>
  <si>
    <t>M.Varalamma</t>
  </si>
  <si>
    <t>G.Nagalaxmamma</t>
  </si>
  <si>
    <t>Y.Arunamma</t>
  </si>
  <si>
    <t>G.Vijaya</t>
  </si>
  <si>
    <t>V Muthayalamma</t>
  </si>
  <si>
    <t>C.Laxminarasamma</t>
  </si>
  <si>
    <t>P Nandani</t>
  </si>
  <si>
    <t>P Narayanamma</t>
  </si>
  <si>
    <t>P Ramadevi</t>
  </si>
  <si>
    <t>B Sorajamma</t>
  </si>
  <si>
    <t>P Radhika</t>
  </si>
  <si>
    <t>P Laxminarayanamma</t>
  </si>
  <si>
    <t>M Shanthamma</t>
  </si>
  <si>
    <t>B Narasamma</t>
  </si>
  <si>
    <t>B Sailaja</t>
  </si>
  <si>
    <t>M. Savithramma</t>
  </si>
  <si>
    <t>Yarlakkannagari Nagalakshmi</t>
  </si>
  <si>
    <t>P Muthayalamma</t>
  </si>
  <si>
    <t>Nagasudha</t>
  </si>
  <si>
    <t>P. Rajeshwari</t>
  </si>
  <si>
    <t>M Alivelamma</t>
  </si>
  <si>
    <t>S Sidamma</t>
  </si>
  <si>
    <t>M Rajini</t>
  </si>
  <si>
    <t>Sanjeevarayudu</t>
  </si>
  <si>
    <t>Narasayamma</t>
  </si>
  <si>
    <t>S Savithramma</t>
  </si>
  <si>
    <t>P. Pappamma</t>
  </si>
  <si>
    <t>Bommeparthi</t>
  </si>
  <si>
    <t>M Kavitha</t>
  </si>
  <si>
    <t>Yerramma</t>
  </si>
  <si>
    <t>M.Lakshmi</t>
  </si>
  <si>
    <t>Anantha Padmavathi</t>
  </si>
  <si>
    <t>Rage Bhagyalakshmi</t>
  </si>
  <si>
    <t>C.Rajamma</t>
  </si>
  <si>
    <t>C.Peddakka</t>
  </si>
  <si>
    <t>B.Nagendramma</t>
  </si>
  <si>
    <t>S. Narayanamma</t>
  </si>
  <si>
    <t>C.Jayamma</t>
  </si>
  <si>
    <t>Gunjepalli</t>
  </si>
  <si>
    <t>V.Pullamma</t>
  </si>
  <si>
    <t>V.Aananthamma</t>
  </si>
  <si>
    <t>V.Sarojamma</t>
  </si>
  <si>
    <t>V.Peddakka</t>
  </si>
  <si>
    <t>B.Peddakka</t>
  </si>
  <si>
    <t>K.Damodar reddy</t>
  </si>
  <si>
    <t>S.Gayatri</t>
  </si>
  <si>
    <t>Bidala Parvati</t>
  </si>
  <si>
    <t>G.Suguna</t>
  </si>
  <si>
    <t>G.Bagyamma</t>
  </si>
  <si>
    <t>T.Bheebi</t>
  </si>
  <si>
    <t>T.Jmeeulla</t>
  </si>
  <si>
    <t>A.Mahalakshmi</t>
  </si>
  <si>
    <t>G.Prameelamma</t>
  </si>
  <si>
    <t>A.Nagamani</t>
  </si>
  <si>
    <t>Sridevi</t>
  </si>
  <si>
    <t>Krishna Veni</t>
  </si>
  <si>
    <t>A Ramadevi</t>
  </si>
  <si>
    <t>Vanuramma</t>
  </si>
  <si>
    <t>A Parvathamma</t>
  </si>
  <si>
    <t>Lavanya</t>
  </si>
  <si>
    <t>A Ramadivi</t>
  </si>
  <si>
    <t>R Ramadivi</t>
  </si>
  <si>
    <t>Nidigallu</t>
  </si>
  <si>
    <t>Indiramma</t>
  </si>
  <si>
    <t>Vijaya Lakshmi</t>
  </si>
  <si>
    <t>Lakshmikanthmma</t>
  </si>
  <si>
    <t>P.Baghemma</t>
  </si>
  <si>
    <t>G.Pramilamma</t>
  </si>
  <si>
    <t>athmakur</t>
  </si>
  <si>
    <t>Athmakur</t>
  </si>
  <si>
    <t>K.Surekka</t>
  </si>
  <si>
    <t>Pramilamma</t>
  </si>
  <si>
    <t>C.P.Lakshmidevi</t>
  </si>
  <si>
    <t>Santhmma</t>
  </si>
  <si>
    <t>P.Subalakshmi</t>
  </si>
  <si>
    <t>P.Bharathi</t>
  </si>
  <si>
    <t>Hemavathi</t>
  </si>
  <si>
    <t>Adilakshmi</t>
  </si>
  <si>
    <t>Kadhramma</t>
  </si>
  <si>
    <t>Gaythri</t>
  </si>
  <si>
    <t>C. Pushpavathi</t>
  </si>
  <si>
    <t>S. Rehmath</t>
  </si>
  <si>
    <t>N. Sailaja</t>
  </si>
  <si>
    <t>S. Raziya bee</t>
  </si>
  <si>
    <t>N. Lakshmi Devi</t>
  </si>
  <si>
    <t>P. Narasamma</t>
  </si>
  <si>
    <t>N. Shanthi</t>
  </si>
  <si>
    <t>K. Adinarayanamma</t>
  </si>
  <si>
    <t>M.Laxmidevi</t>
  </si>
  <si>
    <t>P. Kalavathi</t>
  </si>
  <si>
    <t>Seella Jayalakshmi</t>
  </si>
  <si>
    <t>K Eswaramma</t>
  </si>
  <si>
    <t>P.Sangameswaramma</t>
  </si>
  <si>
    <t>B Eswaramma</t>
  </si>
  <si>
    <t>M Ramalaingamma</t>
  </si>
  <si>
    <t>P.Sanjeevamma</t>
  </si>
  <si>
    <t>K.Kalamma</t>
  </si>
  <si>
    <t>K Pavanasandya</t>
  </si>
  <si>
    <t>A. Jayamma</t>
  </si>
  <si>
    <t>K. Lakshmi devi</t>
  </si>
  <si>
    <t>K. Rama devi</t>
  </si>
  <si>
    <t>K. Sarojamma</t>
  </si>
  <si>
    <t>K. Venkata Lakshmamma</t>
  </si>
  <si>
    <t>G. Eera Nagamma</t>
  </si>
  <si>
    <t>G. Rama lakshmi</t>
  </si>
  <si>
    <t>G.Ravisekhar</t>
  </si>
  <si>
    <t>N.Parwathamma</t>
  </si>
  <si>
    <t>N. Balamma</t>
  </si>
  <si>
    <t>N. Anasuya</t>
  </si>
  <si>
    <t>G. Lakshmi devi</t>
  </si>
  <si>
    <t>M. Sanjamma</t>
  </si>
  <si>
    <t>N. Leela vathi</t>
  </si>
  <si>
    <t>G, Jaya lakshmi</t>
  </si>
  <si>
    <t>P. Saraswathi</t>
  </si>
  <si>
    <t>C.Lakshmidevi</t>
  </si>
  <si>
    <t>N.Sarojamma</t>
  </si>
  <si>
    <t>N. Lakshmi devi</t>
  </si>
  <si>
    <t>N. Savitramma</t>
  </si>
  <si>
    <t>C. Ramanamma</t>
  </si>
  <si>
    <t>S. Zehara Bee</t>
  </si>
  <si>
    <t>S. Dastagir Sab</t>
  </si>
  <si>
    <t>C.Nagendramma</t>
  </si>
  <si>
    <t>C. Prameela</t>
  </si>
  <si>
    <t>T. Lakshmi</t>
  </si>
  <si>
    <t>P. Saileela</t>
  </si>
  <si>
    <t>C. Naga Sulochana</t>
  </si>
  <si>
    <t>C. Sravani</t>
  </si>
  <si>
    <t>S. Rasheeda</t>
  </si>
  <si>
    <t>S. Madhar bee</t>
  </si>
  <si>
    <t>G. Naramma</t>
  </si>
  <si>
    <t>K. Bhagya Lakshmi</t>
  </si>
  <si>
    <t>V. Lakshmi Devi</t>
  </si>
  <si>
    <t>A. Yellamma</t>
  </si>
  <si>
    <t>Y. Narayanamma</t>
  </si>
  <si>
    <t>A Latha</t>
  </si>
  <si>
    <t>Barathi</t>
  </si>
  <si>
    <t>Mahalakshmi</t>
  </si>
  <si>
    <t>R Muniswari</t>
  </si>
  <si>
    <t>A Sivamma</t>
  </si>
  <si>
    <t>B Paravathi</t>
  </si>
  <si>
    <t>Gollapalli</t>
  </si>
  <si>
    <t>Y Lakshmidevi</t>
  </si>
  <si>
    <t>NeelM Subbamma</t>
  </si>
  <si>
    <t>K Anjinamma</t>
  </si>
  <si>
    <t>Adimma</t>
  </si>
  <si>
    <t>Y Rajiswari</t>
  </si>
  <si>
    <t>G Obulamma</t>
  </si>
  <si>
    <t>Y Shakuntalamma</t>
  </si>
  <si>
    <t>C.Nagalingamma</t>
  </si>
  <si>
    <t>S.Sailaja</t>
  </si>
  <si>
    <t>N.Venkatamma</t>
  </si>
  <si>
    <t>D.Nagaratnamma</t>
  </si>
  <si>
    <t>D.Venkatalakshmi</t>
  </si>
  <si>
    <t>E.Narasamma</t>
  </si>
  <si>
    <t>D.Usharani</t>
  </si>
  <si>
    <t>P.Narayanamma</t>
  </si>
  <si>
    <t>D.Arunamma</t>
  </si>
  <si>
    <t>K.Venkata Lakshmi</t>
  </si>
  <si>
    <t>K.Vijaya Kumari</t>
  </si>
  <si>
    <t>B.Mallamma</t>
  </si>
  <si>
    <t>K.Manjula</t>
  </si>
  <si>
    <t>K.Radhamma</t>
  </si>
  <si>
    <t>E.Mamatha</t>
  </si>
  <si>
    <t>K.Krishnamma</t>
  </si>
  <si>
    <t>P.Gangadevi</t>
  </si>
  <si>
    <t>potlamarri</t>
  </si>
  <si>
    <t>Y.Pullamma</t>
  </si>
  <si>
    <t>V.Kalavathi</t>
  </si>
  <si>
    <t>V.Jayamma</t>
  </si>
  <si>
    <t>M.Ademma</t>
  </si>
  <si>
    <t>B.Anjinamma</t>
  </si>
  <si>
    <t>M.Susela</t>
  </si>
  <si>
    <t>C.Saraswathi</t>
  </si>
  <si>
    <t>J.Ashajyothi</t>
  </si>
  <si>
    <t>C. Venkata Narayanamma</t>
  </si>
  <si>
    <t>M. Padmavathi</t>
  </si>
  <si>
    <t>N. Ramulamma</t>
  </si>
  <si>
    <t>Venkata rami reddy</t>
  </si>
  <si>
    <t>C. Krishnamma</t>
  </si>
  <si>
    <t>P. Sree Devi</t>
  </si>
  <si>
    <t>P Bandakka</t>
  </si>
  <si>
    <t>P Nagarathnamma</t>
  </si>
  <si>
    <t>P Nagamma</t>
  </si>
  <si>
    <t>Pasala Lakshmidevi</t>
  </si>
  <si>
    <t>B. Rajeswari</t>
  </si>
  <si>
    <t>K Yallamma</t>
  </si>
  <si>
    <t>P. Vannuramma</t>
  </si>
  <si>
    <t>P Erwaramma</t>
  </si>
  <si>
    <t>P Muthyalamma</t>
  </si>
  <si>
    <t>Pujari Savithramma</t>
  </si>
  <si>
    <t>P Geethamma</t>
  </si>
  <si>
    <t>G. Beerakka</t>
  </si>
  <si>
    <t>Challa Ramulamma</t>
  </si>
  <si>
    <t>P Kondamma</t>
  </si>
  <si>
    <t>P Lingamma</t>
  </si>
  <si>
    <t>Pasala Gangamma</t>
  </si>
  <si>
    <t>K Alivalamma</t>
  </si>
  <si>
    <t>P Sarojamma</t>
  </si>
  <si>
    <t>P Narasamma</t>
  </si>
  <si>
    <t>N Laxmidevi</t>
  </si>
  <si>
    <t>P. Laxmidevi</t>
  </si>
  <si>
    <t>K Rajani</t>
  </si>
  <si>
    <t>B. Gowramma</t>
  </si>
  <si>
    <t>K Nagarathna</t>
  </si>
  <si>
    <t>B Chandrakala</t>
  </si>
  <si>
    <t>P Ramasubbamma</t>
  </si>
  <si>
    <t>P Sunamda</t>
  </si>
  <si>
    <t>V. Ramadevi</t>
  </si>
  <si>
    <t>P Ramanjinamma</t>
  </si>
  <si>
    <t>P Laitha</t>
  </si>
  <si>
    <t>P Ujjamma</t>
  </si>
  <si>
    <t>G Prasad</t>
  </si>
  <si>
    <t>Gowla Lakshmi</t>
  </si>
  <si>
    <t>G.Swetha</t>
  </si>
  <si>
    <t>Savithramma</t>
  </si>
  <si>
    <t>M.Shamlamma</t>
  </si>
  <si>
    <t>M.Anasuyamma</t>
  </si>
  <si>
    <t>M.Naramma</t>
  </si>
  <si>
    <t>Tdimarri</t>
  </si>
  <si>
    <t>Maddalacheruvu</t>
  </si>
  <si>
    <t>Parvatamma</t>
  </si>
  <si>
    <t>Chenamma</t>
  </si>
  <si>
    <t>Suwarna</t>
  </si>
  <si>
    <t>Menaka</t>
  </si>
  <si>
    <t>C.Krishnnamma</t>
  </si>
  <si>
    <t>R Renuka</t>
  </si>
  <si>
    <t>Sidamma</t>
  </si>
  <si>
    <t>Aparana</t>
  </si>
  <si>
    <t>T Rameeja</t>
  </si>
  <si>
    <t>S Saraswathi</t>
  </si>
  <si>
    <t>Rajani</t>
  </si>
  <si>
    <t>B Sivamma</t>
  </si>
  <si>
    <t>Nallapareddypalli</t>
  </si>
  <si>
    <t>A.Ramakrishnamma</t>
  </si>
  <si>
    <t>P.Shrath devi</t>
  </si>
  <si>
    <t>K.Lingamma</t>
  </si>
  <si>
    <t>A.Gangamma</t>
  </si>
  <si>
    <t>A.Lingamma</t>
  </si>
  <si>
    <t>P.Shivamma</t>
  </si>
  <si>
    <t>K.Suseelamma</t>
  </si>
  <si>
    <t>J.Ujjinamma</t>
  </si>
  <si>
    <t>B. Yaleru</t>
  </si>
  <si>
    <t>S Eswaramma</t>
  </si>
  <si>
    <t>A Maniyamma</t>
  </si>
  <si>
    <t>A Ramalakshmi</t>
  </si>
  <si>
    <t>paravathamma</t>
  </si>
  <si>
    <t>Jogi Jayamma</t>
  </si>
  <si>
    <t>Thipakka</t>
  </si>
  <si>
    <t>K Kumaramma</t>
  </si>
  <si>
    <t>T Anusuyamma</t>
  </si>
  <si>
    <t>Mallalamma</t>
  </si>
  <si>
    <t>VenkataLakshmi</t>
  </si>
  <si>
    <t>G Rajani</t>
  </si>
  <si>
    <t>M.Prabhavathi</t>
  </si>
  <si>
    <t>N.Nagalakshmi</t>
  </si>
  <si>
    <t>V.Naramma</t>
  </si>
  <si>
    <t>R.Lakshmamma</t>
  </si>
  <si>
    <t>S.Achamma</t>
  </si>
  <si>
    <t>M.Kalavathi</t>
  </si>
  <si>
    <t>R.Naramma</t>
  </si>
  <si>
    <t>A.Ramathulasamma</t>
  </si>
  <si>
    <t>B.Pakkeramma</t>
  </si>
  <si>
    <t>V.Latha</t>
  </si>
  <si>
    <t>P.Aparna</t>
  </si>
  <si>
    <t>U.Peddakka</t>
  </si>
  <si>
    <t>K.Rameswari</t>
  </si>
  <si>
    <t>B.Pramelamma</t>
  </si>
  <si>
    <t>B.Prabavathi</t>
  </si>
  <si>
    <t>Appara Chervu</t>
  </si>
  <si>
    <t>Gummallakunta</t>
  </si>
  <si>
    <t>Varimadugu Bhargavi</t>
  </si>
  <si>
    <t>M.Rajitha</t>
  </si>
  <si>
    <t>Varimadugu Krishnamma</t>
  </si>
  <si>
    <t>Varimadugu Adinarayanamma</t>
  </si>
  <si>
    <t>Varimadugu Eeswaramma</t>
  </si>
  <si>
    <t>B.Thriveni</t>
  </si>
  <si>
    <t>Varimadugu Sailaja</t>
  </si>
  <si>
    <t>Varimadugu Padmavathi</t>
  </si>
  <si>
    <t>Varimadugu Saraswati</t>
  </si>
  <si>
    <t>Varimadugu Sarojamma</t>
  </si>
  <si>
    <t>Y Nagalakshmi</t>
  </si>
  <si>
    <t>A.Yellamma</t>
  </si>
  <si>
    <t>R.Adinarayanamma</t>
  </si>
  <si>
    <t>G.Gangamma</t>
  </si>
  <si>
    <t>N.Chandrakala</t>
  </si>
  <si>
    <t>M.Bavani</t>
  </si>
  <si>
    <t>Nagireddypalli</t>
  </si>
  <si>
    <t>K.Yallamma</t>
  </si>
  <si>
    <t>P.Kamakshi</t>
  </si>
  <si>
    <t>K.Lakshminarasamma</t>
  </si>
  <si>
    <t>D.Venkata Ramanamma</t>
  </si>
  <si>
    <t>D.Aruna</t>
  </si>
  <si>
    <t>A.Kamala</t>
  </si>
  <si>
    <t>P.Puspavathi</t>
  </si>
  <si>
    <t>P.Sudhamani</t>
  </si>
  <si>
    <t>P.Saraswathi</t>
  </si>
  <si>
    <t>V.Swathi</t>
  </si>
  <si>
    <t>NN Kunta</t>
  </si>
  <si>
    <t>N.N. Kunta</t>
  </si>
  <si>
    <t>N.Suguna</t>
  </si>
  <si>
    <t>N.Lakshiminarasamma</t>
  </si>
  <si>
    <t>K.Lakshmi Devi</t>
  </si>
  <si>
    <t>K.Santhi</t>
  </si>
  <si>
    <t>K.Sobharani</t>
  </si>
  <si>
    <t>M.Parvathi</t>
  </si>
  <si>
    <t>M.Kullayamma</t>
  </si>
  <si>
    <t>M.Lakshmi Narayanamma</t>
  </si>
  <si>
    <t>E.Rathnamma</t>
  </si>
  <si>
    <t>S.Mangamma</t>
  </si>
  <si>
    <t>G Padhavathi</t>
  </si>
  <si>
    <t>M Nagarathamma</t>
  </si>
  <si>
    <t>M Nagalakshmi</t>
  </si>
  <si>
    <t>M Rajaswari</t>
  </si>
  <si>
    <t>V Lakshmimma</t>
  </si>
  <si>
    <t>M Venkatanarayanamma</t>
  </si>
  <si>
    <t>Sujathamma</t>
  </si>
  <si>
    <t>G Lakshmi bayamma</t>
  </si>
  <si>
    <t>Thirupalamma</t>
  </si>
  <si>
    <t>J Musalamma</t>
  </si>
  <si>
    <t>B Lakshmi devi</t>
  </si>
  <si>
    <t>V Munamma</t>
  </si>
  <si>
    <t>G Saraswathi</t>
  </si>
  <si>
    <t>J Ranukamma</t>
  </si>
  <si>
    <t>M Sharadha</t>
  </si>
  <si>
    <t>J.Ramakrishnamma</t>
  </si>
  <si>
    <t>Devarakonda Neelavatti</t>
  </si>
  <si>
    <t>B.Lakshmikanthamma</t>
  </si>
  <si>
    <t>P.Parvathamma</t>
  </si>
  <si>
    <t>P.Nagulamma</t>
  </si>
  <si>
    <t>A.Ramanjinamma</t>
  </si>
  <si>
    <t>A.Ranganayakamma</t>
  </si>
  <si>
    <t>A.Kullayamma</t>
  </si>
  <si>
    <t>P.Kullayamma</t>
  </si>
  <si>
    <t>O.Nagendramma</t>
  </si>
  <si>
    <t>D.Nagalakshmi</t>
  </si>
  <si>
    <t>R.Kullayamma</t>
  </si>
  <si>
    <t>N.Kanthamma</t>
  </si>
  <si>
    <t>R.Krishnakumari</t>
  </si>
  <si>
    <t>B.Nagandramma</t>
  </si>
  <si>
    <t>M.Sakuntalamma</t>
  </si>
  <si>
    <t>B.Lalkshmi Devi</t>
  </si>
  <si>
    <t>C.Rajeswaramma</t>
  </si>
  <si>
    <t>Kulshumbee</t>
  </si>
  <si>
    <t>K.Shasikala</t>
  </si>
  <si>
    <t>P.Rajeswari</t>
  </si>
  <si>
    <t>K.Radha</t>
  </si>
  <si>
    <t>Vanja</t>
  </si>
  <si>
    <t>D.Nagamma</t>
  </si>
  <si>
    <t>K.Padmavathi</t>
  </si>
  <si>
    <t>K.Sujatha</t>
  </si>
  <si>
    <t>B.Bhagyamma</t>
  </si>
  <si>
    <t>Arunna</t>
  </si>
  <si>
    <t>J.Thriveni</t>
  </si>
  <si>
    <t>T.Chenamma</t>
  </si>
  <si>
    <t>Anantamma</t>
  </si>
  <si>
    <t>Sai</t>
  </si>
  <si>
    <t>K Manjula</t>
  </si>
  <si>
    <t>Yasodamma</t>
  </si>
  <si>
    <t>M Sanjeevarayudu</t>
  </si>
  <si>
    <t>Bangaru Muthyalamma</t>
  </si>
  <si>
    <t>P Shivamma</t>
  </si>
  <si>
    <t>B Salamma</t>
  </si>
  <si>
    <t>P. Lakshmidevi</t>
  </si>
  <si>
    <t>P. Jayalakshmi</t>
  </si>
  <si>
    <t>Y Yerramma</t>
  </si>
  <si>
    <t>P Krishnavani</t>
  </si>
  <si>
    <t>M. Eswaramma</t>
  </si>
  <si>
    <t>Chira Ademma</t>
  </si>
  <si>
    <t>V. Yasodamma</t>
  </si>
  <si>
    <t>V. Vanitha</t>
  </si>
  <si>
    <t>P Narayanamm</t>
  </si>
  <si>
    <t>Uddula Arunamma</t>
  </si>
  <si>
    <t>S. Barathi</t>
  </si>
  <si>
    <t>A LAkshminarasu</t>
  </si>
  <si>
    <t>G Ramalingamma</t>
  </si>
  <si>
    <t>Sowajayaia</t>
  </si>
  <si>
    <t>Saravathi</t>
  </si>
  <si>
    <t>A Krishnamma</t>
  </si>
  <si>
    <t>P Thimmakka</t>
  </si>
  <si>
    <t>M Prathima</t>
  </si>
  <si>
    <t>G Padmavathi</t>
  </si>
  <si>
    <t>Yerragunta</t>
  </si>
  <si>
    <t>Yerragunta`</t>
  </si>
  <si>
    <t>S.Channamma</t>
  </si>
  <si>
    <t>S. Lingamma</t>
  </si>
  <si>
    <t>G. Lakshmi Devi</t>
  </si>
  <si>
    <t>P. Venkata Lakshmamma</t>
  </si>
  <si>
    <t>G. Nagalakshmi</t>
  </si>
  <si>
    <t>G. Arunamma</t>
  </si>
  <si>
    <t>G. Nirmala</t>
  </si>
  <si>
    <t>Y. Yashoda</t>
  </si>
  <si>
    <t>G. Revathi</t>
  </si>
  <si>
    <t>G. Suneetha</t>
  </si>
  <si>
    <t>G. Lalitha Kumari</t>
  </si>
  <si>
    <t>N. Venkatamma</t>
  </si>
  <si>
    <t>N. Indira</t>
  </si>
  <si>
    <t>N. Potakka</t>
  </si>
  <si>
    <t>U. Lakshmidevi</t>
  </si>
  <si>
    <t>U. Jyothi</t>
  </si>
  <si>
    <t>K. Vanaja</t>
  </si>
  <si>
    <t>G. Akkamma</t>
  </si>
  <si>
    <t>S. Shakuntala</t>
  </si>
  <si>
    <t>N. Patakka</t>
  </si>
  <si>
    <t>U. Bhavani</t>
  </si>
  <si>
    <t>E.Sujatha</t>
  </si>
  <si>
    <t>M.Nagamani</t>
  </si>
  <si>
    <t>B.Devi</t>
  </si>
  <si>
    <t>M.Hemalatha</t>
  </si>
  <si>
    <t>N.Annapurna</t>
  </si>
  <si>
    <t>E.Anusuyamma</t>
  </si>
  <si>
    <t>B Sulochanamma</t>
  </si>
  <si>
    <t>B Lelavathi</t>
  </si>
  <si>
    <t>Kullayamma</t>
  </si>
  <si>
    <t>S Lakshmidevi</t>
  </si>
  <si>
    <t>M Adi Lakshmi</t>
  </si>
  <si>
    <t>S Adimma</t>
  </si>
  <si>
    <t>M Lakshmi</t>
  </si>
  <si>
    <t>K Chadrakala</t>
  </si>
  <si>
    <t>C .Chavadamma</t>
  </si>
  <si>
    <t>Ramalakshme</t>
  </si>
  <si>
    <t>K Nagalakshme</t>
  </si>
  <si>
    <t>M Paravathi</t>
  </si>
  <si>
    <t>Savtharamma</t>
  </si>
  <si>
    <t>K Kavitha</t>
  </si>
  <si>
    <t>Ramasubbamma</t>
  </si>
  <si>
    <t>K Venkatalakshmi</t>
  </si>
  <si>
    <t>Madavilatha</t>
  </si>
  <si>
    <t>D.Pramilamma</t>
  </si>
  <si>
    <t>C.Manemma</t>
  </si>
  <si>
    <t>V.Nirmalamma</t>
  </si>
  <si>
    <t>G.Lakshmi Devi</t>
  </si>
  <si>
    <t>P.Venkataramanamma</t>
  </si>
  <si>
    <t>M.Nagalaksmi</t>
  </si>
  <si>
    <t>R.Savithramma</t>
  </si>
  <si>
    <t>U.Lakshmi Devi</t>
  </si>
  <si>
    <t>G.Nagalakshmamma</t>
  </si>
  <si>
    <t>N.Lakshminarayanamma</t>
  </si>
  <si>
    <t>D.Padmavathi</t>
  </si>
  <si>
    <t>C.Sri Rangamma</t>
  </si>
  <si>
    <t>A.Kameswari</t>
  </si>
  <si>
    <t>N.Venkataramanamma</t>
  </si>
  <si>
    <t>G Lakshmidevi</t>
  </si>
  <si>
    <t>B Kesamma</t>
  </si>
  <si>
    <t>M Sukanya</t>
  </si>
  <si>
    <t>K Mahabbi</t>
  </si>
  <si>
    <t>A Padmavathi</t>
  </si>
  <si>
    <t>D Varalakshmi</t>
  </si>
  <si>
    <t>Duggumarri</t>
  </si>
  <si>
    <t>K.Anuradha</t>
  </si>
  <si>
    <t>E.Venkatalakshmi</t>
  </si>
  <si>
    <t>E.Prabhavathi</t>
  </si>
  <si>
    <t>T.Venkataramanamma</t>
  </si>
  <si>
    <t>D.Nagarathnamma</t>
  </si>
  <si>
    <t>K.Kullayamma</t>
  </si>
  <si>
    <t>Ghantapuram</t>
  </si>
  <si>
    <t>Jampula Tulasamma</t>
  </si>
  <si>
    <t>Jampula Pullamma</t>
  </si>
  <si>
    <t>Jampula Kanthamma</t>
  </si>
  <si>
    <t>Polarapu Salila</t>
  </si>
  <si>
    <t>Nadendla Kumari</t>
  </si>
  <si>
    <t>Jasti Padmavati</t>
  </si>
  <si>
    <t>Palla Pothulalakshmi Devi</t>
  </si>
  <si>
    <t>Nettim Dhanalakshmi</t>
  </si>
  <si>
    <t>Mullagura Haritha</t>
  </si>
  <si>
    <t>Bommineni Alivelamma</t>
  </si>
  <si>
    <t>Jampula Usha</t>
  </si>
  <si>
    <t>A.Ramadevi</t>
  </si>
  <si>
    <t>D.Thirupalamma</t>
  </si>
  <si>
    <t>Akkim Sujatha</t>
  </si>
  <si>
    <t>Boome Peddakka</t>
  </si>
  <si>
    <t>Morsu Swathi</t>
  </si>
  <si>
    <t>Pamala Yallamma</t>
  </si>
  <si>
    <t>Momeneni Gowthami</t>
  </si>
  <si>
    <t>P.Prasanti</t>
  </si>
  <si>
    <t>Jambuladinne</t>
  </si>
  <si>
    <t>T .Lilavathi</t>
  </si>
  <si>
    <t>M Yashodamma</t>
  </si>
  <si>
    <t>Kamalapuram</t>
  </si>
  <si>
    <t>L Sravani</t>
  </si>
  <si>
    <t>Sunanda</t>
  </si>
  <si>
    <t>M Lalethamma</t>
  </si>
  <si>
    <t>M Savitra</t>
  </si>
  <si>
    <t>Ramalakshi</t>
  </si>
  <si>
    <t>Nagindaramma</t>
  </si>
  <si>
    <t>Padhamavathi</t>
  </si>
  <si>
    <t>R Gwthami</t>
  </si>
  <si>
    <t>Prbhavathi</t>
  </si>
  <si>
    <t>M Harika</t>
  </si>
  <si>
    <t>Sulochana</t>
  </si>
  <si>
    <t>D.Leelavathi</t>
  </si>
  <si>
    <t>D.Ramanjinamma</t>
  </si>
  <si>
    <t>D.Lakshmi Devi</t>
  </si>
  <si>
    <t>D.Rajeswari</t>
  </si>
  <si>
    <t>P.Anusuyamma</t>
  </si>
  <si>
    <t>V.Savitri</t>
  </si>
  <si>
    <t>G.Yallamma</t>
  </si>
  <si>
    <t>P.Ramu</t>
  </si>
  <si>
    <t>D.Susila</t>
  </si>
  <si>
    <t>G.Nagaraju</t>
  </si>
  <si>
    <t>P.Swathi</t>
  </si>
  <si>
    <t>G.Chinna Anjineyulu</t>
  </si>
  <si>
    <t>G.Vijayamma</t>
  </si>
  <si>
    <t>G.Geetha</t>
  </si>
  <si>
    <t>G.Saraswathi</t>
  </si>
  <si>
    <t>A.Savitri</t>
  </si>
  <si>
    <t>B.Kullayamma</t>
  </si>
  <si>
    <t>Venkatapuramu</t>
  </si>
  <si>
    <t>V.Ramanamma</t>
  </si>
  <si>
    <t>P.Anthonamma</t>
  </si>
  <si>
    <t>V.Suvarnamma</t>
  </si>
  <si>
    <t>K.Parimila</t>
  </si>
  <si>
    <t>M.Ramanamma</t>
  </si>
  <si>
    <t>D.Venkatanarayanamma</t>
  </si>
  <si>
    <t>D.Lalitha</t>
  </si>
  <si>
    <t>D.Sujatha</t>
  </si>
  <si>
    <t>D.Babhamma</t>
  </si>
  <si>
    <t>D.Srilekha</t>
  </si>
  <si>
    <t>D.Manjula</t>
  </si>
  <si>
    <t>R.Lakshmi Devi</t>
  </si>
  <si>
    <t>V.Nagalakshmi</t>
  </si>
  <si>
    <t>D.Nirmala</t>
  </si>
  <si>
    <t>D.Lakshmi devi</t>
  </si>
  <si>
    <t>B.Adilakshmi</t>
  </si>
  <si>
    <t>G.Prabhavathamma</t>
  </si>
  <si>
    <t>J.Nagamuni</t>
  </si>
  <si>
    <t>J.Bharathi</t>
  </si>
  <si>
    <t>J.Adilakshmi</t>
  </si>
  <si>
    <t>J.Madhavi</t>
  </si>
  <si>
    <t>J.Radhika</t>
  </si>
  <si>
    <t>D.Nallamma</t>
  </si>
  <si>
    <t>P Easwaramma</t>
  </si>
  <si>
    <t>P Lakshmidevi</t>
  </si>
  <si>
    <t>B.Nagavenamma</t>
  </si>
  <si>
    <t>M.Lakshminarayanamma</t>
  </si>
  <si>
    <t>T.Subbamma</t>
  </si>
  <si>
    <t>H.Husenamma</t>
  </si>
  <si>
    <t>M.Gowramma</t>
  </si>
  <si>
    <t>B.Naramma</t>
  </si>
  <si>
    <t>M.Obulamma</t>
  </si>
  <si>
    <t>M.Ramasubbamma</t>
  </si>
  <si>
    <t>M Mallakka</t>
  </si>
  <si>
    <t>M.Nagamma</t>
  </si>
  <si>
    <t>M.Nandhini</t>
  </si>
  <si>
    <t>M.Chandrakala</t>
  </si>
  <si>
    <t>V.Lakshminarasamma</t>
  </si>
  <si>
    <t>B.Nagarathamma</t>
  </si>
  <si>
    <t>Akkim Lakshmidevi</t>
  </si>
  <si>
    <t>Nettim Prameelamma</t>
  </si>
  <si>
    <t>V.Kamalamma</t>
  </si>
  <si>
    <t>Maheshwari</t>
  </si>
  <si>
    <t>Anke Nagendramma</t>
  </si>
  <si>
    <t>V.Nagulamma</t>
  </si>
  <si>
    <t>C.Narayanamma</t>
  </si>
  <si>
    <t>V.Sree Lakshmi</t>
  </si>
  <si>
    <t>C. Santamma</t>
  </si>
  <si>
    <t>V.Obulamma</t>
  </si>
  <si>
    <t>A.Nagamma</t>
  </si>
  <si>
    <t>V.Subadra</t>
  </si>
  <si>
    <t>D.Renuka</t>
  </si>
  <si>
    <t>K.Pedda Bibi</t>
  </si>
  <si>
    <t>D.Jayamma</t>
  </si>
  <si>
    <t>B.Ramadhevi</t>
  </si>
  <si>
    <t>K.Bayappa reddy</t>
  </si>
  <si>
    <t>K.Sivamma</t>
  </si>
  <si>
    <t>P.Nagarathnamma</t>
  </si>
  <si>
    <t>P.Saroja</t>
  </si>
  <si>
    <t>K.Gowthami</t>
  </si>
  <si>
    <t>K.Anitha</t>
  </si>
  <si>
    <t>K.Chenamma</t>
  </si>
  <si>
    <t>Lakshmikanthamma</t>
  </si>
  <si>
    <t>M.Varalakshmi</t>
  </si>
  <si>
    <t>K.Suvarna</t>
  </si>
  <si>
    <t>A.Ramulamma</t>
  </si>
  <si>
    <t>K.Savitri</t>
  </si>
  <si>
    <t>P.Sushila</t>
  </si>
  <si>
    <t>P.Ramalingamma</t>
  </si>
  <si>
    <t>P.Nagarantanamma</t>
  </si>
  <si>
    <t>Kappula Konda</t>
  </si>
  <si>
    <t>G.Padmavathi</t>
  </si>
  <si>
    <t>L.Sunithamma</t>
  </si>
  <si>
    <t>B.Veeranjinamma</t>
  </si>
  <si>
    <t>C.Radha</t>
  </si>
  <si>
    <t>T.Alivelamma</t>
  </si>
  <si>
    <t>T.Mangamma</t>
  </si>
  <si>
    <t>M.Gayathri</t>
  </si>
  <si>
    <t>Beedu Palli</t>
  </si>
  <si>
    <t>G.Alivelamma</t>
  </si>
  <si>
    <t>Gangaratnamma</t>
  </si>
  <si>
    <t>D.Suguna bai</t>
  </si>
  <si>
    <t>Y.Nagalakshmi</t>
  </si>
  <si>
    <t>D.Vidhiyabai</t>
  </si>
  <si>
    <t>K.Girijamma</t>
  </si>
  <si>
    <t>M.Jaganmohanreddy</t>
  </si>
  <si>
    <t>M.Samalla</t>
  </si>
  <si>
    <t>P.Ramreddy</t>
  </si>
  <si>
    <t>D.Lakshmidevi</t>
  </si>
  <si>
    <t>G.Sivamma</t>
  </si>
  <si>
    <t>D.Lakshmi bai</t>
  </si>
  <si>
    <t>B.Githa</t>
  </si>
  <si>
    <t>Papamma</t>
  </si>
  <si>
    <t>G.Subbamma</t>
  </si>
  <si>
    <t>P.Nagalakshmi</t>
  </si>
  <si>
    <t>P.Mamatha</t>
  </si>
  <si>
    <t>J.Padmavathi</t>
  </si>
  <si>
    <t>T.Lakshmikanthamma</t>
  </si>
  <si>
    <t>K.Pyari</t>
  </si>
  <si>
    <t>G.Ramaneswari</t>
  </si>
  <si>
    <t>Akkulamma</t>
  </si>
  <si>
    <t>V laxmidevi</t>
  </si>
  <si>
    <t>M Venkataalaxmi</t>
  </si>
  <si>
    <t>S Buulaxmi</t>
  </si>
  <si>
    <t>M Manjula</t>
  </si>
  <si>
    <t>M Suvarna</t>
  </si>
  <si>
    <t>Sheshamma</t>
  </si>
  <si>
    <t>S.Akkulamma</t>
  </si>
  <si>
    <t>Nallamma G</t>
  </si>
  <si>
    <t>G Venkatalaxmi</t>
  </si>
  <si>
    <t>G Laxmidevi</t>
  </si>
  <si>
    <t>P Rajeshwari</t>
  </si>
  <si>
    <t>G Ramanjinamma</t>
  </si>
  <si>
    <t>A Radha</t>
  </si>
  <si>
    <t>T Sreedevi</t>
  </si>
  <si>
    <t>T Sujatha</t>
  </si>
  <si>
    <t>V Sunitha</t>
  </si>
  <si>
    <t>T Beeramma</t>
  </si>
  <si>
    <t>B Sreedevi</t>
  </si>
  <si>
    <t>S Hemavathi</t>
  </si>
  <si>
    <t>G Muthayalamma</t>
  </si>
  <si>
    <t>V Chennappa</t>
  </si>
  <si>
    <t>Naganna p</t>
  </si>
  <si>
    <t>Anantapur Rural</t>
  </si>
  <si>
    <t>Upparapalli</t>
  </si>
  <si>
    <t>T.Rajamma</t>
  </si>
  <si>
    <t>T.Narasamma</t>
  </si>
  <si>
    <t>V.Varalakshmamma</t>
  </si>
  <si>
    <t>K.Muthyalamma</t>
  </si>
  <si>
    <t>Thammapuram</t>
  </si>
  <si>
    <t>Jwalapuram</t>
  </si>
  <si>
    <t>Bidala Ramanamma</t>
  </si>
  <si>
    <t>Sangala</t>
  </si>
  <si>
    <t>G.Kalavathi</t>
  </si>
  <si>
    <t>Sake Erikala Subhadramma</t>
  </si>
  <si>
    <t>Ummadi Padmavathi</t>
  </si>
  <si>
    <t>Ummadi Chandrakalavathi</t>
  </si>
  <si>
    <t>Dara Kullayamma</t>
  </si>
  <si>
    <t>M.Jayalakshmi</t>
  </si>
  <si>
    <t>G.Ratnamma</t>
  </si>
  <si>
    <t>N.Buchamma</t>
  </si>
  <si>
    <t>Kanchanagari Ramadevi</t>
  </si>
  <si>
    <t>K.Laxminarayanamma</t>
  </si>
  <si>
    <t>C.Ramulamma</t>
  </si>
  <si>
    <t>Varimadugu Lakshmidevi</t>
  </si>
  <si>
    <t>Bandarlapalli</t>
  </si>
  <si>
    <t>T Lakshmi</t>
  </si>
  <si>
    <t>T Shathikumari</t>
  </si>
  <si>
    <t>T Saraswathi</t>
  </si>
  <si>
    <t>P Anusuyamma</t>
  </si>
  <si>
    <t>V Gagadavi</t>
  </si>
  <si>
    <t>M Sulochanamma</t>
  </si>
  <si>
    <t>V Rathamma</t>
  </si>
  <si>
    <t>M Bagayamma</t>
  </si>
  <si>
    <t>Govidamma</t>
  </si>
  <si>
    <t>V Lakshmi devi</t>
  </si>
  <si>
    <t>T Varalakshmi</t>
  </si>
  <si>
    <t>M Bayamma</t>
  </si>
  <si>
    <t>M Umadevi</t>
  </si>
  <si>
    <t>V Naramma</t>
  </si>
  <si>
    <t>T Vidiswari</t>
  </si>
  <si>
    <t>V Kodamma</t>
  </si>
  <si>
    <t>M Lakshminarayanamma</t>
  </si>
  <si>
    <t>V Veeranarayanamma</t>
  </si>
  <si>
    <t>M Anitha</t>
  </si>
  <si>
    <t>V Shakuthalamma</t>
  </si>
  <si>
    <t>M Narayanamma</t>
  </si>
  <si>
    <t>M Peddikka</t>
  </si>
  <si>
    <t>A Adilakshmi</t>
  </si>
  <si>
    <t>P Sajamma</t>
  </si>
  <si>
    <t>Y Adimma</t>
  </si>
  <si>
    <t>Y Bagayamma</t>
  </si>
  <si>
    <t>M Thirupalamma</t>
  </si>
  <si>
    <t>B Lakshmimma</t>
  </si>
  <si>
    <t>N Subbamma</t>
  </si>
  <si>
    <t>T Lakshmi devi</t>
  </si>
  <si>
    <t>J.Nagalakshmi</t>
  </si>
  <si>
    <t>R.Malleswari</t>
  </si>
  <si>
    <t>M.Rajeswari</t>
  </si>
  <si>
    <t>J.Eswaramma</t>
  </si>
  <si>
    <t>N.Lalitha</t>
  </si>
  <si>
    <t>P.Suhasini</t>
  </si>
  <si>
    <t>U.Saraswathi</t>
  </si>
  <si>
    <t>C.Malleswari</t>
  </si>
  <si>
    <t>K.Prashanthi</t>
  </si>
  <si>
    <t>C.Pedda Lakshmidevi</t>
  </si>
  <si>
    <t>M.Mounika</t>
  </si>
  <si>
    <t>C.Rajeswari</t>
  </si>
  <si>
    <t>D.Pramelamma</t>
  </si>
  <si>
    <t>A.Shivamma</t>
  </si>
  <si>
    <t>B.Subhadra</t>
  </si>
  <si>
    <t>D.Vannur Bee</t>
  </si>
  <si>
    <t>N.Bhagyamma</t>
  </si>
  <si>
    <t>J.Padhamavathi</t>
  </si>
  <si>
    <t>Kanaganapalli BC Colony</t>
  </si>
  <si>
    <t>C Kousalaya</t>
  </si>
  <si>
    <t>A Kanthamma</t>
  </si>
  <si>
    <t>G Channammma</t>
  </si>
  <si>
    <t>Y Chandrakala</t>
  </si>
  <si>
    <t>T Radhamma</t>
  </si>
  <si>
    <t>T Potakka</t>
  </si>
  <si>
    <t>Ramanjinamma G</t>
  </si>
  <si>
    <t>G Narasamma</t>
  </si>
  <si>
    <t>K Nagalaxmi</t>
  </si>
  <si>
    <t>Laxmamma B</t>
  </si>
  <si>
    <t>S Anjinamma</t>
  </si>
  <si>
    <t>P.Rameja</t>
  </si>
  <si>
    <t>P.Gavshiya</t>
  </si>
  <si>
    <t>C.Chennamma</t>
  </si>
  <si>
    <t>M.Manjula</t>
  </si>
  <si>
    <t>Ramanarayanamma</t>
  </si>
  <si>
    <t>A.Sivamma</t>
  </si>
  <si>
    <t>Siveswaramma</t>
  </si>
  <si>
    <t>Saroja</t>
  </si>
  <si>
    <t>C.Veeranaramma</t>
  </si>
  <si>
    <t>P.Pathima</t>
  </si>
  <si>
    <t>V.Padmavathamma</t>
  </si>
  <si>
    <t>T.Anjinamma</t>
  </si>
  <si>
    <t>K.Munthaj</t>
  </si>
  <si>
    <t>K.Lakshmi</t>
  </si>
  <si>
    <t>K.Osuramma</t>
  </si>
  <si>
    <t>B.Lakshminarasamma</t>
  </si>
  <si>
    <t>T.Venkatalakshmamma</t>
  </si>
  <si>
    <t>H. Suguna</t>
  </si>
  <si>
    <t>A. Nagaveni</t>
  </si>
  <si>
    <t>A. Peddakka</t>
  </si>
  <si>
    <t>A. Lakshmi devi</t>
  </si>
  <si>
    <t>M. Adi lakshmi</t>
  </si>
  <si>
    <t>M Yerramma</t>
  </si>
  <si>
    <t>V. Naga Anjinamma</t>
  </si>
  <si>
    <t>M. Ramulamma</t>
  </si>
  <si>
    <t>G. Sujatha</t>
  </si>
  <si>
    <t>R. Lakshmi devi</t>
  </si>
  <si>
    <t>V. Naga lakshmi</t>
  </si>
  <si>
    <t>Sanjeevapuramu</t>
  </si>
  <si>
    <t>Lingareddy Palli</t>
  </si>
  <si>
    <t>Challa Channamma</t>
  </si>
  <si>
    <t>Challa Venkatalakshmi</t>
  </si>
  <si>
    <t>Challa Sujatha</t>
  </si>
  <si>
    <t>Mullaguri Savithri</t>
  </si>
  <si>
    <t>C.Krishnaveni</t>
  </si>
  <si>
    <t>ChallaVanaja</t>
  </si>
  <si>
    <t>Saake Anita</t>
  </si>
  <si>
    <t>B.Jayasri</t>
  </si>
  <si>
    <t>Venkatagari Palli</t>
  </si>
  <si>
    <t>Boyapati Suhasini</t>
  </si>
  <si>
    <t>Derangula Varalakshmi</t>
  </si>
  <si>
    <t>Boyapati Rajeswari</t>
  </si>
  <si>
    <t>B.Venkatanarayanamma</t>
  </si>
  <si>
    <t>S.Aruna</t>
  </si>
  <si>
    <t>C. Mutyalamma</t>
  </si>
  <si>
    <t>Ramadhevi</t>
  </si>
  <si>
    <t>G Mathyalamma</t>
  </si>
  <si>
    <t>T Radhika</t>
  </si>
  <si>
    <t>B Vanuramma</t>
  </si>
  <si>
    <t>D Laxmidevi</t>
  </si>
  <si>
    <t>P Nagaveni</t>
  </si>
  <si>
    <t>P Subbamma</t>
  </si>
  <si>
    <t>P Venkatalaxmi</t>
  </si>
  <si>
    <t>A Manoramma</t>
  </si>
  <si>
    <t>M Kadhiramma</t>
  </si>
  <si>
    <t>C Ravi Kurmar</t>
  </si>
  <si>
    <t>D Lalithamma</t>
  </si>
  <si>
    <t>A Parimala</t>
  </si>
  <si>
    <t>A. Ramalakshmamma</t>
  </si>
  <si>
    <t>Savitramma</t>
  </si>
  <si>
    <t>M Narasamma</t>
  </si>
  <si>
    <t>A Sumitha</t>
  </si>
  <si>
    <t>S Ramulammma</t>
  </si>
  <si>
    <t>P Laksmhinarasamma</t>
  </si>
  <si>
    <t>P Muthyakalamma</t>
  </si>
  <si>
    <t>P Rajitha</t>
  </si>
  <si>
    <t>M Chennamma</t>
  </si>
  <si>
    <t>P Nagamani</t>
  </si>
  <si>
    <t>C.Siva Sankara</t>
  </si>
  <si>
    <t>Lelavathi</t>
  </si>
  <si>
    <t>Kamalapuram Kottala</t>
  </si>
  <si>
    <t>Gwaramma</t>
  </si>
  <si>
    <t>Chithambaramma</t>
  </si>
  <si>
    <t>Rangamma</t>
  </si>
  <si>
    <t>Aswaraya</t>
  </si>
  <si>
    <t>Somiswari</t>
  </si>
  <si>
    <t>D Pushapalatha</t>
  </si>
  <si>
    <t>T Umadivi</t>
  </si>
  <si>
    <t>M Arunamma</t>
  </si>
  <si>
    <t>N Venkatalakshmi</t>
  </si>
  <si>
    <t>Nageswaramma</t>
  </si>
  <si>
    <t>J.Nagadhevatha</t>
  </si>
  <si>
    <t>Y.Narayanamma</t>
  </si>
  <si>
    <t>P.Ramulamma</t>
  </si>
  <si>
    <t>Nettem Vanisree</t>
  </si>
  <si>
    <t>Bomme Kalavathi</t>
  </si>
  <si>
    <t>Polarapu Swarnakumari</t>
  </si>
  <si>
    <t>Polarapu Manemma</t>
  </si>
  <si>
    <t>SaddalaLakshmi</t>
  </si>
  <si>
    <t>S.Lalitha</t>
  </si>
  <si>
    <t>K.Ramadhevi</t>
  </si>
  <si>
    <t>L Pusphalatha</t>
  </si>
  <si>
    <t>Nagarathanama</t>
  </si>
  <si>
    <t>C Anusuyamma</t>
  </si>
  <si>
    <t>K Lakshmidivi</t>
  </si>
  <si>
    <t>K Ramanamma</t>
  </si>
  <si>
    <t>B Latha</t>
  </si>
  <si>
    <t>C Rajeswari</t>
  </si>
  <si>
    <t>D.Sukannya</t>
  </si>
  <si>
    <t>D.Chamundeswari</t>
  </si>
  <si>
    <t>M.Krishnaveni</t>
  </si>
  <si>
    <t>Bommalatapalli</t>
  </si>
  <si>
    <t>BommalataPALLI</t>
  </si>
  <si>
    <t>C.Ademma</t>
  </si>
  <si>
    <t>M.Venkatalakshmi</t>
  </si>
  <si>
    <t>C.Renuka</t>
  </si>
  <si>
    <t>G.Pramila</t>
  </si>
  <si>
    <t>C.Krishnamma</t>
  </si>
  <si>
    <t>G.Veeranaramma</t>
  </si>
  <si>
    <t>Y.Rajini</t>
  </si>
  <si>
    <t>Y Puspalatha</t>
  </si>
  <si>
    <t>M.Nagalakshmi</t>
  </si>
  <si>
    <t>Bonthala Anantamma</t>
  </si>
  <si>
    <t>Chitra Hemalatha</t>
  </si>
  <si>
    <t>Bandanatham Ratna</t>
  </si>
  <si>
    <t>Chelamakuri Pullamma</t>
  </si>
  <si>
    <t>Mullagura Ramanamma</t>
  </si>
  <si>
    <t>Bonthala Lakshmidevi</t>
  </si>
  <si>
    <t>Challa Venkatalashmi</t>
  </si>
  <si>
    <t>Elakuntla</t>
  </si>
  <si>
    <t>Elakkuntla</t>
  </si>
  <si>
    <t>V.Govindamma</t>
  </si>
  <si>
    <t>K.Krishnavenamma</t>
  </si>
  <si>
    <t>K.Mamatha</t>
  </si>
  <si>
    <t>S.Varalakshmamma</t>
  </si>
  <si>
    <t>E.Savithramma</t>
  </si>
  <si>
    <t>E.Sangamma</t>
  </si>
  <si>
    <t>K.Jayasankarreddy</t>
  </si>
  <si>
    <t>K.Meenaka</t>
  </si>
  <si>
    <t>K.Nagarathnamma</t>
  </si>
  <si>
    <t>E.Venkatalakshmamma</t>
  </si>
  <si>
    <t>K.Mallireddy</t>
  </si>
  <si>
    <t>Modugula Kunta</t>
  </si>
  <si>
    <t>N.Chennama</t>
  </si>
  <si>
    <t>Sudarshanamma</t>
  </si>
  <si>
    <t>K.Rajeshwari</t>
  </si>
  <si>
    <t>Pyadindi</t>
  </si>
  <si>
    <t>Gollavaripalli</t>
  </si>
  <si>
    <t>B.Thippamma</t>
  </si>
  <si>
    <t>T.Suknya</t>
  </si>
  <si>
    <t>P.Varalakshmi</t>
  </si>
  <si>
    <t>Kondamma</t>
  </si>
  <si>
    <t>Naamala</t>
  </si>
  <si>
    <t>Adhilakshmi</t>
  </si>
  <si>
    <t>Aruna</t>
  </si>
  <si>
    <t>B.Saraswathi</t>
  </si>
  <si>
    <t>B.Yashodhamma</t>
  </si>
  <si>
    <t>Nidimamidi</t>
  </si>
  <si>
    <t>Buggapalli</t>
  </si>
  <si>
    <t>G.Pushpa</t>
  </si>
  <si>
    <t>L.Sai kumari</t>
  </si>
  <si>
    <t>Pothakka</t>
  </si>
  <si>
    <t xml:space="preserve"> Kanaganapalli</t>
  </si>
  <si>
    <t>Rampuram</t>
  </si>
  <si>
    <t>D.Anusha</t>
  </si>
  <si>
    <t>B.Chandramma</t>
  </si>
  <si>
    <t>G.Ujjamma</t>
  </si>
  <si>
    <t>E.Nagalakshmi</t>
  </si>
  <si>
    <t>B.Umadevi</t>
  </si>
  <si>
    <t>K.Suvarnamma</t>
  </si>
  <si>
    <t>P.Sumalatha</t>
  </si>
  <si>
    <t>N.Savithree</t>
  </si>
  <si>
    <t>B.Padmavathi</t>
  </si>
  <si>
    <t>K.Nandamohanreddy</t>
  </si>
  <si>
    <t>D.Anitha</t>
  </si>
  <si>
    <t>K.Sandya</t>
  </si>
  <si>
    <t>Obulapuram</t>
  </si>
  <si>
    <t>C.Lakshminarasamma</t>
  </si>
  <si>
    <t>Pacchala Aruna</t>
  </si>
  <si>
    <t>Challa Nagalakshmi</t>
  </si>
  <si>
    <t>C.Savithramma</t>
  </si>
  <si>
    <t>B.Bagyalakshmi</t>
  </si>
  <si>
    <t>Kodimi</t>
  </si>
  <si>
    <t>Kadiyala Tirupathamma</t>
  </si>
  <si>
    <t>C.Ramanjinamma</t>
  </si>
  <si>
    <t>C.Kadiramma</t>
  </si>
  <si>
    <t>C.Kanthamma</t>
  </si>
  <si>
    <t>V.Venkatalakshmi</t>
  </si>
  <si>
    <t>B.Ramalaksmi</t>
  </si>
  <si>
    <t>C.Nageswaramma</t>
  </si>
  <si>
    <t>K.Rukminamma</t>
  </si>
  <si>
    <t>B Padmavathi</t>
  </si>
  <si>
    <t>Rachanapalli</t>
  </si>
  <si>
    <t>Ramasani Lalitha</t>
  </si>
  <si>
    <t>G.Anusuyamma</t>
  </si>
  <si>
    <t>Gorla Prabhavathi</t>
  </si>
  <si>
    <t>C.Venkatamma</t>
  </si>
  <si>
    <t>S.Kanthamma</t>
  </si>
  <si>
    <t>C.Mahalakshmi</t>
  </si>
  <si>
    <t>P.Sakamma</t>
  </si>
  <si>
    <t>P.Sunanda</t>
  </si>
  <si>
    <t xml:space="preserve">Koplakonda </t>
  </si>
  <si>
    <t>Koplakonda</t>
  </si>
  <si>
    <t>Bhagayalakshmi</t>
  </si>
  <si>
    <t>Subhamma</t>
  </si>
  <si>
    <t>Lilavathi</t>
  </si>
  <si>
    <t>Jenam Devamma</t>
  </si>
  <si>
    <t>Pushpavathi</t>
  </si>
  <si>
    <t>Ayapareddy</t>
  </si>
  <si>
    <t>B.Lalithamma</t>
  </si>
  <si>
    <t>Chigicherla</t>
  </si>
  <si>
    <t>K.Narayanmma</t>
  </si>
  <si>
    <t>K.Yasodhamma</t>
  </si>
  <si>
    <t>B Lakshmi</t>
  </si>
  <si>
    <t>B Pushapavathi</t>
  </si>
  <si>
    <t>K.Praveena</t>
  </si>
  <si>
    <t>P.Sivarathna</t>
  </si>
  <si>
    <t>B.Rajamma</t>
  </si>
  <si>
    <t>Kallumadi</t>
  </si>
  <si>
    <t>C.Sukamma</t>
  </si>
  <si>
    <t>T.Lelavathi</t>
  </si>
  <si>
    <t>D.Sudharani</t>
  </si>
  <si>
    <t>D.Sarojamma</t>
  </si>
  <si>
    <t>K.Adhilakshmi</t>
  </si>
  <si>
    <t>T.Sarala</t>
  </si>
  <si>
    <t>T.Sunkamma</t>
  </si>
  <si>
    <t>T.Pramilamma</t>
  </si>
  <si>
    <t>Y.Sanjamma</t>
  </si>
  <si>
    <t>P.Thipamma</t>
  </si>
  <si>
    <t>A.Swarnalatha</t>
  </si>
  <si>
    <t>B.Ramalakshmi</t>
  </si>
  <si>
    <t>Appara chervu</t>
  </si>
  <si>
    <t>Akulatel Nagamma</t>
  </si>
  <si>
    <t>Y.Sujana</t>
  </si>
  <si>
    <t>Y.Rani</t>
  </si>
  <si>
    <t>M.Umadvi</t>
  </si>
  <si>
    <t>K.Madhavi</t>
  </si>
  <si>
    <t>G.Anasuyamma</t>
  </si>
  <si>
    <t>Kathropalli</t>
  </si>
  <si>
    <t>Nagarathnamma.E</t>
  </si>
  <si>
    <t>prbavathi</t>
  </si>
  <si>
    <t>B.G Sreedevi</t>
  </si>
  <si>
    <t>R.Trilok Nathreddy</t>
  </si>
  <si>
    <t>C.Kavitha</t>
  </si>
  <si>
    <t>Gujjala Suvarna</t>
  </si>
  <si>
    <t>B.Bharathi</t>
  </si>
  <si>
    <t>Yerronpalli</t>
  </si>
  <si>
    <t>P.Gangamma</t>
  </si>
  <si>
    <t>Venkatagaripalli</t>
  </si>
  <si>
    <t>Pavani.G</t>
  </si>
  <si>
    <t>T.Kamalamma</t>
  </si>
  <si>
    <t>T.Manjula</t>
  </si>
  <si>
    <t>U.Sulochanamma</t>
  </si>
  <si>
    <t>U.Ramanamma</t>
  </si>
  <si>
    <t>U.Lakshmidevi</t>
  </si>
  <si>
    <t>B.Sukanya</t>
  </si>
  <si>
    <t>L.Laksmidevi</t>
  </si>
  <si>
    <t>P.Sunithamma</t>
  </si>
  <si>
    <t>K.Ramanjinamma</t>
  </si>
  <si>
    <t>U.Narayanamma</t>
  </si>
  <si>
    <t>T.Ramanjinamma</t>
  </si>
  <si>
    <t>T.Nadini</t>
  </si>
  <si>
    <t>A.Narayanamma</t>
  </si>
  <si>
    <t>B.lakshmidevi</t>
  </si>
  <si>
    <t>G.Peddakka</t>
  </si>
  <si>
    <t>T.Peddakka</t>
  </si>
  <si>
    <t>V.Sharadhamma</t>
  </si>
  <si>
    <t>B.Kateswaramma</t>
  </si>
  <si>
    <t>B.Rmalakshimamma</t>
  </si>
  <si>
    <t>Yarraguntla</t>
  </si>
  <si>
    <t>Sarswathi</t>
  </si>
  <si>
    <t>Mukthapuram</t>
  </si>
  <si>
    <t>T.Sujatha</t>
  </si>
  <si>
    <t>T.Jyothi</t>
  </si>
  <si>
    <t>Y.Sumalatha</t>
  </si>
  <si>
    <t>G.Jamuna</t>
  </si>
  <si>
    <t>B Durgamma</t>
  </si>
  <si>
    <t>Baskar reddy</t>
  </si>
  <si>
    <t>Yerrappa</t>
  </si>
  <si>
    <t>Ananthamma</t>
  </si>
  <si>
    <t>T.Lakshmi</t>
  </si>
  <si>
    <t>S.Prashanthi</t>
  </si>
  <si>
    <t>konamma</t>
  </si>
  <si>
    <t>C.Gangadevi</t>
  </si>
  <si>
    <t>C.Pullamma</t>
  </si>
  <si>
    <t>Rusingamma</t>
  </si>
  <si>
    <t>M.Chinna Reddyamma</t>
  </si>
  <si>
    <t>Sunitha.M</t>
  </si>
  <si>
    <t>Shiva.M</t>
  </si>
  <si>
    <t>Ramadevi.S</t>
  </si>
  <si>
    <t>Chennakesavulu.S</t>
  </si>
  <si>
    <t>Nagi reddy</t>
  </si>
  <si>
    <t>K.Bayamma</t>
  </si>
  <si>
    <t>L.Parvathamma</t>
  </si>
  <si>
    <t>D.Jayakumari</t>
  </si>
  <si>
    <t>H.Nagalakshmi</t>
  </si>
  <si>
    <t>Lakishmidevi</t>
  </si>
  <si>
    <t>Narahari Tulisamma</t>
  </si>
  <si>
    <t>T.Kesamma</t>
  </si>
  <si>
    <t>Geethamma</t>
  </si>
  <si>
    <t>Dhan Lakshmi</t>
  </si>
  <si>
    <t>Thunga Kumari</t>
  </si>
  <si>
    <t>Vara Lakshmi</t>
  </si>
  <si>
    <t>Sakunthalamma</t>
  </si>
  <si>
    <t>R.Hema Latha</t>
  </si>
  <si>
    <t>C.chandra Kalavathi</t>
  </si>
  <si>
    <t>S Venkatanarayanamma</t>
  </si>
  <si>
    <t>T.Krishnamma</t>
  </si>
  <si>
    <t>L.Lakshminarayanamma</t>
  </si>
  <si>
    <t>T.Rathnamma</t>
  </si>
  <si>
    <t>L.Nagamma</t>
  </si>
  <si>
    <t>Archana</t>
  </si>
  <si>
    <t>C.Kullayamma</t>
  </si>
  <si>
    <t>Y.Ramalingamma</t>
  </si>
  <si>
    <t>Y.Nallamma</t>
  </si>
  <si>
    <t>Y.Thulasi</t>
  </si>
  <si>
    <t>KK Agraharam</t>
  </si>
  <si>
    <t>Sanjeevapuram</t>
  </si>
  <si>
    <t>B.Sunandha</t>
  </si>
  <si>
    <t>Prashanthi</t>
  </si>
  <si>
    <t>M.Nirmala</t>
  </si>
  <si>
    <t>K.Koushalya</t>
  </si>
  <si>
    <t>R.Sulochanamma</t>
  </si>
  <si>
    <t>B.Sumitra</t>
  </si>
  <si>
    <t>B.Sai Lakshmi</t>
  </si>
  <si>
    <t>B.Pedhakka</t>
  </si>
  <si>
    <t>Pamidi</t>
  </si>
  <si>
    <t>C.Gangamma</t>
  </si>
  <si>
    <t>D.Nagalashimi</t>
  </si>
  <si>
    <t>B.Lakshmamma</t>
  </si>
  <si>
    <t>D.Nagendrareddy</t>
  </si>
  <si>
    <t>Kunchamu vani</t>
  </si>
  <si>
    <t>T.Achamma</t>
  </si>
  <si>
    <t>B.Varalakshmi</t>
  </si>
  <si>
    <t>K,Nagamma</t>
  </si>
  <si>
    <t>I.Radika</t>
  </si>
  <si>
    <t>B.Subadhamma</t>
  </si>
  <si>
    <t>K.Sumalatha</t>
  </si>
  <si>
    <t>B.Manjula</t>
  </si>
  <si>
    <t>T.Gethamma</t>
  </si>
  <si>
    <t>M.Ravichandra reddy</t>
  </si>
  <si>
    <t>M.Jayamma</t>
  </si>
  <si>
    <t>M.Venkatalakshmamma</t>
  </si>
  <si>
    <t>Adhi lakshmi</t>
  </si>
  <si>
    <t>padhamavathi</t>
  </si>
  <si>
    <t>P Kothapalli</t>
  </si>
  <si>
    <t>M.Vimala</t>
  </si>
  <si>
    <t>M,Ramadevi</t>
  </si>
  <si>
    <t>R.Laksmidevi</t>
  </si>
  <si>
    <t>M.Ratnamma</t>
  </si>
  <si>
    <t>p.sridevi</t>
  </si>
  <si>
    <t>P.channamma</t>
  </si>
  <si>
    <t>P.Rathanmma</t>
  </si>
  <si>
    <t>C.Sujatha</t>
  </si>
  <si>
    <t>Suyanaranarraddy</t>
  </si>
  <si>
    <t>M.Ramajinamma</t>
  </si>
  <si>
    <t>N.Parvathi</t>
  </si>
  <si>
    <t>M H .Haritha</t>
  </si>
  <si>
    <t>D.Shamsadbee</t>
  </si>
  <si>
    <t>M.Mahalaksmi</t>
  </si>
  <si>
    <t>O.Kalavathi</t>
  </si>
  <si>
    <t>Lalubi</t>
  </si>
  <si>
    <t>A.Sharadha</t>
  </si>
  <si>
    <t>G.Sailaja</t>
  </si>
  <si>
    <t>D.Kajabee</t>
  </si>
  <si>
    <t>M.Parvathamma</t>
  </si>
  <si>
    <t>K.Krishnaveni</t>
  </si>
  <si>
    <t>Ramadivi</t>
  </si>
  <si>
    <t>V.Sankaramma</t>
  </si>
  <si>
    <t>M.Ragamma</t>
  </si>
  <si>
    <t>A.Vinkalakshmi</t>
  </si>
  <si>
    <t>M.Susimitha</t>
  </si>
  <si>
    <t>Pinnadari</t>
  </si>
  <si>
    <t>Uma Devi</t>
  </si>
  <si>
    <t>D.Sivamma</t>
  </si>
  <si>
    <t>V.Aswathamma</t>
  </si>
  <si>
    <t>K.Krishnamohana</t>
  </si>
  <si>
    <t>G.Lingamma</t>
  </si>
  <si>
    <t>P.JYOTHI</t>
  </si>
  <si>
    <t>S.Savithree</t>
  </si>
  <si>
    <t>K.Venkateswaramma</t>
  </si>
  <si>
    <t>K.Narasimhareddy</t>
  </si>
  <si>
    <t>k.nageswari</t>
  </si>
  <si>
    <t>n.nagalakshmi</t>
  </si>
  <si>
    <t>Ram muni</t>
  </si>
  <si>
    <t>D.Mutyalamma</t>
  </si>
  <si>
    <t>S.Ramadevi</t>
  </si>
  <si>
    <t>C.Prabavathi</t>
  </si>
  <si>
    <t>S.Pakiramma</t>
  </si>
  <si>
    <t>Chithrachidu</t>
  </si>
  <si>
    <t>Shaik Shabana</t>
  </si>
  <si>
    <t>Mulla Menataz</t>
  </si>
  <si>
    <t>Katubadi Sunkamma</t>
  </si>
  <si>
    <t>Katubadi Obulamma</t>
  </si>
  <si>
    <t>A Sulochana</t>
  </si>
  <si>
    <t>Akula Kajabbe</t>
  </si>
  <si>
    <t>Y Srilakshmi</t>
  </si>
  <si>
    <t>Y Vimala</t>
  </si>
  <si>
    <t>D Ramadevi</t>
  </si>
  <si>
    <t>T.Lakshminarayanamma</t>
  </si>
  <si>
    <t>P.Savithri</t>
  </si>
  <si>
    <t>A.Naramma</t>
  </si>
  <si>
    <t>C.Vani</t>
  </si>
  <si>
    <t>A.Lakshminarayanamma</t>
  </si>
  <si>
    <t>G.Lakshmi</t>
  </si>
  <si>
    <t>Y.Sukanya</t>
  </si>
  <si>
    <t>G Alevelamma</t>
  </si>
  <si>
    <t>Subbamma.K</t>
  </si>
  <si>
    <t>Venkatalakshmma</t>
  </si>
  <si>
    <t>Parvathamma.K</t>
  </si>
  <si>
    <t>Yoshodamma.A</t>
  </si>
  <si>
    <t>Yashodhamma.P</t>
  </si>
  <si>
    <t>C.Venkataramappa</t>
  </si>
  <si>
    <t>Saraswathi.K</t>
  </si>
  <si>
    <t>Sailaja.L</t>
  </si>
  <si>
    <t>Gummepalli</t>
  </si>
  <si>
    <t>K.Nadini</t>
  </si>
  <si>
    <t>K.Sree devi</t>
  </si>
  <si>
    <t>K.Ravali</t>
  </si>
  <si>
    <t>K.Kamalamma</t>
  </si>
  <si>
    <t>K.Pushavathi</t>
  </si>
  <si>
    <t>K.Vijayalakshmi</t>
  </si>
  <si>
    <t>D.Anuradha</t>
  </si>
  <si>
    <t>D.Ramalakshmi</t>
  </si>
  <si>
    <t>G.Svaranalatha</t>
  </si>
  <si>
    <t>Dampetla</t>
  </si>
  <si>
    <t>Katakindapalli</t>
  </si>
  <si>
    <t>m.sukkanya</t>
  </si>
  <si>
    <t>M Lakishmidevi</t>
  </si>
  <si>
    <t>V Ramanamma</t>
  </si>
  <si>
    <t>G.sallama</t>
  </si>
  <si>
    <t>G.obulamma</t>
  </si>
  <si>
    <t>G.Lakshimi devi</t>
  </si>
  <si>
    <t>Devi</t>
  </si>
  <si>
    <t>Mounika</t>
  </si>
  <si>
    <t>Chendhrakala</t>
  </si>
  <si>
    <t>B.Govindhamma</t>
  </si>
  <si>
    <t>N.Saradhamma</t>
  </si>
  <si>
    <t>Ramanamma.M</t>
  </si>
  <si>
    <t>N.Chandhrakala</t>
  </si>
  <si>
    <t>D.Gayathri</t>
  </si>
  <si>
    <t>P.Bhagya lakshmi</t>
  </si>
  <si>
    <t>D.Adimma</t>
  </si>
  <si>
    <t>P.Umadevi</t>
  </si>
  <si>
    <t>G.Lakshmi radika</t>
  </si>
  <si>
    <t>D.Suguna</t>
  </si>
  <si>
    <t>Akkampalli</t>
  </si>
  <si>
    <t>D.Sreelatha</t>
  </si>
  <si>
    <t>Y.Jayalakshmi</t>
  </si>
  <si>
    <t>B.Narasamma</t>
  </si>
  <si>
    <t>B.Rajeswari</t>
  </si>
  <si>
    <t>R.Nagalatha</t>
  </si>
  <si>
    <t>R.Venkatalaksmamma</t>
  </si>
  <si>
    <t>B.Laksminarasamma</t>
  </si>
  <si>
    <t>R.Padmavathi</t>
  </si>
  <si>
    <t>R.Chinna Gurramma</t>
  </si>
  <si>
    <t>Suvaranamma</t>
  </si>
  <si>
    <t>Saiddannagaripalli</t>
  </si>
  <si>
    <t>G.Madhavi</t>
  </si>
  <si>
    <t>Nagamunemma</t>
  </si>
  <si>
    <t>C.Venkataramudu</t>
  </si>
  <si>
    <t>C.Sreedevi</t>
  </si>
  <si>
    <t>Gampalamma</t>
  </si>
  <si>
    <t>C.Chandrasekar</t>
  </si>
  <si>
    <t>Tallimadugula</t>
  </si>
  <si>
    <t>B.Savithramma</t>
  </si>
  <si>
    <t>B.Eswaramma</t>
  </si>
  <si>
    <t>K Pramelamma</t>
  </si>
  <si>
    <t>M Akkamma</t>
  </si>
  <si>
    <t>P Subbalakshmi</t>
  </si>
  <si>
    <t>N.Sakamma</t>
  </si>
  <si>
    <t>S.Banubee</t>
  </si>
  <si>
    <t>Mohana</t>
  </si>
  <si>
    <t>B.Prameelamma</t>
  </si>
  <si>
    <t>P.Nagasudha</t>
  </si>
  <si>
    <t>B.Anita</t>
  </si>
  <si>
    <t>A.Adinarayanamma</t>
  </si>
  <si>
    <t>B.Vijayalakshmi</t>
  </si>
  <si>
    <t>B.Suvarnamma</t>
  </si>
  <si>
    <t>S.Arunamma</t>
  </si>
  <si>
    <t>P.Shyamalamma</t>
  </si>
  <si>
    <t>V.Bhagyalakshmi</t>
  </si>
  <si>
    <t>B Asha</t>
  </si>
  <si>
    <t>B.Anusha</t>
  </si>
  <si>
    <t>G.Sumalatha</t>
  </si>
  <si>
    <t>B.Kanthamma</t>
  </si>
  <si>
    <t>start date for claiming credits</t>
  </si>
  <si>
    <t>ER accounted upto</t>
  </si>
  <si>
    <t>Village Code</t>
  </si>
  <si>
    <t>Unit ID</t>
  </si>
  <si>
    <t>Family Code</t>
  </si>
  <si>
    <t>End User</t>
  </si>
  <si>
    <t>Commission Date</t>
  </si>
  <si>
    <t>Sl.No.</t>
  </si>
  <si>
    <t>Grand Total</t>
  </si>
  <si>
    <t>Drain Water in Gas Pipe</t>
  </si>
  <si>
    <t>Empty and Replaster Dome</t>
  </si>
  <si>
    <t>Gobar Too Watery</t>
  </si>
  <si>
    <t>Gober Dry</t>
  </si>
  <si>
    <t>Kitchen not Used</t>
  </si>
  <si>
    <t>Not In Village</t>
  </si>
  <si>
    <t>Not Interested</t>
  </si>
  <si>
    <t>Sold Cattles</t>
  </si>
  <si>
    <t>Unit Demolished</t>
  </si>
  <si>
    <t>Total Constructed</t>
  </si>
  <si>
    <t>Biogas Non-Operational</t>
  </si>
  <si>
    <t>Activity Data</t>
  </si>
  <si>
    <t>Unit</t>
  </si>
  <si>
    <t>ID Ref</t>
  </si>
  <si>
    <t>By</t>
  </si>
  <si>
    <t>Fraction of NRB</t>
  </si>
  <si>
    <t xml:space="preserve"> -</t>
  </si>
  <si>
    <t>fNRB, y</t>
  </si>
  <si>
    <t>NCV Biomass (TJ/t)</t>
  </si>
  <si>
    <t>TJ/tonne</t>
  </si>
  <si>
    <t>NCVbiomass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</si>
  <si>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/TJ</t>
    </r>
  </si>
  <si>
    <t>EFprojected_fossilfuel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</si>
  <si>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/yr</t>
    </r>
  </si>
  <si>
    <t>ERy</t>
  </si>
  <si>
    <t>Quantity of Biomass that is substituted (t/yr) after considering leakage</t>
  </si>
  <si>
    <t>Version</t>
  </si>
  <si>
    <t>01</t>
  </si>
  <si>
    <t>Monitoring Period Number</t>
  </si>
  <si>
    <t>Duration of this monitoring period</t>
  </si>
  <si>
    <t>Estimated amount of GHG emission reductions for this monitoring period in the registered PDD</t>
  </si>
  <si>
    <t>2015</t>
  </si>
  <si>
    <t>2016</t>
  </si>
  <si>
    <t>2017</t>
  </si>
  <si>
    <t>2018</t>
  </si>
  <si>
    <t>2019</t>
  </si>
  <si>
    <t>Taluk2</t>
  </si>
  <si>
    <t>Count of Village</t>
  </si>
  <si>
    <t>Total</t>
  </si>
  <si>
    <t>Units Operational</t>
  </si>
  <si>
    <t>2014</t>
  </si>
  <si>
    <t>Baseline GHG emissions or baseline net GHG removals</t>
  </si>
  <si>
    <r>
      <t>(t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e)</t>
    </r>
  </si>
  <si>
    <t>Project GHG emissions or actual net GHG removals</t>
  </si>
  <si>
    <t>Leakage GHG emissions</t>
  </si>
  <si>
    <t>Count of Problem</t>
  </si>
  <si>
    <t>Gandlparhti Lakshmidevi</t>
  </si>
  <si>
    <t>Chitra Jayamma</t>
  </si>
  <si>
    <t>A.Krishnamma</t>
  </si>
  <si>
    <t>M.VenkataReddy</t>
  </si>
  <si>
    <t>Eeranaramma.k</t>
  </si>
  <si>
    <t>K. Lingamma</t>
  </si>
  <si>
    <t>A.Bhaghemma</t>
  </si>
  <si>
    <t>C.Ramadevi</t>
  </si>
  <si>
    <t>N.Thippakka</t>
  </si>
  <si>
    <t>Madiga Pedakka</t>
  </si>
  <si>
    <t>Y.Lakshmi devi</t>
  </si>
  <si>
    <t>Ullikanti Venkatalakshmi</t>
  </si>
  <si>
    <t>Muthuluru Bharathi</t>
  </si>
  <si>
    <t>Y.Nagaratnamma</t>
  </si>
  <si>
    <t>Pollaka.A</t>
  </si>
  <si>
    <t>Ullikanti Lalithamma</t>
  </si>
  <si>
    <t>Bhulakshmi.Y</t>
  </si>
  <si>
    <t>Akkamma.K</t>
  </si>
  <si>
    <t>Dandu Gowramma</t>
  </si>
  <si>
    <t>Katammayya</t>
  </si>
  <si>
    <t>K.Eswaramma</t>
  </si>
  <si>
    <t>Bayamma.B</t>
  </si>
  <si>
    <t>Rajeswari.M</t>
  </si>
  <si>
    <t>Ramalakshmi.C</t>
  </si>
  <si>
    <t>K JaganathaReddy</t>
  </si>
  <si>
    <t>S.Prasanthi</t>
  </si>
  <si>
    <t>N.Krishnareddy</t>
  </si>
  <si>
    <t>Sake Eswaramma</t>
  </si>
  <si>
    <t>Kapu  Sujatha</t>
  </si>
  <si>
    <t>Meenakshi kamireddy</t>
  </si>
  <si>
    <t>Ganji Narayanamma</t>
  </si>
  <si>
    <t>Tulasamma</t>
  </si>
  <si>
    <t>G.Obulamma</t>
  </si>
  <si>
    <t>G.Mamatha</t>
  </si>
  <si>
    <t>G.Krishnamma</t>
  </si>
  <si>
    <t>G.Aswani</t>
  </si>
  <si>
    <t>Thulasamma.N</t>
  </si>
  <si>
    <t>Suhasini.N</t>
  </si>
  <si>
    <t>S.Ajanthy</t>
  </si>
  <si>
    <t>Hemalatha.G</t>
  </si>
  <si>
    <t>Kappala Lakshmi devi</t>
  </si>
  <si>
    <t>Kunuthuru Ramathulasi</t>
  </si>
  <si>
    <t>K Varalaxmi</t>
  </si>
  <si>
    <t>K Ramakrishnareddy</t>
  </si>
  <si>
    <t>K Sukanya</t>
  </si>
  <si>
    <t>Bddimal Parvathamma</t>
  </si>
  <si>
    <t>Battala Deepthi</t>
  </si>
  <si>
    <t>T keshavanarayana</t>
  </si>
  <si>
    <t>Nara Bhagyamma</t>
  </si>
  <si>
    <t>Malleswari.o</t>
  </si>
  <si>
    <t>B.Ademma</t>
  </si>
  <si>
    <t>P Baskar reddy</t>
  </si>
  <si>
    <t>B Suvarna</t>
  </si>
  <si>
    <t>Chittibala Krishnaveni</t>
  </si>
  <si>
    <t>C.Nagamma</t>
  </si>
  <si>
    <t>Balakonda Nagalakshmi</t>
  </si>
  <si>
    <t>Bhathala Gangamma</t>
  </si>
  <si>
    <t>P.Renukamma</t>
  </si>
  <si>
    <t>Arunamma.Y</t>
  </si>
  <si>
    <t>Ammaneni Varalakshmi</t>
  </si>
  <si>
    <t>Bathala Jayamma</t>
  </si>
  <si>
    <t>Nagoti Lakshmidevi</t>
  </si>
  <si>
    <t>Gummadi Nagendramma</t>
  </si>
  <si>
    <t>Muttal Maliswarri</t>
  </si>
  <si>
    <t>G.Radhika</t>
  </si>
  <si>
    <t>Saddala Ramulamma</t>
  </si>
  <si>
    <t>Gonuguntla Venkatamma</t>
  </si>
  <si>
    <t>Bille Savithri</t>
  </si>
  <si>
    <t>Saddala Sarasvathi</t>
  </si>
  <si>
    <t>B Varalakshmi</t>
  </si>
  <si>
    <t>Yarrabhoomi Rathnamma</t>
  </si>
  <si>
    <t>Sangahaneni Kantamma</t>
  </si>
  <si>
    <t>Lakshmidevi Perimala</t>
  </si>
  <si>
    <t>Tadimari</t>
  </si>
  <si>
    <t>Saddala Kullayamma</t>
  </si>
  <si>
    <t>K.Nirmala</t>
  </si>
  <si>
    <t>Chittibala Swarupa</t>
  </si>
  <si>
    <t>C Chandra Kala</t>
  </si>
  <si>
    <t>B Narayana Swamy</t>
  </si>
  <si>
    <t>Yarrabhoomi Vijayalakshmi</t>
  </si>
  <si>
    <t>Yarrabumi Manjula</t>
  </si>
  <si>
    <t>Kunamaneni Saraswathi</t>
  </si>
  <si>
    <t>ILLURI Nagendramma</t>
  </si>
  <si>
    <t>Sake Lakshmidevi</t>
  </si>
  <si>
    <t>Kollamoram Prameelamma</t>
  </si>
  <si>
    <t>Bandi Savithri</t>
  </si>
  <si>
    <t>Yarrabhoomi Padmavathi</t>
  </si>
  <si>
    <t>Kuntala Ganga Devi</t>
  </si>
  <si>
    <t>Saddala Lakshminarasamma</t>
  </si>
  <si>
    <t>Sivamma Saake</t>
  </si>
  <si>
    <t>Sake Gangarathna</t>
  </si>
  <si>
    <t>Varimadugu Venkatanarayanamma</t>
  </si>
  <si>
    <t>Chadive Lakshmidevi</t>
  </si>
  <si>
    <t>Varimadugu Vijayamma</t>
  </si>
  <si>
    <t>H,Malamma</t>
  </si>
  <si>
    <t>Basireddy Gari Vedhavathi</t>
  </si>
  <si>
    <t>Jwala Ramajinamma</t>
  </si>
  <si>
    <t>Thirumalamma.U</t>
  </si>
  <si>
    <t>Varimadugu Prabavathi</t>
  </si>
  <si>
    <t>V.Aruna Kumar</t>
  </si>
  <si>
    <t>K.Pujitha</t>
  </si>
  <si>
    <t>k.Alivelamma</t>
  </si>
  <si>
    <t>K.ayamma</t>
  </si>
  <si>
    <t>Varimadugu Raja Kala</t>
  </si>
  <si>
    <t>Mallakaluva Lakshmidevi</t>
  </si>
  <si>
    <t>A Sakunthala</t>
  </si>
  <si>
    <t>Kuntala Pullamma</t>
  </si>
  <si>
    <t>Chinthapanti Saraswathi</t>
  </si>
  <si>
    <t>Kollavaram Venkata Lakshmamma</t>
  </si>
  <si>
    <t>M.Anjineyulu</t>
  </si>
  <si>
    <t>K Neelavathi</t>
  </si>
  <si>
    <t>A. Narayanapuram</t>
  </si>
  <si>
    <t>H.Lakshmakka</t>
  </si>
  <si>
    <t>Butra Alivalamma</t>
  </si>
  <si>
    <t>Guggella Eswaramma</t>
  </si>
  <si>
    <t>D.Adilakshmi</t>
  </si>
  <si>
    <t>H.Ramalakshmamma</t>
  </si>
  <si>
    <t>Eslavath Parvathamma</t>
  </si>
  <si>
    <t>Challa Ramadevi</t>
  </si>
  <si>
    <t>Kantagani Bharathi</t>
  </si>
  <si>
    <t>Kapadam Nagalakshmi</t>
  </si>
  <si>
    <t>Chandragiri Saraswathi</t>
  </si>
  <si>
    <t>P.Anjinamma</t>
  </si>
  <si>
    <t>P.Ganga Rathnamma</t>
  </si>
  <si>
    <t>Bommineni Venkata Ramanamma</t>
  </si>
  <si>
    <t>Boyapati Pushpavathi</t>
  </si>
  <si>
    <t>Boyapati Haripriya</t>
  </si>
  <si>
    <t>P.Janaki</t>
  </si>
  <si>
    <t>Obulamma K</t>
  </si>
  <si>
    <t>Challa Subhadra</t>
  </si>
  <si>
    <t>Gogula Sarojamma</t>
  </si>
  <si>
    <t>Singamaneni Suneetha</t>
  </si>
  <si>
    <t>Chendra kala.K</t>
  </si>
  <si>
    <t>K.Srilatha</t>
  </si>
  <si>
    <t>Jyothi.S</t>
  </si>
  <si>
    <t>Puppam Lakshmidevi</t>
  </si>
  <si>
    <t>Nagamma.M</t>
  </si>
  <si>
    <t>Kapu Subbalakshmi</t>
  </si>
  <si>
    <t>P Anitha</t>
  </si>
  <si>
    <t>Veluri  Lakshmi Devi</t>
  </si>
  <si>
    <t>B Mounika</t>
  </si>
  <si>
    <t>P.Budevi</t>
  </si>
  <si>
    <t>Chigrevu Bhagyamma</t>
  </si>
  <si>
    <t>B.Hemalatha</t>
  </si>
  <si>
    <t>N.Srikala</t>
  </si>
  <si>
    <t>B. Rama Lakshmi</t>
  </si>
  <si>
    <t>Lakshmi.P</t>
  </si>
  <si>
    <t>Mullaguri Venkatanarayanamma</t>
  </si>
  <si>
    <t>K Nagarathamma</t>
  </si>
  <si>
    <t>Kapadam Narayanamma</t>
  </si>
  <si>
    <t>Kapadam Mangamma</t>
  </si>
  <si>
    <t>M. Venkatalakshmi</t>
  </si>
  <si>
    <t>B.Sivamma</t>
  </si>
  <si>
    <t>Kuntala Peddakka</t>
  </si>
  <si>
    <t>B.Bagyamma</t>
  </si>
  <si>
    <t>Kapadam Adilakshmamma</t>
  </si>
  <si>
    <t>Kapadam Nagendramma</t>
  </si>
  <si>
    <t>Gaddam Lakshmi</t>
  </si>
  <si>
    <t>K Sreenivas reddy</t>
  </si>
  <si>
    <t>T Lakshmireddy</t>
  </si>
  <si>
    <t>Challa Kantamma</t>
  </si>
  <si>
    <t>Chimperi Lakshminarasamma</t>
  </si>
  <si>
    <t>T.Ramakrishna</t>
  </si>
  <si>
    <t>U.Prameelamma</t>
  </si>
  <si>
    <t>P.Savithramma</t>
  </si>
  <si>
    <t>Sreenivasulu</t>
  </si>
  <si>
    <t>Machireddygari Arunamma</t>
  </si>
  <si>
    <t>G Lingamaiah</t>
  </si>
  <si>
    <t>C.Parvathamm</t>
  </si>
  <si>
    <t>B.Peddanna</t>
  </si>
  <si>
    <t>Pulla Anand</t>
  </si>
  <si>
    <t>Narayanamma Indukurumallela</t>
  </si>
  <si>
    <t>Chigicharla Varalakshmi</t>
  </si>
  <si>
    <t>Dasari Papamma</t>
  </si>
  <si>
    <t>C.Ramalakshmma</t>
  </si>
  <si>
    <t>Aahalya.K</t>
  </si>
  <si>
    <t>D.Santhamma</t>
  </si>
  <si>
    <t>D.Kanthamma</t>
  </si>
  <si>
    <t>Y.Veerabadra</t>
  </si>
  <si>
    <t>P.Sugunamma</t>
  </si>
  <si>
    <t>Tarigopula Umadevi</t>
  </si>
  <si>
    <t>Challa Sasikala</t>
  </si>
  <si>
    <t>Challa Latha</t>
  </si>
  <si>
    <t>Challa Lakshimidevi</t>
  </si>
  <si>
    <t>Bomma Lakshminarasamma</t>
  </si>
  <si>
    <t>Ramanjeneyulu</t>
  </si>
  <si>
    <t>Subhadramma</t>
  </si>
  <si>
    <t>Venkatanarayanamma.B</t>
  </si>
  <si>
    <t>Y.Bhargavi</t>
  </si>
  <si>
    <t>Y.Swaroopa</t>
  </si>
  <si>
    <t>E.Prameela</t>
  </si>
  <si>
    <t>G.Thulashamma</t>
  </si>
  <si>
    <t>Y.Lalitha</t>
  </si>
  <si>
    <t>Velpula Ramatulasamma</t>
  </si>
  <si>
    <t>Y.Bradramma</t>
  </si>
  <si>
    <t>Talari Rajamma</t>
  </si>
  <si>
    <t>Batthineni Minakshi</t>
  </si>
  <si>
    <t>Bathineni Sravani</t>
  </si>
  <si>
    <t>Bathneni Sukanya</t>
  </si>
  <si>
    <t>Challa Nagamani</t>
  </si>
  <si>
    <t>Neelamma Bomma</t>
  </si>
  <si>
    <t>Bomma Obireddy</t>
  </si>
  <si>
    <t>Valupula Ramasubbulamma</t>
  </si>
  <si>
    <t>P.Neelavathi</t>
  </si>
  <si>
    <t>Pedda Vadagur</t>
  </si>
  <si>
    <t>K.Adhilakshmamma</t>
  </si>
  <si>
    <t>Suryanarayana</t>
  </si>
  <si>
    <t>Rajeeswari</t>
  </si>
  <si>
    <t>T.Pakkiramma</t>
  </si>
  <si>
    <t>Manchiraddy gari Suguna</t>
  </si>
  <si>
    <t>Akulati Lakshmidevi</t>
  </si>
  <si>
    <t>Malathi</t>
  </si>
  <si>
    <t>L.Sarojamma</t>
  </si>
  <si>
    <t>Ramadevi.P</t>
  </si>
  <si>
    <t>Krishnaveni.P</t>
  </si>
  <si>
    <t>A.Bharathi</t>
  </si>
  <si>
    <t>Y.Kamalamma</t>
  </si>
  <si>
    <t>K.Adhiramappa</t>
  </si>
  <si>
    <t>Uppalapadu</t>
  </si>
  <si>
    <t>Husanapuram</t>
  </si>
  <si>
    <t>Sake Nagalakshmi</t>
  </si>
  <si>
    <t>M.Savtramma</t>
  </si>
  <si>
    <t>T.Savitramma</t>
  </si>
  <si>
    <t>S.Nasimabhanu</t>
  </si>
  <si>
    <t>D.Peddakka</t>
  </si>
  <si>
    <t>G.Sivalakshmi</t>
  </si>
  <si>
    <t>Kamatham Malleswari</t>
  </si>
  <si>
    <t>Mamillapalli</t>
  </si>
  <si>
    <t>C Savithramma</t>
  </si>
  <si>
    <t>Veldurthy</t>
  </si>
  <si>
    <t>Achamma</t>
  </si>
  <si>
    <t>Daduluru</t>
  </si>
  <si>
    <t>Chandra Charla</t>
  </si>
  <si>
    <t>R Lakshmideve</t>
  </si>
  <si>
    <t>M.Chinna Nagamma</t>
  </si>
  <si>
    <t>Parvathi Bai</t>
  </si>
  <si>
    <t>Jaya Bai</t>
  </si>
  <si>
    <t>Kulayamma Bai</t>
  </si>
  <si>
    <t>Kalyani Bai</t>
  </si>
  <si>
    <t>Mamatha Bai</t>
  </si>
  <si>
    <t>Vali Bai</t>
  </si>
  <si>
    <t>Lakshmi Bai</t>
  </si>
  <si>
    <t>B.Parvathi Bai</t>
  </si>
  <si>
    <t>Sali Bai</t>
  </si>
  <si>
    <t>P.Chenamma</t>
  </si>
  <si>
    <t>L.Narayanamma</t>
  </si>
  <si>
    <t>R.Chenakka</t>
  </si>
  <si>
    <t>T.Girijamma</t>
  </si>
  <si>
    <t>T.Annapurnamma</t>
  </si>
  <si>
    <t>T.Sivamma</t>
  </si>
  <si>
    <t>Kesepalli</t>
  </si>
  <si>
    <t>Keshamma</t>
  </si>
  <si>
    <t>G Subbamma</t>
  </si>
  <si>
    <t>B Nagarathnamma</t>
  </si>
  <si>
    <t>B Aruna</t>
  </si>
  <si>
    <t>B Archana</t>
  </si>
  <si>
    <t>V Prabhavathi</t>
  </si>
  <si>
    <t>Sake Naryanamma</t>
  </si>
  <si>
    <t>VenkataLakshmamma</t>
  </si>
  <si>
    <t>Sake Prameela</t>
  </si>
  <si>
    <t>Nadimidoddi</t>
  </si>
  <si>
    <t>D Arunamma</t>
  </si>
  <si>
    <t>D Ramalakshmi</t>
  </si>
  <si>
    <t>D Jyothi</t>
  </si>
  <si>
    <t>S.Saroja</t>
  </si>
  <si>
    <t>D Prabavathi</t>
  </si>
  <si>
    <t>B Channamma</t>
  </si>
  <si>
    <t>Thulasi</t>
  </si>
  <si>
    <t>S Gayathree</t>
  </si>
  <si>
    <t>B Mahalakshmi</t>
  </si>
  <si>
    <t>M.Nagarathnamma</t>
  </si>
  <si>
    <t>Chinna Krishnamma K</t>
  </si>
  <si>
    <t>Radhika.K</t>
  </si>
  <si>
    <t>D.Krishnamma</t>
  </si>
  <si>
    <t>Nagarathna.V</t>
  </si>
  <si>
    <t>Krishveni.K</t>
  </si>
  <si>
    <t>Sujathamma.K</t>
  </si>
  <si>
    <t>Lakshmidevamma.K</t>
  </si>
  <si>
    <t>Venkatalakshmi.C</t>
  </si>
  <si>
    <t>Jenne.Jayalaxmi</t>
  </si>
  <si>
    <t>Budaga.Obulamma</t>
  </si>
  <si>
    <t>Boya.Laxmidevi</t>
  </si>
  <si>
    <t>Madhigubba.Nagamma</t>
  </si>
  <si>
    <t>Anke.Laxmamma</t>
  </si>
  <si>
    <t>K Manemma</t>
  </si>
  <si>
    <t>K Rajeswari</t>
  </si>
  <si>
    <t>B Rajani</t>
  </si>
  <si>
    <t>A Praveena</t>
  </si>
  <si>
    <t>K Lakshmideve</t>
  </si>
  <si>
    <t>P Parvathamma</t>
  </si>
  <si>
    <t>S Sivalingamma</t>
  </si>
  <si>
    <t>ChinnaChigirirevu</t>
  </si>
  <si>
    <t>S.Ganga Devi</t>
  </si>
  <si>
    <t>J.Santhamma</t>
  </si>
  <si>
    <t>Chnnamma</t>
  </si>
  <si>
    <t>P.Nallamma</t>
  </si>
  <si>
    <t>Kummara Lakhamaiah</t>
  </si>
  <si>
    <t>A.Karrenna</t>
  </si>
  <si>
    <t>A.Pullamma</t>
  </si>
  <si>
    <t>Kuruva Eswarayya</t>
  </si>
  <si>
    <t>Kuruva Palacherlappa</t>
  </si>
  <si>
    <t>Nalla Boyanapalli</t>
  </si>
  <si>
    <t>Muddana Palli</t>
  </si>
  <si>
    <t>Y.Ramalakshmidevi</t>
  </si>
  <si>
    <t>N Narasamma</t>
  </si>
  <si>
    <t>M Susilamma</t>
  </si>
  <si>
    <t>K Yasodamma</t>
  </si>
  <si>
    <t>C sarada</t>
  </si>
  <si>
    <t>N Chandramma</t>
  </si>
  <si>
    <t>R Lelavathi</t>
  </si>
  <si>
    <t>R Jyothi</t>
  </si>
  <si>
    <t>M Venkatalakshmi</t>
  </si>
  <si>
    <t>K Savithramma</t>
  </si>
  <si>
    <t>G Yasodamma</t>
  </si>
  <si>
    <t>B Threeveni</t>
  </si>
  <si>
    <t>M Llikitha</t>
  </si>
  <si>
    <t>P Saiepraba</t>
  </si>
  <si>
    <t>Krishnavenamma</t>
  </si>
  <si>
    <t>M Parvathamma</t>
  </si>
  <si>
    <t>Kurlapalli</t>
  </si>
  <si>
    <t>R Nagalakshmi</t>
  </si>
  <si>
    <t>R Savithramma</t>
  </si>
  <si>
    <t>C Venkataramanamma</t>
  </si>
  <si>
    <t>B Konamma</t>
  </si>
  <si>
    <t>S Parvathamma</t>
  </si>
  <si>
    <t>Sandhaya</t>
  </si>
  <si>
    <t>Kothacheruvu</t>
  </si>
  <si>
    <t>Dupanapalli</t>
  </si>
  <si>
    <t>C.Chenamma</t>
  </si>
  <si>
    <t>Y.Lakshmamma</t>
  </si>
  <si>
    <t>Y.Lakshmi</t>
  </si>
  <si>
    <t>Y.Ramakrishnamma</t>
  </si>
  <si>
    <t>Y.Prasanthamma</t>
  </si>
  <si>
    <t>Y.Jayamma</t>
  </si>
  <si>
    <t>P.Ananthamma</t>
  </si>
  <si>
    <t>Y.Suseelama</t>
  </si>
  <si>
    <t>Y.Kavithamma</t>
  </si>
  <si>
    <t>T.Salini</t>
  </si>
  <si>
    <t>T.Guramma</t>
  </si>
  <si>
    <t>T.Saradha</t>
  </si>
  <si>
    <t>M.Swarnalatha</t>
  </si>
  <si>
    <t>S.Anjali</t>
  </si>
  <si>
    <t>C.Eswaramma</t>
  </si>
  <si>
    <t>M.Pullamma</t>
  </si>
  <si>
    <t>Mudigubba</t>
  </si>
  <si>
    <t>Sankepalli</t>
  </si>
  <si>
    <t>Kammavaripalli</t>
  </si>
  <si>
    <t>P.Gangarathamma</t>
  </si>
  <si>
    <t>Maruthi Prasad</t>
  </si>
  <si>
    <t>Y.Nagendhramma</t>
  </si>
  <si>
    <t>Y.Suseelamma</t>
  </si>
  <si>
    <t>K.Subadra</t>
  </si>
  <si>
    <t>Chituru</t>
  </si>
  <si>
    <t>T Lakshimiprasanna</t>
  </si>
  <si>
    <t>G.Narayanareddy</t>
  </si>
  <si>
    <t>K.Jayamma</t>
  </si>
  <si>
    <t>P.Vijayalakshmi</t>
  </si>
  <si>
    <t>P.Lashimidevi</t>
  </si>
  <si>
    <t>K.Yagnapriya</t>
  </si>
  <si>
    <t>B.Lakshmi</t>
  </si>
  <si>
    <t>V.Srinivasulu</t>
  </si>
  <si>
    <t>J.Venkatamma</t>
  </si>
  <si>
    <t>C.Bucchamma</t>
  </si>
  <si>
    <t>C.Madavi</t>
  </si>
  <si>
    <t>B.Radamma</t>
  </si>
  <si>
    <t>G.Anithamma</t>
  </si>
  <si>
    <t>G.Adhemma</t>
  </si>
  <si>
    <t>G.Ramanjinamma</t>
  </si>
  <si>
    <t>Shivamma.P</t>
  </si>
  <si>
    <t>Govindhamma</t>
  </si>
  <si>
    <t>Akulatel Aruna</t>
  </si>
  <si>
    <t>A.Lakhami Narayanamma</t>
  </si>
  <si>
    <t>Akuleti Lilavathi</t>
  </si>
  <si>
    <t>Akuleti Nirmala</t>
  </si>
  <si>
    <t>A.Eswaramma</t>
  </si>
  <si>
    <t>A.Eramma</t>
  </si>
  <si>
    <t>Y.Kalpana</t>
  </si>
  <si>
    <t>Ulavala Nillamma</t>
  </si>
  <si>
    <t>B.Lavanya</t>
  </si>
  <si>
    <t>G Lakshminarayanamma</t>
  </si>
  <si>
    <t>S Saralamma</t>
  </si>
  <si>
    <t>M Gavanakumari</t>
  </si>
  <si>
    <t>Meghana</t>
  </si>
  <si>
    <t>G Ramadevi</t>
  </si>
  <si>
    <t>Kanamukkala</t>
  </si>
  <si>
    <t>R.Aruna</t>
  </si>
  <si>
    <t>R.Yesodhamma</t>
  </si>
  <si>
    <t>P.Bhagyamma</t>
  </si>
  <si>
    <t>R.Shamalamma</t>
  </si>
  <si>
    <t>D Ramanjenamma</t>
  </si>
  <si>
    <t>M Savithramma</t>
  </si>
  <si>
    <t>E.Santhamma</t>
  </si>
  <si>
    <t>P.Prameelamma</t>
  </si>
  <si>
    <t>A.Kamalamma</t>
  </si>
  <si>
    <t>A.Chandrakala</t>
  </si>
  <si>
    <t>Konduru</t>
  </si>
  <si>
    <t>C Radha</t>
  </si>
  <si>
    <t>K Lelavathi</t>
  </si>
  <si>
    <t>P Vishnu</t>
  </si>
  <si>
    <t>R Ramesh</t>
  </si>
  <si>
    <t>Kajabee</t>
  </si>
  <si>
    <t>T Radeka</t>
  </si>
  <si>
    <t>M.Umadevi</t>
  </si>
  <si>
    <t>Paslem Lakshminarasamma</t>
  </si>
  <si>
    <t>Madimani Chennamma</t>
  </si>
  <si>
    <t>Maddimani Divya</t>
  </si>
  <si>
    <t>M.Gowri</t>
  </si>
  <si>
    <t>Madamanchi Nagalakshmi</t>
  </si>
  <si>
    <t>Maddimani Sarojamma</t>
  </si>
  <si>
    <t>Maddimani Radhamma</t>
  </si>
  <si>
    <t>Y.Channakrishnamma</t>
  </si>
  <si>
    <t>Saake Ankalamma</t>
  </si>
  <si>
    <t>Y.Manemma</t>
  </si>
  <si>
    <t>Modi Palli Kanthamma</t>
  </si>
  <si>
    <t>Bala Nagaveni</t>
  </si>
  <si>
    <t>Maddimani Syamalamma</t>
  </si>
  <si>
    <t>Mode Palli Sujatha</t>
  </si>
  <si>
    <t>Sake Lakshminaryanamma</t>
  </si>
  <si>
    <t>Yerravla Aruna</t>
  </si>
  <si>
    <t xml:space="preserve">Pothulakunta </t>
  </si>
  <si>
    <t>Mallempalli</t>
  </si>
  <si>
    <t>C.Lakshmi Narasamm</t>
  </si>
  <si>
    <t>C.B.Bayappa</t>
  </si>
  <si>
    <t>B.Nagalashmamma</t>
  </si>
  <si>
    <t>C.LakshmiNarayanamma</t>
  </si>
  <si>
    <t>C.Shivamma</t>
  </si>
  <si>
    <t>C Varalakshmi</t>
  </si>
  <si>
    <t>Mylasamudram</t>
  </si>
  <si>
    <t>V.Nagarathanamma</t>
  </si>
  <si>
    <t>Alivella</t>
  </si>
  <si>
    <t>G.KrishnaReddy</t>
  </si>
  <si>
    <t>D.Paramesh</t>
  </si>
  <si>
    <t>S.Suryanarayana</t>
  </si>
  <si>
    <t>S.Venkatesh</t>
  </si>
  <si>
    <t>G.GopalReddy</t>
  </si>
  <si>
    <t>C.Narasimhulu</t>
  </si>
  <si>
    <t>Bomma Rajeswari</t>
  </si>
  <si>
    <t>V.Sudha Mani</t>
  </si>
  <si>
    <t>V.Rajeshwari</t>
  </si>
  <si>
    <t>Velupula Vasantha</t>
  </si>
  <si>
    <t>Obuladevarapalli</t>
  </si>
  <si>
    <t>Gangarathnamma.M</t>
  </si>
  <si>
    <t>Tadi Lakshmidevamma</t>
  </si>
  <si>
    <t>Shashikala</t>
  </si>
  <si>
    <t>Ramalakshmma.N</t>
  </si>
  <si>
    <t>M.Saileela</t>
  </si>
  <si>
    <t>Pamidi Latha</t>
  </si>
  <si>
    <t>K.Veeramma</t>
  </si>
  <si>
    <t>C.Lathamma</t>
  </si>
  <si>
    <t>R.Pushpalatha</t>
  </si>
  <si>
    <t>T Lakshminarayanamma</t>
  </si>
  <si>
    <t>D Geetha</t>
  </si>
  <si>
    <t>Peddireddy</t>
  </si>
  <si>
    <t>Aswathreddy</t>
  </si>
  <si>
    <t>Venkataramudu</t>
  </si>
  <si>
    <t>Rathnamma</t>
  </si>
  <si>
    <t>B.Gangarathnamma</t>
  </si>
  <si>
    <t>C.Chinnakrishnamma</t>
  </si>
  <si>
    <t>ObulamNamagari.Nagamanamma</t>
  </si>
  <si>
    <t>Pullamma.V</t>
  </si>
  <si>
    <t>N.Sunadhamma</t>
  </si>
  <si>
    <t>N.Sukanya</t>
  </si>
  <si>
    <t>Adhinarayanamma.M</t>
  </si>
  <si>
    <t>P.Balakulayamma</t>
  </si>
  <si>
    <t>Shivamma</t>
  </si>
  <si>
    <t>Panuru Sunitha</t>
  </si>
  <si>
    <t>P.Venkateswaramma</t>
  </si>
  <si>
    <t>M.Anitha</t>
  </si>
  <si>
    <t>Rage Peddakka</t>
  </si>
  <si>
    <t>RageYellamma</t>
  </si>
  <si>
    <t>Vankarajukalva</t>
  </si>
  <si>
    <t>Nemalipalli</t>
  </si>
  <si>
    <t>N,Mangamma</t>
  </si>
  <si>
    <t>M.sarejamma</t>
  </si>
  <si>
    <t>B.Laksmidevi</t>
  </si>
  <si>
    <t>K.Bhagyalakshi</t>
  </si>
  <si>
    <t>M.Gangadevi</t>
  </si>
  <si>
    <t>Jambuladinne kottala</t>
  </si>
  <si>
    <t>R Kanthamma</t>
  </si>
  <si>
    <t>S.Sugunamma</t>
  </si>
  <si>
    <t>M.Sulochanamma</t>
  </si>
  <si>
    <t>G.sulochanamma</t>
  </si>
  <si>
    <t>G.Suvarna</t>
  </si>
  <si>
    <t>Chandrakala</t>
  </si>
  <si>
    <t>M.Adilakshmamma</t>
  </si>
  <si>
    <t>M.Swetha</t>
  </si>
  <si>
    <t>k.lakshmidevi</t>
  </si>
  <si>
    <t>Sunkamma</t>
  </si>
  <si>
    <t>PBhagayamma</t>
  </si>
  <si>
    <t>Sri Seri</t>
  </si>
  <si>
    <t>S kasemvali</t>
  </si>
  <si>
    <t>P Saraswathi</t>
  </si>
  <si>
    <t>T Asvarthamma</t>
  </si>
  <si>
    <t>K.Bavamma</t>
  </si>
  <si>
    <t>Obulammagari.Janakamma</t>
  </si>
  <si>
    <t>V.Padhamavathi</t>
  </si>
  <si>
    <t>Pramelamma</t>
  </si>
  <si>
    <t>K.Usha</t>
  </si>
  <si>
    <t>C.Narmadha</t>
  </si>
  <si>
    <t>Sumithramma</t>
  </si>
  <si>
    <t>B,Vijayalakshmi</t>
  </si>
  <si>
    <t>N.LakshmiNarasamma</t>
  </si>
  <si>
    <t>S.Nirmalamma</t>
  </si>
  <si>
    <t>A.Anasuyamma</t>
  </si>
  <si>
    <t>R.Varalakshmi</t>
  </si>
  <si>
    <t>R.Anitha</t>
  </si>
  <si>
    <t>R.Sumalatha</t>
  </si>
  <si>
    <t>Count of Taluk</t>
  </si>
  <si>
    <t>Column Labels</t>
  </si>
  <si>
    <t>2021</t>
  </si>
  <si>
    <t>Number of villages</t>
  </si>
  <si>
    <t>Mandal</t>
  </si>
  <si>
    <t>Sum of 2021</t>
  </si>
  <si>
    <t>Sum of 2022</t>
  </si>
  <si>
    <t>Sum of DaysLost</t>
  </si>
  <si>
    <t>Change Nozzle</t>
  </si>
  <si>
    <t>Repair Gas Pipe</t>
  </si>
  <si>
    <t>Repair Outlet Tank</t>
  </si>
  <si>
    <t>Repair Stove</t>
  </si>
  <si>
    <t>Replace Gas Pipe</t>
  </si>
  <si>
    <t>Replace Gate Valve</t>
  </si>
  <si>
    <t>Replace Stove</t>
  </si>
  <si>
    <t>Biogas Days Lost - 2021</t>
  </si>
  <si>
    <t>Biogas Days Lost - 2022</t>
  </si>
  <si>
    <t>Operational Days-2021</t>
  </si>
  <si>
    <t>Operational Days-2022</t>
  </si>
  <si>
    <r>
      <t>BC</t>
    </r>
    <r>
      <rPr>
        <b/>
        <vertAlign val="subscript"/>
        <sz val="11"/>
        <rFont val="Times New Roman"/>
        <family val="1"/>
      </rPr>
      <t>BL,HH,y</t>
    </r>
    <r>
      <rPr>
        <b/>
        <sz val="11"/>
        <rFont val="Times New Roman"/>
        <family val="1"/>
      </rPr>
      <t xml:space="preserve"> (2021)</t>
    </r>
  </si>
  <si>
    <r>
      <t>BC</t>
    </r>
    <r>
      <rPr>
        <b/>
        <vertAlign val="subscript"/>
        <sz val="11"/>
        <rFont val="Times New Roman"/>
        <family val="1"/>
      </rPr>
      <t>BL,HH,y</t>
    </r>
    <r>
      <rPr>
        <b/>
        <sz val="11"/>
        <rFont val="Times New Roman"/>
        <family val="1"/>
      </rPr>
      <t xml:space="preserve"> (2022)</t>
    </r>
  </si>
  <si>
    <r>
      <t>BC</t>
    </r>
    <r>
      <rPr>
        <b/>
        <vertAlign val="subscript"/>
        <sz val="11"/>
        <rFont val="Times New Roman"/>
        <family val="1"/>
      </rPr>
      <t>PJ,HH,y</t>
    </r>
    <r>
      <rPr>
        <b/>
        <sz val="11"/>
        <rFont val="Times New Roman"/>
        <family val="1"/>
      </rPr>
      <t xml:space="preserve"> (2021)</t>
    </r>
  </si>
  <si>
    <r>
      <t>BC</t>
    </r>
    <r>
      <rPr>
        <b/>
        <vertAlign val="subscript"/>
        <sz val="11"/>
        <rFont val="Times New Roman"/>
        <family val="1"/>
      </rPr>
      <t>PJ,HH,y</t>
    </r>
    <r>
      <rPr>
        <b/>
        <sz val="11"/>
        <rFont val="Times New Roman"/>
        <family val="1"/>
      </rPr>
      <t xml:space="preserve"> (2022)</t>
    </r>
  </si>
  <si>
    <t>Paralle Fuelwood Use/day/HH</t>
  </si>
  <si>
    <t>Emissions from the use of Non-renewable biomass for meeting similar thermal energy needs, I.E. Version 10.1</t>
  </si>
  <si>
    <t xml:space="preserve"> Value (2021)</t>
  </si>
  <si>
    <t>Value (2022)</t>
  </si>
  <si>
    <t>Number of Households in the Project Activity</t>
  </si>
  <si>
    <t>Number</t>
  </si>
  <si>
    <r>
      <t>N</t>
    </r>
    <r>
      <rPr>
        <vertAlign val="subscript"/>
        <sz val="11"/>
        <rFont val="Times New Roman"/>
        <family val="1"/>
      </rPr>
      <t>HH</t>
    </r>
  </si>
  <si>
    <t>Average annual consumption of woody biomass per HH before the start of the project activity</t>
  </si>
  <si>
    <t>tonnes/HH/Monitoring Period</t>
  </si>
  <si>
    <r>
      <t>BC</t>
    </r>
    <r>
      <rPr>
        <vertAlign val="subscript"/>
        <sz val="11"/>
        <rFont val="Times New Roman"/>
        <family val="1"/>
      </rPr>
      <t>BL,HH</t>
    </r>
  </si>
  <si>
    <t>Average annual consumption of woody biomass per HH in the pre-project devices during the Monitoring Period</t>
  </si>
  <si>
    <r>
      <t>BC</t>
    </r>
    <r>
      <rPr>
        <vertAlign val="subscript"/>
        <sz val="11"/>
        <rFont val="Times New Roman"/>
        <family val="1"/>
      </rPr>
      <t>PJ,HH</t>
    </r>
  </si>
  <si>
    <t>Quantity of Biomass that is substituted</t>
  </si>
  <si>
    <r>
      <t>Fraction of f</t>
    </r>
    <r>
      <rPr>
        <vertAlign val="subscript"/>
        <sz val="11"/>
        <rFont val="Times New Roman"/>
        <family val="1"/>
      </rPr>
      <t>NRB</t>
    </r>
  </si>
  <si>
    <t>NCV Biomass</t>
  </si>
  <si>
    <t>Emission factor</t>
  </si>
  <si>
    <t>Baseline Emissions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</si>
  <si>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/Monitoring Period</t>
    </r>
  </si>
  <si>
    <t>BEy</t>
  </si>
  <si>
    <t>Leakage Calculations</t>
  </si>
  <si>
    <t>tonnes/Monitoring Period</t>
  </si>
  <si>
    <t>Emission factor Projected Fossil Fuel</t>
  </si>
  <si>
    <t>Emission Reductions after considering leakage</t>
  </si>
  <si>
    <t>Leakage of Biomass</t>
  </si>
  <si>
    <t>tonnes biomass/Monitoring Period</t>
  </si>
  <si>
    <t>Vintage Year</t>
  </si>
  <si>
    <t>Emission Reductions</t>
  </si>
  <si>
    <t>2022 (1/1/2022 to 31/12/2022)</t>
  </si>
  <si>
    <t>2021 (31/5/2021 to 31/12/2021)</t>
  </si>
  <si>
    <r>
      <t>Vintage Wise Emission Reductions (tCO</t>
    </r>
    <r>
      <rPr>
        <b/>
        <vertAlign val="sub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)</t>
    </r>
  </si>
  <si>
    <t>2022 (01/01/2022 to 31/12/2022)</t>
  </si>
  <si>
    <t>Estimated Ex-ante Emission Reductions for the monitoring period</t>
  </si>
  <si>
    <t>ER/HH/Yr based on PDD tCO2/yr</t>
  </si>
  <si>
    <t>ER/HH/Yr claimed for this monitoring period (tCO2/yr)</t>
  </si>
  <si>
    <t>(first and last days included (31/05/2021- 31/12/2022)</t>
  </si>
  <si>
    <t>2021 (31/05/2021 to 31/12/2021)</t>
  </si>
  <si>
    <t>2020</t>
  </si>
  <si>
    <t>Days operational (inclusive of 31-12-2022)</t>
  </si>
  <si>
    <t>Project 980 : Accion Fraterna Biogas CDM project for rural communities in Anantapur, Andhra Pradesh</t>
  </si>
  <si>
    <t>Total VERs generated from  31/05/2021 to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</si>
</sst>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[$-409]mmmm\-yy;@"/>
    <numFmt numFmtId="168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1"/>
      <color indexed="8"/>
      <name val="Times New Roman"/>
      <family val="1"/>
    </font>
    <font>
      <vertAlign val="subscript"/>
      <sz val="1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vertAlign val="subscript"/>
      <sz val="1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vertAlign val="subscript"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D9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</cellStyleXfs>
  <cellXfs count="103">
    <xf numFmtId="0" fontId="0" fillId="0" borderId="0" xfId="0"/>
    <xf numFmtId="0" fontId="16" fillId="0" borderId="0" xfId="0" applyFont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pivotButton="1"/>
    <xf numFmtId="0" fontId="19" fillId="0" borderId="0" xfId="0" applyFont="1"/>
    <xf numFmtId="165" fontId="19" fillId="0" borderId="0" xfId="0" applyNumberFormat="1" applyFont="1"/>
    <xf numFmtId="0" fontId="19" fillId="0" borderId="15" xfId="0" applyFont="1" applyBorder="1" applyAlignment="1">
      <alignment wrapText="1"/>
    </xf>
    <xf numFmtId="0" fontId="19" fillId="0" borderId="16" xfId="0" applyFont="1" applyBorder="1"/>
    <xf numFmtId="0" fontId="19" fillId="0" borderId="12" xfId="0" applyFont="1" applyBorder="1" applyAlignment="1">
      <alignment horizontal="center"/>
    </xf>
    <xf numFmtId="0" fontId="21" fillId="0" borderId="13" xfId="0" applyFont="1" applyBorder="1"/>
    <xf numFmtId="0" fontId="19" fillId="0" borderId="12" xfId="0" applyFont="1" applyBorder="1"/>
    <xf numFmtId="0" fontId="22" fillId="0" borderId="13" xfId="0" applyFont="1" applyBorder="1"/>
    <xf numFmtId="0" fontId="19" fillId="0" borderId="17" xfId="0" applyFont="1" applyBorder="1"/>
    <xf numFmtId="0" fontId="19" fillId="0" borderId="18" xfId="0" applyFont="1" applyBorder="1"/>
    <xf numFmtId="0" fontId="21" fillId="0" borderId="19" xfId="0" applyFont="1" applyBorder="1"/>
    <xf numFmtId="0" fontId="25" fillId="33" borderId="14" xfId="0" applyFont="1" applyFill="1" applyBorder="1" applyAlignment="1">
      <alignment wrapText="1"/>
    </xf>
    <xf numFmtId="0" fontId="25" fillId="33" borderId="14" xfId="0" quotePrefix="1" applyFont="1" applyFill="1" applyBorder="1" applyAlignment="1">
      <alignment horizontal="center" wrapText="1"/>
    </xf>
    <xf numFmtId="0" fontId="25" fillId="33" borderId="14" xfId="0" applyFont="1" applyFill="1" applyBorder="1" applyAlignment="1">
      <alignment horizontal="center" wrapText="1"/>
    </xf>
    <xf numFmtId="3" fontId="24" fillId="33" borderId="14" xfId="0" applyNumberFormat="1" applyFont="1" applyFill="1" applyBorder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4" fillId="0" borderId="20" xfId="0" applyFont="1" applyBorder="1" applyAlignment="1">
      <alignment wrapText="1"/>
    </xf>
    <xf numFmtId="166" fontId="24" fillId="0" borderId="14" xfId="42" applyNumberFormat="1" applyFont="1" applyBorder="1"/>
    <xf numFmtId="0" fontId="0" fillId="0" borderId="12" xfId="0" applyBorder="1" applyAlignment="1">
      <alignment horizontal="left"/>
    </xf>
    <xf numFmtId="0" fontId="16" fillId="0" borderId="12" xfId="0" applyFont="1" applyBorder="1"/>
    <xf numFmtId="0" fontId="0" fillId="0" borderId="12" xfId="0" pivotButton="1" applyBorder="1"/>
    <xf numFmtId="0" fontId="18" fillId="3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6" fillId="35" borderId="27" xfId="0" applyFont="1" applyFill="1" applyBorder="1"/>
    <xf numFmtId="0" fontId="0" fillId="0" borderId="12" xfId="0" applyBorder="1" applyAlignment="1">
      <alignment horizontal="center"/>
    </xf>
    <xf numFmtId="15" fontId="0" fillId="0" borderId="12" xfId="0" applyNumberFormat="1" applyBorder="1"/>
    <xf numFmtId="0" fontId="16" fillId="35" borderId="28" xfId="0" applyFont="1" applyFill="1" applyBorder="1"/>
    <xf numFmtId="0" fontId="16" fillId="0" borderId="12" xfId="0" applyFont="1" applyBorder="1" applyAlignment="1">
      <alignment horizontal="left"/>
    </xf>
    <xf numFmtId="166" fontId="16" fillId="0" borderId="12" xfId="42" applyNumberFormat="1" applyFont="1" applyBorder="1"/>
    <xf numFmtId="10" fontId="16" fillId="0" borderId="12" xfId="43" applyNumberFormat="1" applyFont="1" applyBorder="1"/>
    <xf numFmtId="166" fontId="0" fillId="0" borderId="12" xfId="0" applyNumberFormat="1" applyBorder="1"/>
    <xf numFmtId="167" fontId="20" fillId="37" borderId="12" xfId="0" applyNumberFormat="1" applyFont="1" applyFill="1" applyBorder="1" applyAlignment="1">
      <alignment horizontal="center" vertical="center" wrapText="1"/>
    </xf>
    <xf numFmtId="2" fontId="0" fillId="0" borderId="12" xfId="0" applyNumberFormat="1" applyBorder="1"/>
    <xf numFmtId="0" fontId="19" fillId="0" borderId="29" xfId="0" applyFont="1" applyBorder="1" applyAlignment="1">
      <alignment wrapText="1"/>
    </xf>
    <xf numFmtId="166" fontId="19" fillId="0" borderId="10" xfId="42" applyNumberFormat="1" applyFont="1" applyBorder="1" applyAlignment="1">
      <alignment wrapText="1"/>
    </xf>
    <xf numFmtId="166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168" fontId="19" fillId="0" borderId="12" xfId="0" applyNumberFormat="1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164" fontId="20" fillId="0" borderId="12" xfId="42" applyFont="1" applyBorder="1"/>
    <xf numFmtId="165" fontId="20" fillId="0" borderId="18" xfId="42" applyNumberFormat="1" applyFont="1" applyBorder="1"/>
    <xf numFmtId="165" fontId="20" fillId="0" borderId="0" xfId="42" applyNumberFormat="1" applyFont="1" applyBorder="1"/>
    <xf numFmtId="0" fontId="21" fillId="0" borderId="0" xfId="0" applyFont="1"/>
    <xf numFmtId="0" fontId="19" fillId="0" borderId="15" xfId="44" applyFont="1" applyBorder="1" applyAlignment="1">
      <alignment wrapText="1"/>
    </xf>
    <xf numFmtId="164" fontId="20" fillId="0" borderId="10" xfId="45" applyFont="1" applyBorder="1"/>
    <xf numFmtId="0" fontId="21" fillId="0" borderId="11" xfId="44" applyFont="1" applyBorder="1"/>
    <xf numFmtId="0" fontId="19" fillId="0" borderId="16" xfId="44" applyFont="1" applyBorder="1"/>
    <xf numFmtId="0" fontId="19" fillId="0" borderId="12" xfId="44" applyFont="1" applyBorder="1" applyAlignment="1">
      <alignment horizontal="center"/>
    </xf>
    <xf numFmtId="0" fontId="21" fillId="0" borderId="13" xfId="44" applyFont="1" applyBorder="1"/>
    <xf numFmtId="0" fontId="19" fillId="0" borderId="12" xfId="44" applyFont="1" applyBorder="1"/>
    <xf numFmtId="0" fontId="22" fillId="0" borderId="13" xfId="44" applyFont="1" applyBorder="1"/>
    <xf numFmtId="0" fontId="19" fillId="0" borderId="17" xfId="44" applyFont="1" applyBorder="1"/>
    <xf numFmtId="0" fontId="19" fillId="0" borderId="18" xfId="44" applyFont="1" applyBorder="1"/>
    <xf numFmtId="0" fontId="21" fillId="0" borderId="19" xfId="44" applyFont="1" applyBorder="1"/>
    <xf numFmtId="0" fontId="20" fillId="0" borderId="30" xfId="0" applyFont="1" applyBorder="1"/>
    <xf numFmtId="165" fontId="20" fillId="0" borderId="31" xfId="0" applyNumberFormat="1" applyFont="1" applyBorder="1"/>
    <xf numFmtId="165" fontId="20" fillId="0" borderId="32" xfId="0" applyNumberFormat="1" applyFont="1" applyBorder="1"/>
    <xf numFmtId="0" fontId="27" fillId="36" borderId="12" xfId="0" applyFont="1" applyFill="1" applyBorder="1" applyAlignment="1">
      <alignment vertical="center" wrapText="1"/>
    </xf>
    <xf numFmtId="0" fontId="27" fillId="36" borderId="12" xfId="0" applyFont="1" applyFill="1" applyBorder="1" applyAlignment="1">
      <alignment horizontal="center" vertical="center" wrapText="1"/>
    </xf>
    <xf numFmtId="0" fontId="0" fillId="36" borderId="12" xfId="0" applyFill="1" applyBorder="1" applyAlignment="1">
      <alignment vertical="center" wrapText="1"/>
    </xf>
    <xf numFmtId="165" fontId="19" fillId="0" borderId="12" xfId="0" applyNumberFormat="1" applyFont="1" applyBorder="1"/>
    <xf numFmtId="165" fontId="27" fillId="0" borderId="12" xfId="0" applyNumberFormat="1" applyFont="1" applyBorder="1" applyAlignment="1">
      <alignment horizontal="right" vertical="center" wrapText="1"/>
    </xf>
    <xf numFmtId="0" fontId="0" fillId="0" borderId="33" xfId="0" applyBorder="1" applyAlignment="1">
      <alignment horizontal="center"/>
    </xf>
    <xf numFmtId="0" fontId="0" fillId="0" borderId="33" xfId="0" applyBorder="1"/>
    <xf numFmtId="2" fontId="16" fillId="0" borderId="33" xfId="0" applyNumberFormat="1" applyFont="1" applyBorder="1"/>
    <xf numFmtId="167" fontId="20" fillId="37" borderId="34" xfId="0" applyNumberFormat="1" applyFont="1" applyFill="1" applyBorder="1" applyAlignment="1">
      <alignment horizontal="center" vertical="center" wrapText="1"/>
    </xf>
    <xf numFmtId="167" fontId="20" fillId="37" borderId="35" xfId="0" applyNumberFormat="1" applyFont="1" applyFill="1" applyBorder="1" applyAlignment="1">
      <alignment horizontal="center" vertical="center" wrapText="1"/>
    </xf>
    <xf numFmtId="2" fontId="0" fillId="0" borderId="36" xfId="0" applyNumberFormat="1" applyBorder="1"/>
    <xf numFmtId="167" fontId="20" fillId="37" borderId="37" xfId="0" applyNumberFormat="1" applyFont="1" applyFill="1" applyBorder="1" applyAlignment="1">
      <alignment horizontal="center" vertical="center" wrapText="1"/>
    </xf>
    <xf numFmtId="2" fontId="0" fillId="0" borderId="38" xfId="0" applyNumberFormat="1" applyBorder="1"/>
    <xf numFmtId="2" fontId="16" fillId="0" borderId="12" xfId="0" applyNumberFormat="1" applyFont="1" applyBorder="1"/>
    <xf numFmtId="0" fontId="20" fillId="34" borderId="22" xfId="44" applyFont="1" applyFill="1" applyBorder="1" applyAlignment="1">
      <alignment horizontal="center" wrapText="1"/>
    </xf>
    <xf numFmtId="0" fontId="20" fillId="34" borderId="23" xfId="44" applyFont="1" applyFill="1" applyBorder="1" applyAlignment="1">
      <alignment horizontal="center" wrapText="1"/>
    </xf>
    <xf numFmtId="0" fontId="25" fillId="33" borderId="40" xfId="0" applyFont="1" applyFill="1" applyBorder="1" applyAlignment="1">
      <alignment wrapText="1"/>
    </xf>
    <xf numFmtId="165" fontId="24" fillId="33" borderId="13" xfId="42" applyNumberFormat="1" applyFont="1" applyFill="1" applyBorder="1" applyAlignment="1">
      <alignment horizontal="right"/>
    </xf>
    <xf numFmtId="0" fontId="25" fillId="33" borderId="16" xfId="0" applyFont="1" applyFill="1" applyBorder="1" applyAlignment="1">
      <alignment wrapText="1"/>
    </xf>
    <xf numFmtId="43" fontId="0" fillId="0" borderId="12" xfId="0" applyNumberFormat="1" applyBorder="1"/>
    <xf numFmtId="165" fontId="24" fillId="33" borderId="41" xfId="42" applyNumberFormat="1" applyFont="1" applyFill="1" applyBorder="1" applyAlignment="1">
      <alignment horizontal="right"/>
    </xf>
    <xf numFmtId="0" fontId="24" fillId="38" borderId="12" xfId="0" applyFont="1" applyFill="1" applyBorder="1" applyAlignment="1">
      <alignment wrapText="1"/>
    </xf>
    <xf numFmtId="165" fontId="24" fillId="38" borderId="12" xfId="42" applyNumberFormat="1" applyFont="1" applyFill="1" applyBorder="1" applyAlignment="1">
      <alignment wrapText="1"/>
    </xf>
    <xf numFmtId="0" fontId="25" fillId="33" borderId="42" xfId="0" applyFont="1" applyFill="1" applyBorder="1" applyAlignment="1">
      <alignment wrapText="1"/>
    </xf>
    <xf numFmtId="0" fontId="18" fillId="33" borderId="12" xfId="0" applyFont="1" applyFill="1" applyBorder="1" applyAlignment="1">
      <alignment horizontal="center" vertical="center" wrapText="1"/>
    </xf>
    <xf numFmtId="43" fontId="0" fillId="0" borderId="0" xfId="0" applyNumberFormat="1"/>
    <xf numFmtId="2" fontId="19" fillId="0" borderId="12" xfId="0" applyNumberFormat="1" applyFont="1" applyBorder="1" applyAlignment="1">
      <alignment wrapText="1"/>
    </xf>
    <xf numFmtId="0" fontId="24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center"/>
    </xf>
    <xf numFmtId="0" fontId="24" fillId="33" borderId="30" xfId="0" applyFont="1" applyFill="1" applyBorder="1" applyAlignment="1">
      <alignment horizontal="center" wrapText="1"/>
    </xf>
    <xf numFmtId="0" fontId="24" fillId="33" borderId="39" xfId="0" applyFont="1" applyFill="1" applyBorder="1" applyAlignment="1">
      <alignment horizontal="center"/>
    </xf>
    <xf numFmtId="0" fontId="27" fillId="36" borderId="12" xfId="0" applyFont="1" applyFill="1" applyBorder="1" applyAlignment="1">
      <alignment vertical="center" wrapText="1"/>
    </xf>
    <xf numFmtId="0" fontId="31" fillId="34" borderId="12" xfId="44" applyFont="1" applyFill="1" applyBorder="1" applyAlignment="1">
      <alignment horizontal="center" wrapText="1"/>
    </xf>
    <xf numFmtId="0" fontId="20" fillId="34" borderId="25" xfId="44" applyFont="1" applyFill="1" applyBorder="1" applyAlignment="1">
      <alignment horizontal="center" wrapText="1"/>
    </xf>
    <xf numFmtId="0" fontId="20" fillId="34" borderId="24" xfId="44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3" xfId="45" xr:uid="{DC466A7D-89B8-40DB-84E0-422A922E5052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31966D61-1BE1-4AF8-8B5D-898F066A0A2B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30">
    <dxf>
      <numFmt numFmtId="166" formatCode="_ * #,##0_ ;_ * \-#,##0_ ;_ * &quot;-&quot;??_ ;_ @_ 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AF%20Breakdown%20log-1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admanabha" refreshedDate="45015.350630439818" createdVersion="8" refreshedVersion="8" minRefreshableVersion="3" recordCount="1387" xr:uid="{36E729BD-F57A-4B1D-97A4-D4EDA1101173}">
  <cacheSource type="worksheet">
    <worksheetSource ref="A1:O1388" sheet="2021-22" r:id="rId2"/>
  </cacheSource>
  <cacheFields count="15">
    <cacheField name="Taluk" numFmtId="0">
      <sharedItems/>
    </cacheField>
    <cacheField name="GramPanchayat" numFmtId="0">
      <sharedItems/>
    </cacheField>
    <cacheField name="VillageCode" numFmtId="0">
      <sharedItems containsSemiMixedTypes="0" containsString="0" containsNumber="1" containsInteger="1" minValue="3" maxValue="1207"/>
    </cacheField>
    <cacheField name="Village" numFmtId="0">
      <sharedItems/>
    </cacheField>
    <cacheField name="FamilyCode" numFmtId="0">
      <sharedItems containsSemiMixedTypes="0" containsString="0" containsNumber="1" containsInteger="1" minValue="1" maxValue="132"/>
    </cacheField>
    <cacheField name="HeadOfHousehold" numFmtId="0">
      <sharedItems/>
    </cacheField>
    <cacheField name="UnitID" numFmtId="0">
      <sharedItems containsSemiMixedTypes="0" containsString="0" containsNumber="1" containsInteger="1" minValue="6" maxValue="3730" count="937">
        <n v="6"/>
        <n v="7"/>
        <n v="10"/>
        <n v="11"/>
        <n v="13"/>
        <n v="22"/>
        <n v="25"/>
        <n v="31"/>
        <n v="33"/>
        <n v="35"/>
        <n v="36"/>
        <n v="37"/>
        <n v="39"/>
        <n v="45"/>
        <n v="64"/>
        <n v="70"/>
        <n v="71"/>
        <n v="77"/>
        <n v="81"/>
        <n v="93"/>
        <n v="97"/>
        <n v="107"/>
        <n v="108"/>
        <n v="109"/>
        <n v="110"/>
        <n v="111"/>
        <n v="126"/>
        <n v="129"/>
        <n v="131"/>
        <n v="132"/>
        <n v="133"/>
        <n v="134"/>
        <n v="135"/>
        <n v="136"/>
        <n v="137"/>
        <n v="138"/>
        <n v="140"/>
        <n v="141"/>
        <n v="142"/>
        <n v="145"/>
        <n v="146"/>
        <n v="147"/>
        <n v="149"/>
        <n v="152"/>
        <n v="154"/>
        <n v="158"/>
        <n v="160"/>
        <n v="161"/>
        <n v="162"/>
        <n v="163"/>
        <n v="164"/>
        <n v="167"/>
        <n v="190"/>
        <n v="199"/>
        <n v="202"/>
        <n v="203"/>
        <n v="204"/>
        <n v="209"/>
        <n v="211"/>
        <n v="212"/>
        <n v="214"/>
        <n v="215"/>
        <n v="217"/>
        <n v="218"/>
        <n v="219"/>
        <n v="220"/>
        <n v="221"/>
        <n v="245"/>
        <n v="246"/>
        <n v="256"/>
        <n v="258"/>
        <n v="263"/>
        <n v="272"/>
        <n v="285"/>
        <n v="292"/>
        <n v="293"/>
        <n v="294"/>
        <n v="298"/>
        <n v="299"/>
        <n v="300"/>
        <n v="301"/>
        <n v="304"/>
        <n v="305"/>
        <n v="308"/>
        <n v="310"/>
        <n v="313"/>
        <n v="320"/>
        <n v="324"/>
        <n v="325"/>
        <n v="326"/>
        <n v="327"/>
        <n v="331"/>
        <n v="337"/>
        <n v="341"/>
        <n v="342"/>
        <n v="349"/>
        <n v="353"/>
        <n v="362"/>
        <n v="366"/>
        <n v="369"/>
        <n v="377"/>
        <n v="378"/>
        <n v="379"/>
        <n v="383"/>
        <n v="395"/>
        <n v="404"/>
        <n v="408"/>
        <n v="410"/>
        <n v="412"/>
        <n v="414"/>
        <n v="422"/>
        <n v="423"/>
        <n v="424"/>
        <n v="425"/>
        <n v="428"/>
        <n v="430"/>
        <n v="431"/>
        <n v="432"/>
        <n v="433"/>
        <n v="435"/>
        <n v="436"/>
        <n v="438"/>
        <n v="439"/>
        <n v="440"/>
        <n v="442"/>
        <n v="443"/>
        <n v="445"/>
        <n v="449"/>
        <n v="455"/>
        <n v="459"/>
        <n v="461"/>
        <n v="463"/>
        <n v="464"/>
        <n v="465"/>
        <n v="466"/>
        <n v="467"/>
        <n v="468"/>
        <n v="472"/>
        <n v="475"/>
        <n v="477"/>
        <n v="478"/>
        <n v="480"/>
        <n v="481"/>
        <n v="482"/>
        <n v="483"/>
        <n v="484"/>
        <n v="485"/>
        <n v="486"/>
        <n v="488"/>
        <n v="490"/>
        <n v="491"/>
        <n v="495"/>
        <n v="497"/>
        <n v="498"/>
        <n v="499"/>
        <n v="501"/>
        <n v="502"/>
        <n v="504"/>
        <n v="505"/>
        <n v="508"/>
        <n v="509"/>
        <n v="515"/>
        <n v="520"/>
        <n v="536"/>
        <n v="537"/>
        <n v="549"/>
        <n v="550"/>
        <n v="556"/>
        <n v="557"/>
        <n v="562"/>
        <n v="564"/>
        <n v="566"/>
        <n v="569"/>
        <n v="570"/>
        <n v="571"/>
        <n v="572"/>
        <n v="577"/>
        <n v="595"/>
        <n v="598"/>
        <n v="599"/>
        <n v="600"/>
        <n v="601"/>
        <n v="604"/>
        <n v="605"/>
        <n v="606"/>
        <n v="607"/>
        <n v="613"/>
        <n v="617"/>
        <n v="619"/>
        <n v="629"/>
        <n v="630"/>
        <n v="631"/>
        <n v="632"/>
        <n v="633"/>
        <n v="634"/>
        <n v="635"/>
        <n v="638"/>
        <n v="640"/>
        <n v="641"/>
        <n v="643"/>
        <n v="644"/>
        <n v="645"/>
        <n v="648"/>
        <n v="651"/>
        <n v="652"/>
        <n v="654"/>
        <n v="655"/>
        <n v="656"/>
        <n v="657"/>
        <n v="658"/>
        <n v="659"/>
        <n v="661"/>
        <n v="663"/>
        <n v="666"/>
        <n v="668"/>
        <n v="669"/>
        <n v="670"/>
        <n v="672"/>
        <n v="673"/>
        <n v="677"/>
        <n v="681"/>
        <n v="702"/>
        <n v="706"/>
        <n v="707"/>
        <n v="709"/>
        <n v="711"/>
        <n v="712"/>
        <n v="715"/>
        <n v="717"/>
        <n v="718"/>
        <n v="720"/>
        <n v="735"/>
        <n v="736"/>
        <n v="737"/>
        <n v="761"/>
        <n v="763"/>
        <n v="767"/>
        <n v="769"/>
        <n v="770"/>
        <n v="771"/>
        <n v="775"/>
        <n v="776"/>
        <n v="778"/>
        <n v="780"/>
        <n v="789"/>
        <n v="814"/>
        <n v="820"/>
        <n v="830"/>
        <n v="832"/>
        <n v="835"/>
        <n v="836"/>
        <n v="838"/>
        <n v="839"/>
        <n v="840"/>
        <n v="843"/>
        <n v="844"/>
        <n v="845"/>
        <n v="846"/>
        <n v="852"/>
        <n v="856"/>
        <n v="862"/>
        <n v="864"/>
        <n v="865"/>
        <n v="867"/>
        <n v="868"/>
        <n v="872"/>
        <n v="881"/>
        <n v="884"/>
        <n v="890"/>
        <n v="891"/>
        <n v="894"/>
        <n v="895"/>
        <n v="905"/>
        <n v="906"/>
        <n v="907"/>
        <n v="912"/>
        <n v="918"/>
        <n v="919"/>
        <n v="922"/>
        <n v="925"/>
        <n v="929"/>
        <n v="930"/>
        <n v="932"/>
        <n v="933"/>
        <n v="955"/>
        <n v="956"/>
        <n v="958"/>
        <n v="959"/>
        <n v="963"/>
        <n v="964"/>
        <n v="965"/>
        <n v="966"/>
        <n v="969"/>
        <n v="970"/>
        <n v="971"/>
        <n v="974"/>
        <n v="977"/>
        <n v="980"/>
        <n v="984"/>
        <n v="987"/>
        <n v="997"/>
        <n v="998"/>
        <n v="1000"/>
        <n v="1001"/>
        <n v="1002"/>
        <n v="1004"/>
        <n v="1005"/>
        <n v="1014"/>
        <n v="1015"/>
        <n v="1016"/>
        <n v="1018"/>
        <n v="1020"/>
        <n v="1025"/>
        <n v="1029"/>
        <n v="1040"/>
        <n v="1044"/>
        <n v="1058"/>
        <n v="1060"/>
        <n v="1061"/>
        <n v="1062"/>
        <n v="1064"/>
        <n v="1065"/>
        <n v="1066"/>
        <n v="1070"/>
        <n v="1075"/>
        <n v="1085"/>
        <n v="1093"/>
        <n v="1095"/>
        <n v="1114"/>
        <n v="1116"/>
        <n v="1121"/>
        <n v="1122"/>
        <n v="1123"/>
        <n v="1126"/>
        <n v="1127"/>
        <n v="1129"/>
        <n v="1135"/>
        <n v="1136"/>
        <n v="1137"/>
        <n v="1139"/>
        <n v="1141"/>
        <n v="1145"/>
        <n v="1153"/>
        <n v="1154"/>
        <n v="1157"/>
        <n v="1159"/>
        <n v="1160"/>
        <n v="1162"/>
        <n v="1163"/>
        <n v="1165"/>
        <n v="1166"/>
        <n v="1177"/>
        <n v="1204"/>
        <n v="1210"/>
        <n v="1211"/>
        <n v="1229"/>
        <n v="1232"/>
        <n v="1233"/>
        <n v="1240"/>
        <n v="1242"/>
        <n v="1244"/>
        <n v="1253"/>
        <n v="1256"/>
        <n v="1260"/>
        <n v="1263"/>
        <n v="1266"/>
        <n v="1268"/>
        <n v="1270"/>
        <n v="1271"/>
        <n v="1272"/>
        <n v="1273"/>
        <n v="1276"/>
        <n v="1277"/>
        <n v="1278"/>
        <n v="1279"/>
        <n v="1283"/>
        <n v="1285"/>
        <n v="1290"/>
        <n v="1293"/>
        <n v="1297"/>
        <n v="1301"/>
        <n v="1312"/>
        <n v="1317"/>
        <n v="1333"/>
        <n v="1338"/>
        <n v="1348"/>
        <n v="1349"/>
        <n v="1351"/>
        <n v="1352"/>
        <n v="1354"/>
        <n v="1355"/>
        <n v="1358"/>
        <n v="1359"/>
        <n v="1362"/>
        <n v="1364"/>
        <n v="1365"/>
        <n v="1366"/>
        <n v="1368"/>
        <n v="1370"/>
        <n v="1372"/>
        <n v="1376"/>
        <n v="1377"/>
        <n v="1387"/>
        <n v="1388"/>
        <n v="1389"/>
        <n v="1397"/>
        <n v="1400"/>
        <n v="1401"/>
        <n v="1402"/>
        <n v="1407"/>
        <n v="1408"/>
        <n v="1410"/>
        <n v="1411"/>
        <n v="1415"/>
        <n v="1416"/>
        <n v="1417"/>
        <n v="1418"/>
        <n v="1419"/>
        <n v="1420"/>
        <n v="1428"/>
        <n v="1429"/>
        <n v="1430"/>
        <n v="1431"/>
        <n v="1433"/>
        <n v="1438"/>
        <n v="1444"/>
        <n v="1449"/>
        <n v="1456"/>
        <n v="1458"/>
        <n v="1459"/>
        <n v="1460"/>
        <n v="1461"/>
        <n v="1462"/>
        <n v="1465"/>
        <n v="1466"/>
        <n v="1467"/>
        <n v="1474"/>
        <n v="1475"/>
        <n v="1476"/>
        <n v="1477"/>
        <n v="1478"/>
        <n v="1481"/>
        <n v="1482"/>
        <n v="1483"/>
        <n v="1495"/>
        <n v="1504"/>
        <n v="1506"/>
        <n v="1507"/>
        <n v="1517"/>
        <n v="1531"/>
        <n v="1539"/>
        <n v="1544"/>
        <n v="1545"/>
        <n v="1551"/>
        <n v="1555"/>
        <n v="1562"/>
        <n v="1565"/>
        <n v="1566"/>
        <n v="1567"/>
        <n v="1568"/>
        <n v="1569"/>
        <n v="1570"/>
        <n v="1573"/>
        <n v="1579"/>
        <n v="1581"/>
        <n v="1583"/>
        <n v="1587"/>
        <n v="1597"/>
        <n v="1598"/>
        <n v="1600"/>
        <n v="1609"/>
        <n v="1612"/>
        <n v="1621"/>
        <n v="1622"/>
        <n v="1624"/>
        <n v="1626"/>
        <n v="1629"/>
        <n v="1630"/>
        <n v="1631"/>
        <n v="1632"/>
        <n v="1647"/>
        <n v="1663"/>
        <n v="1673"/>
        <n v="1674"/>
        <n v="1678"/>
        <n v="1680"/>
        <n v="1688"/>
        <n v="1691"/>
        <n v="1694"/>
        <n v="1695"/>
        <n v="1696"/>
        <n v="1697"/>
        <n v="1702"/>
        <n v="1707"/>
        <n v="1708"/>
        <n v="1710"/>
        <n v="1712"/>
        <n v="1714"/>
        <n v="1721"/>
        <n v="1723"/>
        <n v="1725"/>
        <n v="1741"/>
        <n v="1743"/>
        <n v="1748"/>
        <n v="1750"/>
        <n v="1751"/>
        <n v="2028"/>
        <n v="2030"/>
        <n v="2031"/>
        <n v="2032"/>
        <n v="2061"/>
        <n v="2065"/>
        <n v="2071"/>
        <n v="2075"/>
        <n v="2090"/>
        <n v="2092"/>
        <n v="2095"/>
        <n v="2096"/>
        <n v="2100"/>
        <n v="2105"/>
        <n v="2107"/>
        <n v="2114"/>
        <n v="2115"/>
        <n v="2118"/>
        <n v="2119"/>
        <n v="2120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6"/>
        <n v="2148"/>
        <n v="2151"/>
        <n v="2153"/>
        <n v="2154"/>
        <n v="2158"/>
        <n v="2160"/>
        <n v="2161"/>
        <n v="2168"/>
        <n v="2172"/>
        <n v="2184"/>
        <n v="2190"/>
        <n v="2191"/>
        <n v="2200"/>
        <n v="2235"/>
        <n v="2237"/>
        <n v="2239"/>
        <n v="2245"/>
        <n v="2247"/>
        <n v="2250"/>
        <n v="2255"/>
        <n v="2256"/>
        <n v="2270"/>
        <n v="2272"/>
        <n v="2273"/>
        <n v="2274"/>
        <n v="2280"/>
        <n v="2283"/>
        <n v="2316"/>
        <n v="2318"/>
        <n v="2319"/>
        <n v="2324"/>
        <n v="2325"/>
        <n v="2326"/>
        <n v="2327"/>
        <n v="2329"/>
        <n v="2330"/>
        <n v="2332"/>
        <n v="2333"/>
        <n v="2336"/>
        <n v="2337"/>
        <n v="2338"/>
        <n v="2340"/>
        <n v="2341"/>
        <n v="2342"/>
        <n v="2347"/>
        <n v="2355"/>
        <n v="2356"/>
        <n v="2357"/>
        <n v="2358"/>
        <n v="2384"/>
        <n v="2385"/>
        <n v="2393"/>
        <n v="2394"/>
        <n v="2395"/>
        <n v="2399"/>
        <n v="2401"/>
        <n v="2402"/>
        <n v="2409"/>
        <n v="2410"/>
        <n v="2418"/>
        <n v="2421"/>
        <n v="2425"/>
        <n v="2430"/>
        <n v="2432"/>
        <n v="2437"/>
        <n v="2444"/>
        <n v="2447"/>
        <n v="2450"/>
        <n v="2456"/>
        <n v="2460"/>
        <n v="2478"/>
        <n v="2482"/>
        <n v="2486"/>
        <n v="2496"/>
        <n v="2501"/>
        <n v="2505"/>
        <n v="2509"/>
        <n v="2512"/>
        <n v="2515"/>
        <n v="2518"/>
        <n v="2528"/>
        <n v="2536"/>
        <n v="2537"/>
        <n v="2538"/>
        <n v="2540"/>
        <n v="2546"/>
        <n v="2547"/>
        <n v="2548"/>
        <n v="2549"/>
        <n v="2550"/>
        <n v="2552"/>
        <n v="2555"/>
        <n v="2556"/>
        <n v="2558"/>
        <n v="2559"/>
        <n v="2560"/>
        <n v="2564"/>
        <n v="2565"/>
        <n v="2566"/>
        <n v="2569"/>
        <n v="2576"/>
        <n v="2582"/>
        <n v="2590"/>
        <n v="2591"/>
        <n v="2592"/>
        <n v="2593"/>
        <n v="2594"/>
        <n v="2597"/>
        <n v="2599"/>
        <n v="2601"/>
        <n v="2602"/>
        <n v="2603"/>
        <n v="2629"/>
        <n v="2634"/>
        <n v="2636"/>
        <n v="2639"/>
        <n v="2645"/>
        <n v="2647"/>
        <n v="2649"/>
        <n v="2651"/>
        <n v="2652"/>
        <n v="2656"/>
        <n v="2659"/>
        <n v="2660"/>
        <n v="2663"/>
        <n v="2672"/>
        <n v="2675"/>
        <n v="2678"/>
        <n v="2682"/>
        <n v="2684"/>
        <n v="2686"/>
        <n v="2691"/>
        <n v="2698"/>
        <n v="2701"/>
        <n v="2707"/>
        <n v="2721"/>
        <n v="2722"/>
        <n v="2739"/>
        <n v="2741"/>
        <n v="2761"/>
        <n v="2763"/>
        <n v="2776"/>
        <n v="2777"/>
        <n v="2778"/>
        <n v="2779"/>
        <n v="2780"/>
        <n v="2787"/>
        <n v="2794"/>
        <n v="2795"/>
        <n v="2797"/>
        <n v="2820"/>
        <n v="2821"/>
        <n v="2823"/>
        <n v="2824"/>
        <n v="2827"/>
        <n v="2828"/>
        <n v="2833"/>
        <n v="2836"/>
        <n v="2837"/>
        <n v="2838"/>
        <n v="2840"/>
        <n v="2841"/>
        <n v="2842"/>
        <n v="2843"/>
        <n v="2845"/>
        <n v="2846"/>
        <n v="2852"/>
        <n v="2853"/>
        <n v="2855"/>
        <n v="2856"/>
        <n v="2872"/>
        <n v="2875"/>
        <n v="2876"/>
        <n v="2877"/>
        <n v="2879"/>
        <n v="2880"/>
        <n v="2881"/>
        <n v="2882"/>
        <n v="2883"/>
        <n v="2885"/>
        <n v="2886"/>
        <n v="2890"/>
        <n v="2891"/>
        <n v="2892"/>
        <n v="2893"/>
        <n v="2894"/>
        <n v="2895"/>
        <n v="2901"/>
        <n v="2902"/>
        <n v="2903"/>
        <n v="2904"/>
        <n v="2905"/>
        <n v="2906"/>
        <n v="2907"/>
        <n v="2908"/>
        <n v="2909"/>
        <n v="2910"/>
        <n v="2914"/>
        <n v="2938"/>
        <n v="2939"/>
        <n v="2940"/>
        <n v="2941"/>
        <n v="2942"/>
        <n v="2943"/>
        <n v="2946"/>
        <n v="2947"/>
        <n v="2949"/>
        <n v="2955"/>
        <n v="2956"/>
        <n v="2974"/>
        <n v="2986"/>
        <n v="2987"/>
        <n v="2988"/>
        <n v="2989"/>
        <n v="2990"/>
        <n v="2991"/>
        <n v="2992"/>
        <n v="2993"/>
        <n v="2994"/>
        <n v="2995"/>
        <n v="3002"/>
        <n v="3003"/>
        <n v="3004"/>
        <n v="3042"/>
        <n v="3043"/>
        <n v="3044"/>
        <n v="3045"/>
        <n v="3048"/>
        <n v="3049"/>
        <n v="3050"/>
        <n v="3051"/>
        <n v="3052"/>
        <n v="3053"/>
        <n v="3054"/>
        <n v="3072"/>
        <n v="3096"/>
        <n v="3106"/>
        <n v="3108"/>
        <n v="3109"/>
        <n v="3110"/>
        <n v="3112"/>
        <n v="3116"/>
        <n v="3117"/>
        <n v="3118"/>
        <n v="3119"/>
        <n v="3120"/>
        <n v="3121"/>
        <n v="3122"/>
        <n v="3123"/>
        <n v="3124"/>
        <n v="3125"/>
        <n v="3129"/>
        <n v="3130"/>
        <n v="3131"/>
        <n v="3136"/>
        <n v="3138"/>
        <n v="3139"/>
        <n v="3140"/>
        <n v="3141"/>
        <n v="3142"/>
        <n v="3143"/>
        <n v="3144"/>
        <n v="3145"/>
        <n v="3146"/>
        <n v="3165"/>
        <n v="3174"/>
        <n v="3205"/>
        <n v="3228"/>
        <n v="3254"/>
        <n v="3256"/>
        <n v="3257"/>
        <n v="3269"/>
        <n v="3270"/>
        <n v="3271"/>
        <n v="3273"/>
        <n v="3275"/>
        <n v="3277"/>
        <n v="3283"/>
        <n v="3284"/>
        <n v="3287"/>
        <n v="3288"/>
        <n v="3294"/>
        <n v="3312"/>
        <n v="3314"/>
        <n v="3315"/>
        <n v="3360"/>
        <n v="3383"/>
        <n v="3384"/>
        <n v="3385"/>
        <n v="3387"/>
        <n v="3388"/>
        <n v="3389"/>
        <n v="3390"/>
        <n v="3391"/>
        <n v="3392"/>
        <n v="3393"/>
        <n v="3394"/>
        <n v="3395"/>
        <n v="3396"/>
        <n v="3397"/>
        <n v="3398"/>
        <n v="3425"/>
        <n v="3426"/>
        <n v="3427"/>
        <n v="3428"/>
        <n v="3429"/>
        <n v="3430"/>
        <n v="3432"/>
        <n v="3433"/>
        <n v="3434"/>
        <n v="3435"/>
        <n v="3436"/>
        <n v="3437"/>
        <n v="3438"/>
        <n v="3439"/>
        <n v="3440"/>
        <n v="3443"/>
        <n v="3446"/>
        <n v="3447"/>
        <n v="3448"/>
        <n v="3473"/>
        <n v="3474"/>
        <n v="3475"/>
        <n v="3476"/>
        <n v="3477"/>
        <n v="3479"/>
        <n v="3481"/>
        <n v="3484"/>
        <n v="3485"/>
        <n v="3487"/>
        <n v="3488"/>
        <n v="3489"/>
        <n v="3491"/>
        <n v="3492"/>
        <n v="3493"/>
        <n v="3494"/>
        <n v="3496"/>
        <n v="3497"/>
        <n v="3498"/>
        <n v="3500"/>
        <n v="3501"/>
        <n v="3508"/>
        <n v="3511"/>
        <n v="3512"/>
        <n v="3515"/>
        <n v="3516"/>
        <n v="3518"/>
        <n v="3521"/>
        <n v="3522"/>
        <n v="3524"/>
        <n v="3526"/>
        <n v="3527"/>
        <n v="3536"/>
        <n v="3582"/>
        <n v="3586"/>
        <n v="3599"/>
        <n v="3600"/>
        <n v="3601"/>
        <n v="3602"/>
        <n v="3603"/>
        <n v="3617"/>
        <n v="3618"/>
        <n v="3619"/>
        <n v="3620"/>
        <n v="3621"/>
        <n v="3622"/>
        <n v="3623"/>
        <n v="3624"/>
        <n v="3625"/>
        <n v="3626"/>
        <n v="3628"/>
        <n v="3629"/>
        <n v="3632"/>
        <n v="3635"/>
        <n v="3636"/>
        <n v="3643"/>
        <n v="3644"/>
        <n v="3645"/>
        <n v="3647"/>
        <n v="3648"/>
        <n v="3650"/>
        <n v="3653"/>
        <n v="3654"/>
        <n v="3658"/>
        <n v="3659"/>
        <n v="3663"/>
        <n v="3664"/>
        <n v="3670"/>
        <n v="3671"/>
        <n v="3677"/>
        <n v="3691"/>
        <n v="3730"/>
      </sharedItems>
    </cacheField>
    <cacheField name="Problem" numFmtId="0">
      <sharedItems count="16">
        <s v="Replace Stove"/>
        <s v="Gober Dry"/>
        <s v="Drain Water in Gas Pipe"/>
        <s v="Repair Stove"/>
        <s v="Repair Gas Pipe"/>
        <s v="Empty and Replaster Dome"/>
        <s v="Sold Cattles"/>
        <s v="Replace Gas Pipe"/>
        <s v="Not Interested"/>
        <s v="Unit Demolished"/>
        <s v="Not In Village"/>
        <s v="Change Nozzle"/>
        <s v="Gobar Too Watery"/>
        <s v="Replace Gate Valve"/>
        <s v="Repair Outlet Tank"/>
        <s v="Kitchen not Used"/>
      </sharedItems>
    </cacheField>
    <cacheField name="DetectedOn" numFmtId="15">
      <sharedItems containsSemiMixedTypes="0" containsNonDate="0" containsDate="1" containsString="0" minDate="2016-04-15T00:00:00" maxDate="2022-11-18T00:00:00"/>
    </cacheField>
    <cacheField name="DetectedBy" numFmtId="0">
      <sharedItems/>
    </cacheField>
    <cacheField name="FixedOn" numFmtId="0">
      <sharedItems containsDate="1" containsMixedTypes="1" minDate="2021-06-11T00:00:00" maxDate="2022-11-19T00:00:00"/>
    </cacheField>
    <cacheField name="FixedBy" numFmtId="0">
      <sharedItems containsBlank="1"/>
    </cacheField>
    <cacheField name="DaysLost" numFmtId="0">
      <sharedItems containsSemiMixedTypes="0" containsString="0" containsNumber="1" containsInteger="1" minValue="1" maxValue="580"/>
    </cacheField>
    <cacheField name="2021" numFmtId="0">
      <sharedItems containsSemiMixedTypes="0" containsString="0" containsNumber="1" containsInteger="1" minValue="0" maxValue="215"/>
    </cacheField>
    <cacheField name="2022" numFmtId="0">
      <sharedItems containsSemiMixedTypes="0" containsString="0" containsNumber="1" containsInteger="1" minValue="0" maxValue="3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admanabha" refreshedDate="45016.464418402778" createdVersion="8" refreshedVersion="8" minRefreshableVersion="3" recordCount="3351" xr:uid="{52FD4AB3-863B-4265-B430-25427067BFB8}">
  <cacheSource type="worksheet">
    <worksheetSource ref="B1:M3352" sheet="End Users"/>
  </cacheSource>
  <cacheFields count="15">
    <cacheField name="Sl.No." numFmtId="0">
      <sharedItems containsSemiMixedTypes="0" containsString="0" containsNumber="1" containsInteger="1" minValue="1" maxValue="3351"/>
    </cacheField>
    <cacheField name="Taluk" numFmtId="0">
      <sharedItems count="18">
        <s v="Rapthadu"/>
        <s v="Dharmavaram"/>
        <s v="Tadimari"/>
        <s v="Anantapur"/>
        <s v="Atmakur"/>
        <s v="Garladinne"/>
        <s v="Kuderu"/>
        <s v="Singanamala"/>
        <s v="Bukkarayasamudram"/>
        <s v="Narpala"/>
        <s v="Putaparthi"/>
        <s v="Kanaganepalli"/>
        <s v="Battalapalli"/>
        <s v="Anantapur Rural"/>
        <s v="Pamidi"/>
        <s v="Pedda Vadagur"/>
        <s v="Kothacheruvu"/>
        <s v="Mudigubba"/>
      </sharedItems>
      <fieldGroup par="14"/>
    </cacheField>
    <cacheField name="GramPanchayat" numFmtId="0">
      <sharedItems count="117">
        <s v="Persannayapalli"/>
        <s v="G. Kothapalli"/>
        <s v="Uppunesenapalli"/>
        <s v="Gotluru"/>
        <s v="Narsingpalli"/>
        <s v="Gandlaparthi"/>
        <s v="Kandukur"/>
        <s v="Sanapa"/>
        <s v="Marthadu"/>
        <s v="Kamarupalli"/>
        <s v="Madigubba"/>
        <s v="Gondireddipalli"/>
        <s v="Regatipalli"/>
        <s v="Kammuru"/>
        <s v="Salakamcheruvu"/>
        <s v="Ipperu"/>
        <s v="Bandameedapalli"/>
        <s v="W.Narasapuram"/>
        <s v="Thummala"/>
        <s v="Thopudurthi"/>
        <s v="Rangampeta"/>
        <s v="Siddarampuram"/>
        <s v="Ganganapalli"/>
        <s v="Ravulacheruvu"/>
        <s v="Dharmapuri"/>
        <s v="Udiripikonda"/>
        <s v="Kunutur"/>
        <s v="Marutla"/>
        <s v="Mannila"/>
        <s v="Janthuluru"/>
        <s v="C.C. Kothakota"/>
        <s v="Putaparthi"/>
        <s v="Chinnakondayapalli"/>
        <s v="P. Narayanapuram"/>
        <s v="Thimmapuram"/>
        <s v="Kanaganipalli"/>
        <s v="Chakrayapeta"/>
        <s v="Edula Mushturu"/>
        <s v="P. Chadalla"/>
        <s v="Mallakaluva"/>
        <s v="Cholasamudram"/>
        <s v="Neelampalli"/>
        <s v="Chennampalli"/>
        <s v="Boginepalli"/>
        <s v="Rapthadu"/>
        <s v="Maruru"/>
        <s v="Sodanapalli"/>
        <s v="Pullalarevu"/>
        <s v="Govindupalli"/>
        <s v="Tarimela"/>
        <s v="Bukkacherla"/>
        <s v="Malyavantham"/>
        <s v="H. Sodanapalli"/>
        <s v="Bukkarayasamudram"/>
        <s v="Vaddupalli"/>
        <s v="Regadi Kothur"/>
        <s v="Nidanavada"/>
        <s v="Subbaraopeta"/>
        <s v="Penakacherla"/>
        <s v="Rachepalli"/>
        <s v="Taticherla"/>
        <s v="Pothulanagepalli"/>
        <s v="Akuledu"/>
        <s v="Battalapalli"/>
        <s v="Gunjepalli"/>
        <s v="Nidigallu"/>
        <s v="athmakur"/>
        <s v="Tdimarri"/>
        <s v="B. Yaleru"/>
        <s v="Appara Chervu"/>
        <s v="A. Narayanapuram"/>
        <s v="NN Kunta"/>
        <s v="Yerragunta"/>
        <s v="Duggumarri"/>
        <s v="Garladinne"/>
        <s v="Kamalapuram"/>
        <s v="Venkatapuramu"/>
        <s v="Bommeparthi"/>
        <s v="Upparapalli"/>
        <s v="Thammapuram"/>
        <s v="Sangala"/>
        <s v="Sanjeevapuramu"/>
        <s v="Bommalatapalli"/>
        <s v="Elakuntla"/>
        <s v="Pyadindi"/>
        <s v="Nidimamidi"/>
        <s v=" Kanaganapalli"/>
        <s v="Obulapuram"/>
        <s v="Kodimi"/>
        <s v="Rachanapalli"/>
        <s v="Koplakonda "/>
        <s v="Chigicherla"/>
        <s v="Kallumadi"/>
        <s v="Yerronpalli"/>
        <s v="Venkatagaripalli"/>
        <s v="Veldurthy"/>
        <s v="Yarraguntla"/>
        <s v="Mukthapuram"/>
        <s v="KK Agraharam"/>
        <s v="Vankarajukalva"/>
        <s v="Pamidi"/>
        <s v="Gollapalli"/>
        <s v="Chithrachidu"/>
        <s v="Dampetla"/>
        <s v="Tallimadugula"/>
        <s v="Nalla Boyanapalli"/>
        <s v="Pothulakunta "/>
        <s v="Kesepalli"/>
        <s v="Nadimidoddi"/>
        <s v="Daduluru"/>
        <s v="Uppalapadu"/>
        <s v="Kanamukkala"/>
        <s v="Mamillapalli"/>
        <s v="Sankepalli"/>
        <s v="Dupanapalli"/>
        <s v="Mylasamudram"/>
        <s v="Konduru"/>
      </sharedItems>
    </cacheField>
    <cacheField name="Village Code" numFmtId="0">
      <sharedItems containsSemiMixedTypes="0" containsString="0" containsNumber="1" containsInteger="1" minValue="3" maxValue="1211"/>
    </cacheField>
    <cacheField name="Village" numFmtId="0">
      <sharedItems count="166">
        <s v="Ayyavaripalli"/>
        <s v="G. Kothapalli"/>
        <s v="Uppunesenapalli"/>
        <s v="Mutyalamma Palli"/>
        <s v="Narsingpalli"/>
        <s v="Gandlaparthi"/>
        <s v="Kandukuru"/>
        <s v="Sanapa"/>
        <s v="Marthadu"/>
        <s v="Kamarupalli"/>
        <s v="Madigubba Thanda"/>
        <s v="Gondireddipalli"/>
        <s v="Madigubba"/>
        <s v="Badannapalli"/>
        <s v="Seetharampalli"/>
        <s v="Kammuru"/>
        <s v="Salakamcheruvu"/>
        <s v="Ipperu"/>
        <s v="Krishnamareddy Palli"/>
        <s v="BANDAMEEDAPALLI_RF"/>
        <s v="W.Narasapuram"/>
        <s v="Guruguntla"/>
        <s v="Mallaineni Palli"/>
        <s v="Muchurami"/>
        <s v="Thopudurthi"/>
        <s v="Antarganga"/>
        <s v="Rangampeta"/>
        <s v="Siddarampuram"/>
        <s v="Thumpera"/>
        <s v="Malakapuram"/>
        <s v="Thippepalii"/>
        <s v="C. Bathalapalli"/>
        <s v="Udiripikonda Thanda"/>
        <s v="Kuntur"/>
        <s v="Marutla - 3"/>
        <s v="Mannila"/>
        <s v="Janthuluru"/>
        <s v="Kanampalli"/>
        <s v="Dharmapuri"/>
        <s v="Bramhana palli"/>
        <s v="China Kondaya Palli"/>
        <s v="P. Narayanapuram"/>
        <s v="Thimmapuram"/>
        <s v="Karutlapalli"/>
        <s v="Kondareddypalli"/>
        <s v="Pothurajukaluva"/>
        <s v="Edula Mushturu"/>
        <s v="P. Chadalla"/>
        <s v="Tumparthi"/>
        <s v="Jayapuram"/>
        <s v="Neelampalli"/>
        <s v="Chennampalli"/>
        <s v="Cholasamudram"/>
        <s v="Boginepalli"/>
        <s v="Tummala"/>
        <s v="Gangalakunta"/>
        <s v="Chaptla"/>
        <s v="sodanapalli"/>
        <s v="Pullalarevu"/>
        <s v="Regatipalli"/>
        <s v="Govindupalli"/>
        <s v="Boyakottala"/>
        <s v="Tarimela"/>
        <s v="Bukkacherla"/>
        <s v="M Cherlopalli"/>
        <s v="H. Sodanapalli"/>
        <s v="Mangapatnam"/>
        <s v="Chimala Nagepalli"/>
        <s v="Kottalapalli"/>
        <s v="Badarampalli"/>
        <s v="Vaddipalli"/>
        <s v="Regadi Kothuru"/>
        <s v="Malyavantham"/>
        <s v="Nidanavada"/>
        <s v="Ravulacheruvu"/>
        <s v="Subbaraopeta"/>
        <s v="penakacherla"/>
        <s v="Raghavam Palli"/>
        <s v="Anantasagaram"/>
        <s v="Rachepalli"/>
        <s v="Taticherla"/>
        <s v="Varimadugu"/>
        <s v="R.Yerraguntapalli"/>
        <s v="Konapuram"/>
        <s v="Karthe Kottala"/>
        <s v="Madirepalli"/>
        <s v="Velpumadugu"/>
        <s v="Pullampalli"/>
        <s v="Kanaganepalli"/>
        <s v="Gunjepalli"/>
        <s v="Nidigallu"/>
        <s v="Athmakur"/>
        <s v="Gollapalli"/>
        <s v="potlamarri"/>
        <s v="Maddalacheruvu"/>
        <s v="Nallapareddypalli"/>
        <s v="B. Yaleru"/>
        <s v="Gummallakunta"/>
        <s v="Nagireddypalli"/>
        <s v="N.N. Kunta"/>
        <s v="Yerragunta`"/>
        <s v="Duggumarri"/>
        <s v="Ghantapuram"/>
        <s v="Jambuladinne"/>
        <s v="Kamalapuram"/>
        <s v="Venkatapuramu"/>
        <s v="Bommeparthi"/>
        <s v="Kappula Konda"/>
        <s v="Beedu Palli"/>
        <s v="Upparapalli"/>
        <s v="Jwalapuram"/>
        <s v="Sangala"/>
        <s v="Bandarlapalli"/>
        <s v="Kanaganapalli BC Colony"/>
        <s v="Lingareddy Palli"/>
        <s v="Venkatagari Palli"/>
        <s v="Kamalapuram Kottala"/>
        <s v="BommalataPALLI"/>
        <s v="Elakkuntla"/>
        <s v="Modugula Kunta"/>
        <s v="Gollavaripalli"/>
        <s v="Naamala"/>
        <s v="Buggapalli"/>
        <s v="Rampuram"/>
        <s v="Obulapuram"/>
        <s v="Kodimi"/>
        <s v="Rachanapalli"/>
        <s v="Koplakonda"/>
        <s v="Chigicherla"/>
        <s v="Kallumadi"/>
        <s v="Appara chervu"/>
        <s v="Kathropalli"/>
        <s v="Yerronpalli"/>
        <s v="Venkatagaripalli"/>
        <s v="Veldurthy"/>
        <s v="Yarraguntla"/>
        <s v="Mukthapuram"/>
        <s v="Sanjeevapuram"/>
        <s v="Nemalipalli"/>
        <s v="P Kothapalli"/>
        <s v="Pinnadari"/>
        <s v="Chithrachidu"/>
        <s v="Gummepalli"/>
        <s v="Katakindapalli"/>
        <s v="Akkampalli"/>
        <s v="Saiddannagaripalli"/>
        <s v="Tallimadugula"/>
        <s v="Muddana Palli"/>
        <s v="Obuladevarapalli"/>
        <s v="Mallempalli"/>
        <s v="Kesepalli"/>
        <s v="Nadimidoddi"/>
        <s v="Chandra Charla"/>
        <s v="Daduluru"/>
        <s v="Uppalapadu"/>
        <s v="Kanamukkala"/>
        <s v="ChinnaChigirirevu"/>
        <s v="Husanapuram"/>
        <s v="Mamillapalli"/>
        <s v="Kurlapalli"/>
        <s v="Kammavaripalli"/>
        <s v="Dupanapalli"/>
        <s v="Mylasamudram"/>
        <s v="Chituru"/>
        <s v="Jambuladinne kottala"/>
        <s v="Konduru"/>
      </sharedItems>
    </cacheField>
    <cacheField name="Unit ID" numFmtId="0">
      <sharedItems containsSemiMixedTypes="0" containsString="0" containsNumber="1" containsInteger="1" minValue="6" maxValue="3799"/>
    </cacheField>
    <cacheField name="Family Code" numFmtId="0">
      <sharedItems containsSemiMixedTypes="0" containsString="0" containsNumber="1" containsInteger="1" minValue="1" maxValue="132"/>
    </cacheField>
    <cacheField name="End User" numFmtId="0">
      <sharedItems/>
    </cacheField>
    <cacheField name="Commission Date" numFmtId="15">
      <sharedItems containsSemiMixedTypes="0" containsNonDate="0" containsDate="1" containsString="0" minDate="2014-12-24T00:00:00" maxDate="2021-04-19T00:00:00" count="755">
        <d v="2015-01-11T00:00:00"/>
        <d v="2015-04-10T00:00:00"/>
        <d v="2015-08-20T00:00:00"/>
        <d v="2015-05-30T00:00:00"/>
        <d v="2014-12-24T00:00:00"/>
        <d v="2015-04-11T00:00:00"/>
        <d v="2015-04-13T00:00:00"/>
        <d v="2015-01-23T00:00:00"/>
        <d v="2015-04-16T00:00:00"/>
        <d v="2015-04-19T00:00:00"/>
        <d v="2015-06-20T00:00:00"/>
        <d v="2015-04-09T00:00:00"/>
        <d v="2015-04-15T00:00:00"/>
        <d v="2015-03-20T00:00:00"/>
        <d v="2015-03-21T00:00:00"/>
        <d v="2016-07-10T00:00:00"/>
        <d v="2015-03-10T00:00:00"/>
        <d v="2015-02-28T00:00:00"/>
        <d v="2015-04-08T00:00:00"/>
        <d v="2015-10-01T00:00:00"/>
        <d v="2015-06-08T00:00:00"/>
        <d v="2015-05-08T00:00:00"/>
        <d v="2015-07-10T00:00:00"/>
        <d v="2015-05-07T00:00:00"/>
        <d v="2015-01-24T00:00:00"/>
        <d v="2015-04-25T00:00:00"/>
        <d v="2015-03-04T00:00:00"/>
        <d v="2016-11-04T00:00:00"/>
        <d v="2015-04-24T00:00:00"/>
        <d v="2015-01-27T00:00:00"/>
        <d v="2015-04-30T00:00:00"/>
        <d v="2015-05-01T00:00:00"/>
        <d v="2015-11-02T00:00:00"/>
        <d v="2015-04-29T00:00:00"/>
        <d v="2015-04-22T00:00:00"/>
        <d v="2015-06-15T00:00:00"/>
        <d v="2015-02-05T00:00:00"/>
        <d v="2015-06-01T00:00:00"/>
        <d v="2015-04-18T00:00:00"/>
        <d v="2015-04-28T00:00:00"/>
        <d v="2016-02-02T00:00:00"/>
        <d v="2017-07-09T00:00:00"/>
        <d v="2016-02-04T00:00:00"/>
        <d v="2015-06-02T00:00:00"/>
        <d v="2017-07-05T00:00:00"/>
        <d v="2015-01-28T00:00:00"/>
        <d v="2015-04-20T00:00:00"/>
        <d v="2015-04-17T00:00:00"/>
        <d v="2016-04-05T00:00:00"/>
        <d v="2015-09-10T00:00:00"/>
        <d v="2017-02-15T00:00:00"/>
        <d v="2015-01-31T00:00:00"/>
        <d v="2015-10-16T00:00:00"/>
        <d v="2016-11-01T00:00:00"/>
        <d v="2017-07-02T00:00:00"/>
        <d v="2015-02-27T00:00:00"/>
        <d v="2015-05-25T00:00:00"/>
        <d v="2015-02-02T00:00:00"/>
        <d v="2017-06-13T00:00:00"/>
        <d v="2015-06-17T00:00:00"/>
        <d v="2015-07-17T00:00:00"/>
        <d v="2015-02-25T00:00:00"/>
        <d v="2015-01-30T00:00:00"/>
        <d v="2015-07-01T00:00:00"/>
        <d v="2017-06-18T00:00:00"/>
        <d v="2015-02-26T00:00:00"/>
        <d v="2015-02-24T00:00:00"/>
        <d v="2017-05-16T00:00:00"/>
        <d v="2015-09-20T00:00:00"/>
        <d v="2017-06-11T00:00:00"/>
        <d v="2015-11-20T00:00:00"/>
        <d v="2015-03-24T00:00:00"/>
        <d v="2015-03-29T00:00:00"/>
        <d v="2015-04-23T00:00:00"/>
        <d v="2016-01-31T00:00:00"/>
        <d v="2015-03-11T00:00:00"/>
        <d v="2016-10-27T00:00:00"/>
        <d v="2016-07-30T00:00:00"/>
        <d v="2016-10-14T00:00:00"/>
        <d v="2015-05-20T00:00:00"/>
        <d v="2015-05-28T00:00:00"/>
        <d v="2015-06-10T00:00:00"/>
        <d v="2015-10-03T00:00:00"/>
        <d v="2017-06-23T00:00:00"/>
        <d v="2015-07-02T00:00:00"/>
        <d v="2015-08-08T00:00:00"/>
        <d v="2015-10-17T00:00:00"/>
        <d v="2017-07-04T00:00:00"/>
        <d v="2015-11-14T00:00:00"/>
        <d v="2015-12-07T00:00:00"/>
        <d v="2016-08-16T00:00:00"/>
        <d v="2016-07-26T00:00:00"/>
        <d v="2016-10-19T00:00:00"/>
        <d v="2016-07-07T00:00:00"/>
        <d v="2015-08-01T00:00:00"/>
        <d v="2015-06-04T00:00:00"/>
        <d v="2016-09-08T00:00:00"/>
        <d v="2015-08-02T00:00:00"/>
        <d v="2015-10-10T00:00:00"/>
        <d v="2015-08-07T00:00:00"/>
        <d v="2015-04-14T00:00:00"/>
        <d v="2017-07-11T00:00:00"/>
        <d v="2017-04-10T00:00:00"/>
        <d v="2015-01-22T00:00:00"/>
        <d v="2015-11-03T00:00:00"/>
        <d v="2015-09-02T00:00:00"/>
        <d v="2015-02-23T00:00:00"/>
        <d v="2015-09-05T00:00:00"/>
        <d v="2017-07-12T00:00:00"/>
        <d v="2015-09-03T00:00:00"/>
        <d v="2016-01-14T00:00:00"/>
        <d v="2015-05-04T00:00:00"/>
        <d v="2015-09-04T00:00:00"/>
        <d v="2015-11-04T00:00:00"/>
        <d v="2016-04-04T00:00:00"/>
        <d v="2017-07-08T00:00:00"/>
        <d v="2015-11-24T00:00:00"/>
        <d v="2015-11-15T00:00:00"/>
        <d v="2015-04-01T00:00:00"/>
        <d v="2015-06-19T00:00:00"/>
        <d v="2015-06-18T00:00:00"/>
        <d v="2017-07-15T00:00:00"/>
        <d v="2015-08-26T00:00:00"/>
        <d v="2015-08-12T00:00:00"/>
        <d v="2016-07-19T00:00:00"/>
        <d v="2015-07-15T00:00:00"/>
        <d v="2015-10-18T00:00:00"/>
        <d v="2015-03-25T00:00:00"/>
        <d v="2016-09-10T00:00:00"/>
        <d v="2017-06-14T00:00:00"/>
        <d v="2015-10-20T00:00:00"/>
        <d v="2017-06-08T00:00:00"/>
        <d v="2015-08-05T00:00:00"/>
        <d v="2016-11-26T00:00:00"/>
        <d v="2017-06-09T00:00:00"/>
        <d v="2017-07-16T00:00:00"/>
        <d v="2015-07-09T00:00:00"/>
        <d v="2015-05-17T00:00:00"/>
        <d v="2016-10-25T00:00:00"/>
        <d v="2016-01-20T00:00:00"/>
        <d v="2015-12-10T00:00:00"/>
        <d v="2015-08-10T00:00:00"/>
        <d v="2016-12-28T00:00:00"/>
        <d v="2017-05-19T00:00:00"/>
        <d v="2017-05-22T00:00:00"/>
        <d v="2017-05-21T00:00:00"/>
        <d v="2017-05-20T00:00:00"/>
        <d v="2017-05-18T00:00:00"/>
        <d v="2016-01-28T00:00:00"/>
        <d v="2016-01-29T00:00:00"/>
        <d v="2017-06-17T00:00:00"/>
        <d v="2016-12-23T00:00:00"/>
        <d v="2017-06-27T00:00:00"/>
        <d v="2017-06-28T00:00:00"/>
        <d v="2017-06-30T00:00:00"/>
        <d v="2017-06-22T00:00:00"/>
        <d v="2015-07-03T00:00:00"/>
        <d v="2017-07-06T00:00:00"/>
        <d v="2017-06-16T00:00:00"/>
        <d v="2017-06-15T00:00:00"/>
        <d v="2015-12-20T00:00:00"/>
        <d v="2017-06-29T00:00:00"/>
        <d v="2017-07-28T00:00:00"/>
        <d v="2017-07-29T00:00:00"/>
        <d v="2017-07-30T00:00:00"/>
        <d v="2017-07-31T00:00:00"/>
        <d v="2015-11-30T00:00:00"/>
        <d v="2017-06-20T00:00:00"/>
        <d v="2015-06-29T00:00:00"/>
        <d v="2015-06-25T00:00:00"/>
        <d v="2016-11-02T00:00:00"/>
        <d v="2016-06-17T00:00:00"/>
        <d v="2015-10-28T00:00:00"/>
        <d v="2016-11-10T00:00:00"/>
        <d v="2017-06-25T00:00:00"/>
        <d v="2017-01-19T00:00:00"/>
        <d v="2015-03-15T00:00:00"/>
        <d v="2016-09-15T00:00:00"/>
        <d v="2016-05-01T00:00:00"/>
        <d v="2016-12-05T00:00:00"/>
        <d v="2015-07-19T00:00:00"/>
        <d v="2016-01-15T00:00:00"/>
        <d v="2016-06-20T00:00:00"/>
        <d v="2015-06-21T00:00:00"/>
        <d v="2015-09-15T00:00:00"/>
        <d v="2015-08-06T00:00:00"/>
        <d v="2016-08-15T00:00:00"/>
        <d v="2016-03-06T00:00:00"/>
        <d v="2017-02-17T00:00:00"/>
        <d v="2017-07-10T00:00:00"/>
        <d v="2016-01-26T00:00:00"/>
        <d v="2017-05-11T00:00:00"/>
        <d v="2017-05-17T00:00:00"/>
        <d v="2017-01-20T00:00:00"/>
        <d v="2016-01-27T00:00:00"/>
        <d v="2016-03-20T00:00:00"/>
        <d v="2017-02-21T00:00:00"/>
        <d v="2015-07-11T00:00:00"/>
        <d v="2015-08-03T00:00:00"/>
        <d v="2015-08-22T00:00:00"/>
        <d v="2015-11-08T00:00:00"/>
        <d v="2016-01-21T00:00:00"/>
        <d v="2015-08-15T00:00:00"/>
        <d v="2015-06-30T00:00:00"/>
        <d v="2015-09-16T00:00:00"/>
        <d v="2015-06-16T00:00:00"/>
        <d v="2015-08-30T00:00:00"/>
        <d v="2017-08-11T00:00:00"/>
        <d v="2017-08-15T00:00:00"/>
        <d v="2015-09-25T00:00:00"/>
        <d v="2016-03-25T00:00:00"/>
        <d v="2016-06-10T00:00:00"/>
        <d v="2015-08-17T00:00:00"/>
        <d v="2015-07-13T00:00:00"/>
        <d v="2016-01-10T00:00:00"/>
        <d v="2015-09-21T00:00:00"/>
        <d v="2015-10-21T00:00:00"/>
        <d v="2016-01-06T00:00:00"/>
        <d v="2015-09-22T00:00:00"/>
        <d v="2016-01-05T00:00:00"/>
        <d v="2016-01-12T00:00:00"/>
        <d v="2016-09-11T00:00:00"/>
        <d v="2015-10-07T00:00:00"/>
        <d v="2015-10-08T00:00:00"/>
        <d v="2016-12-03T00:00:00"/>
        <d v="2015-06-27T00:00:00"/>
        <d v="2016-03-24T00:00:00"/>
        <d v="2015-06-11T00:00:00"/>
        <d v="2017-05-09T00:00:00"/>
        <d v="2015-10-05T00:00:00"/>
        <d v="2017-06-21T00:00:00"/>
        <d v="2017-06-19T00:00:00"/>
        <d v="2017-08-22T00:00:00"/>
        <d v="2015-09-24T00:00:00"/>
        <d v="2016-07-14T00:00:00"/>
        <d v="2015-07-18T00:00:00"/>
        <d v="2015-08-04T00:00:00"/>
        <d v="2017-01-02T00:00:00"/>
        <d v="2016-07-13T00:00:00"/>
        <d v="2016-01-01T00:00:00"/>
        <d v="2017-05-01T00:00:00"/>
        <d v="2015-11-12T00:00:00"/>
        <d v="2015-10-14T00:00:00"/>
        <d v="2016-10-26T00:00:00"/>
        <d v="2015-07-16T00:00:00"/>
        <d v="2015-11-05T00:00:00"/>
        <d v="2016-05-02T00:00:00"/>
        <d v="2015-10-15T00:00:00"/>
        <d v="2015-08-21T00:00:00"/>
        <d v="2015-10-12T00:00:00"/>
        <d v="2015-10-13T00:00:00"/>
        <d v="2016-05-05T00:00:00"/>
        <d v="2015-08-25T00:00:00"/>
        <d v="2016-10-01T00:00:00"/>
        <d v="2015-12-11T00:00:00"/>
        <d v="2016-03-17T00:00:00"/>
        <d v="2016-03-26T00:00:00"/>
        <d v="2015-07-29T00:00:00"/>
        <d v="2015-06-24T00:00:00"/>
        <d v="2015-06-28T00:00:00"/>
        <d v="2015-07-14T00:00:00"/>
        <d v="2017-01-15T00:00:00"/>
        <d v="2017-04-22T00:00:00"/>
        <d v="2015-09-27T00:00:00"/>
        <d v="2015-11-11T00:00:00"/>
        <d v="2015-10-25T00:00:00"/>
        <d v="2015-07-05T00:00:00"/>
        <d v="2015-09-08T00:00:00"/>
        <d v="2015-07-31T00:00:00"/>
        <d v="2017-03-11T00:00:00"/>
        <d v="2016-10-10T00:00:00"/>
        <d v="2015-08-28T00:00:00"/>
        <d v="2016-01-25T00:00:00"/>
        <d v="2015-09-09T00:00:00"/>
        <d v="2016-02-01T00:00:00"/>
        <d v="2016-11-19T00:00:00"/>
        <d v="2015-11-25T00:00:00"/>
        <d v="2015-08-24T00:00:00"/>
        <d v="2017-07-13T00:00:00"/>
        <d v="2015-09-01T00:00:00"/>
        <d v="2016-02-12T00:00:00"/>
        <d v="2017-02-01T00:00:00"/>
        <d v="2017-06-03T00:00:00"/>
        <d v="2015-11-01T00:00:00"/>
        <d v="2015-08-09T00:00:00"/>
        <d v="2016-07-01T00:00:00"/>
        <d v="2015-09-30T00:00:00"/>
        <d v="2016-09-19T00:00:00"/>
        <d v="2016-12-17T00:00:00"/>
        <d v="2016-10-04T00:00:00"/>
        <d v="2016-10-05T00:00:00"/>
        <d v="2015-12-16T00:00:00"/>
        <d v="2016-01-09T00:00:00"/>
        <d v="2016-02-10T00:00:00"/>
        <d v="2016-02-09T00:00:00"/>
        <d v="2015-10-19T00:00:00"/>
        <d v="2015-11-16T00:00:00"/>
        <d v="2017-01-14T00:00:00"/>
        <d v="2016-02-03T00:00:00"/>
        <d v="2015-12-24T00:00:00"/>
        <d v="2015-11-22T00:00:00"/>
        <d v="2016-02-06T00:00:00"/>
        <d v="2015-11-17T00:00:00"/>
        <d v="2016-10-29T00:00:00"/>
        <d v="2015-08-31T00:00:00"/>
        <d v="2015-09-26T00:00:00"/>
        <d v="2015-10-22T00:00:00"/>
        <d v="2015-09-28T00:00:00"/>
        <d v="2015-10-29T00:00:00"/>
        <d v="2015-12-28T00:00:00"/>
        <d v="2016-04-15T00:00:00"/>
        <d v="2017-04-30T00:00:00"/>
        <d v="2016-01-03T00:00:00"/>
        <d v="2015-10-24T00:00:00"/>
        <d v="2016-12-10T00:00:00"/>
        <d v="2017-02-02T00:00:00"/>
        <d v="2016-06-15T00:00:00"/>
        <d v="2015-09-11T00:00:00"/>
        <d v="2015-09-12T00:00:00"/>
        <d v="2015-09-29T00:00:00"/>
        <d v="2015-09-14T00:00:00"/>
        <d v="2016-04-16T00:00:00"/>
        <d v="2017-05-31T00:00:00"/>
        <d v="2016-08-01T00:00:00"/>
        <d v="2015-12-23T00:00:00"/>
        <d v="2016-10-02T00:00:00"/>
        <d v="2017-07-17T00:00:00"/>
        <d v="2016-02-05T00:00:00"/>
        <d v="2016-04-12T00:00:00"/>
        <d v="2016-08-07T00:00:00"/>
        <d v="2017-02-09T00:00:00"/>
        <d v="2015-10-26T00:00:00"/>
        <d v="2015-12-05T00:00:00"/>
        <d v="2016-03-04T00:00:00"/>
        <d v="2016-05-13T00:00:00"/>
        <d v="2015-11-23T00:00:00"/>
        <d v="2017-06-24T00:00:00"/>
        <d v="2015-10-30T00:00:00"/>
        <d v="2015-11-26T00:00:00"/>
        <d v="2016-03-14T00:00:00"/>
        <d v="2016-03-05T00:00:00"/>
        <d v="2015-12-21T00:00:00"/>
        <d v="2016-05-12T00:00:00"/>
        <d v="2016-05-10T00:00:00"/>
        <d v="2017-07-21T00:00:00"/>
        <d v="2016-01-22T00:00:00"/>
        <d v="2016-01-24T00:00:00"/>
        <d v="2016-04-02T00:00:00"/>
        <d v="2017-07-22T00:00:00"/>
        <d v="2017-01-13T00:00:00"/>
        <d v="2017-05-10T00:00:00"/>
        <d v="2017-02-25T00:00:00"/>
        <d v="2016-05-08T00:00:00"/>
        <d v="2016-11-11T00:00:00"/>
        <d v="2017-04-28T00:00:00"/>
        <d v="2017-04-09T00:00:00"/>
        <d v="2016-01-30T00:00:00"/>
        <d v="2016-01-04T00:00:00"/>
        <d v="2017-01-18T00:00:00"/>
        <d v="2016-10-18T00:00:00"/>
        <d v="2016-11-16T00:00:00"/>
        <d v="2017-07-03T00:00:00"/>
        <d v="2016-05-15T00:00:00"/>
        <d v="2016-05-22T00:00:00"/>
        <d v="2016-09-01T00:00:00"/>
        <d v="2016-01-16T00:00:00"/>
        <d v="2016-05-16T00:00:00"/>
        <d v="2016-05-11T00:00:00"/>
        <d v="2016-01-17T00:00:00"/>
        <d v="2017-07-01T00:00:00"/>
        <d v="2017-02-06T00:00:00"/>
        <d v="2017-06-07T00:00:00"/>
        <d v="2017-02-05T00:00:00"/>
        <d v="2016-08-10T00:00:00"/>
        <d v="2016-06-11T00:00:00"/>
        <d v="2016-03-31T00:00:00"/>
        <d v="2017-06-01T00:00:00"/>
        <d v="2017-04-20T00:00:00"/>
        <d v="2016-06-12T00:00:00"/>
        <d v="2017-06-02T00:00:00"/>
        <d v="2016-12-02T00:00:00"/>
        <d v="2017-04-29T00:00:00"/>
        <d v="2017-05-02T00:00:00"/>
        <d v="2017-03-10T00:00:00"/>
        <d v="2017-05-03T00:00:00"/>
        <d v="2016-09-04T00:00:00"/>
        <d v="2015-12-25T00:00:00"/>
        <d v="2015-12-22T00:00:00"/>
        <d v="2016-04-20T00:00:00"/>
        <d v="2016-04-17T00:00:00"/>
        <d v="2016-02-07T00:00:00"/>
        <d v="2017-08-01T00:00:00"/>
        <d v="2016-08-12T00:00:00"/>
        <d v="2016-10-31T00:00:00"/>
        <d v="2017-08-02T00:00:00"/>
        <d v="2016-03-10T00:00:00"/>
        <d v="2016-10-09T00:00:00"/>
        <d v="2017-08-03T00:00:00"/>
        <d v="2016-08-11T00:00:00"/>
        <d v="2017-09-01T00:00:00"/>
        <d v="2016-12-01T00:00:00"/>
        <d v="2017-06-12T00:00:00"/>
        <d v="2016-02-29T00:00:00"/>
        <d v="2016-02-16T00:00:00"/>
        <d v="2016-02-15T00:00:00"/>
        <d v="2016-02-20T00:00:00"/>
        <d v="2017-07-14T00:00:00"/>
        <d v="2017-05-14T00:00:00"/>
        <d v="2017-05-12T00:00:00"/>
        <d v="2017-01-25T00:00:00"/>
        <d v="2017-02-08T00:00:00"/>
        <d v="2017-07-07T00:00:00"/>
        <d v="2016-03-01T00:00:00"/>
        <d v="2016-03-02T00:00:00"/>
        <d v="2016-03-03T00:00:00"/>
        <d v="2016-01-02T00:00:00"/>
        <d v="2017-04-25T00:00:00"/>
        <d v="2017-05-07T00:00:00"/>
        <d v="2017-05-25T00:00:00"/>
        <d v="2016-02-08T00:00:00"/>
        <d v="2017-05-06T00:00:00"/>
        <d v="2015-12-26T00:00:00"/>
        <d v="2017-05-05T00:00:00"/>
        <d v="2017-01-12T00:00:00"/>
        <d v="2017-01-04T00:00:00"/>
        <d v="2016-07-05T00:00:00"/>
        <d v="2016-07-06T00:00:00"/>
        <d v="2016-07-15T00:00:00"/>
        <d v="2017-04-15T00:00:00"/>
        <d v="2015-12-30T00:00:00"/>
        <d v="2016-04-10T00:00:00"/>
        <d v="2016-04-09T00:00:00"/>
        <d v="2015-12-29T00:00:00"/>
        <d v="2016-04-28T00:00:00"/>
        <d v="2016-04-25T00:00:00"/>
        <d v="2016-04-24T00:00:00"/>
        <d v="2017-05-04T00:00:00"/>
        <d v="2016-06-09T00:00:00"/>
        <d v="2017-05-27T00:00:00"/>
        <d v="2017-05-08T00:00:00"/>
        <d v="2017-05-15T00:00:00"/>
        <d v="2016-10-15T00:00:00"/>
        <d v="2016-05-14T00:00:00"/>
        <d v="2016-08-25T00:00:00"/>
        <d v="2017-02-10T00:00:00"/>
        <d v="2017-01-05T00:00:00"/>
        <d v="2016-04-26T00:00:00"/>
        <d v="2016-01-23T00:00:00"/>
        <d v="2016-11-15T00:00:00"/>
        <d v="2016-07-16T00:00:00"/>
        <d v="2017-04-13T00:00:00"/>
        <d v="2017-04-16T00:00:00"/>
        <d v="2017-01-21T00:00:00"/>
        <d v="2016-07-20T00:00:00"/>
        <d v="2016-01-18T00:00:00"/>
        <d v="2016-12-22T00:00:00"/>
        <d v="2016-05-06T00:00:00"/>
        <d v="2016-05-26T00:00:00"/>
        <d v="2016-06-22T00:00:00"/>
        <d v="2016-07-27T00:00:00"/>
        <d v="2016-05-20T00:00:00"/>
        <d v="2016-07-04T00:00:00"/>
        <d v="2016-11-22T00:00:00"/>
        <d v="2017-03-01T00:00:00"/>
        <d v="2016-11-09T00:00:00"/>
        <d v="2016-07-18T00:00:00"/>
        <d v="2016-09-30T00:00:00"/>
        <d v="2017-05-26T00:00:00"/>
        <d v="2016-11-17T00:00:00"/>
        <d v="2017-01-10T00:00:00"/>
        <d v="2017-04-02T00:00:00"/>
        <d v="2016-06-23T00:00:00"/>
        <d v="2016-05-18T00:00:00"/>
        <d v="2016-03-15T00:00:00"/>
        <d v="2016-04-29T00:00:00"/>
        <d v="2016-02-25T00:00:00"/>
        <d v="2016-04-06T00:00:00"/>
        <d v="2016-02-28T00:00:00"/>
        <d v="2016-04-14T00:00:00"/>
        <d v="2016-04-08T00:00:00"/>
        <d v="2016-07-09T00:00:00"/>
        <d v="2017-04-19T00:00:00"/>
        <d v="2016-05-09T00:00:00"/>
        <d v="2016-08-06T00:00:00"/>
        <d v="2016-04-30T00:00:00"/>
        <d v="2016-03-29T00:00:00"/>
        <d v="2016-11-03T00:00:00"/>
        <d v="2016-03-28T00:00:00"/>
        <d v="2016-03-27T00:00:00"/>
        <d v="2016-08-03T00:00:00"/>
        <d v="2016-07-02T00:00:00"/>
        <d v="2016-07-03T00:00:00"/>
        <d v="2016-12-15T00:00:00"/>
        <d v="2016-08-18T00:00:00"/>
        <d v="2016-11-24T00:00:00"/>
        <d v="2016-12-14T00:00:00"/>
        <d v="2016-10-12T00:00:00"/>
        <d v="2016-05-25T00:00:00"/>
        <d v="2017-03-08T00:00:00"/>
        <d v="2017-06-26T00:00:00"/>
        <d v="2017-04-01T00:00:00"/>
        <d v="2017-03-07T00:00:00"/>
        <d v="2016-10-13T00:00:00"/>
        <d v="2016-11-25T00:00:00"/>
        <d v="2016-12-26T00:00:00"/>
        <d v="2016-10-07T00:00:00"/>
        <d v="2017-02-16T00:00:00"/>
        <d v="2017-04-14T00:00:00"/>
        <d v="2017-08-29T00:00:00"/>
        <d v="2016-07-17T00:00:00"/>
        <d v="2017-08-25T00:00:00"/>
        <d v="2017-08-20T00:00:00"/>
        <d v="2016-06-30T00:00:00"/>
        <d v="2016-10-11T00:00:00"/>
        <d v="2016-05-28T00:00:00"/>
        <d v="2016-11-23T00:00:00"/>
        <d v="2016-11-21T00:00:00"/>
        <d v="2016-09-18T00:00:00"/>
        <d v="2017-09-02T00:00:00"/>
        <d v="2017-08-13T00:00:00"/>
        <d v="2017-08-14T00:00:00"/>
        <d v="2017-08-16T00:00:00"/>
        <d v="2017-08-17T00:00:00"/>
        <d v="2017-08-18T00:00:00"/>
        <d v="2017-08-19T00:00:00"/>
        <d v="2017-08-21T00:00:00"/>
        <d v="2016-08-09T00:00:00"/>
        <d v="2017-03-09T00:00:00"/>
        <d v="2016-06-29T00:00:00"/>
        <d v="2016-08-04T00:00:00"/>
        <d v="2016-07-08T00:00:00"/>
        <d v="2017-01-11T00:00:00"/>
        <d v="2016-08-13T00:00:00"/>
        <d v="2016-03-30T00:00:00"/>
        <d v="2016-06-18T00:00:00"/>
        <d v="2016-07-12T00:00:00"/>
        <d v="2016-05-30T00:00:00"/>
        <d v="2016-05-29T00:00:00"/>
        <d v="2017-01-16T00:00:00"/>
        <d v="2017-01-01T00:00:00"/>
        <d v="2016-12-25T00:00:00"/>
        <d v="2017-01-07T00:00:00"/>
        <d v="2017-01-17T00:00:00"/>
        <d v="2017-01-27T00:00:00"/>
        <d v="2018-11-02T00:00:00"/>
        <d v="2018-09-10T00:00:00"/>
        <d v="2019-06-26T00:00:00"/>
        <d v="2018-09-01T00:00:00"/>
        <d v="2019-01-30T00:00:00"/>
        <d v="2018-08-21T00:00:00"/>
        <d v="2018-11-15T00:00:00"/>
        <d v="2018-09-02T00:00:00"/>
        <d v="2018-08-29T00:00:00"/>
        <d v="2018-08-30T00:00:00"/>
        <d v="2018-08-22T00:00:00"/>
        <d v="2018-09-23T00:00:00"/>
        <d v="2018-08-20T00:00:00"/>
        <d v="2018-12-02T00:00:00"/>
        <d v="2018-09-20T00:00:00"/>
        <d v="2018-10-12T00:00:00"/>
        <d v="2018-10-09T00:00:00"/>
        <d v="2018-11-20T00:00:00"/>
        <d v="2018-11-25T00:00:00"/>
        <d v="2018-09-28T00:00:00"/>
        <d v="2018-09-21T00:00:00"/>
        <d v="2019-05-22T00:00:00"/>
        <d v="2019-01-10T00:00:00"/>
        <d v="2018-12-16T00:00:00"/>
        <d v="2018-11-04T00:00:00"/>
        <d v="2018-11-08T00:00:00"/>
        <d v="2018-10-18T00:00:00"/>
        <d v="2018-11-07T00:00:00"/>
        <d v="2018-11-01T00:00:00"/>
        <d v="2018-11-09T00:00:00"/>
        <d v="2018-11-10T00:00:00"/>
        <d v="2018-11-03T00:00:00"/>
        <d v="2018-11-23T00:00:00"/>
        <d v="2018-11-17T00:00:00"/>
        <d v="2019-06-15T00:00:00"/>
        <d v="2019-06-14T00:00:00"/>
        <d v="2018-10-05T00:00:00"/>
        <d v="2018-10-01T00:00:00"/>
        <d v="2021-01-07T00:00:00"/>
        <d v="2018-10-02T00:00:00"/>
        <d v="2018-11-21T00:00:00"/>
        <d v="2018-11-16T00:00:00"/>
        <d v="2018-10-24T00:00:00"/>
        <d v="2018-09-27T00:00:00"/>
        <d v="2018-09-29T00:00:00"/>
        <d v="2018-10-15T00:00:00"/>
        <d v="2018-09-22T00:00:00"/>
        <d v="2019-09-10T00:00:00"/>
        <d v="2019-08-15T00:00:00"/>
        <d v="2019-06-10T00:00:00"/>
        <d v="2021-02-10T00:00:00"/>
        <d v="2018-11-22T00:00:00"/>
        <d v="2018-11-14T00:00:00"/>
        <d v="2018-11-13T00:00:00"/>
        <d v="2019-06-01T00:00:00"/>
        <d v="2019-01-31T00:00:00"/>
        <d v="2019-06-13T00:00:00"/>
        <d v="2019-06-20T00:00:00"/>
        <d v="2019-03-10T00:00:00"/>
        <d v="2019-09-01T00:00:00"/>
        <d v="2019-01-21T00:00:00"/>
        <d v="2021-02-02T00:00:00"/>
        <d v="2021-01-10T00:00:00"/>
        <d v="2019-05-30T00:00:00"/>
        <d v="2019-02-25T00:00:00"/>
        <d v="2019-02-21T00:00:00"/>
        <d v="2019-08-01T00:00:00"/>
        <d v="2018-10-03T00:00:00"/>
        <d v="2018-09-15T00:00:00"/>
        <d v="2018-11-30T00:00:00"/>
        <d v="2019-09-15T00:00:00"/>
        <d v="2018-09-07T00:00:00"/>
        <d v="2019-06-12T00:00:00"/>
        <d v="2018-12-20T00:00:00"/>
        <d v="2018-11-05T00:00:00"/>
        <d v="2019-01-02T00:00:00"/>
        <d v="2018-09-08T00:00:00"/>
        <d v="2018-10-11T00:00:00"/>
        <d v="2018-11-28T00:00:00"/>
        <d v="2018-12-21T00:00:00"/>
        <d v="2021-02-06T00:00:00"/>
        <d v="2018-12-22T00:00:00"/>
        <d v="2018-12-23T00:00:00"/>
        <d v="2019-08-26T00:00:00"/>
        <d v="2021-03-14T00:00:00"/>
        <d v="2018-12-15T00:00:00"/>
        <d v="2019-02-01T00:00:00"/>
        <d v="2018-12-13T00:00:00"/>
        <d v="2018-12-08T00:00:00"/>
        <d v="2018-11-24T00:00:00"/>
        <d v="2018-11-26T00:00:00"/>
        <d v="2019-02-23T00:00:00"/>
        <d v="2019-06-16T00:00:00"/>
        <d v="2019-03-01T00:00:00"/>
        <d v="2018-12-17T00:00:00"/>
        <d v="2018-12-18T00:00:00"/>
        <d v="2018-12-19T00:00:00"/>
        <d v="2019-04-29T00:00:00"/>
        <d v="2019-03-02T00:00:00"/>
        <d v="2018-12-24T00:00:00"/>
        <d v="2018-10-14T00:00:00"/>
        <d v="2018-10-23T00:00:00"/>
        <d v="2018-11-11T00:00:00"/>
        <d v="2019-01-11T00:00:00"/>
        <d v="2018-12-14T00:00:00"/>
        <d v="2018-12-25T00:00:00"/>
        <d v="2019-06-08T00:00:00"/>
        <d v="2019-06-29T00:00:00"/>
        <d v="2019-06-17T00:00:00"/>
        <d v="2020-11-11T00:00:00"/>
        <d v="2019-03-29T00:00:00"/>
        <d v="2019-02-28T00:00:00"/>
        <d v="2019-03-08T00:00:00"/>
        <d v="2019-03-23T00:00:00"/>
        <d v="2019-03-19T00:00:00"/>
        <d v="2019-03-09T00:00:00"/>
        <d v="2019-03-15T00:00:00"/>
        <d v="2019-02-24T00:00:00"/>
        <d v="2019-02-17T00:00:00"/>
        <d v="2019-02-16T00:00:00"/>
        <d v="2019-01-01T00:00:00"/>
        <d v="2019-02-22T00:00:00"/>
        <d v="2019-08-06T00:00:00"/>
        <d v="2019-03-11T00:00:00"/>
        <d v="2019-02-15T00:00:00"/>
        <d v="2021-02-08T00:00:00"/>
        <d v="2021-02-22T00:00:00"/>
        <d v="2019-03-17T00:00:00"/>
        <d v="2019-03-16T00:00:00"/>
        <d v="2019-03-30T00:00:00"/>
        <d v="2019-03-22T00:00:00"/>
        <d v="2019-02-02T00:00:00"/>
        <d v="2019-08-20T00:00:00"/>
        <d v="2018-12-11T00:00:00"/>
        <d v="2019-01-17T00:00:00"/>
        <d v="2018-12-12T00:00:00"/>
        <d v="2019-01-06T00:00:00"/>
        <d v="2018-12-30T00:00:00"/>
        <d v="2019-04-07T00:00:00"/>
        <d v="2019-08-08T00:00:00"/>
        <d v="2019-01-03T00:00:00"/>
        <d v="2019-01-05T00:00:00"/>
        <d v="2019-01-27T00:00:00"/>
        <d v="2021-01-29T00:00:00"/>
        <d v="2021-01-25T00:00:00"/>
        <d v="2020-01-23T00:00:00"/>
        <d v="2020-01-25T00:00:00"/>
        <d v="2020-02-06T00:00:00"/>
        <d v="2020-02-28T00:00:00"/>
        <d v="2020-01-20T00:00:00"/>
        <d v="2020-02-20T00:00:00"/>
        <d v="2020-06-16T00:00:00"/>
        <d v="2021-02-01T00:00:00"/>
        <d v="2020-09-01T00:00:00"/>
        <d v="2020-01-24T00:00:00"/>
        <d v="2020-03-02T00:00:00"/>
        <d v="2020-03-10T00:00:00"/>
        <d v="2021-01-12T00:00:00"/>
        <d v="2020-01-27T00:00:00"/>
        <d v="2020-04-04T00:00:00"/>
        <d v="2020-02-01T00:00:00"/>
        <d v="2020-03-20T00:00:00"/>
        <d v="2020-04-05T00:00:00"/>
        <d v="2020-03-31T00:00:00"/>
        <d v="2021-01-28T00:00:00"/>
        <d v="2020-02-09T00:00:00"/>
        <d v="2020-03-19T00:00:00"/>
        <d v="2020-01-31T00:00:00"/>
        <d v="2020-04-10T00:00:00"/>
        <d v="2020-03-25T00:00:00"/>
        <d v="2020-03-22T00:00:00"/>
        <d v="2020-06-01T00:00:00"/>
        <d v="2020-12-04T00:00:00"/>
        <d v="2020-07-18T00:00:00"/>
        <d v="2020-02-21T00:00:00"/>
        <d v="2020-02-29T00:00:00"/>
        <d v="2020-08-04T00:00:00"/>
        <d v="2020-08-10T00:00:00"/>
        <d v="2020-08-05T00:00:00"/>
        <d v="2020-09-02T00:00:00"/>
        <d v="2020-02-26T00:00:00"/>
        <d v="2020-03-16T00:00:00"/>
        <d v="2021-01-23T00:00:00"/>
        <d v="2021-01-09T00:00:00"/>
        <d v="2020-03-04T00:00:00"/>
        <d v="2020-09-10T00:00:00"/>
        <d v="2020-10-26T00:00:00"/>
        <d v="2021-02-03T00:00:00"/>
        <d v="2021-02-05T00:00:00"/>
        <d v="2020-12-09T00:00:00"/>
        <d v="2021-03-20T00:00:00"/>
        <d v="2020-08-29T00:00:00"/>
        <d v="2020-12-02T00:00:00"/>
        <d v="2021-01-04T00:00:00"/>
        <d v="2021-01-08T00:00:00"/>
        <d v="2021-02-04T00:00:00"/>
        <d v="2021-01-19T00:00:00"/>
        <d v="2021-03-04T00:00:00"/>
        <d v="2021-02-09T00:00:00"/>
        <d v="2021-01-31T00:00:00"/>
        <d v="2021-01-30T00:00:00"/>
        <d v="2021-03-03T00:00:00"/>
        <d v="2021-02-28T00:00:00"/>
        <d v="2021-02-24T00:00:00"/>
        <d v="2021-02-23T00:00:00"/>
        <d v="2021-03-13T00:00:00"/>
        <d v="2021-02-20T00:00:00"/>
        <d v="2021-02-15T00:00:00"/>
        <d v="2021-02-26T00:00:00"/>
        <d v="2021-03-15T00:00:00"/>
        <d v="2021-04-18T00:00:00"/>
      </sharedItems>
      <fieldGroup par="13" base="8">
        <rangePr groupBy="months" startDate="2014-12-24T00:00:00" endDate="2021-04-19T00:00:00"/>
        <groupItems count="14">
          <s v="&lt;24-12-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-04-2021"/>
        </groupItems>
      </fieldGroup>
    </cacheField>
    <cacheField name="start date for claiming credits" numFmtId="15">
      <sharedItems containsSemiMixedTypes="0" containsNonDate="0" containsDate="1" containsString="0" minDate="2021-05-31T00:00:00" maxDate="2021-06-01T00:00:00"/>
    </cacheField>
    <cacheField name="ER accounted upto" numFmtId="15">
      <sharedItems containsSemiMixedTypes="0" containsNonDate="0" containsDate="1" containsString="0" minDate="2022-12-31T00:00:00" maxDate="2023-01-01T00:00:00"/>
    </cacheField>
    <cacheField name="Days operational (inclusive of 31-July-2019)" numFmtId="0">
      <sharedItems containsSemiMixedTypes="0" containsString="0" containsNumber="1" containsInteger="1" minValue="580" maxValue="580"/>
    </cacheField>
    <cacheField name="Quarters" numFmtId="0" databaseField="0">
      <fieldGroup base="8">
        <rangePr groupBy="quarters" startDate="2014-12-24T00:00:00" endDate="2021-04-19T00:00:00"/>
        <groupItems count="6">
          <s v="&lt;24-12-2014"/>
          <s v="Qtr1"/>
          <s v="Qtr2"/>
          <s v="Qtr3"/>
          <s v="Qtr4"/>
          <s v="&gt;19-04-2021"/>
        </groupItems>
      </fieldGroup>
    </cacheField>
    <cacheField name="Years" numFmtId="0" databaseField="0">
      <fieldGroup base="8">
        <rangePr groupBy="years" startDate="2014-12-24T00:00:00" endDate="2021-04-19T00:00:00"/>
        <groupItems count="10">
          <s v="&lt;24-12-2014"/>
          <s v="2014"/>
          <s v="2015"/>
          <s v="2016"/>
          <s v="2017"/>
          <s v="2018"/>
          <s v="2019"/>
          <s v="2020"/>
          <s v="2021"/>
          <s v="&gt;19-04-2021"/>
        </groupItems>
      </fieldGroup>
    </cacheField>
    <cacheField name="Taluk2" numFmtId="0" databaseField="0">
      <fieldGroup base="1">
        <discretePr count="18">
          <x v="0"/>
          <x v="1"/>
          <x v="2"/>
          <x v="16"/>
          <x v="3"/>
          <x v="4"/>
          <x v="5"/>
          <x v="6"/>
          <x v="7"/>
          <x v="8"/>
          <x v="9"/>
          <x v="10"/>
          <x v="11"/>
          <x v="16"/>
          <x v="12"/>
          <x v="13"/>
          <x v="14"/>
          <x v="15"/>
        </discretePr>
        <groupItems count="17">
          <s v="Rapthadu"/>
          <s v="Dharmavaram"/>
          <s v="Tadimari"/>
          <s v="Atmakur"/>
          <s v="Garladinne"/>
          <s v="Kuderu"/>
          <s v="Singanamala"/>
          <s v="Bukkarayasamudram"/>
          <s v="Narpala"/>
          <s v="Putaparthi"/>
          <s v="Kanaganepalli"/>
          <s v="Battalapalli"/>
          <s v="Pamidi"/>
          <s v="Pedda Vadagur"/>
          <s v="Kothacheruvu"/>
          <s v="Mudigubba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7">
  <r>
    <s v="Rapthadu"/>
    <s v="Persannayapalli"/>
    <n v="137"/>
    <s v="Ayyavaripalli"/>
    <n v="6"/>
    <s v="B.Varalakshmi"/>
    <x v="0"/>
    <x v="0"/>
    <d v="2022-02-16T00:00:00"/>
    <s v="K.Anjineyulu"/>
    <d v="2022-02-16T00:00:00"/>
    <s v="K.Anjineyulu"/>
    <n v="1"/>
    <n v="0"/>
    <n v="1"/>
  </r>
  <r>
    <s v="Rapthadu"/>
    <s v="Persannayapalli"/>
    <n v="137"/>
    <s v="Ayyavaripalli"/>
    <n v="6"/>
    <s v="B.Varalakshmi"/>
    <x v="0"/>
    <x v="1"/>
    <d v="2022-03-22T00:00:00"/>
    <s v="K.Anjineyulu"/>
    <d v="2022-03-22T00:00:00"/>
    <s v="K.Anjineyulu"/>
    <n v="1"/>
    <n v="0"/>
    <n v="1"/>
  </r>
  <r>
    <s v="Rapthadu"/>
    <s v="Persannayapalli"/>
    <n v="137"/>
    <s v="Ayyavaripalli"/>
    <n v="6"/>
    <s v="B.Varalakshmi"/>
    <x v="0"/>
    <x v="1"/>
    <d v="2022-04-16T00:00:00"/>
    <s v="K.Anjineyulu"/>
    <d v="2022-04-16T00:00:00"/>
    <s v="K.Anjineyulu"/>
    <n v="1"/>
    <n v="0"/>
    <n v="1"/>
  </r>
  <r>
    <s v="Rapthadu"/>
    <s v="Persannayapalli"/>
    <n v="137"/>
    <s v="Ayyavaripalli"/>
    <n v="6"/>
    <s v="B.Varalakshmi"/>
    <x v="0"/>
    <x v="2"/>
    <d v="2022-04-23T00:00:00"/>
    <s v="K.Anjineyulu"/>
    <d v="2022-04-23T00:00:00"/>
    <s v="K.Anjineyulu"/>
    <n v="1"/>
    <n v="0"/>
    <n v="1"/>
  </r>
  <r>
    <s v="Rapthadu"/>
    <s v="Persannayapalli"/>
    <n v="137"/>
    <s v="Ayyavaripalli"/>
    <n v="6"/>
    <s v="B.Varalakshmi"/>
    <x v="0"/>
    <x v="3"/>
    <d v="2022-05-14T00:00:00"/>
    <s v="K.Anjineyulu"/>
    <d v="2022-05-14T00:00:00"/>
    <s v="K.Anjineyulu"/>
    <n v="1"/>
    <n v="0"/>
    <n v="1"/>
  </r>
  <r>
    <s v="Rapthadu"/>
    <s v="Persannayapalli"/>
    <n v="137"/>
    <s v="Ayyavaripalli"/>
    <n v="16"/>
    <s v="B.Purusotham Reddy"/>
    <x v="1"/>
    <x v="1"/>
    <d v="2022-03-22T00:00:00"/>
    <s v="K.Anjineyulu"/>
    <d v="2022-03-22T00:00:00"/>
    <s v="K.Anjineyulu"/>
    <n v="1"/>
    <n v="0"/>
    <n v="1"/>
  </r>
  <r>
    <s v="Rapthadu"/>
    <s v="Persannayapalli"/>
    <n v="137"/>
    <s v="Ayyavaripalli"/>
    <n v="16"/>
    <s v="B.Purusotham Reddy"/>
    <x v="1"/>
    <x v="3"/>
    <d v="2022-04-16T00:00:00"/>
    <s v="K.Anjineyulu"/>
    <d v="2022-04-16T00:00:00"/>
    <s v="K.Anjineyulu"/>
    <n v="1"/>
    <n v="0"/>
    <n v="1"/>
  </r>
  <r>
    <s v="Rapthadu"/>
    <s v="Persannayapalli"/>
    <n v="137"/>
    <s v="Ayyavaripalli"/>
    <n v="16"/>
    <s v="B.Purusotham Reddy"/>
    <x v="1"/>
    <x v="4"/>
    <d v="2022-04-23T00:00:00"/>
    <s v="K.Anjineyulu"/>
    <d v="2022-04-23T00:00:00"/>
    <s v="K.Anjineyulu"/>
    <n v="1"/>
    <n v="0"/>
    <n v="1"/>
  </r>
  <r>
    <s v="Rapthadu"/>
    <s v="Persannayapalli"/>
    <n v="137"/>
    <s v="Ayyavaripalli"/>
    <n v="16"/>
    <s v="B.Purusotham Reddy"/>
    <x v="1"/>
    <x v="3"/>
    <d v="2022-05-14T00:00:00"/>
    <s v="K.Anjineyulu"/>
    <d v="2022-05-14T00:00:00"/>
    <s v="K.Anjineyulu"/>
    <n v="1"/>
    <n v="0"/>
    <n v="1"/>
  </r>
  <r>
    <s v="Rapthadu"/>
    <s v="Persannayapalli"/>
    <n v="137"/>
    <s v="Ayyavaripalli"/>
    <n v="36"/>
    <s v="N.Thippakka"/>
    <x v="2"/>
    <x v="5"/>
    <d v="2019-05-25T00:00:00"/>
    <s v="K.Ramesh"/>
    <s v="Not Yet Fixed"/>
    <m/>
    <n v="580"/>
    <n v="215"/>
    <n v="365"/>
  </r>
  <r>
    <s v="Rapthadu"/>
    <s v="Persannayapalli"/>
    <n v="137"/>
    <s v="Ayyavaripalli"/>
    <n v="39"/>
    <s v="Dandu Gowramma"/>
    <x v="3"/>
    <x v="5"/>
    <d v="2019-05-25T00:00:00"/>
    <s v="K.Ramesh"/>
    <s v="Not Yet Fixed"/>
    <m/>
    <n v="580"/>
    <n v="215"/>
    <n v="365"/>
  </r>
  <r>
    <s v="Rapthadu"/>
    <s v="G. Kothapalli"/>
    <n v="142"/>
    <s v="G. Kothapalli"/>
    <n v="20"/>
    <s v="Gandlparhti Lakshmidevi"/>
    <x v="4"/>
    <x v="5"/>
    <d v="2019-07-29T00:00:00"/>
    <s v="K.Ramesh"/>
    <s v="Not Yet Fixed"/>
    <m/>
    <n v="580"/>
    <n v="215"/>
    <n v="365"/>
  </r>
  <r>
    <s v="Dharmavaram"/>
    <s v="Uppunesenapalli"/>
    <n v="224"/>
    <s v="Uppunesenapalli"/>
    <n v="37"/>
    <s v="N.Rohini"/>
    <x v="5"/>
    <x v="3"/>
    <d v="2019-01-29T00:00:00"/>
    <s v="K.Ramesh"/>
    <s v="Not Yet Fixed"/>
    <m/>
    <n v="580"/>
    <n v="215"/>
    <n v="365"/>
  </r>
  <r>
    <s v="Dharmavaram"/>
    <s v="Uppunesenapalli"/>
    <n v="224"/>
    <s v="Uppunesenapalli"/>
    <n v="40"/>
    <s v="C.Syamalamma"/>
    <x v="6"/>
    <x v="6"/>
    <d v="2019-01-29T00:00:00"/>
    <s v="K.Ramesh"/>
    <s v="Not Yet Fixed"/>
    <m/>
    <n v="580"/>
    <n v="215"/>
    <n v="365"/>
  </r>
  <r>
    <s v="Dharmavaram"/>
    <s v="Gotluru"/>
    <n v="947"/>
    <s v="Mutyalamma Palli"/>
    <n v="5"/>
    <s v="K. Lingamma"/>
    <x v="7"/>
    <x v="7"/>
    <d v="2022-06-08T00:00:00"/>
    <s v="Mylar"/>
    <s v="Not Yet Fixed"/>
    <m/>
    <n v="207"/>
    <n v="0"/>
    <n v="207"/>
  </r>
  <r>
    <s v="Dharmavaram"/>
    <s v="Uppunesenapalli"/>
    <n v="224"/>
    <s v="Uppunesenapalli"/>
    <n v="43"/>
    <s v="B.Sumalatha"/>
    <x v="8"/>
    <x v="6"/>
    <d v="2016-12-28T00:00:00"/>
    <s v="Rudraiah"/>
    <s v="Not Yet Fixed"/>
    <m/>
    <n v="580"/>
    <n v="215"/>
    <n v="365"/>
  </r>
  <r>
    <s v="Dharmavaram"/>
    <s v="Gotluru"/>
    <n v="947"/>
    <s v="Mutyalamma Palli"/>
    <n v="7"/>
    <s v="Ahdinarayanamma"/>
    <x v="9"/>
    <x v="1"/>
    <d v="2022-06-08T00:00:00"/>
    <s v="Mylar"/>
    <s v="Not Yet Fixed"/>
    <m/>
    <n v="207"/>
    <n v="0"/>
    <n v="207"/>
  </r>
  <r>
    <s v="Rapthadu"/>
    <s v="Gandlaparthi"/>
    <n v="143"/>
    <s v="Gandlaparthi"/>
    <n v="49"/>
    <s v="G.Papamma"/>
    <x v="10"/>
    <x v="8"/>
    <d v="2019-01-21T00:00:00"/>
    <s v="K.Ramesh"/>
    <s v="Not Yet Fixed"/>
    <m/>
    <n v="580"/>
    <n v="215"/>
    <n v="365"/>
  </r>
  <r>
    <s v="Rapthadu"/>
    <s v="Gandlaparthi"/>
    <n v="143"/>
    <s v="Gandlaparthi"/>
    <n v="67"/>
    <s v="B.Nagamani"/>
    <x v="11"/>
    <x v="8"/>
    <d v="2019-01-21T00:00:00"/>
    <s v="K.Ramesh"/>
    <s v="Not Yet Fixed"/>
    <m/>
    <n v="580"/>
    <n v="215"/>
    <n v="365"/>
  </r>
  <r>
    <s v="Rapthadu"/>
    <s v="Gandlaparthi"/>
    <n v="143"/>
    <s v="Gandlaparthi"/>
    <n v="70"/>
    <s v="B.Sarada"/>
    <x v="12"/>
    <x v="6"/>
    <d v="2019-06-01T00:00:00"/>
    <s v="K,Ramesh"/>
    <s v="Not Yet Fixed"/>
    <m/>
    <n v="580"/>
    <n v="215"/>
    <n v="365"/>
  </r>
  <r>
    <s v="Anantapur"/>
    <s v="Kandukur"/>
    <n v="910"/>
    <s v="Kandukuru"/>
    <n v="5"/>
    <s v="H.Nagamani"/>
    <x v="13"/>
    <x v="9"/>
    <d v="2017-04-23T00:00:00"/>
    <s v="nagesh"/>
    <s v="Not Yet Fixed"/>
    <m/>
    <n v="580"/>
    <n v="215"/>
    <n v="365"/>
  </r>
  <r>
    <s v="Atmakur"/>
    <s v="Sanapa"/>
    <n v="23"/>
    <s v="Sanapa"/>
    <n v="15"/>
    <s v="Guvala Lakshminarayanamma"/>
    <x v="14"/>
    <x v="5"/>
    <d v="2021-08-03T00:00:00"/>
    <s v="nagesh"/>
    <s v="Not Yet Fixed"/>
    <m/>
    <n v="516"/>
    <n v="151"/>
    <n v="365"/>
  </r>
  <r>
    <s v="Anantapur"/>
    <s v="Kamarupalli"/>
    <n v="928"/>
    <s v="Kamarupalli"/>
    <n v="16"/>
    <s v="A.Nagalakshmi"/>
    <x v="15"/>
    <x v="5"/>
    <d v="2019-01-29T00:00:00"/>
    <s v="nagesh"/>
    <s v="Not Yet Fixed"/>
    <m/>
    <n v="580"/>
    <n v="215"/>
    <n v="365"/>
  </r>
  <r>
    <s v="Atmakur"/>
    <s v="Sanapa"/>
    <n v="23"/>
    <s v="Sanapa"/>
    <n v="22"/>
    <s v="Thalari Ramalingamma"/>
    <x v="16"/>
    <x v="9"/>
    <d v="2017-05-25T00:00:00"/>
    <s v="nagesh"/>
    <s v="Not Yet Fixed"/>
    <m/>
    <n v="580"/>
    <n v="215"/>
    <n v="365"/>
  </r>
  <r>
    <s v="Atmakur"/>
    <s v="Sanapa"/>
    <n v="23"/>
    <s v="Sanapa"/>
    <n v="28"/>
    <s v="GVaralakshmi"/>
    <x v="17"/>
    <x v="9"/>
    <d v="2016-11-04T00:00:00"/>
    <s v="nagesh"/>
    <s v="Not Yet Fixed"/>
    <m/>
    <n v="580"/>
    <n v="215"/>
    <n v="365"/>
  </r>
  <r>
    <s v="Atmakur"/>
    <s v="Sanapa"/>
    <n v="23"/>
    <s v="Sanapa"/>
    <n v="32"/>
    <s v="K Kathunabi"/>
    <x v="18"/>
    <x v="9"/>
    <d v="2016-04-15T00:00:00"/>
    <s v="nagesh"/>
    <s v="Not Yet Fixed"/>
    <m/>
    <n v="580"/>
    <n v="215"/>
    <n v="365"/>
  </r>
  <r>
    <s v="Rapthadu"/>
    <s v="Gandlaparthi"/>
    <n v="143"/>
    <s v="Gandlaparthi"/>
    <n v="69"/>
    <s v="J.Geetha"/>
    <x v="19"/>
    <x v="6"/>
    <d v="2017-02-15T00:00:00"/>
    <s v="A Rudraiah"/>
    <s v="Not Yet Fixed"/>
    <m/>
    <n v="580"/>
    <n v="215"/>
    <n v="365"/>
  </r>
  <r>
    <s v="Atmakur"/>
    <s v="Madigubba"/>
    <n v="12"/>
    <s v="Madigubba"/>
    <n v="57"/>
    <s v="Pulakuntalakshmidevi"/>
    <x v="20"/>
    <x v="1"/>
    <d v="2022-06-02T00:00:00"/>
    <s v="nagesh"/>
    <d v="2022-06-08T00:00:00"/>
    <s v="Nagesh"/>
    <n v="7"/>
    <n v="0"/>
    <n v="7"/>
  </r>
  <r>
    <s v="Dharmavaram"/>
    <s v="Gotluru"/>
    <n v="57"/>
    <s v="Badannapalli"/>
    <n v="80"/>
    <s v="Alivelamma"/>
    <x v="21"/>
    <x v="10"/>
    <d v="2019-01-10T00:00:00"/>
    <s v="Mylar"/>
    <s v="Not Yet Fixed"/>
    <m/>
    <n v="580"/>
    <n v="215"/>
    <n v="365"/>
  </r>
  <r>
    <s v="Dharmavaram"/>
    <s v="Gotluru"/>
    <n v="57"/>
    <s v="Badannapalli"/>
    <n v="81"/>
    <s v="Y.Lakshmi devi"/>
    <x v="22"/>
    <x v="1"/>
    <d v="2022-04-27T00:00:00"/>
    <s v="Mylar"/>
    <d v="2022-04-27T00:00:00"/>
    <s v="Mylar"/>
    <n v="1"/>
    <n v="0"/>
    <n v="1"/>
  </r>
  <r>
    <s v="Dharmavaram"/>
    <s v="Gotluru"/>
    <n v="57"/>
    <s v="Badannapalli"/>
    <n v="81"/>
    <s v="Y.Lakshmi devi"/>
    <x v="22"/>
    <x v="11"/>
    <d v="2022-04-27T00:00:00"/>
    <s v="Mylar"/>
    <d v="2022-04-27T00:00:00"/>
    <s v="Mylar"/>
    <n v="1"/>
    <n v="0"/>
    <n v="1"/>
  </r>
  <r>
    <s v="Dharmavaram"/>
    <s v="Gotluru"/>
    <n v="57"/>
    <s v="Badannapalli"/>
    <n v="81"/>
    <s v="Y.Lakshmi devi"/>
    <x v="22"/>
    <x v="7"/>
    <d v="2022-04-27T00:00:00"/>
    <s v="Mylar"/>
    <d v="2022-04-27T00:00:00"/>
    <s v="Mylar"/>
    <n v="1"/>
    <n v="0"/>
    <n v="1"/>
  </r>
  <r>
    <s v="Dharmavaram"/>
    <s v="Gotluru"/>
    <n v="57"/>
    <s v="Badannapalli"/>
    <n v="82"/>
    <s v="Dasari Chanmma"/>
    <x v="23"/>
    <x v="1"/>
    <d v="2022-04-27T00:00:00"/>
    <s v="Mylar"/>
    <d v="2022-04-27T00:00:00"/>
    <s v="Mylar"/>
    <n v="1"/>
    <n v="0"/>
    <n v="1"/>
  </r>
  <r>
    <s v="Dharmavaram"/>
    <s v="Gotluru"/>
    <n v="57"/>
    <s v="Badannapalli"/>
    <n v="82"/>
    <s v="Dasari Chanmma"/>
    <x v="23"/>
    <x v="7"/>
    <d v="2022-04-27T00:00:00"/>
    <s v="Mylar"/>
    <d v="2022-04-27T00:00:00"/>
    <s v="Mylar"/>
    <n v="1"/>
    <n v="0"/>
    <n v="1"/>
  </r>
  <r>
    <s v="Dharmavaram"/>
    <s v="Gotluru"/>
    <n v="57"/>
    <s v="Badannapalli"/>
    <n v="82"/>
    <s v="Dasari Chanmma"/>
    <x v="23"/>
    <x v="3"/>
    <d v="2022-04-27T00:00:00"/>
    <s v="Mylar"/>
    <d v="2022-04-27T00:00:00"/>
    <s v="Mylar"/>
    <n v="1"/>
    <n v="0"/>
    <n v="1"/>
  </r>
  <r>
    <s v="Dharmavaram"/>
    <s v="Gotluru"/>
    <n v="57"/>
    <s v="Badannapalli"/>
    <n v="83"/>
    <s v="B.Katimayya"/>
    <x v="24"/>
    <x v="3"/>
    <d v="2022-06-08T00:00:00"/>
    <s v="Mylar"/>
    <d v="2022-06-08T00:00:00"/>
    <s v="Mylar"/>
    <n v="1"/>
    <n v="0"/>
    <n v="1"/>
  </r>
  <r>
    <s v="Dharmavaram"/>
    <s v="Gotluru"/>
    <n v="57"/>
    <s v="Badannapalli"/>
    <n v="84"/>
    <s v="Sujatha"/>
    <x v="25"/>
    <x v="0"/>
    <d v="2022-06-08T00:00:00"/>
    <s v="Mylar"/>
    <d v="2022-06-08T00:00:00"/>
    <s v="Mylar"/>
    <n v="1"/>
    <n v="0"/>
    <n v="1"/>
  </r>
  <r>
    <s v="Dharmavaram"/>
    <s v="Gotluru"/>
    <n v="57"/>
    <s v="Badannapalli"/>
    <n v="84"/>
    <s v="Sujatha"/>
    <x v="25"/>
    <x v="4"/>
    <d v="2022-06-08T00:00:00"/>
    <s v="Mylar"/>
    <d v="2022-06-08T00:00:00"/>
    <s v="Mylar"/>
    <n v="1"/>
    <n v="0"/>
    <n v="1"/>
  </r>
  <r>
    <s v="Dharmavaram"/>
    <s v="Regatipalli"/>
    <n v="288"/>
    <s v="Seetharampalli"/>
    <n v="4"/>
    <s v="P Baskar reddy"/>
    <x v="26"/>
    <x v="1"/>
    <d v="2021-09-15T00:00:00"/>
    <s v="palaiah"/>
    <d v="2021-09-24T00:00:00"/>
    <s v="palaiah"/>
    <n v="117"/>
    <n v="117"/>
    <n v="0"/>
  </r>
  <r>
    <s v="Dharmavaram"/>
    <s v="Regatipalli"/>
    <n v="288"/>
    <s v="Seetharampalli"/>
    <n v="38"/>
    <s v="B Suvarna"/>
    <x v="27"/>
    <x v="1"/>
    <d v="2021-08-06T00:00:00"/>
    <s v="palaiah"/>
    <d v="2021-08-10T00:00:00"/>
    <s v="palaiah"/>
    <n v="72"/>
    <n v="72"/>
    <n v="0"/>
  </r>
  <r>
    <s v="Dharmavaram"/>
    <s v="Regatipalli"/>
    <n v="288"/>
    <s v="Seetharampalli"/>
    <n v="38"/>
    <s v="B Suvarna"/>
    <x v="27"/>
    <x v="1"/>
    <d v="2021-09-04T00:00:00"/>
    <s v="palaiah"/>
    <d v="2021-09-18T00:00:00"/>
    <s v="palaiah"/>
    <n v="111"/>
    <n v="111"/>
    <n v="0"/>
  </r>
  <r>
    <s v="Dharmavaram"/>
    <s v="Regatipalli"/>
    <n v="288"/>
    <s v="Seetharampalli"/>
    <n v="38"/>
    <s v="B Suvarna"/>
    <x v="27"/>
    <x v="3"/>
    <d v="2021-09-04T00:00:00"/>
    <s v="palaiah"/>
    <d v="2021-09-04T00:00:00"/>
    <s v="palaiah"/>
    <n v="97"/>
    <n v="97"/>
    <n v="0"/>
  </r>
  <r>
    <s v="Dharmavaram"/>
    <s v="Regatipalli"/>
    <n v="288"/>
    <s v="Seetharampalli"/>
    <n v="38"/>
    <s v="B Suvarna"/>
    <x v="27"/>
    <x v="2"/>
    <d v="2022-05-16T00:00:00"/>
    <s v="palaiah"/>
    <d v="2022-05-16T00:00:00"/>
    <s v="palaiah"/>
    <n v="1"/>
    <n v="0"/>
    <n v="1"/>
  </r>
  <r>
    <s v="Dharmavaram"/>
    <s v="Regatipalli"/>
    <n v="288"/>
    <s v="Seetharampalli"/>
    <n v="58"/>
    <s v="Anuradha"/>
    <x v="28"/>
    <x v="5"/>
    <d v="2021-08-06T00:00:00"/>
    <s v="palaiah"/>
    <d v="2021-08-28T00:00:00"/>
    <s v="palaiah"/>
    <n v="90"/>
    <n v="90"/>
    <n v="0"/>
  </r>
  <r>
    <s v="Dharmavaram"/>
    <s v="Regatipalli"/>
    <n v="288"/>
    <s v="Seetharampalli"/>
    <n v="62"/>
    <s v="B Varalakshmi"/>
    <x v="29"/>
    <x v="12"/>
    <d v="2022-05-14T00:00:00"/>
    <s v="palaiah"/>
    <d v="2022-05-14T00:00:00"/>
    <s v="palaiah"/>
    <n v="1"/>
    <n v="0"/>
    <n v="1"/>
  </r>
  <r>
    <s v="Dharmavaram"/>
    <s v="Regatipalli"/>
    <n v="288"/>
    <s v="Seetharampalli"/>
    <n v="66"/>
    <s v="Bharathi"/>
    <x v="30"/>
    <x v="9"/>
    <d v="2017-12-30T00:00:00"/>
    <s v="palaiah"/>
    <s v="Not Yet Fixed"/>
    <m/>
    <n v="580"/>
    <n v="215"/>
    <n v="365"/>
  </r>
  <r>
    <s v="Dharmavaram"/>
    <s v="Regatipalli"/>
    <n v="288"/>
    <s v="Seetharampalli"/>
    <n v="68"/>
    <s v="B Laxmidevi"/>
    <x v="31"/>
    <x v="1"/>
    <d v="2021-08-06T00:00:00"/>
    <s v="palaiah"/>
    <d v="2021-08-10T00:00:00"/>
    <s v="palaiah"/>
    <n v="72"/>
    <n v="72"/>
    <n v="0"/>
  </r>
  <r>
    <s v="Dharmavaram"/>
    <s v="Regatipalli"/>
    <n v="288"/>
    <s v="Seetharampalli"/>
    <n v="69"/>
    <s v="Nagamani G"/>
    <x v="32"/>
    <x v="1"/>
    <d v="2021-08-06T00:00:00"/>
    <s v="palaiah"/>
    <d v="2021-08-10T00:00:00"/>
    <s v="palaiah"/>
    <n v="72"/>
    <n v="72"/>
    <n v="0"/>
  </r>
  <r>
    <s v="Dharmavaram"/>
    <s v="Regatipalli"/>
    <n v="288"/>
    <s v="Seetharampalli"/>
    <n v="70"/>
    <s v="Lakshminarasamma"/>
    <x v="33"/>
    <x v="5"/>
    <d v="2021-08-06T00:00:00"/>
    <s v="palaiah"/>
    <d v="2021-09-02T00:00:00"/>
    <s v="palaiah"/>
    <n v="95"/>
    <n v="95"/>
    <n v="0"/>
  </r>
  <r>
    <s v="Dharmavaram"/>
    <s v="Regatipalli"/>
    <n v="288"/>
    <s v="Seetharampalli"/>
    <n v="71"/>
    <s v="B.Narayanamma"/>
    <x v="34"/>
    <x v="3"/>
    <d v="2021-08-06T00:00:00"/>
    <s v="palaiah"/>
    <d v="2021-08-06T00:00:00"/>
    <s v="palaiah"/>
    <n v="68"/>
    <n v="68"/>
    <n v="0"/>
  </r>
  <r>
    <s v="Dharmavaram"/>
    <s v="Gotluru"/>
    <n v="57"/>
    <s v="Badannapalli"/>
    <n v="103"/>
    <s v="A.Thikkaiah"/>
    <x v="35"/>
    <x v="3"/>
    <d v="2022-04-23T00:00:00"/>
    <s v="Mylar"/>
    <d v="2022-04-25T00:00:00"/>
    <s v="Mylar"/>
    <n v="3"/>
    <n v="0"/>
    <n v="3"/>
  </r>
  <r>
    <s v="Dharmavaram"/>
    <s v="Gotluru"/>
    <n v="57"/>
    <s v="Badannapalli"/>
    <n v="103"/>
    <s v="A.Thikkaiah"/>
    <x v="35"/>
    <x v="2"/>
    <d v="2022-04-27T00:00:00"/>
    <s v="Mylar"/>
    <d v="2022-04-27T00:00:00"/>
    <s v="Mylar"/>
    <n v="1"/>
    <n v="0"/>
    <n v="1"/>
  </r>
  <r>
    <s v="Kuderu"/>
    <s v="Kammuru"/>
    <n v="95"/>
    <s v="Kammuru"/>
    <n v="75"/>
    <s v="L Adilakshmi"/>
    <x v="36"/>
    <x v="3"/>
    <d v="2021-07-12T00:00:00"/>
    <s v="balaraju"/>
    <d v="2021-07-17T00:00:00"/>
    <s v="balaraju"/>
    <n v="48"/>
    <n v="48"/>
    <n v="0"/>
  </r>
  <r>
    <s v="Kuderu"/>
    <s v="Kammuru"/>
    <n v="95"/>
    <s v="Kammuru"/>
    <n v="75"/>
    <s v="L Adilakshmi"/>
    <x v="36"/>
    <x v="7"/>
    <d v="2022-04-13T00:00:00"/>
    <s v="Bala Raju"/>
    <d v="2022-04-15T00:00:00"/>
    <s v="Bala Raju"/>
    <n v="3"/>
    <n v="0"/>
    <n v="3"/>
  </r>
  <r>
    <s v="Kuderu"/>
    <s v="Kammuru"/>
    <n v="95"/>
    <s v="Kammuru"/>
    <n v="75"/>
    <s v="L Adilakshmi"/>
    <x v="36"/>
    <x v="13"/>
    <d v="2022-04-28T00:00:00"/>
    <s v="Bala Raju"/>
    <d v="2022-04-28T00:00:00"/>
    <s v="Bala Raju"/>
    <n v="1"/>
    <n v="0"/>
    <n v="1"/>
  </r>
  <r>
    <s v="Kuderu"/>
    <s v="Kammuru"/>
    <n v="95"/>
    <s v="Kammuru"/>
    <n v="68"/>
    <s v="B Lalitha"/>
    <x v="37"/>
    <x v="4"/>
    <d v="2022-04-14T00:00:00"/>
    <s v="Bala Raju"/>
    <d v="2022-04-15T00:00:00"/>
    <s v="Bala Raju"/>
    <n v="2"/>
    <n v="0"/>
    <n v="2"/>
  </r>
  <r>
    <s v="Kuderu"/>
    <s v="Kammuru"/>
    <n v="95"/>
    <s v="Kammuru"/>
    <n v="69"/>
    <s v="S Varalakshmi"/>
    <x v="38"/>
    <x v="3"/>
    <d v="2022-04-14T00:00:00"/>
    <s v="Bala Raju"/>
    <d v="2022-04-15T00:00:00"/>
    <s v="Bala Raju"/>
    <n v="2"/>
    <n v="0"/>
    <n v="2"/>
  </r>
  <r>
    <s v="Kuderu"/>
    <s v="Kammuru"/>
    <n v="95"/>
    <s v="Kammuru"/>
    <n v="72"/>
    <s v="L Kullayamma"/>
    <x v="39"/>
    <x v="9"/>
    <d v="2016-08-10T00:00:00"/>
    <s v="suchakradharareddy"/>
    <s v="Not Yet Fixed"/>
    <m/>
    <n v="580"/>
    <n v="215"/>
    <n v="365"/>
  </r>
  <r>
    <s v="Kuderu"/>
    <s v="Kammuru"/>
    <n v="95"/>
    <s v="Kammuru"/>
    <n v="73"/>
    <s v="L Lakshmidavi"/>
    <x v="40"/>
    <x v="3"/>
    <d v="2021-07-12T00:00:00"/>
    <s v="balaraju"/>
    <d v="2021-07-17T00:00:00"/>
    <s v="balaraju"/>
    <n v="48"/>
    <n v="48"/>
    <n v="0"/>
  </r>
  <r>
    <s v="Kuderu"/>
    <s v="Kammuru"/>
    <n v="95"/>
    <s v="Kammuru"/>
    <n v="74"/>
    <s v="L Polamma"/>
    <x v="41"/>
    <x v="4"/>
    <d v="2021-07-12T00:00:00"/>
    <s v="balaraju"/>
    <d v="2021-07-17T00:00:00"/>
    <s v="balaraju"/>
    <n v="48"/>
    <n v="48"/>
    <n v="0"/>
  </r>
  <r>
    <s v="Kuderu"/>
    <s v="Kammuru"/>
    <n v="95"/>
    <s v="Kammuru"/>
    <n v="74"/>
    <s v="L Polamma"/>
    <x v="41"/>
    <x v="3"/>
    <d v="2022-04-14T00:00:00"/>
    <s v="Bala Raju"/>
    <d v="2022-04-15T00:00:00"/>
    <s v="Bala Raju"/>
    <n v="2"/>
    <n v="0"/>
    <n v="2"/>
  </r>
  <r>
    <s v="Kuderu"/>
    <s v="Ipperu"/>
    <n v="90"/>
    <s v="Ipperu"/>
    <n v="96"/>
    <s v="D Chandbee"/>
    <x v="42"/>
    <x v="9"/>
    <d v="2019-08-23T00:00:00"/>
    <s v="chakra"/>
    <s v="Not Yet Fixed"/>
    <m/>
    <n v="580"/>
    <n v="215"/>
    <n v="365"/>
  </r>
  <r>
    <s v="Atmakur"/>
    <s v="Madigubba"/>
    <n v="12"/>
    <s v="Madigubba"/>
    <n v="62"/>
    <s v="Shanthakumari"/>
    <x v="43"/>
    <x v="1"/>
    <d v="2022-06-04T00:00:00"/>
    <s v="nagesh"/>
    <d v="2022-06-06T00:00:00"/>
    <s v="Nagesh"/>
    <n v="3"/>
    <n v="0"/>
    <n v="3"/>
  </r>
  <r>
    <s v="Atmakur"/>
    <s v="Madigubba"/>
    <n v="12"/>
    <s v="Madigubba"/>
    <n v="64"/>
    <s v="Anusiyamma"/>
    <x v="44"/>
    <x v="4"/>
    <d v="2021-09-17T00:00:00"/>
    <s v="nagesh"/>
    <d v="2021-09-18T00:00:00"/>
    <s v="Nagesh"/>
    <n v="111"/>
    <n v="111"/>
    <n v="0"/>
  </r>
  <r>
    <s v="Atmakur"/>
    <s v="Madigubba"/>
    <n v="12"/>
    <s v="Madigubba"/>
    <n v="64"/>
    <s v="Anusiyamma"/>
    <x v="44"/>
    <x v="1"/>
    <d v="2022-06-09T00:00:00"/>
    <s v="nagesh"/>
    <d v="2022-06-11T00:00:00"/>
    <s v="Nagesh"/>
    <n v="3"/>
    <n v="0"/>
    <n v="3"/>
  </r>
  <r>
    <s v="Atmakur"/>
    <s v="Madigubba"/>
    <n v="12"/>
    <s v="Madigubba"/>
    <n v="68"/>
    <s v="Rajiswri"/>
    <x v="45"/>
    <x v="9"/>
    <d v="2016-04-23T00:00:00"/>
    <s v="nagesh"/>
    <s v="Not Yet Fixed"/>
    <m/>
    <n v="580"/>
    <n v="215"/>
    <n v="365"/>
  </r>
  <r>
    <s v="Atmakur"/>
    <s v="Madigubba"/>
    <n v="12"/>
    <s v="Madigubba"/>
    <n v="70"/>
    <s v="Subarathanamma"/>
    <x v="46"/>
    <x v="1"/>
    <d v="2022-05-05T00:00:00"/>
    <s v="nagesh"/>
    <d v="2022-05-06T00:00:00"/>
    <s v="Nagesh"/>
    <n v="2"/>
    <n v="0"/>
    <n v="2"/>
  </r>
  <r>
    <s v="Atmakur"/>
    <s v="Madigubba"/>
    <n v="12"/>
    <s v="Madigubba"/>
    <n v="70"/>
    <s v="Subarathanamma"/>
    <x v="46"/>
    <x v="2"/>
    <d v="2022-06-08T00:00:00"/>
    <s v="nagesh"/>
    <d v="2022-06-10T00:00:00"/>
    <s v="Nagesh"/>
    <n v="3"/>
    <n v="0"/>
    <n v="3"/>
  </r>
  <r>
    <s v="Atmakur"/>
    <s v="Sanapa"/>
    <n v="23"/>
    <s v="Sanapa"/>
    <n v="39"/>
    <s v="Niramala"/>
    <x v="47"/>
    <x v="9"/>
    <d v="2016-10-21T00:00:00"/>
    <s v="nagesh"/>
    <s v="Not Yet Fixed"/>
    <m/>
    <n v="580"/>
    <n v="215"/>
    <n v="365"/>
  </r>
  <r>
    <s v="Atmakur"/>
    <s v="Madigubba"/>
    <n v="12"/>
    <s v="Madigubba"/>
    <n v="71"/>
    <s v="Ramanjinamma"/>
    <x v="48"/>
    <x v="1"/>
    <d v="2022-06-02T00:00:00"/>
    <s v="nagesh"/>
    <d v="2022-06-11T00:00:00"/>
    <s v="Nagesh"/>
    <n v="10"/>
    <n v="0"/>
    <n v="10"/>
  </r>
  <r>
    <s v="Atmakur"/>
    <s v="Madigubba"/>
    <n v="12"/>
    <s v="Madigubba"/>
    <n v="72"/>
    <s v="Narasamma"/>
    <x v="49"/>
    <x v="1"/>
    <d v="2022-06-11T00:00:00"/>
    <s v="nagesh"/>
    <s v="Not Yet Fixed"/>
    <m/>
    <n v="204"/>
    <n v="0"/>
    <n v="204"/>
  </r>
  <r>
    <s v="Kuderu"/>
    <s v="Kammuru"/>
    <n v="95"/>
    <s v="Kammuru"/>
    <n v="76"/>
    <s v="P Rajaswari"/>
    <x v="50"/>
    <x v="9"/>
    <d v="2017-02-23T00:00:00"/>
    <s v="chakra"/>
    <s v="Not Yet Fixed"/>
    <m/>
    <n v="580"/>
    <n v="215"/>
    <n v="365"/>
  </r>
  <r>
    <s v="Anantapur"/>
    <s v="Kandukur"/>
    <n v="910"/>
    <s v="Kandukuru"/>
    <n v="23"/>
    <s v="Y. Lakshmi Devi"/>
    <x v="51"/>
    <x v="9"/>
    <d v="2017-04-21T00:00:00"/>
    <s v="nagesh"/>
    <s v="Not Yet Fixed"/>
    <m/>
    <n v="580"/>
    <n v="215"/>
    <n v="365"/>
  </r>
  <r>
    <s v="Singanamala"/>
    <s v="Salakamcheruvu"/>
    <n v="1082"/>
    <s v="Salakamcheruvu"/>
    <n v="2"/>
    <s v="A Prabavathi"/>
    <x v="52"/>
    <x v="9"/>
    <d v="2019-09-11T00:00:00"/>
    <s v="chakra"/>
    <s v="Not Yet Fixed"/>
    <m/>
    <n v="580"/>
    <n v="215"/>
    <n v="365"/>
  </r>
  <r>
    <s v="Dharmavaram"/>
    <s v="Gotluru"/>
    <n v="57"/>
    <s v="Badannapalli"/>
    <n v="23"/>
    <s v="BalagondaSanjeevu"/>
    <x v="53"/>
    <x v="9"/>
    <d v="2019-01-10T00:00:00"/>
    <s v="Mylar"/>
    <s v="Not Yet Fixed"/>
    <m/>
    <n v="580"/>
    <n v="215"/>
    <n v="365"/>
  </r>
  <r>
    <s v="Dharmavaram"/>
    <s v="Gotluru"/>
    <n v="57"/>
    <s v="Badannapalli"/>
    <n v="115"/>
    <s v="M.Adhinarayana"/>
    <x v="54"/>
    <x v="8"/>
    <d v="2019-10-01T00:00:00"/>
    <s v="Mylar"/>
    <d v="2022-06-08T00:00:00"/>
    <s v="Mylar"/>
    <n v="374"/>
    <n v="215"/>
    <n v="159"/>
  </r>
  <r>
    <s v="Dharmavaram"/>
    <s v="Gotluru"/>
    <n v="57"/>
    <s v="Badannapalli"/>
    <n v="116"/>
    <s v="Lakshmidevi"/>
    <x v="55"/>
    <x v="9"/>
    <d v="2019-01-10T00:00:00"/>
    <s v="Mylar"/>
    <s v="Not Yet Fixed"/>
    <m/>
    <n v="580"/>
    <n v="215"/>
    <n v="365"/>
  </r>
  <r>
    <s v="Dharmavaram"/>
    <s v="Gotluru"/>
    <n v="57"/>
    <s v="Badannapalli"/>
    <n v="117"/>
    <s v="Pothulayya.A"/>
    <x v="56"/>
    <x v="3"/>
    <d v="2022-06-08T00:00:00"/>
    <s v="Mylar"/>
    <d v="2022-06-08T00:00:00"/>
    <s v="Mylar"/>
    <n v="1"/>
    <n v="0"/>
    <n v="1"/>
  </r>
  <r>
    <s v="Dharmavaram"/>
    <s v="Regatipalli"/>
    <n v="238"/>
    <s v="Muchurami"/>
    <n v="6"/>
    <s v="K.Puspalatha"/>
    <x v="57"/>
    <x v="14"/>
    <d v="2021-08-02T00:00:00"/>
    <s v="palaiah"/>
    <d v="2021-08-05T00:00:00"/>
    <s v="palaiah"/>
    <n v="67"/>
    <n v="67"/>
    <n v="0"/>
  </r>
  <r>
    <s v="Dharmavaram"/>
    <s v="Regatipalli"/>
    <n v="238"/>
    <s v="Muchurami"/>
    <n v="6"/>
    <s v="K.Puspalatha"/>
    <x v="57"/>
    <x v="1"/>
    <d v="2021-09-10T00:00:00"/>
    <s v="ahpalai"/>
    <d v="2021-09-17T00:00:00"/>
    <s v="palaiah"/>
    <n v="110"/>
    <n v="110"/>
    <n v="0"/>
  </r>
  <r>
    <s v="Dharmavaram"/>
    <s v="Regatipalli"/>
    <n v="238"/>
    <s v="Muchurami"/>
    <n v="6"/>
    <s v="K.Puspalatha"/>
    <x v="57"/>
    <x v="3"/>
    <d v="2022-09-15T00:00:00"/>
    <s v="palaiah"/>
    <d v="2022-09-15T00:00:00"/>
    <s v="palaiah"/>
    <n v="1"/>
    <n v="0"/>
    <n v="1"/>
  </r>
  <r>
    <s v="Dharmavaram"/>
    <s v="Regatipalli"/>
    <n v="238"/>
    <s v="Muchurami"/>
    <n v="12"/>
    <s v="T.Lakshmidevi"/>
    <x v="58"/>
    <x v="3"/>
    <d v="2021-07-01T00:00:00"/>
    <s v="palaiah"/>
    <d v="2021-07-01T00:00:00"/>
    <s v="palaiah"/>
    <n v="32"/>
    <n v="32"/>
    <n v="0"/>
  </r>
  <r>
    <s v="Dharmavaram"/>
    <s v="Regatipalli"/>
    <n v="238"/>
    <s v="Muchurami"/>
    <n v="12"/>
    <s v="T.Lakshmidevi"/>
    <x v="58"/>
    <x v="7"/>
    <d v="2021-08-02T00:00:00"/>
    <s v="palaiah"/>
    <d v="2021-08-05T00:00:00"/>
    <s v="palaiah"/>
    <n v="67"/>
    <n v="67"/>
    <n v="0"/>
  </r>
  <r>
    <s v="Dharmavaram"/>
    <s v="Regatipalli"/>
    <n v="238"/>
    <s v="Muchurami"/>
    <n v="12"/>
    <s v="T.Lakshmidevi"/>
    <x v="58"/>
    <x v="1"/>
    <d v="2021-09-10T00:00:00"/>
    <s v="ahpalai"/>
    <d v="2021-09-17T00:00:00"/>
    <s v="palaiah"/>
    <n v="110"/>
    <n v="110"/>
    <n v="0"/>
  </r>
  <r>
    <s v="Dharmavaram"/>
    <s v="Regatipalli"/>
    <n v="238"/>
    <s v="Muchurami"/>
    <n v="12"/>
    <s v="T.Lakshmidevi"/>
    <x v="58"/>
    <x v="3"/>
    <d v="2022-05-17T00:00:00"/>
    <s v="palaiah"/>
    <d v="2022-05-17T00:00:00"/>
    <s v="palaiah"/>
    <n v="1"/>
    <n v="0"/>
    <n v="1"/>
  </r>
  <r>
    <s v="Dharmavaram"/>
    <s v="Regatipalli"/>
    <n v="238"/>
    <s v="Muchurami"/>
    <n v="12"/>
    <s v="T.Lakshmidevi"/>
    <x v="58"/>
    <x v="3"/>
    <d v="2022-09-15T00:00:00"/>
    <s v="palaiah"/>
    <d v="2022-09-15T00:00:00"/>
    <s v="palaiah"/>
    <n v="1"/>
    <n v="0"/>
    <n v="1"/>
  </r>
  <r>
    <s v="Dharmavaram"/>
    <s v="Regatipalli"/>
    <n v="238"/>
    <s v="Muchurami"/>
    <n v="28"/>
    <s v="Lakshmidevi"/>
    <x v="59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28"/>
    <s v="Lakshmidevi"/>
    <x v="59"/>
    <x v="3"/>
    <d v="2021-09-10T00:00:00"/>
    <s v="ahpalai"/>
    <d v="2021-09-17T00:00:00"/>
    <s v="palaiah"/>
    <n v="110"/>
    <n v="110"/>
    <n v="0"/>
  </r>
  <r>
    <s v="Dharmavaram"/>
    <s v="Regatipalli"/>
    <n v="238"/>
    <s v="Muchurami"/>
    <n v="28"/>
    <s v="Lakshmidevi"/>
    <x v="59"/>
    <x v="3"/>
    <d v="2022-05-17T00:00:00"/>
    <s v="palaiah"/>
    <d v="2022-05-17T00:00:00"/>
    <s v="palaiah"/>
    <n v="1"/>
    <n v="0"/>
    <n v="1"/>
  </r>
  <r>
    <s v="Dharmavaram"/>
    <s v="Regatipalli"/>
    <n v="238"/>
    <s v="Muchurami"/>
    <n v="43"/>
    <s v="B.Ramulamma"/>
    <x v="60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44"/>
    <s v="M.Salamma"/>
    <x v="61"/>
    <x v="3"/>
    <d v="2021-08-10T00:00:00"/>
    <s v="palaiah"/>
    <d v="2021-08-10T00:00:00"/>
    <s v="palaiah"/>
    <n v="72"/>
    <n v="72"/>
    <n v="0"/>
  </r>
  <r>
    <s v="Dharmavaram"/>
    <s v="Regatipalli"/>
    <n v="238"/>
    <s v="Muchurami"/>
    <n v="46"/>
    <s v="S.Nagalakshimi"/>
    <x v="62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47"/>
    <s v="k.Ananthamma"/>
    <x v="63"/>
    <x v="8"/>
    <d v="2021-08-02T00:00:00"/>
    <s v="palaiah"/>
    <d v="2021-08-05T00:00:00"/>
    <s v="palaiah"/>
    <n v="67"/>
    <n v="67"/>
    <n v="0"/>
  </r>
  <r>
    <s v="Dharmavaram"/>
    <s v="Regatipalli"/>
    <n v="238"/>
    <s v="Muchurami"/>
    <n v="48"/>
    <s v="T.Nirmmalamma"/>
    <x v="64"/>
    <x v="5"/>
    <d v="2021-07-01T00:00:00"/>
    <s v="palaiah"/>
    <d v="2021-08-05T00:00:00"/>
    <s v="palaiah"/>
    <n v="67"/>
    <n v="67"/>
    <n v="0"/>
  </r>
  <r>
    <s v="Dharmavaram"/>
    <s v="Regatipalli"/>
    <n v="238"/>
    <s v="Muchurami"/>
    <n v="49"/>
    <s v="B.Nagalakshmamma"/>
    <x v="65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50"/>
    <s v="P.Jayasri"/>
    <x v="66"/>
    <x v="6"/>
    <d v="2021-09-02T00:00:00"/>
    <s v="palaiah"/>
    <d v="2021-09-16T00:00:00"/>
    <s v="palaiah"/>
    <n v="109"/>
    <n v="109"/>
    <n v="0"/>
  </r>
  <r>
    <s v="Atmakur"/>
    <s v="Thopudurthi"/>
    <n v="27"/>
    <s v="Thopudurthi"/>
    <n v="97"/>
    <s v="T Lingamma"/>
    <x v="67"/>
    <x v="9"/>
    <d v="2016-12-09T00:00:00"/>
    <s v="nagesh"/>
    <s v="Not Yet Fixed"/>
    <m/>
    <n v="580"/>
    <n v="215"/>
    <n v="365"/>
  </r>
  <r>
    <s v="Atmakur"/>
    <s v="Thopudurthi"/>
    <n v="27"/>
    <s v="Thopudurthi"/>
    <n v="98"/>
    <s v="Savthramma"/>
    <x v="68"/>
    <x v="9"/>
    <d v="2017-05-25T00:00:00"/>
    <s v="nagesh"/>
    <s v="Not Yet Fixed"/>
    <m/>
    <n v="580"/>
    <n v="215"/>
    <n v="365"/>
  </r>
  <r>
    <s v="Kuderu"/>
    <s v="Ipperu"/>
    <n v="625"/>
    <s v="Antarganga"/>
    <n v="53"/>
    <s v="B Arunamma"/>
    <x v="69"/>
    <x v="9"/>
    <d v="2019-06-04T00:00:00"/>
    <s v="chakra"/>
    <s v="Not Yet Fixed"/>
    <m/>
    <n v="580"/>
    <n v="215"/>
    <n v="365"/>
  </r>
  <r>
    <s v="Atmakur"/>
    <s v="Madigubba"/>
    <n v="12"/>
    <s v="Madigubba"/>
    <n v="74"/>
    <s v="D Khasibi"/>
    <x v="70"/>
    <x v="1"/>
    <d v="2022-06-22T00:00:00"/>
    <s v="nagesh"/>
    <d v="2022-06-25T00:00:00"/>
    <s v="Nagesh"/>
    <n v="4"/>
    <n v="0"/>
    <n v="4"/>
  </r>
  <r>
    <s v="Atmakur"/>
    <s v="Thopudurthi"/>
    <n v="27"/>
    <s v="Thopudurthi"/>
    <n v="103"/>
    <s v="T Lakshmedevi"/>
    <x v="71"/>
    <x v="9"/>
    <d v="2016-11-19T00:00:00"/>
    <s v="nagesh"/>
    <s v="Not Yet Fixed"/>
    <m/>
    <n v="580"/>
    <n v="215"/>
    <n v="365"/>
  </r>
  <r>
    <s v="Atmakur"/>
    <s v="Rangampeta"/>
    <n v="21"/>
    <s v="Rangampeta"/>
    <n v="36"/>
    <s v="C Silapa"/>
    <x v="72"/>
    <x v="6"/>
    <d v="2018-01-13T00:00:00"/>
    <s v="nagesh"/>
    <s v="Not Yet Fixed"/>
    <m/>
    <n v="580"/>
    <n v="215"/>
    <n v="365"/>
  </r>
  <r>
    <s v="Atmakur"/>
    <s v="Rangampeta"/>
    <n v="21"/>
    <s v="Rangampeta"/>
    <n v="41"/>
    <s v="B Kanthamma"/>
    <x v="73"/>
    <x v="13"/>
    <d v="2018-07-20T00:00:00"/>
    <s v="nagesh"/>
    <s v="Not Yet Fixed"/>
    <m/>
    <n v="580"/>
    <n v="215"/>
    <n v="365"/>
  </r>
  <r>
    <s v="Bukkarayasamudram"/>
    <s v="Siddarampuram"/>
    <n v="1001"/>
    <s v="Siddarampuram"/>
    <n v="1"/>
    <s v="P Radhamma"/>
    <x v="74"/>
    <x v="9"/>
    <d v="2017-12-24T00:00:00"/>
    <s v="balaraju"/>
    <s v="Not Yet Fixed"/>
    <m/>
    <n v="580"/>
    <n v="215"/>
    <n v="365"/>
  </r>
  <r>
    <s v="Bukkarayasamudram"/>
    <s v="Siddarampuram"/>
    <n v="1001"/>
    <s v="Siddarampuram"/>
    <n v="2"/>
    <s v="A.suseelamma"/>
    <x v="75"/>
    <x v="3"/>
    <d v="2021-09-14T00:00:00"/>
    <s v="balaraju"/>
    <d v="2021-09-21T00:00:00"/>
    <s v="balaraju"/>
    <n v="114"/>
    <n v="114"/>
    <n v="0"/>
  </r>
  <r>
    <s v="Bukkarayasamudram"/>
    <s v="Siddarampuram"/>
    <n v="1001"/>
    <s v="Siddarampuram"/>
    <n v="2"/>
    <s v="A.suseelamma"/>
    <x v="75"/>
    <x v="3"/>
    <d v="2022-05-09T00:00:00"/>
    <s v="Bala Raju"/>
    <d v="2022-05-10T00:00:00"/>
    <s v="Bala Raju"/>
    <n v="2"/>
    <n v="0"/>
    <n v="2"/>
  </r>
  <r>
    <s v="Bukkarayasamudram"/>
    <s v="Siddarampuram"/>
    <n v="1001"/>
    <s v="Siddarampuram"/>
    <n v="3"/>
    <s v="B Narakka"/>
    <x v="76"/>
    <x v="9"/>
    <d v="2016-09-05T00:00:00"/>
    <s v="balaraju"/>
    <s v="Not Yet Fixed"/>
    <m/>
    <n v="580"/>
    <n v="215"/>
    <n v="365"/>
  </r>
  <r>
    <s v="Bukkarayasamudram"/>
    <s v="Siddarampuram"/>
    <n v="1001"/>
    <s v="Siddarampuram"/>
    <n v="7"/>
    <s v="P Kalavati"/>
    <x v="77"/>
    <x v="9"/>
    <d v="2017-05-08T00:00:00"/>
    <s v="balaraju"/>
    <s v="Not Yet Fixed"/>
    <m/>
    <n v="580"/>
    <n v="215"/>
    <n v="365"/>
  </r>
  <r>
    <s v="Bukkarayasamudram"/>
    <s v="Siddarampuram"/>
    <n v="1001"/>
    <s v="Siddarampuram"/>
    <n v="8"/>
    <s v="G Vasundharamma"/>
    <x v="78"/>
    <x v="13"/>
    <d v="2021-09-14T00:00:00"/>
    <s v="balaraju"/>
    <d v="2021-09-21T00:00:00"/>
    <s v="balaraju"/>
    <n v="114"/>
    <n v="114"/>
    <n v="0"/>
  </r>
  <r>
    <s v="Bukkarayasamudram"/>
    <s v="Siddarampuram"/>
    <n v="1001"/>
    <s v="Siddarampuram"/>
    <n v="8"/>
    <s v="G Vasundharamma"/>
    <x v="78"/>
    <x v="3"/>
    <d v="2022-05-09T00:00:00"/>
    <s v="Bala Raju"/>
    <d v="2022-05-10T00:00:00"/>
    <s v="Bala Raju"/>
    <n v="2"/>
    <n v="0"/>
    <n v="2"/>
  </r>
  <r>
    <s v="Bukkarayasamudram"/>
    <s v="Siddarampuram"/>
    <n v="1001"/>
    <s v="Siddarampuram"/>
    <n v="9"/>
    <s v="S. Anjinamma"/>
    <x v="79"/>
    <x v="7"/>
    <d v="2021-09-14T00:00:00"/>
    <s v="balaraju"/>
    <d v="2021-09-21T00:00:00"/>
    <s v="balaraju"/>
    <n v="114"/>
    <n v="114"/>
    <n v="0"/>
  </r>
  <r>
    <s v="Bukkarayasamudram"/>
    <s v="Siddarampuram"/>
    <n v="1001"/>
    <s v="Siddarampuram"/>
    <n v="9"/>
    <s v="S. Anjinamma"/>
    <x v="79"/>
    <x v="3"/>
    <d v="2022-05-09T00:00:00"/>
    <s v="Bala Raju"/>
    <d v="2022-05-10T00:00:00"/>
    <s v="Bala Raju"/>
    <n v="2"/>
    <n v="0"/>
    <n v="2"/>
  </r>
  <r>
    <s v="Bukkarayasamudram"/>
    <s v="Siddarampuram"/>
    <n v="1001"/>
    <s v="Siddarampuram"/>
    <n v="10"/>
    <s v="A. Ramakrishnamma"/>
    <x v="80"/>
    <x v="3"/>
    <d v="2022-05-09T00:00:00"/>
    <s v="Bala Raju"/>
    <d v="2022-05-10T00:00:00"/>
    <s v="Bala Raju"/>
    <n v="2"/>
    <n v="0"/>
    <n v="2"/>
  </r>
  <r>
    <s v="Bukkarayasamudram"/>
    <s v="Siddarampuram"/>
    <n v="1001"/>
    <s v="Siddarampuram"/>
    <n v="13"/>
    <s v="S. Kumari"/>
    <x v="81"/>
    <x v="9"/>
    <d v="2016-09-09T00:00:00"/>
    <s v="balaraju"/>
    <s v="Not Yet Fixed"/>
    <m/>
    <n v="580"/>
    <n v="215"/>
    <n v="365"/>
  </r>
  <r>
    <s v="Bukkarayasamudram"/>
    <s v="Siddarampuram"/>
    <n v="1001"/>
    <s v="Siddarampuram"/>
    <n v="14"/>
    <s v="K.Sarojamma"/>
    <x v="82"/>
    <x v="11"/>
    <d v="2021-09-14T00:00:00"/>
    <s v="balaraju"/>
    <d v="2021-09-21T00:00:00"/>
    <s v="balaraju"/>
    <n v="114"/>
    <n v="114"/>
    <n v="0"/>
  </r>
  <r>
    <s v="Bukkarayasamudram"/>
    <s v="Siddarampuram"/>
    <n v="1001"/>
    <s v="Siddarampuram"/>
    <n v="14"/>
    <s v="K.Sarojamma"/>
    <x v="82"/>
    <x v="3"/>
    <d v="2022-05-08T00:00:00"/>
    <s v="Bala Raju"/>
    <d v="2022-05-10T00:00:00"/>
    <s v="Bala Raju"/>
    <n v="3"/>
    <n v="0"/>
    <n v="3"/>
  </r>
  <r>
    <s v="Narpala"/>
    <s v="Ganganapalli"/>
    <n v="1037"/>
    <s v="Thumpera"/>
    <n v="3"/>
    <s v="G Aswini"/>
    <x v="83"/>
    <x v="3"/>
    <d v="2021-11-24T00:00:00"/>
    <s v="palaiah"/>
    <d v="2021-11-24T00:00:00"/>
    <s v="palaiah"/>
    <n v="178"/>
    <n v="178"/>
    <n v="0"/>
  </r>
  <r>
    <s v="Narpala"/>
    <s v="Ganganapalli"/>
    <n v="1037"/>
    <s v="Thumpera"/>
    <n v="5"/>
    <s v="B Lakshmidevi"/>
    <x v="84"/>
    <x v="9"/>
    <d v="2016-10-01T00:00:00"/>
    <s v="palaiah"/>
    <s v="Not Yet Fixed"/>
    <m/>
    <n v="580"/>
    <n v="215"/>
    <n v="365"/>
  </r>
  <r>
    <s v="Dharmavaram"/>
    <s v="Gotluru"/>
    <n v="71"/>
    <s v="Malakapuram"/>
    <n v="24"/>
    <s v="C.Ramadevi"/>
    <x v="85"/>
    <x v="3"/>
    <d v="2022-06-08T00:00:00"/>
    <s v="Mylar"/>
    <s v="Not Yet Fixed"/>
    <m/>
    <n v="207"/>
    <n v="0"/>
    <n v="207"/>
  </r>
  <r>
    <s v="Dharmavaram"/>
    <s v="Gotluru"/>
    <n v="71"/>
    <s v="Malakapuram"/>
    <n v="31"/>
    <s v="Vasanthamma"/>
    <x v="86"/>
    <x v="6"/>
    <d v="2018-01-31T00:00:00"/>
    <s v="Mylar swamy"/>
    <d v="2022-04-26T00:00:00"/>
    <s v="Mylar"/>
    <n v="331"/>
    <n v="215"/>
    <n v="116"/>
  </r>
  <r>
    <s v="Dharmavaram"/>
    <s v="Gotluru"/>
    <n v="947"/>
    <s v="Mutyalamma Palli"/>
    <n v="9"/>
    <s v="Akkamma.K"/>
    <x v="87"/>
    <x v="3"/>
    <d v="2021-09-23T00:00:00"/>
    <s v="Mylar"/>
    <d v="2021-09-24T00:00:00"/>
    <s v="Mylar"/>
    <n v="117"/>
    <n v="117"/>
    <n v="0"/>
  </r>
  <r>
    <s v="Dharmavaram"/>
    <s v="Dharmapuri"/>
    <n v="60"/>
    <s v="C. Bathalapalli"/>
    <n v="4"/>
    <s v="Ramanamma"/>
    <x v="88"/>
    <x v="6"/>
    <d v="2018-01-27T00:00:00"/>
    <s v="Mylar swamy"/>
    <s v="Not Yet Fixed"/>
    <m/>
    <n v="580"/>
    <n v="215"/>
    <n v="365"/>
  </r>
  <r>
    <s v="Dharmavaram"/>
    <s v="Dharmapuri"/>
    <n v="60"/>
    <s v="C. Bathalapalli"/>
    <n v="8"/>
    <s v="G. Lakshmidevi"/>
    <x v="89"/>
    <x v="6"/>
    <d v="2018-01-27T00:00:00"/>
    <s v="Mylar swamy"/>
    <s v="Not Yet Fixed"/>
    <m/>
    <n v="580"/>
    <n v="215"/>
    <n v="365"/>
  </r>
  <r>
    <s v="Dharmavaram"/>
    <s v="Dharmapuri"/>
    <n v="60"/>
    <s v="C. Bathalapalli"/>
    <n v="51"/>
    <s v="Gangulamma"/>
    <x v="90"/>
    <x v="10"/>
    <d v="2018-01-27T00:00:00"/>
    <s v="Mylar swamy"/>
    <s v="Not Yet Fixed"/>
    <m/>
    <n v="580"/>
    <n v="215"/>
    <n v="365"/>
  </r>
  <r>
    <s v="Dharmavaram"/>
    <s v="Dharmapuri"/>
    <n v="60"/>
    <s v="C. Bathalapalli"/>
    <n v="55"/>
    <s v="Bhaghemma"/>
    <x v="91"/>
    <x v="6"/>
    <d v="2018-01-27T00:00:00"/>
    <s v="Mylar swamy"/>
    <s v="Not Yet Fixed"/>
    <m/>
    <n v="580"/>
    <n v="215"/>
    <n v="365"/>
  </r>
  <r>
    <s v="Bukkarayasamudram"/>
    <s v="Siddarampuram"/>
    <n v="1001"/>
    <s v="Siddarampuram"/>
    <n v="15"/>
    <s v="B.Balakondamma"/>
    <x v="92"/>
    <x v="7"/>
    <d v="2021-09-14T00:00:00"/>
    <s v="balaraju"/>
    <d v="2021-09-21T00:00:00"/>
    <s v="balaraju"/>
    <n v="114"/>
    <n v="114"/>
    <n v="0"/>
  </r>
  <r>
    <s v="Bukkarayasamudram"/>
    <s v="Siddarampuram"/>
    <n v="1001"/>
    <s v="Siddarampuram"/>
    <n v="15"/>
    <s v="B.Balakondamma"/>
    <x v="92"/>
    <x v="13"/>
    <d v="2022-05-05T00:00:00"/>
    <s v="Bala Raju"/>
    <d v="2022-05-10T00:00:00"/>
    <s v="Bala Raju"/>
    <n v="6"/>
    <n v="0"/>
    <n v="6"/>
  </r>
  <r>
    <s v="Dharmavaram"/>
    <s v="Kunutur"/>
    <n v="69"/>
    <s v="Kuntur"/>
    <n v="10"/>
    <s v="Gangamma"/>
    <x v="93"/>
    <x v="6"/>
    <d v="2016-12-04T00:00:00"/>
    <s v="Mylar swamy"/>
    <s v="Not Yet Fixed"/>
    <m/>
    <n v="580"/>
    <n v="215"/>
    <n v="365"/>
  </r>
  <r>
    <s v="Dharmavaram"/>
    <s v="Kunutur"/>
    <n v="69"/>
    <s v="Kuntur"/>
    <n v="20"/>
    <s v="Umadevi"/>
    <x v="94"/>
    <x v="6"/>
    <d v="2016-12-20T00:00:00"/>
    <s v="Mylar swamy"/>
    <s v="Not Yet Fixed"/>
    <m/>
    <n v="580"/>
    <n v="215"/>
    <n v="365"/>
  </r>
  <r>
    <s v="Dharmavaram"/>
    <s v="Kunutur"/>
    <n v="69"/>
    <s v="Kuntur"/>
    <n v="62"/>
    <s v="Nagamani"/>
    <x v="95"/>
    <x v="6"/>
    <d v="2018-02-06T00:00:00"/>
    <s v="Mylar swamy"/>
    <s v="Not Yet Fixed"/>
    <m/>
    <n v="580"/>
    <n v="215"/>
    <n v="365"/>
  </r>
  <r>
    <s v="Dharmavaram"/>
    <s v="Kunutur"/>
    <n v="69"/>
    <s v="Kuntur"/>
    <n v="67"/>
    <s v="Subadhamma"/>
    <x v="96"/>
    <x v="6"/>
    <d v="2018-02-06T00:00:00"/>
    <s v="Mylar swamy"/>
    <s v="Not Yet Fixed"/>
    <m/>
    <n v="580"/>
    <n v="215"/>
    <n v="365"/>
  </r>
  <r>
    <s v="Kuderu"/>
    <s v="Marutla"/>
    <n v="1042"/>
    <s v="Marutla - 3"/>
    <n v="10"/>
    <s v="P Radhik"/>
    <x v="97"/>
    <x v="9"/>
    <d v="2017-03-01T00:00:00"/>
    <s v="chakra"/>
    <s v="Not Yet Fixed"/>
    <m/>
    <n v="580"/>
    <n v="215"/>
    <n v="365"/>
  </r>
  <r>
    <s v="Dharmavaram"/>
    <s v="Kunutur"/>
    <n v="69"/>
    <s v="Kuntur"/>
    <n v="99"/>
    <s v="Dhanalaxmi"/>
    <x v="98"/>
    <x v="6"/>
    <d v="2018-02-06T00:00:00"/>
    <s v="Mylar swamy"/>
    <s v="Not Yet Fixed"/>
    <m/>
    <n v="580"/>
    <n v="215"/>
    <n v="365"/>
  </r>
  <r>
    <s v="Dharmavaram"/>
    <s v="Kunutur"/>
    <n v="69"/>
    <s v="Kuntur"/>
    <n v="102"/>
    <s v="Parvathi"/>
    <x v="99"/>
    <x v="6"/>
    <d v="2018-02-06T00:00:00"/>
    <s v="Mylar swamy"/>
    <s v="Not Yet Fixed"/>
    <m/>
    <n v="580"/>
    <n v="215"/>
    <n v="365"/>
  </r>
  <r>
    <s v="Anantapur"/>
    <s v="Mannila"/>
    <n v="913"/>
    <s v="Mannila"/>
    <n v="2"/>
    <s v="Allu Sanjamma"/>
    <x v="100"/>
    <x v="9"/>
    <d v="2018-01-26T00:00:00"/>
    <s v="nagesh"/>
    <s v="Not Yet Fixed"/>
    <m/>
    <n v="580"/>
    <n v="215"/>
    <n v="365"/>
  </r>
  <r>
    <s v="Anantapur"/>
    <s v="Mannila"/>
    <n v="913"/>
    <s v="Mannila"/>
    <n v="3"/>
    <s v="Battineni Lakshmi Devi"/>
    <x v="101"/>
    <x v="9"/>
    <d v="2018-01-26T00:00:00"/>
    <s v="nagesh"/>
    <s v="Not Yet Fixed"/>
    <m/>
    <n v="580"/>
    <n v="215"/>
    <n v="365"/>
  </r>
  <r>
    <s v="Anantapur"/>
    <s v="Mannila"/>
    <n v="913"/>
    <s v="Mannila"/>
    <n v="4"/>
    <s v="Narra Lakshmamma"/>
    <x v="102"/>
    <x v="9"/>
    <d v="2018-01-26T00:00:00"/>
    <s v="nagesh"/>
    <s v="Not Yet Fixed"/>
    <m/>
    <n v="580"/>
    <n v="215"/>
    <n v="365"/>
  </r>
  <r>
    <s v="Anantapur"/>
    <s v="Mannila"/>
    <n v="913"/>
    <s v="Mannila"/>
    <n v="8"/>
    <s v="S. Naga Ratnamma"/>
    <x v="103"/>
    <x v="9"/>
    <d v="2018-01-26T00:00:00"/>
    <s v="nagesh"/>
    <s v="Not Yet Fixed"/>
    <m/>
    <n v="580"/>
    <n v="215"/>
    <n v="365"/>
  </r>
  <r>
    <s v="Anantapur"/>
    <s v="Mannila"/>
    <n v="913"/>
    <s v="Mannila"/>
    <n v="20"/>
    <s v="RamaDevi"/>
    <x v="104"/>
    <x v="9"/>
    <d v="2018-01-17T00:00:00"/>
    <s v="nageash"/>
    <s v="Not Yet Fixed"/>
    <m/>
    <n v="580"/>
    <n v="215"/>
    <n v="365"/>
  </r>
  <r>
    <s v="Narpala"/>
    <s v="Ganganapalli"/>
    <n v="1037"/>
    <s v="Thumpera"/>
    <n v="15"/>
    <s v="Katamaiah"/>
    <x v="105"/>
    <x v="9"/>
    <d v="2018-12-05T00:00:00"/>
    <s v="palaiah"/>
    <s v="Not Yet Fixed"/>
    <m/>
    <n v="580"/>
    <n v="215"/>
    <n v="365"/>
  </r>
  <r>
    <s v="Narpala"/>
    <s v="Ganganapalli"/>
    <n v="1037"/>
    <s v="Thumpera"/>
    <n v="19"/>
    <s v="B Ramalakshmi"/>
    <x v="106"/>
    <x v="1"/>
    <d v="2021-11-25T00:00:00"/>
    <s v="palaiah"/>
    <d v="2021-11-27T00:00:00"/>
    <s v="palaiah"/>
    <n v="181"/>
    <n v="181"/>
    <n v="0"/>
  </r>
  <r>
    <s v="Narpala"/>
    <s v="Ganganapalli"/>
    <n v="1037"/>
    <s v="Thumpera"/>
    <n v="21"/>
    <s v="G Rajeswari"/>
    <x v="107"/>
    <x v="3"/>
    <d v="2021-11-25T00:00:00"/>
    <s v="palaiah"/>
    <d v="2021-11-26T00:00:00"/>
    <s v="palaiah"/>
    <n v="180"/>
    <n v="180"/>
    <n v="0"/>
  </r>
  <r>
    <s v="Narpala"/>
    <s v="Ganganapalli"/>
    <n v="1037"/>
    <s v="Thumpera"/>
    <n v="6"/>
    <s v="N Varalakshmi"/>
    <x v="108"/>
    <x v="1"/>
    <d v="2021-11-24T00:00:00"/>
    <s v="palaiah"/>
    <d v="2021-11-25T00:00:00"/>
    <s v="palaiah"/>
    <n v="179"/>
    <n v="179"/>
    <n v="0"/>
  </r>
  <r>
    <s v="Atmakur"/>
    <s v="Thopudurthi"/>
    <n v="27"/>
    <s v="Thopudurthi"/>
    <n v="110"/>
    <s v="Sundharamma"/>
    <x v="109"/>
    <x v="9"/>
    <d v="2019-01-24T00:00:00"/>
    <s v="nagesh"/>
    <s v="Not Yet Fixed"/>
    <m/>
    <n v="580"/>
    <n v="215"/>
    <n v="365"/>
  </r>
  <r>
    <s v="Bukkarayasamudram"/>
    <s v="Janthuluru"/>
    <n v="993"/>
    <s v="Janthuluru"/>
    <n v="1"/>
    <s v="K. Savitramma"/>
    <x v="110"/>
    <x v="3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2"/>
    <s v="K. Gayatri"/>
    <x v="111"/>
    <x v="7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3"/>
    <s v="K. Anasuyamma"/>
    <x v="112"/>
    <x v="3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3"/>
    <s v="K. Anasuyamma"/>
    <x v="112"/>
    <x v="13"/>
    <d v="2021-09-11T00:00:00"/>
    <s v="balaraju"/>
    <d v="2021-09-15T00:00:00"/>
    <s v="balaraju"/>
    <n v="108"/>
    <n v="108"/>
    <n v="0"/>
  </r>
  <r>
    <s v="Bukkarayasamudram"/>
    <s v="Janthuluru"/>
    <n v="993"/>
    <s v="Janthuluru"/>
    <n v="4"/>
    <s v="K. Nagasubbamma"/>
    <x v="113"/>
    <x v="3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4"/>
    <s v="K. Nagasubbamma"/>
    <x v="113"/>
    <x v="7"/>
    <d v="2021-09-11T00:00:00"/>
    <s v="balaraju"/>
    <d v="2021-09-15T00:00:00"/>
    <s v="balaraju"/>
    <n v="108"/>
    <n v="108"/>
    <n v="0"/>
  </r>
  <r>
    <s v="Bukkarayasamudram"/>
    <s v="Janthuluru"/>
    <n v="993"/>
    <s v="Janthuluru"/>
    <n v="7"/>
    <s v="B.Ventamma"/>
    <x v="114"/>
    <x v="7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7"/>
    <s v="B.Ventamma"/>
    <x v="114"/>
    <x v="3"/>
    <d v="2022-05-16T00:00:00"/>
    <s v="Bala Raju"/>
    <d v="2022-05-17T00:00:00"/>
    <s v="Bala Raju"/>
    <n v="2"/>
    <n v="0"/>
    <n v="2"/>
  </r>
  <r>
    <s v="Bukkarayasamudram"/>
    <s v="Janthuluru"/>
    <n v="993"/>
    <s v="Janthuluru"/>
    <n v="10"/>
    <s v="C.Adilakshmi"/>
    <x v="115"/>
    <x v="7"/>
    <d v="2021-09-09T00:00:00"/>
    <s v="balaraju"/>
    <d v="2021-09-15T00:00:00"/>
    <s v="balaraju"/>
    <n v="108"/>
    <n v="108"/>
    <n v="0"/>
  </r>
  <r>
    <s v="Bukkarayasamudram"/>
    <s v="Janthuluru"/>
    <n v="993"/>
    <s v="Janthuluru"/>
    <n v="11"/>
    <s v="V.Ademma"/>
    <x v="116"/>
    <x v="7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12"/>
    <s v="M.Lakshmidevi"/>
    <x v="117"/>
    <x v="3"/>
    <d v="2021-09-09T00:00:00"/>
    <s v="balaraju"/>
    <d v="2021-09-15T00:00:00"/>
    <s v="balaraju"/>
    <n v="108"/>
    <n v="108"/>
    <n v="0"/>
  </r>
  <r>
    <s v="Bukkarayasamudram"/>
    <s v="Janthuluru"/>
    <n v="993"/>
    <s v="Janthuluru"/>
    <n v="13"/>
    <s v="N.Munikantham"/>
    <x v="118"/>
    <x v="7"/>
    <d v="2021-06-10T00:00:00"/>
    <s v="balaraju"/>
    <d v="2021-09-15T00:00:00"/>
    <s v="balaraju"/>
    <n v="108"/>
    <n v="108"/>
    <n v="0"/>
  </r>
  <r>
    <s v="Bukkarayasamudram"/>
    <s v="Janthuluru"/>
    <n v="993"/>
    <s v="Janthuluru"/>
    <n v="15"/>
    <s v="M.Ramulamma"/>
    <x v="119"/>
    <x v="9"/>
    <d v="2017-12-30T00:00:00"/>
    <s v="balaraju"/>
    <s v="Not Yet Fixed"/>
    <m/>
    <n v="580"/>
    <n v="215"/>
    <n v="365"/>
  </r>
  <r>
    <s v="Bukkarayasamudram"/>
    <s v="Janthuluru"/>
    <n v="993"/>
    <s v="Janthuluru"/>
    <n v="16"/>
    <s v="C.Ramathulasi"/>
    <x v="120"/>
    <x v="3"/>
    <d v="2021-09-11T00:00:00"/>
    <s v="balaraju"/>
    <d v="2021-09-15T00:00:00"/>
    <s v="balaraju"/>
    <n v="108"/>
    <n v="108"/>
    <n v="0"/>
  </r>
  <r>
    <s v="Bukkarayasamudram"/>
    <s v="Janthuluru"/>
    <n v="993"/>
    <s v="Janthuluru"/>
    <n v="18"/>
    <s v="G.Eswaramma"/>
    <x v="121"/>
    <x v="3"/>
    <d v="2021-09-09T00:00:00"/>
    <s v="balaraju"/>
    <d v="2021-09-15T00:00:00"/>
    <s v="balaraju"/>
    <n v="108"/>
    <n v="108"/>
    <n v="0"/>
  </r>
  <r>
    <s v="Bukkarayasamudram"/>
    <s v="Janthuluru"/>
    <n v="993"/>
    <s v="Janthuluru"/>
    <n v="19"/>
    <s v="G.Susilamma"/>
    <x v="122"/>
    <x v="13"/>
    <d v="2021-09-11T00:00:00"/>
    <s v="balaraju"/>
    <d v="2021-09-15T00:00:00"/>
    <s v="balaraju"/>
    <n v="108"/>
    <n v="108"/>
    <n v="0"/>
  </r>
  <r>
    <s v="Bukkarayasamudram"/>
    <s v="Janthuluru"/>
    <n v="993"/>
    <s v="Janthuluru"/>
    <n v="20"/>
    <s v="A.Jayalaksmi"/>
    <x v="123"/>
    <x v="7"/>
    <d v="2021-09-11T00:00:00"/>
    <s v="balaraju"/>
    <d v="2021-09-15T00:00:00"/>
    <s v="balaraju"/>
    <n v="108"/>
    <n v="108"/>
    <n v="0"/>
  </r>
  <r>
    <s v="Bukkarayasamudram"/>
    <s v="Janthuluru"/>
    <n v="993"/>
    <s v="Janthuluru"/>
    <n v="22"/>
    <s v="P.Obulamma"/>
    <x v="124"/>
    <x v="3"/>
    <d v="2021-09-12T00:00:00"/>
    <s v="balaraju"/>
    <d v="2021-09-19T00:00:00"/>
    <s v="balaraju"/>
    <n v="112"/>
    <n v="112"/>
    <n v="0"/>
  </r>
  <r>
    <s v="Bukkarayasamudram"/>
    <s v="Janthuluru"/>
    <n v="993"/>
    <s v="Janthuluru"/>
    <n v="22"/>
    <s v="P.Obulamma"/>
    <x v="124"/>
    <x v="13"/>
    <d v="2021-09-12T00:00:00"/>
    <s v="balaraju"/>
    <d v="2021-09-19T00:00:00"/>
    <s v="balaraju"/>
    <n v="112"/>
    <n v="112"/>
    <n v="0"/>
  </r>
  <r>
    <s v="Bukkarayasamudram"/>
    <s v="Janthuluru"/>
    <n v="993"/>
    <s v="Janthuluru"/>
    <n v="22"/>
    <s v="P.Obulamma"/>
    <x v="124"/>
    <x v="11"/>
    <d v="2021-09-12T00:00:00"/>
    <s v="balaraju"/>
    <d v="2021-09-19T00:00:00"/>
    <s v="balaraju"/>
    <n v="112"/>
    <n v="112"/>
    <n v="0"/>
  </r>
  <r>
    <s v="Bukkarayasamudram"/>
    <s v="Janthuluru"/>
    <n v="993"/>
    <s v="Janthuluru"/>
    <n v="23"/>
    <s v="C.Rama lakshimamma"/>
    <x v="125"/>
    <x v="11"/>
    <d v="2021-09-12T00:00:00"/>
    <s v="balaraju"/>
    <d v="2021-09-19T00:00:00"/>
    <s v="balaraju"/>
    <n v="112"/>
    <n v="112"/>
    <n v="0"/>
  </r>
  <r>
    <s v="Dharmavaram"/>
    <s v="C.C. Kothakota"/>
    <n v="1043"/>
    <s v="Kanampalli"/>
    <n v="1"/>
    <s v="N.Hanmanthareddy"/>
    <x v="126"/>
    <x v="3"/>
    <d v="2021-07-25T00:00:00"/>
    <s v="Mylar"/>
    <d v="2021-08-04T00:00:00"/>
    <s v="Mylar"/>
    <n v="66"/>
    <n v="66"/>
    <n v="0"/>
  </r>
  <r>
    <s v="Dharmavaram"/>
    <s v="C.C. Kothakota"/>
    <n v="1043"/>
    <s v="Kanampalli"/>
    <n v="5"/>
    <s v="N.Narayanareddy"/>
    <x v="127"/>
    <x v="4"/>
    <d v="2021-08-25T00:00:00"/>
    <s v="Mylar"/>
    <d v="2021-08-26T00:00:00"/>
    <s v="Mylar"/>
    <n v="88"/>
    <n v="88"/>
    <n v="0"/>
  </r>
  <r>
    <s v="Dharmavaram"/>
    <s v="C.C. Kothakota"/>
    <n v="1043"/>
    <s v="Kanampalli"/>
    <n v="11"/>
    <s v="N.Venkatesh"/>
    <x v="128"/>
    <x v="4"/>
    <d v="2021-09-17T00:00:00"/>
    <s v="Mylar"/>
    <d v="2021-09-18T00:00:00"/>
    <s v="Mylar"/>
    <n v="111"/>
    <n v="111"/>
    <n v="0"/>
  </r>
  <r>
    <s v="Dharmavaram"/>
    <s v="Dharmapuri"/>
    <n v="62"/>
    <s v="Dharmapuri"/>
    <n v="3"/>
    <s v="K.Sai Senkaraju"/>
    <x v="129"/>
    <x v="4"/>
    <d v="2022-04-20T00:00:00"/>
    <s v="Mylar"/>
    <d v="2022-04-20T00:00:00"/>
    <s v="Mylar"/>
    <n v="1"/>
    <n v="0"/>
    <n v="1"/>
  </r>
  <r>
    <s v="Dharmavaram"/>
    <s v="Dharmapuri"/>
    <n v="62"/>
    <s v="Dharmapuri"/>
    <n v="44"/>
    <s v="V.Janardhan Raju"/>
    <x v="130"/>
    <x v="3"/>
    <d v="2022-04-20T00:00:00"/>
    <s v="Mylar"/>
    <d v="2022-04-20T00:00:00"/>
    <s v="Mylar"/>
    <n v="1"/>
    <n v="0"/>
    <n v="1"/>
  </r>
  <r>
    <s v="Narpala"/>
    <s v="Ganganapalli"/>
    <n v="1037"/>
    <s v="Thumpera"/>
    <n v="25"/>
    <s v="K. Salamma"/>
    <x v="131"/>
    <x v="12"/>
    <d v="2021-06-24T00:00:00"/>
    <s v="palaiah"/>
    <d v="2021-06-24T00:00:00"/>
    <s v="palaiah"/>
    <n v="25"/>
    <n v="25"/>
    <n v="0"/>
  </r>
  <r>
    <s v="Narpala"/>
    <s v="Ganganapalli"/>
    <n v="1037"/>
    <s v="Thumpera"/>
    <n v="26"/>
    <s v="S.Manjula"/>
    <x v="132"/>
    <x v="9"/>
    <d v="2017-12-28T00:00:00"/>
    <s v="palaiah"/>
    <s v="Not Yet Fixed"/>
    <m/>
    <n v="580"/>
    <n v="215"/>
    <n v="365"/>
  </r>
  <r>
    <s v="Narpala"/>
    <s v="Ganganapalli"/>
    <n v="1037"/>
    <s v="Thumpera"/>
    <n v="27"/>
    <s v="G.Narayanamma"/>
    <x v="133"/>
    <x v="7"/>
    <d v="2021-11-25T00:00:00"/>
    <s v="palaiah"/>
    <d v="2021-11-25T00:00:00"/>
    <s v="palaiah"/>
    <n v="179"/>
    <n v="179"/>
    <n v="0"/>
  </r>
  <r>
    <s v="Putaparthi"/>
    <s v="Putaparthi"/>
    <n v="1133"/>
    <s v="Bramhana palli"/>
    <n v="3"/>
    <s v="B.Lakshmidevi"/>
    <x v="134"/>
    <x v="6"/>
    <d v="2016-09-21T00:00:00"/>
    <s v="Mylar"/>
    <d v="2021-09-30T00:00:00"/>
    <s v="Mylar"/>
    <n v="123"/>
    <n v="123"/>
    <n v="0"/>
  </r>
  <r>
    <s v="Putaparthi"/>
    <s v="Putaparthi"/>
    <n v="1133"/>
    <s v="Bramhana palli"/>
    <n v="3"/>
    <s v="B.Lakshmidevi"/>
    <x v="134"/>
    <x v="3"/>
    <d v="2021-09-09T00:00:00"/>
    <s v="Mylar"/>
    <d v="2021-09-11T00:00:00"/>
    <s v="Mylar"/>
    <n v="104"/>
    <n v="104"/>
    <n v="0"/>
  </r>
  <r>
    <s v="Putaparthi"/>
    <s v="Putaparthi"/>
    <n v="1133"/>
    <s v="Bramhana palli"/>
    <n v="3"/>
    <s v="B.Lakshmidevi"/>
    <x v="134"/>
    <x v="13"/>
    <d v="2021-09-23T00:00:00"/>
    <s v="Mylar"/>
    <d v="2021-09-24T00:00:00"/>
    <s v="Mylar"/>
    <n v="117"/>
    <n v="117"/>
    <n v="0"/>
  </r>
  <r>
    <s v="Putaparthi"/>
    <s v="Putaparthi"/>
    <n v="1133"/>
    <s v="Bramhana palli"/>
    <n v="4"/>
    <s v="B.Ramulamma"/>
    <x v="135"/>
    <x v="3"/>
    <d v="2021-09-16T00:00:00"/>
    <s v="Mylar"/>
    <d v="2021-09-17T00:00:00"/>
    <s v="Mylar"/>
    <n v="110"/>
    <n v="110"/>
    <n v="0"/>
  </r>
  <r>
    <s v="Putaparthi"/>
    <s v="Putaparthi"/>
    <n v="1133"/>
    <s v="Bramhana palli"/>
    <n v="4"/>
    <s v="B.Ramulamma"/>
    <x v="135"/>
    <x v="13"/>
    <d v="2021-09-16T00:00:00"/>
    <s v="Mylar"/>
    <d v="2021-09-17T00:00:00"/>
    <s v="Mylar"/>
    <n v="110"/>
    <n v="110"/>
    <n v="0"/>
  </r>
  <r>
    <s v="Tadimarri"/>
    <s v="Chinnakondayapalli"/>
    <n v="1121"/>
    <s v="China Kondaya Palli"/>
    <n v="53"/>
    <s v="P.Ramadevi"/>
    <x v="136"/>
    <x v="6"/>
    <d v="2018-01-20T00:00:00"/>
    <s v="Mylar swamy"/>
    <s v="Not Yet Fixed"/>
    <m/>
    <n v="580"/>
    <n v="215"/>
    <n v="365"/>
  </r>
  <r>
    <s v="Narpala"/>
    <s v="Ganganapalli"/>
    <n v="1037"/>
    <s v="Thumpera"/>
    <n v="31"/>
    <s v="G.Nagalakshmi"/>
    <x v="137"/>
    <x v="7"/>
    <d v="2021-11-26T00:00:00"/>
    <s v="palaiah"/>
    <d v="2021-11-26T00:00:00"/>
    <s v="palaiah"/>
    <n v="180"/>
    <n v="180"/>
    <n v="0"/>
  </r>
  <r>
    <s v="Narpala"/>
    <s v="Ganganapalli"/>
    <n v="1037"/>
    <s v="Thumpera"/>
    <n v="34"/>
    <s v="G.Barathi"/>
    <x v="138"/>
    <x v="13"/>
    <d v="2021-11-26T00:00:00"/>
    <s v="palaiah"/>
    <d v="2021-11-26T00:00:00"/>
    <s v="palaiah"/>
    <n v="180"/>
    <n v="180"/>
    <n v="0"/>
  </r>
  <r>
    <s v="Kuderu"/>
    <s v="P. Narayanapuram"/>
    <n v="104"/>
    <s v="P. Narayanapuram"/>
    <n v="23"/>
    <s v="M Thimmakka"/>
    <x v="139"/>
    <x v="3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24"/>
    <s v="K Sreedevi"/>
    <x v="140"/>
    <x v="9"/>
    <d v="2016-10-20T00:00:00"/>
    <s v="suchakradharareddy"/>
    <s v="Not Yet Fixed"/>
    <m/>
    <n v="580"/>
    <n v="215"/>
    <n v="365"/>
  </r>
  <r>
    <s v="Kuderu"/>
    <s v="P. Narayanapuram"/>
    <n v="104"/>
    <s v="P. Narayanapuram"/>
    <n v="26"/>
    <s v="T. Varalakshmi"/>
    <x v="141"/>
    <x v="13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27"/>
    <s v="L. Vanaja"/>
    <x v="142"/>
    <x v="11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28"/>
    <s v="K Ramanjinamma"/>
    <x v="143"/>
    <x v="4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29"/>
    <s v="M Salamma"/>
    <x v="144"/>
    <x v="7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29"/>
    <s v="M Salamma"/>
    <x v="144"/>
    <x v="5"/>
    <d v="2022-08-02T00:00:00"/>
    <s v="Bala Raju"/>
    <d v="2022-08-25T00:00:00"/>
    <s v="Bala Raju"/>
    <n v="24"/>
    <n v="0"/>
    <n v="24"/>
  </r>
  <r>
    <s v="Kuderu"/>
    <s v="P. Narayanapuram"/>
    <n v="104"/>
    <s v="P. Narayanapuram"/>
    <n v="30"/>
    <s v="J Shyamalamma"/>
    <x v="145"/>
    <x v="3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31"/>
    <s v="B Ambika"/>
    <x v="146"/>
    <x v="11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32"/>
    <s v="K Paravathi"/>
    <x v="147"/>
    <x v="9"/>
    <d v="2019-03-08T00:00:00"/>
    <s v="chakra"/>
    <s v="Not Yet Fixed"/>
    <m/>
    <n v="580"/>
    <n v="215"/>
    <n v="365"/>
  </r>
  <r>
    <s v="Kuderu"/>
    <s v="P. Narayanapuram"/>
    <n v="104"/>
    <s v="P. Narayanapuram"/>
    <n v="34"/>
    <s v="M Varalakshmi"/>
    <x v="148"/>
    <x v="9"/>
    <d v="2019-04-03T00:00:00"/>
    <s v="chakra"/>
    <s v="Not Yet Fixed"/>
    <m/>
    <n v="580"/>
    <n v="215"/>
    <n v="365"/>
  </r>
  <r>
    <s v="Kuderu"/>
    <s v="Thimmapuram"/>
    <n v="106"/>
    <s v="Thimmapuram"/>
    <n v="14"/>
    <s v="chandrakala"/>
    <x v="149"/>
    <x v="5"/>
    <d v="2022-08-03T00:00:00"/>
    <s v="Bala Raju"/>
    <d v="2022-08-22T00:00:00"/>
    <s v="Bala Raju"/>
    <n v="20"/>
    <n v="0"/>
    <n v="20"/>
  </r>
  <r>
    <s v="Kuderu"/>
    <s v="Thimmapuram"/>
    <n v="106"/>
    <s v="Thimmapuram"/>
    <n v="19"/>
    <s v="J Durgamma"/>
    <x v="150"/>
    <x v="5"/>
    <d v="2022-08-03T00:00:00"/>
    <s v="Bala Raju"/>
    <d v="2022-08-23T00:00:00"/>
    <s v="Bala Raju"/>
    <n v="21"/>
    <n v="0"/>
    <n v="21"/>
  </r>
  <r>
    <s v="Bukkarayasamudram"/>
    <s v="Janthuluru"/>
    <n v="993"/>
    <s v="Janthuluru"/>
    <n v="9"/>
    <s v="C. Lakshminarasamma"/>
    <x v="151"/>
    <x v="7"/>
    <d v="2021-09-09T00:00:00"/>
    <s v="balaraju"/>
    <d v="2021-09-15T00:00:00"/>
    <s v="balaraju"/>
    <n v="108"/>
    <n v="108"/>
    <n v="0"/>
  </r>
  <r>
    <s v="Kanaganepalli"/>
    <s v="Kanaganipalli"/>
    <n v="1046"/>
    <s v="Kondareddypalli"/>
    <n v="2"/>
    <s v="Channdrakalla"/>
    <x v="152"/>
    <x v="5"/>
    <d v="2021-10-21T00:00:00"/>
    <s v="palaiah"/>
    <d v="2021-10-23T00:00:00"/>
    <s v="palaiah"/>
    <n v="146"/>
    <n v="146"/>
    <n v="0"/>
  </r>
  <r>
    <s v="Kanaganepalli"/>
    <s v="Kanaganipalli"/>
    <n v="1046"/>
    <s v="Kondareddypalli"/>
    <n v="3"/>
    <s v="K Lalitha"/>
    <x v="153"/>
    <x v="5"/>
    <d v="2021-10-21T00:00:00"/>
    <s v="palaiah"/>
    <d v="2021-10-23T00:00:00"/>
    <s v="palaiah"/>
    <n v="146"/>
    <n v="146"/>
    <n v="0"/>
  </r>
  <r>
    <s v="Kanaganepalli"/>
    <s v="Kanaganipalli"/>
    <n v="1046"/>
    <s v="Kondareddypalli"/>
    <n v="3"/>
    <s v="K Lalitha"/>
    <x v="153"/>
    <x v="7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3"/>
    <s v="K Lalitha"/>
    <x v="153"/>
    <x v="13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4"/>
    <s v="Shanthamma"/>
    <x v="154"/>
    <x v="3"/>
    <d v="2021-08-18T00:00:00"/>
    <s v="palaiah"/>
    <d v="2021-08-19T00:00:00"/>
    <s v="palaiah"/>
    <n v="81"/>
    <n v="81"/>
    <n v="0"/>
  </r>
  <r>
    <s v="Kanaganepalli"/>
    <s v="Kanaganipalli"/>
    <n v="1046"/>
    <s v="Kondareddypalli"/>
    <n v="4"/>
    <s v="Shanthamma"/>
    <x v="154"/>
    <x v="7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6"/>
    <s v="K Sreedevi"/>
    <x v="155"/>
    <x v="7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6"/>
    <s v="K Sreedevi"/>
    <x v="155"/>
    <x v="13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7"/>
    <s v="Kunuthuru Ramathulasi"/>
    <x v="156"/>
    <x v="9"/>
    <d v="2016-11-03T00:00:00"/>
    <s v="Rudraiah"/>
    <s v="Not Yet Fixed"/>
    <m/>
    <n v="580"/>
    <n v="215"/>
    <n v="365"/>
  </r>
  <r>
    <s v="Kanaganepalli"/>
    <s v="Kanaganipalli"/>
    <n v="1046"/>
    <s v="Kondareddypalli"/>
    <n v="9"/>
    <s v="Kunuthuru Ramanjianamma"/>
    <x v="157"/>
    <x v="5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9"/>
    <s v="Kunuthuru Ramanjianamma"/>
    <x v="157"/>
    <x v="7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9"/>
    <s v="Kunuthuru Ramanjianamma"/>
    <x v="157"/>
    <x v="13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10"/>
    <s v="K Latha"/>
    <x v="158"/>
    <x v="5"/>
    <d v="2021-10-21T00:00:00"/>
    <s v="palaiah"/>
    <d v="2021-10-21T00:00:00"/>
    <s v="palaiah"/>
    <n v="144"/>
    <n v="144"/>
    <n v="0"/>
  </r>
  <r>
    <s v="Kanaganepalli"/>
    <s v="Kanaganipalli"/>
    <n v="1046"/>
    <s v="Kondareddypalli"/>
    <n v="13"/>
    <s v="Pavani"/>
    <x v="159"/>
    <x v="9"/>
    <d v="2019-01-28T00:00:00"/>
    <s v="K.Anjineyulu"/>
    <s v="Not Yet Fixed"/>
    <m/>
    <n v="580"/>
    <n v="215"/>
    <n v="365"/>
  </r>
  <r>
    <s v="Kanaganepalli"/>
    <s v="Kanaganipalli"/>
    <n v="1046"/>
    <s v="Kondareddypalli"/>
    <n v="14"/>
    <s v="Kanathamma"/>
    <x v="160"/>
    <x v="9"/>
    <d v="2019-01-28T00:00:00"/>
    <s v="K.Anjineyulu"/>
    <s v="Not Yet Fixed"/>
    <m/>
    <n v="580"/>
    <n v="215"/>
    <n v="365"/>
  </r>
  <r>
    <s v="Garladinne"/>
    <s v="Marthadu"/>
    <n v="1114"/>
    <s v="Marthadu"/>
    <n v="31"/>
    <s v="Bhagayamma"/>
    <x v="161"/>
    <x v="1"/>
    <d v="2022-06-11T00:00:00"/>
    <s v="nagesh"/>
    <d v="2022-06-12T00:00:00"/>
    <s v="Nagesh"/>
    <n v="2"/>
    <n v="0"/>
    <n v="2"/>
  </r>
  <r>
    <s v="Singanamala"/>
    <s v="Chakrayapeta"/>
    <n v="1047"/>
    <s v="Pothurajukaluva"/>
    <n v="1"/>
    <s v="C.Varalakshmi"/>
    <x v="162"/>
    <x v="9"/>
    <d v="2018-06-25T00:00:00"/>
    <s v="palaiah"/>
    <s v="Not Yet Fixed"/>
    <m/>
    <n v="580"/>
    <n v="215"/>
    <n v="365"/>
  </r>
  <r>
    <s v="Battalapalli"/>
    <s v="Edula Mushturu"/>
    <n v="1049"/>
    <s v="Edula Mushturu"/>
    <n v="11"/>
    <s v="Yalla Katamaiah"/>
    <x v="163"/>
    <x v="3"/>
    <d v="2021-09-06T00:00:00"/>
    <s v="K.Anjineyulu"/>
    <d v="2021-09-07T00:00:00"/>
    <s v="K.Anjineyulu"/>
    <n v="100"/>
    <n v="100"/>
    <n v="0"/>
  </r>
  <r>
    <s v="Battalapalli"/>
    <s v="Edula Mushturu"/>
    <n v="1049"/>
    <s v="Edula Mushturu"/>
    <n v="11"/>
    <s v="Yalla Katamaiah"/>
    <x v="163"/>
    <x v="1"/>
    <d v="2021-11-05T00:00:00"/>
    <s v="K.Anjineyulu"/>
    <d v="2021-11-06T00:00:00"/>
    <s v="K.Anjineyulu"/>
    <n v="160"/>
    <n v="160"/>
    <n v="0"/>
  </r>
  <r>
    <s v="Battalapalli"/>
    <s v="Edula Mushturu"/>
    <n v="1049"/>
    <s v="Edula Mushturu"/>
    <n v="11"/>
    <s v="Yalla Katamaiah"/>
    <x v="163"/>
    <x v="1"/>
    <d v="2022-02-19T00:00:00"/>
    <s v="K.Anjineyulu"/>
    <d v="2022-02-20T00:00:00"/>
    <s v="K.Anjineyulu"/>
    <n v="2"/>
    <n v="0"/>
    <n v="2"/>
  </r>
  <r>
    <s v="Battalapalli"/>
    <s v="Edula Mushturu"/>
    <n v="1049"/>
    <s v="Edula Mushturu"/>
    <n v="11"/>
    <s v="Yalla Katamaiah"/>
    <x v="163"/>
    <x v="3"/>
    <d v="2022-03-20T00:00:00"/>
    <s v="K.Anjineyulu"/>
    <d v="2022-03-20T00:00:00"/>
    <s v="K.Anjineyulu"/>
    <n v="1"/>
    <n v="0"/>
    <n v="1"/>
  </r>
  <r>
    <s v="Battalapalli"/>
    <s v="Edula Mushturu"/>
    <n v="1049"/>
    <s v="Edula Mushturu"/>
    <n v="11"/>
    <s v="Yalla Katamaiah"/>
    <x v="163"/>
    <x v="4"/>
    <d v="2022-04-19T00:00:00"/>
    <s v="K.Anjineyulu"/>
    <d v="2022-04-19T00:00:00"/>
    <s v="K.Anjineyulu"/>
    <n v="1"/>
    <n v="0"/>
    <n v="1"/>
  </r>
  <r>
    <s v="Battalapalli"/>
    <s v="Edula Mushturu"/>
    <n v="1049"/>
    <s v="Edula Mushturu"/>
    <n v="11"/>
    <s v="Yalla Katamaiah"/>
    <x v="163"/>
    <x v="12"/>
    <d v="2022-05-13T00:00:00"/>
    <s v="K.Anjineyulu"/>
    <d v="2022-06-23T00:00:00"/>
    <s v="K.Anjineyulu"/>
    <n v="42"/>
    <n v="0"/>
    <n v="42"/>
  </r>
  <r>
    <s v="Battalapalli"/>
    <s v="Edula Mushturu"/>
    <n v="1049"/>
    <s v="Edula Mushturu"/>
    <n v="12"/>
    <s v="A. Surya Narayanamma"/>
    <x v="164"/>
    <x v="3"/>
    <d v="2021-09-17T00:00:00"/>
    <s v="K.Anjineyulu"/>
    <d v="2021-09-18T00:00:00"/>
    <s v="K.Anjineyulu"/>
    <n v="111"/>
    <n v="111"/>
    <n v="0"/>
  </r>
  <r>
    <s v="Battalapalli"/>
    <s v="Edula Mushturu"/>
    <n v="1049"/>
    <s v="Edula Mushturu"/>
    <n v="12"/>
    <s v="A. Surya Narayanamma"/>
    <x v="164"/>
    <x v="3"/>
    <d v="2021-10-02T00:00:00"/>
    <s v="K.Anjineyulu"/>
    <d v="2021-10-02T00:00:00"/>
    <s v="K.Anjineyulu"/>
    <n v="125"/>
    <n v="125"/>
    <n v="0"/>
  </r>
  <r>
    <s v="Battalapalli"/>
    <s v="Edula Mushturu"/>
    <n v="1049"/>
    <s v="Edula Mushturu"/>
    <n v="12"/>
    <s v="A. Surya Narayanamma"/>
    <x v="164"/>
    <x v="4"/>
    <d v="2021-10-02T00:00:00"/>
    <s v="K.Anjineyulu"/>
    <d v="2021-10-02T00:00:00"/>
    <s v="K.Anjineyulu"/>
    <n v="125"/>
    <n v="125"/>
    <n v="0"/>
  </r>
  <r>
    <s v="Battalapalli"/>
    <s v="Edula Mushturu"/>
    <n v="1049"/>
    <s v="Edula Mushturu"/>
    <n v="12"/>
    <s v="A. Surya Narayanamma"/>
    <x v="164"/>
    <x v="4"/>
    <d v="2021-11-01T00:00:00"/>
    <s v="K.Anjineyulu"/>
    <d v="2021-11-01T00:00:00"/>
    <s v="K.Anjineyulu"/>
    <n v="155"/>
    <n v="155"/>
    <n v="0"/>
  </r>
  <r>
    <s v="Battalapalli"/>
    <s v="Edula Mushturu"/>
    <n v="1049"/>
    <s v="Edula Mushturu"/>
    <n v="12"/>
    <s v="A. Surya Narayanamma"/>
    <x v="164"/>
    <x v="3"/>
    <d v="2022-01-20T00:00:00"/>
    <s v="K.Anjineyulu"/>
    <d v="2022-02-19T00:00:00"/>
    <s v="K.Anjineyulu"/>
    <n v="31"/>
    <n v="0"/>
    <n v="31"/>
  </r>
  <r>
    <s v="Battalapalli"/>
    <s v="Edula Mushturu"/>
    <n v="1049"/>
    <s v="Edula Mushturu"/>
    <n v="12"/>
    <s v="A. Surya Narayanamma"/>
    <x v="164"/>
    <x v="1"/>
    <d v="2022-03-20T00:00:00"/>
    <s v="K.Anjineyulu"/>
    <d v="2022-03-20T00:00:00"/>
    <s v="K.Anjineyulu"/>
    <n v="1"/>
    <n v="0"/>
    <n v="1"/>
  </r>
  <r>
    <s v="Battalapalli"/>
    <s v="Edula Mushturu"/>
    <n v="1049"/>
    <s v="Edula Mushturu"/>
    <n v="12"/>
    <s v="A. Surya Narayanamma"/>
    <x v="164"/>
    <x v="5"/>
    <d v="2022-05-30T00:00:00"/>
    <s v="K.Anjineyulu"/>
    <d v="2022-06-06T00:00:00"/>
    <s v="K.Anjineyulu"/>
    <n v="8"/>
    <n v="0"/>
    <n v="8"/>
  </r>
  <r>
    <s v="Battalapalli"/>
    <s v="Edula Mushturu"/>
    <n v="1049"/>
    <s v="Edula Mushturu"/>
    <n v="12"/>
    <s v="A. Surya Narayanamma"/>
    <x v="164"/>
    <x v="3"/>
    <d v="2022-06-20T00:00:00"/>
    <s v="K.Anjineyulu"/>
    <d v="2022-06-20T00:00:00"/>
    <s v="K.Anjineyulu"/>
    <n v="1"/>
    <n v="0"/>
    <n v="1"/>
  </r>
  <r>
    <s v="Bukkarayasamudram"/>
    <s v="P. Chadalla"/>
    <n v="1048"/>
    <s v="P. Chadalla"/>
    <n v="15"/>
    <s v="K.Keshamma"/>
    <x v="165"/>
    <x v="6"/>
    <d v="2017-11-12T00:00:00"/>
    <s v="balaraju"/>
    <d v="2022-04-01T00:00:00"/>
    <s v="Bala Raju"/>
    <n v="306"/>
    <n v="215"/>
    <n v="91"/>
  </r>
  <r>
    <s v="Singanamala"/>
    <s v="Chakrayapeta"/>
    <n v="1047"/>
    <s v="Pothurajukaluva"/>
    <n v="7"/>
    <s v="C.Chandrakala"/>
    <x v="166"/>
    <x v="9"/>
    <d v="2018-06-25T00:00:00"/>
    <s v="palaiah"/>
    <s v="Not Yet Fixed"/>
    <m/>
    <n v="580"/>
    <n v="215"/>
    <n v="365"/>
  </r>
  <r>
    <s v="Dharmavaram"/>
    <s v="Mallakaluva"/>
    <n v="275"/>
    <s v="Tumparthi"/>
    <n v="10"/>
    <s v="Aswarthamma"/>
    <x v="167"/>
    <x v="9"/>
    <d v="2019-01-28T00:00:00"/>
    <s v="Mylar"/>
    <s v="Not Yet Fixed"/>
    <m/>
    <n v="580"/>
    <n v="215"/>
    <n v="365"/>
  </r>
  <r>
    <s v="Dharmavaram"/>
    <s v="Mallakaluva"/>
    <n v="275"/>
    <s v="Tumparthi"/>
    <n v="17"/>
    <s v="Venkatamma"/>
    <x v="168"/>
    <x v="6"/>
    <d v="2017-03-20T00:00:00"/>
    <s v="Mylar swamy"/>
    <s v="Not Yet Fixed"/>
    <m/>
    <n v="580"/>
    <n v="215"/>
    <n v="365"/>
  </r>
  <r>
    <s v="Dharmavaram"/>
    <s v="Mallakaluva"/>
    <n v="275"/>
    <s v="Tumparthi"/>
    <n v="41"/>
    <s v="Kanthamma"/>
    <x v="169"/>
    <x v="15"/>
    <d v="2018-01-26T00:00:00"/>
    <s v="Mylar swamy"/>
    <s v="Not Yet Fixed"/>
    <m/>
    <n v="580"/>
    <n v="215"/>
    <n v="365"/>
  </r>
  <r>
    <s v="Dharmavaram"/>
    <s v="Mallakaluva"/>
    <n v="275"/>
    <s v="Tumparthi"/>
    <n v="43"/>
    <s v="S.Shiva Reddy"/>
    <x v="170"/>
    <x v="5"/>
    <d v="2019-01-28T00:00:00"/>
    <s v="Mylar"/>
    <s v="Not Yet Fixed"/>
    <m/>
    <n v="580"/>
    <n v="215"/>
    <n v="365"/>
  </r>
  <r>
    <s v="Dharmavaram"/>
    <s v="Mallakaluva"/>
    <n v="275"/>
    <s v="Tumparthi"/>
    <n v="45"/>
    <s v="S.Thirupalreddy"/>
    <x v="171"/>
    <x v="8"/>
    <d v="2019-01-28T00:00:00"/>
    <s v="Mylar"/>
    <s v="Not Yet Fixed"/>
    <m/>
    <n v="580"/>
    <n v="215"/>
    <n v="365"/>
  </r>
  <r>
    <s v="Bukkarayasamudram"/>
    <s v="P. Chadalla"/>
    <n v="1048"/>
    <s v="P. Chadalla"/>
    <n v="10"/>
    <s v="N.Puspavathi"/>
    <x v="172"/>
    <x v="6"/>
    <d v="2019-01-27T00:00:00"/>
    <s v="balaraju"/>
    <d v="2022-04-01T00:00:00"/>
    <s v="Bala Raju"/>
    <n v="306"/>
    <n v="215"/>
    <n v="91"/>
  </r>
  <r>
    <s v="Bukkarayasamudram"/>
    <s v="P. Chadalla"/>
    <n v="1048"/>
    <s v="P. Chadalla"/>
    <n v="11"/>
    <s v="N.Nagalaksmi"/>
    <x v="173"/>
    <x v="6"/>
    <d v="2019-01-27T00:00:00"/>
    <s v="balaraju"/>
    <d v="2022-04-23T00:00:00"/>
    <s v="Bala Raju"/>
    <n v="328"/>
    <n v="215"/>
    <n v="113"/>
  </r>
  <r>
    <s v="Dharmavaram"/>
    <s v="Kunutur"/>
    <n v="69"/>
    <s v="Kuntur"/>
    <n v="11"/>
    <s v="Srinivasulu"/>
    <x v="174"/>
    <x v="6"/>
    <d v="2016-12-01T00:00:00"/>
    <s v="Mylar swamy"/>
    <s v="Not Yet Fixed"/>
    <m/>
    <n v="580"/>
    <n v="215"/>
    <n v="365"/>
  </r>
  <r>
    <s v="Dharmavaram"/>
    <s v="Kunutur"/>
    <n v="69"/>
    <s v="Kuntur"/>
    <n v="12"/>
    <s v="Lakshmidevi"/>
    <x v="175"/>
    <x v="9"/>
    <d v="2016-12-04T00:00:00"/>
    <s v="Mylar swamy"/>
    <s v="Not Yet Fixed"/>
    <m/>
    <n v="580"/>
    <n v="215"/>
    <n v="365"/>
  </r>
  <r>
    <s v="Dharmavaram"/>
    <s v="Kunutur"/>
    <n v="69"/>
    <s v="Kuntur"/>
    <n v="116"/>
    <s v="Jayalakshmi"/>
    <x v="176"/>
    <x v="6"/>
    <d v="2018-02-06T00:00:00"/>
    <s v="Mylar swamy"/>
    <s v="Not Yet Fixed"/>
    <m/>
    <n v="580"/>
    <n v="215"/>
    <n v="365"/>
  </r>
  <r>
    <s v="Bukkarayasamudram"/>
    <s v="P. Chadalla"/>
    <n v="1048"/>
    <s v="P. Chadalla"/>
    <n v="24"/>
    <s v="R.Narayanamma"/>
    <x v="177"/>
    <x v="9"/>
    <d v="2017-02-20T00:00:00"/>
    <s v="balaraju"/>
    <s v="Not Yet Fixed"/>
    <m/>
    <n v="580"/>
    <n v="215"/>
    <n v="365"/>
  </r>
  <r>
    <s v="Dharmavaram"/>
    <s v="Thummala"/>
    <n v="948"/>
    <s v="Mallaineni Palli"/>
    <n v="1"/>
    <s v="Karunavthi"/>
    <x v="178"/>
    <x v="10"/>
    <d v="2018-01-29T00:00:00"/>
    <s v="Mylar swamy"/>
    <s v="Not Yet Fixed"/>
    <m/>
    <n v="580"/>
    <n v="215"/>
    <n v="365"/>
  </r>
  <r>
    <s v="Dharmavaram"/>
    <s v="Thummala"/>
    <n v="948"/>
    <s v="Mallaineni Palli"/>
    <n v="2"/>
    <s v="Neelavathi"/>
    <x v="179"/>
    <x v="10"/>
    <d v="2018-01-29T00:00:00"/>
    <s v="Mylar swamy"/>
    <s v="Not Yet Fixed"/>
    <m/>
    <n v="580"/>
    <n v="215"/>
    <n v="365"/>
  </r>
  <r>
    <s v="Dharmavaram"/>
    <s v="Thummala"/>
    <n v="948"/>
    <s v="Mallaineni Palli"/>
    <n v="3"/>
    <s v="Suvarna"/>
    <x v="180"/>
    <x v="10"/>
    <d v="2018-01-29T00:00:00"/>
    <s v="Mylar swamy"/>
    <s v="Not Yet Fixed"/>
    <m/>
    <n v="580"/>
    <n v="215"/>
    <n v="365"/>
  </r>
  <r>
    <s v="Dharmavaram"/>
    <s v="Thummala"/>
    <n v="948"/>
    <s v="Mallaineni Palli"/>
    <n v="4"/>
    <s v="Baskar"/>
    <x v="181"/>
    <x v="3"/>
    <d v="2021-09-28T00:00:00"/>
    <s v="Mylar"/>
    <d v="2021-09-29T00:00:00"/>
    <s v="Mylar"/>
    <n v="122"/>
    <n v="122"/>
    <n v="0"/>
  </r>
  <r>
    <s v="Dharmavaram"/>
    <s v="Thummala"/>
    <n v="948"/>
    <s v="Mallaineni Palli"/>
    <n v="7"/>
    <s v="G.Nagalakshmi"/>
    <x v="182"/>
    <x v="10"/>
    <d v="2019-01-10T00:00:00"/>
    <s v="Mylar"/>
    <s v="Not Yet Fixed"/>
    <m/>
    <n v="580"/>
    <n v="215"/>
    <n v="365"/>
  </r>
  <r>
    <s v="Dharmavaram"/>
    <s v="Thummala"/>
    <n v="948"/>
    <s v="Mallaineni Palli"/>
    <n v="8"/>
    <s v="Sumala"/>
    <x v="183"/>
    <x v="3"/>
    <d v="2021-09-28T00:00:00"/>
    <s v="Mylar"/>
    <d v="2021-09-29T00:00:00"/>
    <s v="Mylar"/>
    <n v="122"/>
    <n v="122"/>
    <n v="0"/>
  </r>
  <r>
    <s v="Dharmavaram"/>
    <s v="Thummala"/>
    <n v="948"/>
    <s v="Mallaineni Palli"/>
    <n v="9"/>
    <s v="Sree Kanthreddy"/>
    <x v="184"/>
    <x v="6"/>
    <d v="2017-06-01T00:00:00"/>
    <s v="Mylar swamy"/>
    <s v="Not Yet Fixed"/>
    <m/>
    <n v="580"/>
    <n v="215"/>
    <n v="365"/>
  </r>
  <r>
    <s v="Dharmavaram"/>
    <s v="Thummala"/>
    <n v="948"/>
    <s v="Mallaineni Palli"/>
    <n v="10"/>
    <s v="Venkataramanamma"/>
    <x v="185"/>
    <x v="9"/>
    <d v="2017-01-04T00:00:00"/>
    <s v="Mylar swamy"/>
    <s v="Not Yet Fixed"/>
    <m/>
    <n v="580"/>
    <n v="215"/>
    <n v="365"/>
  </r>
  <r>
    <s v="Kuderu"/>
    <s v="Thimmapuram"/>
    <n v="96"/>
    <s v="Karutlapalli"/>
    <n v="48"/>
    <s v="P Vijayalakshmi"/>
    <x v="186"/>
    <x v="9"/>
    <d v="2017-12-14T00:00:00"/>
    <s v="chakra"/>
    <s v="Not Yet Fixed"/>
    <m/>
    <n v="580"/>
    <n v="215"/>
    <n v="365"/>
  </r>
  <r>
    <s v="Kuderu"/>
    <s v="P. Narayanapuram"/>
    <n v="104"/>
    <s v="P. Narayanapuram"/>
    <n v="38"/>
    <s v="J Subbarathnamma"/>
    <x v="187"/>
    <x v="13"/>
    <d v="2022-04-26T00:00:00"/>
    <s v="Bala Raju"/>
    <d v="2022-04-26T00:00:00"/>
    <s v="Bala Raju"/>
    <n v="1"/>
    <n v="0"/>
    <n v="1"/>
  </r>
  <r>
    <s v="Kuderu"/>
    <s v="P. Narayanapuram"/>
    <n v="104"/>
    <s v="P. Narayanapuram"/>
    <n v="40"/>
    <s v="B Venkatalashmi"/>
    <x v="188"/>
    <x v="3"/>
    <d v="2022-04-26T00:00:00"/>
    <s v="Bala Raju"/>
    <d v="2022-04-26T00:00:00"/>
    <s v="Bala Raju"/>
    <n v="1"/>
    <n v="0"/>
    <n v="1"/>
  </r>
  <r>
    <s v="Bukkarayasamudram"/>
    <s v="Neelampalli"/>
    <n v="996"/>
    <s v="Neelampalli"/>
    <n v="1"/>
    <s v="Shek sabhana"/>
    <x v="189"/>
    <x v="7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1"/>
    <s v="Shek sabhana"/>
    <x v="189"/>
    <x v="1"/>
    <d v="2022-05-02T00:00:00"/>
    <s v="Bala Raju"/>
    <d v="2022-05-02T00:00:00"/>
    <s v="Bala Raju"/>
    <n v="1"/>
    <n v="0"/>
    <n v="1"/>
  </r>
  <r>
    <s v="Bukkarayasamudram"/>
    <s v="Neelampalli"/>
    <n v="996"/>
    <s v="Neelampalli"/>
    <n v="1"/>
    <s v="Shek sabhana"/>
    <x v="189"/>
    <x v="7"/>
    <d v="2022-05-26T00:00:00"/>
    <s v="Bala Raju"/>
    <d v="2022-05-27T00:00:00"/>
    <s v="Bala Raju"/>
    <n v="2"/>
    <n v="0"/>
    <n v="2"/>
  </r>
  <r>
    <s v="Bukkarayasamudram"/>
    <s v="Neelampalli"/>
    <n v="996"/>
    <s v="Neelampalli"/>
    <n v="2"/>
    <s v="N.Chinna narasihareddy"/>
    <x v="190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2"/>
    <s v="N.Chinna narasihareddy"/>
    <x v="190"/>
    <x v="1"/>
    <d v="2022-05-02T00:00:00"/>
    <s v="Bala Raju"/>
    <d v="2022-05-02T00:00:00"/>
    <s v="Bala Raju"/>
    <n v="1"/>
    <n v="0"/>
    <n v="1"/>
  </r>
  <r>
    <s v="Bukkarayasamudram"/>
    <s v="Neelampalli"/>
    <n v="996"/>
    <s v="Neelampalli"/>
    <n v="2"/>
    <s v="N.Chinna narasihareddy"/>
    <x v="190"/>
    <x v="7"/>
    <d v="2022-05-26T00:00:00"/>
    <s v="Bala Raju"/>
    <d v="2022-05-27T00:00:00"/>
    <s v="Bala Raju"/>
    <n v="2"/>
    <n v="0"/>
    <n v="2"/>
  </r>
  <r>
    <s v="Bukkarayasamudram"/>
    <s v="Neelampalli"/>
    <n v="996"/>
    <s v="Neelampalli"/>
    <n v="3"/>
    <s v="N.Samba siva reddy"/>
    <x v="191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3"/>
    <s v="N.Samba siva reddy"/>
    <x v="191"/>
    <x v="1"/>
    <d v="2022-05-02T00:00:00"/>
    <s v="Bala Raju"/>
    <d v="2022-05-02T00:00:00"/>
    <s v="Bala Raju"/>
    <n v="1"/>
    <n v="0"/>
    <n v="1"/>
  </r>
  <r>
    <s v="Bukkarayasamudram"/>
    <s v="Neelampalli"/>
    <n v="996"/>
    <s v="Neelampalli"/>
    <n v="4"/>
    <s v="N.Nageswariamma"/>
    <x v="192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4"/>
    <s v="N.Nageswariamma"/>
    <x v="192"/>
    <x v="13"/>
    <d v="2022-05-13T00:00:00"/>
    <s v="Bala Raju"/>
    <d v="2022-05-16T00:00:00"/>
    <s v="Bala Raju"/>
    <n v="4"/>
    <n v="0"/>
    <n v="4"/>
  </r>
  <r>
    <s v="Bukkarayasamudram"/>
    <s v="Neelampalli"/>
    <n v="996"/>
    <s v="Neelampalli"/>
    <n v="5"/>
    <s v="R.Jayamma"/>
    <x v="193"/>
    <x v="7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6"/>
    <s v="R.Peddanna"/>
    <x v="194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6"/>
    <s v="R.Peddanna"/>
    <x v="194"/>
    <x v="13"/>
    <d v="2022-05-13T00:00:00"/>
    <s v="Bala Raju"/>
    <d v="2022-05-17T00:00:00"/>
    <s v="Bala Raju"/>
    <n v="5"/>
    <n v="0"/>
    <n v="5"/>
  </r>
  <r>
    <s v="Bukkarayasamudram"/>
    <s v="Neelampalli"/>
    <n v="996"/>
    <s v="Neelampalli"/>
    <n v="7"/>
    <s v="K.Saraspathi"/>
    <x v="195"/>
    <x v="3"/>
    <d v="2022-05-02T00:00:00"/>
    <s v="Bala Raju"/>
    <d v="2022-05-02T00:00:00"/>
    <s v="Bala Raju"/>
    <n v="1"/>
    <n v="0"/>
    <n v="1"/>
  </r>
  <r>
    <s v="Bukkarayasamudram"/>
    <s v="Neelampalli"/>
    <n v="996"/>
    <s v="Neelampalli"/>
    <n v="7"/>
    <s v="K.Saraspathi"/>
    <x v="195"/>
    <x v="11"/>
    <d v="2022-05-13T00:00:00"/>
    <s v="Bala Raju"/>
    <d v="2022-05-15T00:00:00"/>
    <s v="Bala Raju"/>
    <n v="3"/>
    <n v="0"/>
    <n v="3"/>
  </r>
  <r>
    <s v="Bukkarayasamudram"/>
    <s v="Neelampalli"/>
    <n v="996"/>
    <s v="Neelampalli"/>
    <n v="10"/>
    <s v="P.Krusnaya"/>
    <x v="196"/>
    <x v="9"/>
    <d v="2016-08-12T00:00:00"/>
    <s v="balaraju"/>
    <s v="Not Yet Fixed"/>
    <m/>
    <n v="580"/>
    <n v="215"/>
    <n v="365"/>
  </r>
  <r>
    <s v="Bukkarayasamudram"/>
    <s v="Neelampalli"/>
    <n v="996"/>
    <s v="Neelampalli"/>
    <n v="12"/>
    <s v="K.Suvaranamma"/>
    <x v="197"/>
    <x v="3"/>
    <d v="2021-11-03T00:00:00"/>
    <s v="balaraju"/>
    <d v="2021-11-03T00:00:00"/>
    <s v="balaraju"/>
    <n v="157"/>
    <n v="157"/>
    <n v="0"/>
  </r>
  <r>
    <s v="Bukkarayasamudram"/>
    <s v="Neelampalli"/>
    <n v="996"/>
    <s v="Neelampalli"/>
    <n v="13"/>
    <s v="P.Lakshimi devi"/>
    <x v="198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15"/>
    <s v="K.Lakshimi devi"/>
    <x v="199"/>
    <x v="9"/>
    <d v="2016-09-30T00:00:00"/>
    <s v="balaraju"/>
    <s v="Not Yet Fixed"/>
    <m/>
    <n v="580"/>
    <n v="215"/>
    <n v="365"/>
  </r>
  <r>
    <s v="Bukkarayasamudram"/>
    <s v="Neelampalli"/>
    <n v="996"/>
    <s v="Neelampalli"/>
    <n v="16"/>
    <s v="N.Varalakshimi"/>
    <x v="200"/>
    <x v="10"/>
    <d v="2017-09-17T00:00:00"/>
    <s v="balaraju"/>
    <s v="Not Yet Fixed"/>
    <m/>
    <n v="580"/>
    <n v="215"/>
    <n v="365"/>
  </r>
  <r>
    <s v="Bukkarayasamudram"/>
    <s v="Neelampalli"/>
    <n v="996"/>
    <s v="Neelampalli"/>
    <n v="17"/>
    <s v="K.Venkateswara reddy"/>
    <x v="201"/>
    <x v="11"/>
    <d v="2022-05-13T00:00:00"/>
    <s v="Bala Raju"/>
    <d v="2022-05-16T00:00:00"/>
    <s v="Bala Raju"/>
    <n v="4"/>
    <n v="0"/>
    <n v="4"/>
  </r>
  <r>
    <s v="Bukkarayasamudram"/>
    <s v="Neelampalli"/>
    <n v="996"/>
    <s v="Neelampalli"/>
    <n v="20"/>
    <s v="K.Venkata ramanamma"/>
    <x v="202"/>
    <x v="3"/>
    <d v="2021-11-03T00:00:00"/>
    <s v="balaraju"/>
    <d v="2021-11-03T00:00:00"/>
    <s v="balaraju"/>
    <n v="157"/>
    <n v="157"/>
    <n v="0"/>
  </r>
  <r>
    <s v="Bukkarayasamudram"/>
    <s v="Neelampalli"/>
    <n v="996"/>
    <s v="Neelampalli"/>
    <n v="23"/>
    <s v="G.Nagalina"/>
    <x v="203"/>
    <x v="9"/>
    <d v="2019-01-28T00:00:00"/>
    <s v="balaraju"/>
    <s v="Not Yet Fixed"/>
    <m/>
    <n v="580"/>
    <n v="215"/>
    <n v="365"/>
  </r>
  <r>
    <s v="Bukkarayasamudram"/>
    <s v="Neelampalli"/>
    <n v="996"/>
    <s v="Neelampalli"/>
    <n v="24"/>
    <s v="K.Ram reddy"/>
    <x v="204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24"/>
    <s v="K.Ram reddy"/>
    <x v="204"/>
    <x v="4"/>
    <d v="2021-11-03T00:00:00"/>
    <s v="balaraju"/>
    <d v="2021-11-03T00:00:00"/>
    <s v="balaraju"/>
    <n v="157"/>
    <n v="157"/>
    <n v="0"/>
  </r>
  <r>
    <s v="Bukkarayasamudram"/>
    <s v="Neelampalli"/>
    <n v="996"/>
    <s v="Neelampalli"/>
    <n v="26"/>
    <s v="D.Nagabushana"/>
    <x v="205"/>
    <x v="9"/>
    <d v="2019-01-28T00:00:00"/>
    <s v="balaraju"/>
    <s v="Not Yet Fixed"/>
    <m/>
    <n v="580"/>
    <n v="215"/>
    <n v="365"/>
  </r>
  <r>
    <s v="Bukkarayasamudram"/>
    <s v="Neelampalli"/>
    <n v="996"/>
    <s v="Neelampalli"/>
    <n v="27"/>
    <s v="D.Rajappa"/>
    <x v="206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27"/>
    <s v="D.Rajappa"/>
    <x v="206"/>
    <x v="13"/>
    <d v="2021-11-03T00:00:00"/>
    <s v="balaraju"/>
    <d v="2021-11-03T00:00:00"/>
    <s v="balaraju"/>
    <n v="157"/>
    <n v="157"/>
    <n v="0"/>
  </r>
  <r>
    <s v="Bukkarayasamudram"/>
    <s v="Neelampalli"/>
    <n v="996"/>
    <s v="Neelampalli"/>
    <n v="27"/>
    <s v="D.Rajappa"/>
    <x v="206"/>
    <x v="3"/>
    <d v="2022-05-02T00:00:00"/>
    <s v="Bala Raju"/>
    <d v="2022-05-02T00:00:00"/>
    <s v="Bala Raju"/>
    <n v="1"/>
    <n v="0"/>
    <n v="1"/>
  </r>
  <r>
    <s v="Bukkarayasamudram"/>
    <s v="Neelampalli"/>
    <n v="996"/>
    <s v="Neelampalli"/>
    <n v="28"/>
    <s v="N.Savithramma"/>
    <x v="207"/>
    <x v="6"/>
    <d v="2021-08-01T00:00:00"/>
    <s v="balaraju"/>
    <d v="2021-08-07T00:00:00"/>
    <s v="balaraju"/>
    <n v="69"/>
    <n v="69"/>
    <n v="0"/>
  </r>
  <r>
    <s v="Bukkarayasamudram"/>
    <s v="Janthuluru"/>
    <n v="993"/>
    <s v="Janthuluru"/>
    <n v="25"/>
    <s v="B.Rathnamma"/>
    <x v="208"/>
    <x v="7"/>
    <d v="2021-08-01T00:00:00"/>
    <s v="balaraju"/>
    <d v="2021-08-05T00:00:00"/>
    <s v="balaraju"/>
    <n v="67"/>
    <n v="67"/>
    <n v="0"/>
  </r>
  <r>
    <s v="Bukkarayasamudram"/>
    <s v="Janthuluru"/>
    <n v="993"/>
    <s v="Janthuluru"/>
    <n v="25"/>
    <s v="B.Rathnamma"/>
    <x v="208"/>
    <x v="4"/>
    <d v="2021-12-10T00:00:00"/>
    <s v="Raju"/>
    <d v="2022-04-05T00:00:00"/>
    <s v="Bala Raju"/>
    <n v="310"/>
    <n v="215"/>
    <n v="95"/>
  </r>
  <r>
    <s v="Bukkarayasamudram"/>
    <s v="Neelampalli"/>
    <n v="996"/>
    <s v="Neelampalli"/>
    <n v="30"/>
    <s v="G.Adinarayanareddy"/>
    <x v="209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31"/>
    <s v="E.Lakshmi devi"/>
    <x v="210"/>
    <x v="3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33"/>
    <s v="C.Ranganna"/>
    <x v="211"/>
    <x v="4"/>
    <d v="2022-05-13T00:00:00"/>
    <s v="Bala Raju"/>
    <d v="2022-05-16T00:00:00"/>
    <s v="Bala Raju"/>
    <n v="4"/>
    <n v="0"/>
    <n v="4"/>
  </r>
  <r>
    <s v="Bukkarayasamudram"/>
    <s v="Neelampalli"/>
    <n v="996"/>
    <s v="Neelampalli"/>
    <n v="35"/>
    <s v="B.Adinarayanamma"/>
    <x v="212"/>
    <x v="9"/>
    <d v="2019-01-29T00:00:00"/>
    <s v="balaraju"/>
    <s v="Not Yet Fixed"/>
    <m/>
    <n v="580"/>
    <n v="215"/>
    <n v="365"/>
  </r>
  <r>
    <s v="Bukkarayasamudram"/>
    <s v="Neelampalli"/>
    <n v="996"/>
    <s v="Neelampalli"/>
    <n v="38"/>
    <s v="M.Narappa"/>
    <x v="213"/>
    <x v="12"/>
    <d v="2022-05-12T00:00:00"/>
    <s v="Bala Raju"/>
    <d v="2022-05-16T00:00:00"/>
    <s v="Bala Raju"/>
    <n v="5"/>
    <n v="0"/>
    <n v="5"/>
  </r>
  <r>
    <s v="Bukkarayasamudram"/>
    <s v="Neelampalli"/>
    <n v="996"/>
    <s v="Neelampalli"/>
    <n v="40"/>
    <s v="P.Jayalakshmi"/>
    <x v="214"/>
    <x v="9"/>
    <d v="2017-01-24T00:00:00"/>
    <s v="balaraju"/>
    <s v="Not Yet Fixed"/>
    <m/>
    <n v="580"/>
    <n v="215"/>
    <n v="365"/>
  </r>
  <r>
    <s v="Bukkarayasamudram"/>
    <s v="Neelampalli"/>
    <n v="996"/>
    <s v="Neelampalli"/>
    <n v="41"/>
    <s v="K.Bhagyalakshmi"/>
    <x v="215"/>
    <x v="1"/>
    <d v="2022-05-14T00:00:00"/>
    <s v="Bala Raju"/>
    <d v="2022-05-16T00:00:00"/>
    <s v="Bala Raju"/>
    <n v="3"/>
    <n v="0"/>
    <n v="3"/>
  </r>
  <r>
    <s v="Bukkarayasamudram"/>
    <s v="Neelampalli"/>
    <n v="996"/>
    <s v="Neelampalli"/>
    <n v="42"/>
    <s v="K.Vijayabhaskhar reddy"/>
    <x v="216"/>
    <x v="1"/>
    <d v="2021-08-02T00:00:00"/>
    <s v="balaraju"/>
    <d v="2021-08-06T00:00:00"/>
    <s v="balaraju"/>
    <n v="68"/>
    <n v="68"/>
    <n v="0"/>
  </r>
  <r>
    <s v="Bukkarayasamudram"/>
    <s v="Neelampalli"/>
    <n v="996"/>
    <s v="Neelampalli"/>
    <n v="42"/>
    <s v="K.Vijayabhaskhar reddy"/>
    <x v="216"/>
    <x v="3"/>
    <d v="2021-11-03T00:00:00"/>
    <s v="balaraju"/>
    <d v="2021-11-03T00:00:00"/>
    <s v="balaraju"/>
    <n v="157"/>
    <n v="157"/>
    <n v="0"/>
  </r>
  <r>
    <s v="Kuderu"/>
    <s v="Cholasamudram"/>
    <n v="868"/>
    <s v="Cholasamudram"/>
    <n v="44"/>
    <s v="Gowramma"/>
    <x v="217"/>
    <x v="9"/>
    <d v="2017-03-01T00:00:00"/>
    <s v="chakra"/>
    <s v="Not Yet Fixed"/>
    <m/>
    <n v="580"/>
    <n v="215"/>
    <n v="365"/>
  </r>
  <r>
    <s v="Kuderu"/>
    <s v="Cholasamudram"/>
    <n v="868"/>
    <s v="Cholasamudram"/>
    <n v="45"/>
    <s v="Manjula"/>
    <x v="218"/>
    <x v="9"/>
    <d v="2017-01-19T00:00:00"/>
    <s v="chakra"/>
    <s v="Not Yet Fixed"/>
    <m/>
    <n v="580"/>
    <n v="215"/>
    <n v="365"/>
  </r>
  <r>
    <s v="Kuderu"/>
    <s v="Cholasamudram"/>
    <n v="868"/>
    <s v="Cholasamudram"/>
    <n v="49"/>
    <s v="Lakshmi"/>
    <x v="219"/>
    <x v="9"/>
    <d v="2019-06-01T00:00:00"/>
    <s v="chakra"/>
    <s v="Not Yet Fixed"/>
    <m/>
    <n v="580"/>
    <n v="215"/>
    <n v="365"/>
  </r>
  <r>
    <s v="Kuderu"/>
    <s v="Cholasamudram"/>
    <n v="868"/>
    <s v="Cholasamudram"/>
    <n v="53"/>
    <s v="S Kavithamma"/>
    <x v="220"/>
    <x v="9"/>
    <d v="2017-03-30T00:00:00"/>
    <s v="chakra"/>
    <s v="Not Yet Fixed"/>
    <m/>
    <n v="580"/>
    <n v="215"/>
    <n v="365"/>
  </r>
  <r>
    <s v="Dharmavaram"/>
    <s v="Thummala"/>
    <n v="225"/>
    <s v="Tummala"/>
    <n v="51"/>
    <s v="Narayanamma"/>
    <x v="221"/>
    <x v="4"/>
    <d v="2019-01-20T00:00:00"/>
    <s v="Mylar"/>
    <s v="Not Yet Fixed"/>
    <m/>
    <n v="580"/>
    <n v="215"/>
    <n v="365"/>
  </r>
  <r>
    <s v="Rapthadu"/>
    <s v="Rapthadu"/>
    <n v="144"/>
    <s v="Gangalakunta"/>
    <n v="62"/>
    <s v="Yellamma"/>
    <x v="222"/>
    <x v="5"/>
    <d v="2019-01-25T00:00:00"/>
    <s v="K.Ramesh"/>
    <s v="Not Yet Fixed"/>
    <m/>
    <n v="580"/>
    <n v="215"/>
    <n v="365"/>
  </r>
  <r>
    <s v="Rapthadu"/>
    <s v="Rapthadu"/>
    <n v="144"/>
    <s v="Gangalakunta"/>
    <n v="63"/>
    <s v="B.Bull nagaraju"/>
    <x v="223"/>
    <x v="6"/>
    <d v="2017-04-16T00:00:00"/>
    <s v="kRAMESH"/>
    <s v="Not Yet Fixed"/>
    <m/>
    <n v="580"/>
    <n v="215"/>
    <n v="365"/>
  </r>
  <r>
    <s v="Rapthadu"/>
    <s v="Rapthadu"/>
    <n v="144"/>
    <s v="Gangalakunta"/>
    <n v="65"/>
    <s v="Y. Komalamma"/>
    <x v="224"/>
    <x v="9"/>
    <d v="2018-01-02T00:00:00"/>
    <s v="K Ramesh"/>
    <s v="Not Yet Fixed"/>
    <m/>
    <n v="580"/>
    <n v="215"/>
    <n v="365"/>
  </r>
  <r>
    <s v="Rapthadu"/>
    <s v="Rapthadu"/>
    <n v="144"/>
    <s v="Gangalakunta"/>
    <n v="67"/>
    <s v="G. Ramulamma"/>
    <x v="225"/>
    <x v="9"/>
    <d v="2016-12-15T00:00:00"/>
    <s v="A Rudraiah"/>
    <s v="Not Yet Fixed"/>
    <m/>
    <n v="580"/>
    <n v="215"/>
    <n v="365"/>
  </r>
  <r>
    <s v="Rapthadu"/>
    <s v="Rapthadu"/>
    <n v="144"/>
    <s v="Gangalakunta"/>
    <n v="68"/>
    <s v="K.Lokeswari"/>
    <x v="226"/>
    <x v="9"/>
    <d v="2017-10-28T00:00:00"/>
    <s v="K.Ramesh."/>
    <s v="Not Yet Fixed"/>
    <m/>
    <n v="580"/>
    <n v="215"/>
    <n v="365"/>
  </r>
  <r>
    <s v="Rapthadu"/>
    <s v="Rapthadu"/>
    <n v="144"/>
    <s v="Gangalakunta"/>
    <n v="71"/>
    <s v="Budaga Nagamani"/>
    <x v="227"/>
    <x v="6"/>
    <d v="2017-10-31T00:00:00"/>
    <s v="K.Ramesh"/>
    <s v="Not Yet Fixed"/>
    <m/>
    <n v="580"/>
    <n v="215"/>
    <n v="365"/>
  </r>
  <r>
    <s v="Rapthadu"/>
    <s v="Rapthadu"/>
    <n v="144"/>
    <s v="Gangalakunta"/>
    <n v="73"/>
    <s v="B.Malliswari"/>
    <x v="228"/>
    <x v="8"/>
    <d v="2019-01-26T00:00:00"/>
    <s v="K.Ramesh"/>
    <s v="Not Yet Fixed"/>
    <m/>
    <n v="580"/>
    <n v="215"/>
    <n v="365"/>
  </r>
  <r>
    <s v="Rapthadu"/>
    <s v="Maruru"/>
    <n v="141"/>
    <s v="Chaptla"/>
    <n v="37"/>
    <s v="T.Marekka"/>
    <x v="229"/>
    <x v="6"/>
    <d v="2017-04-06T00:00:00"/>
    <s v="chakra"/>
    <s v="Not Yet Fixed"/>
    <m/>
    <n v="580"/>
    <n v="215"/>
    <n v="365"/>
  </r>
  <r>
    <s v="Rapthadu"/>
    <s v="Maruru"/>
    <n v="141"/>
    <s v="Chaptla"/>
    <n v="39"/>
    <s v="T. Ratnamma"/>
    <x v="230"/>
    <x v="6"/>
    <d v="2019-01-28T00:00:00"/>
    <s v="K.Ramesh"/>
    <s v="Not Yet Fixed"/>
    <m/>
    <n v="580"/>
    <n v="215"/>
    <n v="365"/>
  </r>
  <r>
    <s v="Singanamala"/>
    <s v="Sodanapalli"/>
    <n v="1067"/>
    <s v="sodanapalli"/>
    <n v="9"/>
    <s v="B.Radikalakshmi"/>
    <x v="231"/>
    <x v="6"/>
    <d v="2016-11-03T00:00:00"/>
    <s v="palaiah"/>
    <s v="Not Yet Fixed"/>
    <m/>
    <n v="580"/>
    <n v="215"/>
    <n v="365"/>
  </r>
  <r>
    <s v="Singanamala"/>
    <s v="Sodanapalli"/>
    <n v="1067"/>
    <s v="sodanapalli"/>
    <n v="10"/>
    <s v="D.Sivalakshmi"/>
    <x v="232"/>
    <x v="9"/>
    <d v="2018-04-01T00:00:00"/>
    <s v="palaiah"/>
    <s v="Not Yet Fixed"/>
    <m/>
    <n v="580"/>
    <n v="215"/>
    <n v="365"/>
  </r>
  <r>
    <s v="Singanamala"/>
    <s v="Sodanapalli"/>
    <n v="1067"/>
    <s v="sodanapalli"/>
    <n v="11"/>
    <s v="V. Ashwarthamma"/>
    <x v="233"/>
    <x v="9"/>
    <d v="2018-04-05T00:00:00"/>
    <s v="palaiah"/>
    <s v="Not Yet Fixed"/>
    <m/>
    <n v="580"/>
    <n v="215"/>
    <n v="365"/>
  </r>
  <r>
    <s v="Rapthadu"/>
    <s v="Pullalarevu"/>
    <n v="154"/>
    <s v="Pullalarevu"/>
    <n v="58"/>
    <s v="Lingamma"/>
    <x v="234"/>
    <x v="15"/>
    <d v="2019-10-10T00:00:00"/>
    <s v="K,Ramesh"/>
    <s v="Not Yet Fixed"/>
    <m/>
    <n v="580"/>
    <n v="215"/>
    <n v="365"/>
  </r>
  <r>
    <s v="Rapthadu"/>
    <s v="Pullalarevu"/>
    <n v="154"/>
    <s v="Pullalarevu"/>
    <n v="60"/>
    <s v="G.Channamma"/>
    <x v="235"/>
    <x v="8"/>
    <d v="2019-04-02T00:00:00"/>
    <s v="K.Ramesh"/>
    <s v="Not Yet Fixed"/>
    <m/>
    <n v="580"/>
    <n v="215"/>
    <n v="365"/>
  </r>
  <r>
    <s v="Rapthadu"/>
    <s v="Pullalarevu"/>
    <n v="154"/>
    <s v="Pullalarevu"/>
    <n v="65"/>
    <s v="Kummara Maheshwari"/>
    <x v="236"/>
    <x v="13"/>
    <d v="2019-09-21T00:00:00"/>
    <s v="K.Ramesh"/>
    <s v="Not Yet Fixed"/>
    <m/>
    <n v="580"/>
    <n v="215"/>
    <n v="365"/>
  </r>
  <r>
    <s v="Rapthadu"/>
    <s v="Pullalarevu"/>
    <n v="154"/>
    <s v="Pullalarevu"/>
    <n v="67"/>
    <s v="B. Eswaramma"/>
    <x v="237"/>
    <x v="9"/>
    <d v="2017-01-10T00:00:00"/>
    <s v="A Rudraiah"/>
    <s v="Not Yet Fixed"/>
    <m/>
    <n v="580"/>
    <n v="215"/>
    <n v="365"/>
  </r>
  <r>
    <s v="Rapthadu"/>
    <s v="Pullalarevu"/>
    <n v="154"/>
    <s v="Pullalarevu"/>
    <n v="68"/>
    <s v="Lakshmi Devi"/>
    <x v="238"/>
    <x v="8"/>
    <d v="2019-01-24T00:00:00"/>
    <s v="K.Ramesh"/>
    <s v="Not Yet Fixed"/>
    <m/>
    <n v="580"/>
    <n v="215"/>
    <n v="365"/>
  </r>
  <r>
    <s v="Rapthadu"/>
    <s v="Pullalarevu"/>
    <n v="154"/>
    <s v="Pullalarevu"/>
    <n v="69"/>
    <s v="M. Chandra Kala"/>
    <x v="239"/>
    <x v="9"/>
    <d v="2019-01-24T00:00:00"/>
    <s v="K.Ramesh"/>
    <s v="Not Yet Fixed"/>
    <m/>
    <n v="580"/>
    <n v="215"/>
    <n v="365"/>
  </r>
  <r>
    <s v="Rapthadu"/>
    <s v="Pullalarevu"/>
    <n v="154"/>
    <s v="Pullalarevu"/>
    <n v="73"/>
    <s v="M. Nageshwari"/>
    <x v="240"/>
    <x v="5"/>
    <d v="2019-01-24T00:00:00"/>
    <s v="K.Ramesh"/>
    <s v="Not Yet Fixed"/>
    <m/>
    <n v="580"/>
    <n v="215"/>
    <n v="365"/>
  </r>
  <r>
    <s v="Rapthadu"/>
    <s v="Pullalarevu"/>
    <n v="154"/>
    <s v="Pullalarevu"/>
    <n v="74"/>
    <s v="D.Ysodhamma"/>
    <x v="241"/>
    <x v="6"/>
    <d v="2019-01-24T00:00:00"/>
    <s v="K.Ramesh"/>
    <s v="Not Yet Fixed"/>
    <m/>
    <n v="580"/>
    <n v="215"/>
    <n v="365"/>
  </r>
  <r>
    <s v="Rapthadu"/>
    <s v="Pullalarevu"/>
    <n v="154"/>
    <s v="Pullalarevu"/>
    <n v="76"/>
    <s v="M.Sarala"/>
    <x v="242"/>
    <x v="9"/>
    <d v="2017-12-23T00:00:00"/>
    <s v="K Ramesh"/>
    <s v="Not Yet Fixed"/>
    <m/>
    <n v="580"/>
    <n v="215"/>
    <n v="365"/>
  </r>
  <r>
    <s v="Rapthadu"/>
    <s v="Pullalarevu"/>
    <n v="154"/>
    <s v="Pullalarevu"/>
    <n v="78"/>
    <s v="N.Surya Narayana"/>
    <x v="243"/>
    <x v="9"/>
    <d v="2017-11-10T00:00:00"/>
    <s v="K.Ramesh"/>
    <s v="Not Yet Fixed"/>
    <m/>
    <n v="580"/>
    <n v="215"/>
    <n v="365"/>
  </r>
  <r>
    <s v="Battalapalli"/>
    <s v="Edula Mushturu"/>
    <n v="1049"/>
    <s v="Edula Mushturu"/>
    <n v="15"/>
    <s v="Talari Narayanaswami"/>
    <x v="244"/>
    <x v="4"/>
    <d v="2021-09-17T00:00:00"/>
    <s v="K.Anjineyulu"/>
    <d v="2021-09-18T00:00:00"/>
    <s v="K.Anjineyulu"/>
    <n v="111"/>
    <n v="111"/>
    <n v="0"/>
  </r>
  <r>
    <s v="Battalapalli"/>
    <s v="Edula Mushturu"/>
    <n v="1049"/>
    <s v="Edula Mushturu"/>
    <n v="15"/>
    <s v="Talari Narayanaswami"/>
    <x v="244"/>
    <x v="3"/>
    <d v="2021-11-01T00:00:00"/>
    <s v="K.Anjineyulu"/>
    <d v="2021-11-01T00:00:00"/>
    <s v="K.Anjineyulu"/>
    <n v="155"/>
    <n v="155"/>
    <n v="0"/>
  </r>
  <r>
    <s v="Battalapalli"/>
    <s v="Edula Mushturu"/>
    <n v="1049"/>
    <s v="Edula Mushturu"/>
    <n v="15"/>
    <s v="Talari Narayanaswami"/>
    <x v="244"/>
    <x v="4"/>
    <d v="2022-01-20T00:00:00"/>
    <s v="K.Anjineyulu"/>
    <d v="2022-02-20T00:00:00"/>
    <s v="K.Anjineyulu"/>
    <n v="32"/>
    <n v="0"/>
    <n v="32"/>
  </r>
  <r>
    <s v="Battalapalli"/>
    <s v="Edula Mushturu"/>
    <n v="1049"/>
    <s v="Edula Mushturu"/>
    <n v="15"/>
    <s v="Talari Narayanaswami"/>
    <x v="244"/>
    <x v="3"/>
    <d v="2022-03-20T00:00:00"/>
    <s v="K.Anjineyulu"/>
    <d v="2022-03-20T00:00:00"/>
    <s v="K.Anjineyulu"/>
    <n v="1"/>
    <n v="0"/>
    <n v="1"/>
  </r>
  <r>
    <s v="Battalapalli"/>
    <s v="Edula Mushturu"/>
    <n v="1049"/>
    <s v="Edula Mushturu"/>
    <n v="15"/>
    <s v="Talari Narayanaswami"/>
    <x v="244"/>
    <x v="2"/>
    <d v="2022-06-20T00:00:00"/>
    <s v="K.Anjineyulu"/>
    <d v="2022-06-20T00:00:00"/>
    <s v="K.Anjineyulu"/>
    <n v="1"/>
    <n v="0"/>
    <n v="1"/>
  </r>
  <r>
    <s v="Dharmavaram"/>
    <s v="Regatipalli"/>
    <n v="1070"/>
    <s v="Regatipalli"/>
    <n v="25"/>
    <s v="Meenakshi"/>
    <x v="245"/>
    <x v="9"/>
    <d v="2017-04-04T00:00:00"/>
    <s v="Mylar swamy"/>
    <s v="Not Yet Fixed"/>
    <m/>
    <n v="580"/>
    <n v="215"/>
    <n v="365"/>
  </r>
  <r>
    <s v="Singanamala"/>
    <s v="Sodanapalli"/>
    <n v="1067"/>
    <s v="sodanapalli"/>
    <n v="28"/>
    <s v="P.Venkatalakshmi"/>
    <x v="246"/>
    <x v="6"/>
    <d v="2018-01-24T00:00:00"/>
    <s v="palaiah"/>
    <s v="Not Yet Fixed"/>
    <m/>
    <n v="580"/>
    <n v="215"/>
    <n v="365"/>
  </r>
  <r>
    <s v="Dharmavaram"/>
    <s v="Ravulacheruvu"/>
    <n v="1071"/>
    <s v="Thippepalii"/>
    <n v="7"/>
    <s v="Nagarathna"/>
    <x v="247"/>
    <x v="9"/>
    <d v="2018-02-01T00:00:00"/>
    <s v="Mylarswamy"/>
    <s v="Not Yet Fixed"/>
    <m/>
    <n v="580"/>
    <n v="215"/>
    <n v="365"/>
  </r>
  <r>
    <s v="Dharmavaram"/>
    <s v="Ravulacheruvu"/>
    <n v="1071"/>
    <s v="Thippepalii"/>
    <n v="9"/>
    <s v="Chndhra kala"/>
    <x v="248"/>
    <x v="9"/>
    <d v="2017-12-11T00:00:00"/>
    <s v="Mylar swamy"/>
    <s v="Not Yet Fixed"/>
    <m/>
    <n v="580"/>
    <n v="215"/>
    <n v="365"/>
  </r>
  <r>
    <s v="Dharmavaram"/>
    <s v="Thummala"/>
    <n v="948"/>
    <s v="Mallaineni Palli"/>
    <n v="15"/>
    <s v="Ramalinga reddy"/>
    <x v="249"/>
    <x v="3"/>
    <d v="2021-09-02T00:00:00"/>
    <s v="Mylar"/>
    <d v="2021-09-03T00:00:00"/>
    <s v="Mylar"/>
    <n v="96"/>
    <n v="96"/>
    <n v="0"/>
  </r>
  <r>
    <s v="Dharmavaram"/>
    <s v="Thummala"/>
    <n v="948"/>
    <s v="Mallaineni Palli"/>
    <n v="16"/>
    <s v="Lakshminarayana"/>
    <x v="250"/>
    <x v="5"/>
    <d v="2019-01-10T00:00:00"/>
    <s v="Mylar"/>
    <d v="2021-09-02T00:00:00"/>
    <s v="Mylar"/>
    <n v="95"/>
    <n v="95"/>
    <n v="0"/>
  </r>
  <r>
    <s v="Dharmavaram"/>
    <s v="Thummala"/>
    <n v="948"/>
    <s v="Mallaineni Palli"/>
    <n v="18"/>
    <s v="Pujari Ramulappa"/>
    <x v="251"/>
    <x v="6"/>
    <d v="2017-02-02T00:00:00"/>
    <s v="Mylar swamy"/>
    <s v="Not Yet Fixed"/>
    <m/>
    <n v="580"/>
    <n v="215"/>
    <n v="365"/>
  </r>
  <r>
    <s v="Dharmavaram"/>
    <s v="Thummala"/>
    <n v="948"/>
    <s v="Mallaineni Palli"/>
    <n v="19"/>
    <s v="Ramalakshmi"/>
    <x v="252"/>
    <x v="3"/>
    <d v="2021-09-03T00:00:00"/>
    <s v="Mylar"/>
    <d v="2021-09-04T00:00:00"/>
    <s v="Mylar"/>
    <n v="97"/>
    <n v="97"/>
    <n v="0"/>
  </r>
  <r>
    <s v="Dharmavaram"/>
    <s v="Thummala"/>
    <n v="948"/>
    <s v="Mallaineni Palli"/>
    <n v="20"/>
    <s v="P.Venkatesh"/>
    <x v="253"/>
    <x v="6"/>
    <d v="2018-01-29T00:00:00"/>
    <s v="Mylar swamy"/>
    <s v="Not Yet Fixed"/>
    <m/>
    <n v="580"/>
    <n v="215"/>
    <n v="365"/>
  </r>
  <r>
    <s v="Dharmavaram"/>
    <s v="Thummala"/>
    <n v="948"/>
    <s v="Mallaineni Palli"/>
    <n v="23"/>
    <s v="C.Nagamma"/>
    <x v="254"/>
    <x v="9"/>
    <d v="2017-12-15T00:00:00"/>
    <s v="Mylar swamy"/>
    <s v="Not Yet Fixed"/>
    <m/>
    <n v="580"/>
    <n v="215"/>
    <n v="365"/>
  </r>
  <r>
    <s v="Dharmavaram"/>
    <s v="Thummala"/>
    <n v="948"/>
    <s v="Mallaineni Palli"/>
    <n v="24"/>
    <s v="Chandrasekar reddy"/>
    <x v="255"/>
    <x v="5"/>
    <d v="2019-01-10T00:00:00"/>
    <s v="Mylar"/>
    <s v="Not Yet Fixed"/>
    <m/>
    <n v="580"/>
    <n v="215"/>
    <n v="365"/>
  </r>
  <r>
    <s v="Dharmavaram"/>
    <s v="Thummala"/>
    <n v="948"/>
    <s v="Mallaineni Palli"/>
    <n v="25"/>
    <s v="P.Venkataramudu"/>
    <x v="256"/>
    <x v="6"/>
    <d v="2017-02-02T00:00:00"/>
    <s v="Mylar swamy"/>
    <d v="2021-09-27T00:00:00"/>
    <s v="Mylar"/>
    <n v="120"/>
    <n v="120"/>
    <n v="0"/>
  </r>
  <r>
    <s v="Bukkarayasamudram"/>
    <s v="Govindupalli"/>
    <n v="992"/>
    <s v="Govindupalli"/>
    <n v="1"/>
    <s v="P.Rajini"/>
    <x v="257"/>
    <x v="9"/>
    <d v="2016-09-26T00:00:00"/>
    <s v="balaraju"/>
    <s v="Not Yet Fixed"/>
    <m/>
    <n v="580"/>
    <n v="215"/>
    <n v="365"/>
  </r>
  <r>
    <s v="Bukkarayasamudram"/>
    <s v="Govindupalli"/>
    <n v="992"/>
    <s v="Govindupalli"/>
    <n v="7"/>
    <s v="B,Narayana"/>
    <x v="258"/>
    <x v="6"/>
    <d v="2018-11-23T00:00:00"/>
    <s v="balaraju"/>
    <d v="2022-04-01T00:00:00"/>
    <s v="Bala Raju"/>
    <n v="306"/>
    <n v="215"/>
    <n v="91"/>
  </r>
  <r>
    <s v="Bukkarayasamudram"/>
    <s v="Govindupalli"/>
    <n v="992"/>
    <s v="Govindupalli"/>
    <n v="11"/>
    <s v="B.Nagesh"/>
    <x v="259"/>
    <x v="6"/>
    <d v="2019-04-18T00:00:00"/>
    <s v="balaraju"/>
    <d v="2022-04-01T00:00:00"/>
    <s v="Bala Raju"/>
    <n v="306"/>
    <n v="215"/>
    <n v="91"/>
  </r>
  <r>
    <s v="Bukkarayasamudram"/>
    <s v="Govindupalli"/>
    <n v="977"/>
    <s v="Boyakottala"/>
    <n v="3"/>
    <s v="B.Pullamma"/>
    <x v="260"/>
    <x v="6"/>
    <d v="2019-04-17T00:00:00"/>
    <s v="balaraju"/>
    <d v="2022-03-04T00:00:00"/>
    <s v="Bala Raju"/>
    <n v="278"/>
    <n v="215"/>
    <n v="63"/>
  </r>
  <r>
    <s v="Bukkarayasamudram"/>
    <s v="Govindupalli"/>
    <n v="977"/>
    <s v="Boyakottala"/>
    <n v="5"/>
    <s v="S.Adilakshimi"/>
    <x v="261"/>
    <x v="3"/>
    <d v="2022-03-08T00:00:00"/>
    <s v="Bala Raju"/>
    <d v="2022-03-08T00:00:00"/>
    <s v="Bala Raju"/>
    <n v="1"/>
    <n v="0"/>
    <n v="1"/>
  </r>
  <r>
    <s v="Bukkarayasamudram"/>
    <s v="Govindupalli"/>
    <n v="977"/>
    <s v="Boyakottala"/>
    <n v="6"/>
    <s v="S.Nageswari"/>
    <x v="262"/>
    <x v="3"/>
    <d v="2022-03-08T00:00:00"/>
    <s v="Bala Raju"/>
    <d v="2022-03-08T00:00:00"/>
    <s v="Bala Raju"/>
    <n v="1"/>
    <n v="0"/>
    <n v="1"/>
  </r>
  <r>
    <s v="Bukkarayasamudram"/>
    <s v="Govindupalli"/>
    <n v="977"/>
    <s v="Boyakottala"/>
    <n v="8"/>
    <s v="S.Ligamma"/>
    <x v="263"/>
    <x v="6"/>
    <d v="2018-11-22T00:00:00"/>
    <s v="balaraju"/>
    <d v="2022-03-08T00:00:00"/>
    <s v="Bala Raju"/>
    <n v="282"/>
    <n v="215"/>
    <n v="67"/>
  </r>
  <r>
    <s v="Bukkarayasamudram"/>
    <s v="Govindupalli"/>
    <n v="977"/>
    <s v="Boyakottala"/>
    <n v="9"/>
    <s v="S.Kumari"/>
    <x v="264"/>
    <x v="6"/>
    <d v="2019-04-17T00:00:00"/>
    <s v="balaraju"/>
    <d v="2022-03-02T00:00:00"/>
    <s v="Bala Raju"/>
    <n v="276"/>
    <n v="215"/>
    <n v="61"/>
  </r>
  <r>
    <s v="Singanamala"/>
    <s v="Tarimela"/>
    <n v="1072"/>
    <s v="Tarimela"/>
    <n v="2"/>
    <s v="K Sridevi"/>
    <x v="265"/>
    <x v="9"/>
    <d v="2017-04-01T00:00:00"/>
    <s v="chakra"/>
    <s v="Not Yet Fixed"/>
    <m/>
    <n v="580"/>
    <n v="215"/>
    <n v="365"/>
  </r>
  <r>
    <s v="Singanamala"/>
    <s v="Tarimela"/>
    <n v="1072"/>
    <s v="Tarimela"/>
    <n v="11"/>
    <s v="Amaravathi"/>
    <x v="266"/>
    <x v="5"/>
    <d v="2019-01-02T00:00:00"/>
    <s v="chakra"/>
    <s v="Not Yet Fixed"/>
    <m/>
    <n v="580"/>
    <n v="215"/>
    <n v="365"/>
  </r>
  <r>
    <s v="Singanamala"/>
    <s v="Tarimela"/>
    <n v="1072"/>
    <s v="Tarimela"/>
    <n v="14"/>
    <s v="Devakka"/>
    <x v="267"/>
    <x v="10"/>
    <d v="2017-10-18T00:00:00"/>
    <s v="chakra"/>
    <s v="Not Yet Fixed"/>
    <m/>
    <n v="580"/>
    <n v="215"/>
    <n v="365"/>
  </r>
  <r>
    <s v="Singanamala"/>
    <s v="Tarimela"/>
    <n v="1072"/>
    <s v="Tarimela"/>
    <n v="20"/>
    <s v="J Munemma"/>
    <x v="268"/>
    <x v="5"/>
    <d v="2019-01-05T00:00:00"/>
    <s v="chakra"/>
    <s v="Not Yet Fixed"/>
    <m/>
    <n v="580"/>
    <n v="215"/>
    <n v="365"/>
  </r>
  <r>
    <s v="Singanamala"/>
    <s v="Tarimela"/>
    <n v="1072"/>
    <s v="Tarimela"/>
    <n v="21"/>
    <s v="T Nallamma"/>
    <x v="269"/>
    <x v="5"/>
    <d v="2019-01-06T00:00:00"/>
    <s v="chakra"/>
    <s v="Not Yet Fixed"/>
    <m/>
    <n v="580"/>
    <n v="215"/>
    <n v="365"/>
  </r>
  <r>
    <s v="Singanamala"/>
    <s v="Tarimela"/>
    <n v="1072"/>
    <s v="Tarimela"/>
    <n v="24"/>
    <s v="C Venkatalakshmi"/>
    <x v="270"/>
    <x v="14"/>
    <d v="2019-01-07T00:00:00"/>
    <s v="chakra"/>
    <s v="Not Yet Fixed"/>
    <m/>
    <n v="580"/>
    <n v="215"/>
    <n v="365"/>
  </r>
  <r>
    <s v="Singanamala"/>
    <s v="Tarimela"/>
    <n v="1072"/>
    <s v="Tarimela"/>
    <n v="25"/>
    <s v="Ramalakshmamma"/>
    <x v="271"/>
    <x v="5"/>
    <d v="2019-01-08T00:00:00"/>
    <s v="chakra"/>
    <s v="Not Yet Fixed"/>
    <m/>
    <n v="580"/>
    <n v="215"/>
    <n v="365"/>
  </r>
  <r>
    <s v="Singanamala"/>
    <s v="Tarimela"/>
    <n v="1072"/>
    <s v="Tarimela"/>
    <n v="35"/>
    <s v="G.Ademma"/>
    <x v="272"/>
    <x v="5"/>
    <d v="2019-01-09T00:00:00"/>
    <s v="chakra"/>
    <s v="Not Yet Fixed"/>
    <m/>
    <n v="580"/>
    <n v="215"/>
    <n v="365"/>
  </r>
  <r>
    <s v="Singanamala"/>
    <s v="Tarimela"/>
    <n v="1072"/>
    <s v="Tarimela"/>
    <n v="36"/>
    <s v="R Kamalakshmi"/>
    <x v="273"/>
    <x v="5"/>
    <d v="2019-01-10T00:00:00"/>
    <s v="chakra"/>
    <s v="Not Yet Fixed"/>
    <m/>
    <n v="580"/>
    <n v="215"/>
    <n v="365"/>
  </r>
  <r>
    <s v="Battalapalli"/>
    <s v="Edula Mushturu"/>
    <n v="1049"/>
    <s v="Edula Mushturu"/>
    <n v="16"/>
    <s v="Sake Venkatesu"/>
    <x v="274"/>
    <x v="1"/>
    <d v="2021-07-12T00:00:00"/>
    <s v="K.Anjineyulu"/>
    <d v="2021-07-13T00:00:00"/>
    <s v="K.Anjineyulu"/>
    <n v="44"/>
    <n v="44"/>
    <n v="0"/>
  </r>
  <r>
    <s v="Battalapalli"/>
    <s v="Edula Mushturu"/>
    <n v="1049"/>
    <s v="Edula Mushturu"/>
    <n v="16"/>
    <s v="Sake Venkatesu"/>
    <x v="274"/>
    <x v="1"/>
    <d v="2021-09-28T00:00:00"/>
    <s v="K.Anjineyulu"/>
    <d v="2021-09-29T00:00:00"/>
    <s v="K.Anjineyulu"/>
    <n v="122"/>
    <n v="122"/>
    <n v="0"/>
  </r>
  <r>
    <s v="Rapthadu"/>
    <s v="Bukkacherla"/>
    <n v="140"/>
    <s v="Bukkacherla"/>
    <n v="67"/>
    <s v="Sake vannuramma"/>
    <x v="275"/>
    <x v="9"/>
    <d v="2016-11-16T00:00:00"/>
    <s v="A Rudraiah"/>
    <s v="Not Yet Fixed"/>
    <m/>
    <n v="580"/>
    <n v="215"/>
    <n v="365"/>
  </r>
  <r>
    <s v="Rapthadu"/>
    <s v="Bukkacherla"/>
    <n v="140"/>
    <s v="Bukkacherla"/>
    <n v="73"/>
    <s v="Aviligonda Leelavathi"/>
    <x v="276"/>
    <x v="3"/>
    <d v="2019-08-29T00:00:00"/>
    <s v="K,Ramesh"/>
    <s v="Not Yet Fixed"/>
    <m/>
    <n v="580"/>
    <n v="215"/>
    <n v="365"/>
  </r>
  <r>
    <s v="Rapthadu"/>
    <s v="Bukkacherla"/>
    <n v="140"/>
    <s v="Bukkacherla"/>
    <n v="74"/>
    <s v="Yeddula Lakshmidevi"/>
    <x v="277"/>
    <x v="9"/>
    <d v="2019-01-23T00:00:00"/>
    <s v="K.Ramesh"/>
    <s v="Not Yet Fixed"/>
    <m/>
    <n v="580"/>
    <n v="215"/>
    <n v="365"/>
  </r>
  <r>
    <s v="Rapthadu"/>
    <s v="Bukkacherla"/>
    <n v="140"/>
    <s v="Bukkacherla"/>
    <n v="77"/>
    <s v="Kuruba Rathnamma"/>
    <x v="278"/>
    <x v="9"/>
    <d v="2017-05-10T00:00:00"/>
    <s v="Ramesh"/>
    <s v="Not Yet Fixed"/>
    <m/>
    <n v="580"/>
    <n v="215"/>
    <n v="365"/>
  </r>
  <r>
    <s v="Rapthadu"/>
    <s v="Bukkacherla"/>
    <n v="140"/>
    <s v="Bukkacherla"/>
    <n v="80"/>
    <s v="K.Laximi Devi"/>
    <x v="279"/>
    <x v="9"/>
    <d v="2016-12-15T00:00:00"/>
    <s v="A Rudraiah"/>
    <s v="Not Yet Fixed"/>
    <m/>
    <n v="580"/>
    <n v="215"/>
    <n v="365"/>
  </r>
  <r>
    <s v="Rapthadu"/>
    <s v="Bukkacherla"/>
    <n v="140"/>
    <s v="Bukkacherla"/>
    <n v="84"/>
    <s v="C. Anjinamma"/>
    <x v="280"/>
    <x v="5"/>
    <d v="2019-08-29T00:00:00"/>
    <s v="K.Ramesh"/>
    <s v="Not Yet Fixed"/>
    <m/>
    <n v="580"/>
    <n v="215"/>
    <n v="365"/>
  </r>
  <r>
    <s v="Rapthadu"/>
    <s v="Bukkacherla"/>
    <n v="140"/>
    <s v="Bukkacherla"/>
    <n v="85"/>
    <s v="Benchi Venkatamma"/>
    <x v="281"/>
    <x v="6"/>
    <d v="2019-01-23T00:00:00"/>
    <s v="K.Ramesh"/>
    <s v="Not Yet Fixed"/>
    <m/>
    <n v="580"/>
    <n v="215"/>
    <n v="365"/>
  </r>
  <r>
    <s v="Bukkarayasamudram"/>
    <s v="Govindupalli"/>
    <n v="977"/>
    <s v="Boyakottala"/>
    <n v="12"/>
    <s v="B.Nagaveni"/>
    <x v="282"/>
    <x v="6"/>
    <d v="2017-03-11T00:00:00"/>
    <s v="balaraju"/>
    <d v="2022-03-05T00:00:00"/>
    <s v="Bala Raju"/>
    <n v="279"/>
    <n v="215"/>
    <n v="64"/>
  </r>
  <r>
    <s v="Dharmavaram"/>
    <s v="Thummala"/>
    <n v="948"/>
    <s v="Mallaineni Palli"/>
    <n v="26"/>
    <s v="P.Lakshmaya"/>
    <x v="283"/>
    <x v="9"/>
    <d v="2019-01-10T00:00:00"/>
    <s v="Mylar"/>
    <s v="Not Yet Fixed"/>
    <m/>
    <n v="580"/>
    <n v="215"/>
    <n v="365"/>
  </r>
  <r>
    <s v="Narpala"/>
    <s v="H. Sodanapalli"/>
    <n v="1038"/>
    <s v="H. Sodanapalli"/>
    <n v="3"/>
    <s v="K.Sunanda"/>
    <x v="284"/>
    <x v="9"/>
    <d v="2016-09-07T00:00:00"/>
    <s v="palaiah"/>
    <s v="Not Yet Fixed"/>
    <m/>
    <n v="580"/>
    <n v="215"/>
    <n v="365"/>
  </r>
  <r>
    <s v="Narpala"/>
    <s v="H. Sodanapalli"/>
    <n v="1038"/>
    <s v="H. Sodanapalli"/>
    <n v="4"/>
    <s v="S.Varalakshmi"/>
    <x v="285"/>
    <x v="1"/>
    <d v="2021-11-23T00:00:00"/>
    <s v="palaiah"/>
    <d v="2021-11-25T00:00:00"/>
    <s v="palaiah"/>
    <n v="179"/>
    <n v="179"/>
    <n v="0"/>
  </r>
  <r>
    <s v="Narpala"/>
    <s v="H. Sodanapalli"/>
    <n v="1038"/>
    <s v="H. Sodanapalli"/>
    <n v="6"/>
    <s v="K.Kalavathi"/>
    <x v="286"/>
    <x v="1"/>
    <d v="2021-11-23T00:00:00"/>
    <s v="palaiah"/>
    <d v="2021-11-25T00:00:00"/>
    <s v="palaiah"/>
    <n v="179"/>
    <n v="179"/>
    <n v="0"/>
  </r>
  <r>
    <s v="Narpala"/>
    <s v="H. Sodanapalli"/>
    <n v="1038"/>
    <s v="H. Sodanapalli"/>
    <n v="7"/>
    <s v="Sakunthala"/>
    <x v="287"/>
    <x v="9"/>
    <d v="2016-10-01T00:00:00"/>
    <s v="palaiah"/>
    <s v="Not Yet Fixed"/>
    <m/>
    <n v="580"/>
    <n v="215"/>
    <n v="365"/>
  </r>
  <r>
    <s v="Narpala"/>
    <s v="H. Sodanapalli"/>
    <n v="1039"/>
    <s v="Mangapatnam"/>
    <n v="2"/>
    <s v="K.Narayanareddy"/>
    <x v="288"/>
    <x v="1"/>
    <d v="2021-11-11T00:00:00"/>
    <s v="palaiah"/>
    <d v="2021-11-11T00:00:00"/>
    <s v="palaiah"/>
    <n v="165"/>
    <n v="165"/>
    <n v="0"/>
  </r>
  <r>
    <s v="Narpala"/>
    <s v="H. Sodanapalli"/>
    <n v="1039"/>
    <s v="Mangapatnam"/>
    <n v="3"/>
    <s v="P.Sivalakshmi"/>
    <x v="289"/>
    <x v="1"/>
    <d v="2021-11-11T00:00:00"/>
    <s v="palaiah"/>
    <d v="2021-11-11T00:00:00"/>
    <s v="palaiah"/>
    <n v="165"/>
    <n v="165"/>
    <n v="0"/>
  </r>
  <r>
    <s v="Narpala"/>
    <s v="H. Sodanapalli"/>
    <n v="1039"/>
    <s v="Mangapatnam"/>
    <n v="4"/>
    <s v="K.Narasimhareddy"/>
    <x v="290"/>
    <x v="3"/>
    <d v="2021-11-11T00:00:00"/>
    <s v="palaiah"/>
    <d v="2021-11-11T00:00:00"/>
    <s v="palaiah"/>
    <n v="165"/>
    <n v="165"/>
    <n v="0"/>
  </r>
  <r>
    <s v="Narpala"/>
    <s v="H. Sodanapalli"/>
    <n v="1039"/>
    <s v="Mangapatnam"/>
    <n v="5"/>
    <s v="P.Yamuna"/>
    <x v="291"/>
    <x v="9"/>
    <d v="2018-01-29T00:00:00"/>
    <s v="palaiah"/>
    <s v="Not Yet Fixed"/>
    <m/>
    <n v="580"/>
    <n v="215"/>
    <n v="365"/>
  </r>
  <r>
    <s v="Narpala"/>
    <s v="H. Sodanapalli"/>
    <n v="1039"/>
    <s v="Mangapatnam"/>
    <n v="8"/>
    <s v="K.Devi"/>
    <x v="292"/>
    <x v="1"/>
    <d v="2021-11-24T00:00:00"/>
    <s v="palaiah"/>
    <d v="2021-11-24T00:00:00"/>
    <s v="palaiah"/>
    <n v="178"/>
    <n v="178"/>
    <n v="0"/>
  </r>
  <r>
    <s v="Narpala"/>
    <s v="H. Sodanapalli"/>
    <n v="1039"/>
    <s v="Mangapatnam"/>
    <n v="9"/>
    <s v="P.Rajamma"/>
    <x v="293"/>
    <x v="9"/>
    <d v="2016-08-04T00:00:00"/>
    <s v="palaiah"/>
    <s v="Not Yet Fixed"/>
    <m/>
    <n v="580"/>
    <n v="215"/>
    <n v="365"/>
  </r>
  <r>
    <s v="Narpala"/>
    <s v="H. Sodanapalli"/>
    <n v="1039"/>
    <s v="Mangapatnam"/>
    <n v="10"/>
    <s v="P.Manjula"/>
    <x v="294"/>
    <x v="9"/>
    <d v="2016-08-04T00:00:00"/>
    <s v="palaiah"/>
    <s v="Not Yet Fixed"/>
    <m/>
    <n v="580"/>
    <n v="215"/>
    <n v="365"/>
  </r>
  <r>
    <s v="Narpala"/>
    <s v="H. Sodanapalli"/>
    <n v="1039"/>
    <s v="Mangapatnam"/>
    <n v="13"/>
    <s v="K.Chinna Nagamma"/>
    <x v="295"/>
    <x v="9"/>
    <d v="2016-09-08T00:00:00"/>
    <s v="palaiah"/>
    <s v="Not Yet Fixed"/>
    <m/>
    <n v="580"/>
    <n v="215"/>
    <n v="365"/>
  </r>
  <r>
    <s v="Battalapalli"/>
    <s v="Malyavantham"/>
    <n v="1085"/>
    <s v="Chimala Nagepalli"/>
    <n v="2"/>
    <s v="A. Maha Devi"/>
    <x v="296"/>
    <x v="9"/>
    <d v="2019-04-04T00:00:00"/>
    <s v="K.Anjineyulu"/>
    <s v="Not Yet Fixed"/>
    <m/>
    <n v="580"/>
    <n v="215"/>
    <n v="365"/>
  </r>
  <r>
    <s v="Battalapalli"/>
    <s v="Malyavantham"/>
    <n v="1085"/>
    <s v="Chimala Nagepalli"/>
    <n v="5"/>
    <s v="Veturi Chandrakala"/>
    <x v="297"/>
    <x v="9"/>
    <d v="2019-01-25T00:00:00"/>
    <s v="K.Anjineyulu"/>
    <s v="Not Yet Fixed"/>
    <m/>
    <n v="580"/>
    <n v="215"/>
    <n v="365"/>
  </r>
  <r>
    <s v="Battalapalli"/>
    <s v="Malyavantham"/>
    <n v="1085"/>
    <s v="Chimala Nagepalli"/>
    <n v="9"/>
    <s v="Kasi Reddy Alivelamma"/>
    <x v="298"/>
    <x v="9"/>
    <d v="2019-01-25T00:00:00"/>
    <s v="K.Anjineyulu"/>
    <s v="Not Yet Fixed"/>
    <m/>
    <n v="580"/>
    <n v="215"/>
    <n v="365"/>
  </r>
  <r>
    <s v="Dharmavaram"/>
    <s v="Kunutur"/>
    <n v="69"/>
    <s v="Kuntur"/>
    <n v="34"/>
    <s v="Lakshmidevi"/>
    <x v="299"/>
    <x v="6"/>
    <d v="2016-12-11T00:00:00"/>
    <s v="Mylar swamy"/>
    <s v="Not Yet Fixed"/>
    <m/>
    <n v="580"/>
    <n v="215"/>
    <n v="365"/>
  </r>
  <r>
    <s v="Bukkarayasamudram"/>
    <s v="Govindupalli"/>
    <n v="992"/>
    <s v="Govindupalli"/>
    <n v="16"/>
    <s v="P.Narpa reddy"/>
    <x v="300"/>
    <x v="6"/>
    <d v="2018-11-23T00:00:00"/>
    <s v="balaraju"/>
    <d v="2022-04-03T00:00:00"/>
    <s v="Bala Raju"/>
    <n v="308"/>
    <n v="215"/>
    <n v="93"/>
  </r>
  <r>
    <s v="Bukkarayasamudram"/>
    <s v="Bukkarayasamudram"/>
    <n v="980"/>
    <s v="Kottalapalli"/>
    <n v="2"/>
    <s v="Narasamma"/>
    <x v="301"/>
    <x v="3"/>
    <d v="2021-09-15T00:00:00"/>
    <s v="balaraju"/>
    <d v="2021-09-20T00:00:00"/>
    <s v="balaraju"/>
    <n v="113"/>
    <n v="113"/>
    <n v="0"/>
  </r>
  <r>
    <s v="Bukkarayasamudram"/>
    <s v="Govindupalli"/>
    <n v="992"/>
    <s v="Govindupalli"/>
    <n v="19"/>
    <s v="P.Venkata ramireddy"/>
    <x v="302"/>
    <x v="6"/>
    <d v="2017-09-02T00:00:00"/>
    <s v="balaraju"/>
    <d v="2022-04-02T00:00:00"/>
    <s v="Bala Raju"/>
    <n v="307"/>
    <n v="215"/>
    <n v="92"/>
  </r>
  <r>
    <s v="Bukkarayasamudram"/>
    <s v="Govindupalli"/>
    <n v="978"/>
    <s v="Badarampalli"/>
    <n v="1"/>
    <s v="C.Venkateswaramma"/>
    <x v="303"/>
    <x v="3"/>
    <d v="2022-04-19T00:00:00"/>
    <s v="Bala Raju"/>
    <d v="2022-04-20T00:00:00"/>
    <s v="Bala Raju"/>
    <n v="2"/>
    <n v="0"/>
    <n v="2"/>
  </r>
  <r>
    <s v="Bukkarayasamudram"/>
    <s v="Bukkarayasamudram"/>
    <n v="980"/>
    <s v="Kottalapalli"/>
    <n v="1"/>
    <s v="P.Ramalakshmi"/>
    <x v="304"/>
    <x v="11"/>
    <d v="2021-06-15T00:00:00"/>
    <s v="balaraju"/>
    <d v="2021-09-20T00:00:00"/>
    <s v="balaraju"/>
    <n v="113"/>
    <n v="113"/>
    <n v="0"/>
  </r>
  <r>
    <s v="Bukkarayasamudram"/>
    <s v="Bukkarayasamudram"/>
    <n v="980"/>
    <s v="Kottalapalli"/>
    <n v="1"/>
    <s v="P.Ramalakshmi"/>
    <x v="304"/>
    <x v="3"/>
    <d v="2021-09-15T00:00:00"/>
    <s v="balaraju"/>
    <d v="2021-09-20T00:00:00"/>
    <s v="balaraju"/>
    <n v="113"/>
    <n v="113"/>
    <n v="0"/>
  </r>
  <r>
    <s v="Atmakur"/>
    <s v="Vaddupalli"/>
    <n v="30"/>
    <s v="Vaddipalli"/>
    <n v="21"/>
    <s v="Suguna"/>
    <x v="305"/>
    <x v="9"/>
    <d v="2017-05-20T00:00:00"/>
    <s v="nagesh"/>
    <s v="Not Yet Fixed"/>
    <m/>
    <n v="580"/>
    <n v="215"/>
    <n v="365"/>
  </r>
  <r>
    <s v="Garladinne"/>
    <s v="Marthadu"/>
    <n v="1114"/>
    <s v="Marthadu"/>
    <n v="32"/>
    <s v="Sivalakshmi"/>
    <x v="306"/>
    <x v="12"/>
    <d v="2022-06-13T00:00:00"/>
    <s v="nagesh"/>
    <d v="2022-06-29T00:00:00"/>
    <s v="Nagesh"/>
    <n v="17"/>
    <n v="0"/>
    <n v="17"/>
  </r>
  <r>
    <s v="Narpala"/>
    <s v="H. Sodanapalli"/>
    <n v="1038"/>
    <s v="H. Sodanapalli"/>
    <n v="10"/>
    <s v="U.Sujatha"/>
    <x v="307"/>
    <x v="1"/>
    <d v="2021-11-23T00:00:00"/>
    <s v="palaiah"/>
    <d v="2021-11-25T00:00:00"/>
    <s v="palaiah"/>
    <n v="179"/>
    <n v="179"/>
    <n v="0"/>
  </r>
  <r>
    <s v="Rapthadu"/>
    <s v="Pullalarevu"/>
    <n v="154"/>
    <s v="Pullalarevu"/>
    <n v="85"/>
    <s v="Peddakka"/>
    <x v="308"/>
    <x v="9"/>
    <d v="2017-12-28T00:00:00"/>
    <s v="K Ramesh"/>
    <s v="Not Yet Fixed"/>
    <m/>
    <n v="580"/>
    <n v="215"/>
    <n v="365"/>
  </r>
  <r>
    <s v="Dharmavaram"/>
    <s v="Regatipalli"/>
    <n v="1070"/>
    <s v="Regatipalli"/>
    <n v="31"/>
    <s v="Vinoda"/>
    <x v="309"/>
    <x v="9"/>
    <d v="2017-03-26T00:00:00"/>
    <s v="Mylar swamy"/>
    <s v="Not Yet Fixed"/>
    <m/>
    <n v="580"/>
    <n v="215"/>
    <n v="365"/>
  </r>
  <r>
    <s v="Dharmavaram"/>
    <s v="Regatipalli"/>
    <n v="1070"/>
    <s v="Regatipalli"/>
    <n v="33"/>
    <s v="Hamavathi"/>
    <x v="310"/>
    <x v="9"/>
    <d v="2017-04-04T00:00:00"/>
    <s v="Mylar swamy"/>
    <s v="Not Yet Fixed"/>
    <m/>
    <n v="580"/>
    <n v="215"/>
    <n v="365"/>
  </r>
  <r>
    <s v="Dharmavaram"/>
    <s v="Regatipalli"/>
    <n v="1070"/>
    <s v="Regatipalli"/>
    <n v="35"/>
    <s v="Parvathamma"/>
    <x v="311"/>
    <x v="9"/>
    <d v="2017-04-06T00:00:00"/>
    <s v="Mylar swamy"/>
    <s v="Not Yet Fixed"/>
    <m/>
    <n v="580"/>
    <n v="215"/>
    <n v="365"/>
  </r>
  <r>
    <s v="Dharmavaram"/>
    <s v="Regatipalli"/>
    <n v="1070"/>
    <s v="Regatipalli"/>
    <n v="40"/>
    <s v="K Nagarathamma"/>
    <x v="312"/>
    <x v="15"/>
    <d v="2021-09-04T00:00:00"/>
    <s v="palaiah"/>
    <d v="2021-09-16T00:00:00"/>
    <s v="palaiah"/>
    <n v="109"/>
    <n v="109"/>
    <n v="0"/>
  </r>
  <r>
    <s v="Bukkarayasamudram"/>
    <s v="Regadi Kothur"/>
    <n v="1000"/>
    <s v="Regadi Kothuru"/>
    <n v="2"/>
    <s v="B.Padmavati"/>
    <x v="313"/>
    <x v="9"/>
    <d v="2016-12-22T00:00:00"/>
    <s v="balaraju"/>
    <s v="Not Yet Fixed"/>
    <m/>
    <n v="580"/>
    <n v="215"/>
    <n v="365"/>
  </r>
  <r>
    <s v="Bukkarayasamudram"/>
    <s v="Regadi Kothur"/>
    <n v="1000"/>
    <s v="Regadi Kothuru"/>
    <n v="13"/>
    <s v="P.Bhavani"/>
    <x v="314"/>
    <x v="9"/>
    <d v="2016-12-30T00:00:00"/>
    <s v="balaraju"/>
    <s v="Not Yet Fixed"/>
    <m/>
    <n v="580"/>
    <n v="215"/>
    <n v="365"/>
  </r>
  <r>
    <s v="Bukkarayasamudram"/>
    <s v="Regadi Kothur"/>
    <n v="1000"/>
    <s v="Regadi Kothuru"/>
    <n v="17"/>
    <s v="V.Chandrakala"/>
    <x v="315"/>
    <x v="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17"/>
    <s v="V.Chandrakala"/>
    <x v="315"/>
    <x v="1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31"/>
    <s v="K.Nagalakshmi"/>
    <x v="316"/>
    <x v="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33"/>
    <s v="V.Ramalakshmi"/>
    <x v="317"/>
    <x v="9"/>
    <d v="2017-02-08T00:00:00"/>
    <s v="balaraju"/>
    <s v="Not Yet Fixed"/>
    <m/>
    <n v="580"/>
    <n v="215"/>
    <n v="365"/>
  </r>
  <r>
    <s v="Bukkarayasamudram"/>
    <s v="Regadi Kothur"/>
    <n v="1000"/>
    <s v="Regadi Kothuru"/>
    <n v="34"/>
    <s v="C.Muthamma"/>
    <x v="318"/>
    <x v="9"/>
    <d v="2017-01-29T00:00:00"/>
    <s v="balaraju"/>
    <s v="Not Yet Fixed"/>
    <m/>
    <n v="580"/>
    <n v="215"/>
    <n v="365"/>
  </r>
  <r>
    <s v="Bukkarayasamudram"/>
    <s v="Regadi Kothur"/>
    <n v="1000"/>
    <s v="Regadi Kothuru"/>
    <n v="35"/>
    <s v="Y.Ramadevi"/>
    <x v="319"/>
    <x v="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37"/>
    <s v="N.Alivelamma"/>
    <x v="320"/>
    <x v="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38"/>
    <s v="N.Sudhamani"/>
    <x v="321"/>
    <x v="7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38"/>
    <s v="N.Sudhamani"/>
    <x v="321"/>
    <x v="7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39"/>
    <s v="B.Ramanjinamma"/>
    <x v="322"/>
    <x v="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43"/>
    <s v="K.Narayanamma"/>
    <x v="323"/>
    <x v="3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43"/>
    <s v="K.Narayanamma"/>
    <x v="323"/>
    <x v="7"/>
    <d v="2021-09-05T00:00:00"/>
    <s v="balaraju"/>
    <d v="2021-09-08T00:00:00"/>
    <s v="balaraju"/>
    <n v="101"/>
    <n v="101"/>
    <n v="0"/>
  </r>
  <r>
    <s v="Bukkarayasamudram"/>
    <s v="Regadi Kothur"/>
    <n v="1000"/>
    <s v="Regadi Kothuru"/>
    <n v="48"/>
    <s v="T.Aruna"/>
    <x v="324"/>
    <x v="3"/>
    <d v="2021-09-05T00:00:00"/>
    <s v="balaraju"/>
    <d v="2021-09-08T00:00:00"/>
    <s v="balaraju"/>
    <n v="101"/>
    <n v="101"/>
    <n v="0"/>
  </r>
  <r>
    <s v="Battalapalli"/>
    <s v="Malyavantham"/>
    <n v="1054"/>
    <s v="Malyavantham"/>
    <n v="10"/>
    <s v="Saddala Sarasvathi"/>
    <x v="325"/>
    <x v="9"/>
    <d v="2019-01-25T00:00:00"/>
    <s v="K.Anjineyulu"/>
    <s v="Not Yet Fixed"/>
    <m/>
    <n v="580"/>
    <n v="215"/>
    <n v="365"/>
  </r>
  <r>
    <s v="Battalapalli"/>
    <s v="Malyavantham"/>
    <n v="1054"/>
    <s v="Malyavantham"/>
    <n v="18"/>
    <s v="Sangahaneni Kantamma"/>
    <x v="326"/>
    <x v="9"/>
    <d v="2017-11-10T00:00:00"/>
    <s v="K.Anjineyulu"/>
    <s v="Not Yet Fixed"/>
    <m/>
    <n v="580"/>
    <n v="215"/>
    <n v="365"/>
  </r>
  <r>
    <s v="Singanamala"/>
    <s v="Nidanavada"/>
    <n v="1079"/>
    <s v="Nidanavada"/>
    <n v="1"/>
    <s v="S Nagajyothi"/>
    <x v="327"/>
    <x v="9"/>
    <d v="2017-12-08T00:00:00"/>
    <s v="chakra"/>
    <s v="Not Yet Fixed"/>
    <m/>
    <n v="580"/>
    <n v="215"/>
    <n v="365"/>
  </r>
  <r>
    <s v="Dharmavaram"/>
    <s v="Ravulacheruvu"/>
    <n v="81"/>
    <s v="Ravulacheruvu"/>
    <n v="5"/>
    <s v="Naramma"/>
    <x v="328"/>
    <x v="4"/>
    <d v="2022-06-15T00:00:00"/>
    <s v="Mylar"/>
    <d v="2022-06-15T00:00:00"/>
    <s v="Mylar"/>
    <n v="1"/>
    <n v="0"/>
    <n v="1"/>
  </r>
  <r>
    <s v="Dharmavaram"/>
    <s v="Ravulacheruvu"/>
    <n v="81"/>
    <s v="Ravulacheruvu"/>
    <n v="7"/>
    <s v="Nirmala"/>
    <x v="329"/>
    <x v="12"/>
    <d v="2022-06-15T00:00:00"/>
    <s v="Mylar"/>
    <d v="2022-06-15T00:00:00"/>
    <s v="Mylar"/>
    <n v="1"/>
    <n v="0"/>
    <n v="1"/>
  </r>
  <r>
    <s v="Dharmavaram"/>
    <s v="Ravulacheruvu"/>
    <n v="81"/>
    <s v="Ravulacheruvu"/>
    <n v="12"/>
    <s v="Ramulamma"/>
    <x v="330"/>
    <x v="8"/>
    <d v="2019-01-24T00:00:00"/>
    <s v="Mylar"/>
    <d v="2021-08-06T00:00:00"/>
    <s v="Mylar"/>
    <n v="68"/>
    <n v="68"/>
    <n v="0"/>
  </r>
  <r>
    <s v="Narpala"/>
    <s v="H. Sodanapalli"/>
    <n v="1039"/>
    <s v="Mangapatnam"/>
    <n v="15"/>
    <s v="K.Hemalatha"/>
    <x v="331"/>
    <x v="4"/>
    <d v="2021-11-19T00:00:00"/>
    <s v="palaiah"/>
    <d v="2021-11-19T00:00:00"/>
    <s v="palaiah"/>
    <n v="173"/>
    <n v="173"/>
    <n v="0"/>
  </r>
  <r>
    <s v="Dharmavaram"/>
    <s v="Ravulacheruvu"/>
    <n v="81"/>
    <s v="Ravulacheruvu"/>
    <n v="14"/>
    <s v="Renuka"/>
    <x v="332"/>
    <x v="6"/>
    <d v="2017-01-02T00:00:00"/>
    <s v="Mylar swamy"/>
    <s v="Not Yet Fixed"/>
    <m/>
    <n v="580"/>
    <n v="215"/>
    <n v="365"/>
  </r>
  <r>
    <s v="Dharmavaram"/>
    <s v="Ravulacheruvu"/>
    <n v="81"/>
    <s v="Ravulacheruvu"/>
    <n v="16"/>
    <s v="Sharitha"/>
    <x v="333"/>
    <x v="6"/>
    <d v="2017-01-02T00:00:00"/>
    <s v="Mylar swamy"/>
    <d v="2021-08-04T00:00:00"/>
    <s v="Mylar"/>
    <n v="66"/>
    <n v="66"/>
    <n v="0"/>
  </r>
  <r>
    <s v="Dharmavaram"/>
    <s v="Ravulacheruvu"/>
    <n v="81"/>
    <s v="Ravulacheruvu"/>
    <n v="17"/>
    <s v="Osuramma"/>
    <x v="334"/>
    <x v="4"/>
    <d v="2022-06-15T00:00:00"/>
    <s v="Mylar"/>
    <d v="2022-06-15T00:00:00"/>
    <s v="Mylar"/>
    <n v="1"/>
    <n v="0"/>
    <n v="1"/>
  </r>
  <r>
    <s v="Dharmavaram"/>
    <s v="Ravulacheruvu"/>
    <n v="81"/>
    <s v="Ravulacheruvu"/>
    <n v="19"/>
    <s v="Lakshmi"/>
    <x v="335"/>
    <x v="5"/>
    <d v="2019-01-24T00:00:00"/>
    <s v="Mylar"/>
    <d v="2022-06-15T00:00:00"/>
    <s v="Mylar"/>
    <n v="381"/>
    <n v="215"/>
    <n v="166"/>
  </r>
  <r>
    <s v="Narpala"/>
    <s v="H. Sodanapalli"/>
    <n v="1039"/>
    <s v="Mangapatnam"/>
    <n v="16"/>
    <s v="K.Venkatalakshmi"/>
    <x v="336"/>
    <x v="4"/>
    <d v="2021-06-19T00:00:00"/>
    <s v="palaiah"/>
    <d v="2021-06-19T00:00:00"/>
    <s v="palaiah"/>
    <n v="20"/>
    <n v="20"/>
    <n v="0"/>
  </r>
  <r>
    <s v="Narpala"/>
    <s v="H. Sodanapalli"/>
    <n v="1039"/>
    <s v="Mangapatnam"/>
    <n v="17"/>
    <s v="K.Chandrakala"/>
    <x v="337"/>
    <x v="3"/>
    <d v="2021-06-02T00:00:00"/>
    <s v="palaiah"/>
    <d v="2021-07-02T00:00:00"/>
    <s v="palaiah"/>
    <n v="33"/>
    <n v="33"/>
    <n v="0"/>
  </r>
  <r>
    <s v="Narpala"/>
    <s v="H. Sodanapalli"/>
    <n v="1039"/>
    <s v="Mangapatnam"/>
    <n v="17"/>
    <s v="K.Chandrakala"/>
    <x v="337"/>
    <x v="0"/>
    <d v="2021-07-06T00:00:00"/>
    <s v="palaiah"/>
    <d v="2021-07-06T00:00:00"/>
    <s v="palaiah"/>
    <n v="37"/>
    <n v="37"/>
    <n v="0"/>
  </r>
  <r>
    <s v="Narpala"/>
    <s v="H. Sodanapalli"/>
    <n v="1039"/>
    <s v="Mangapatnam"/>
    <n v="18"/>
    <s v="K.Ademma"/>
    <x v="338"/>
    <x v="3"/>
    <d v="2021-11-19T00:00:00"/>
    <s v="palaiah"/>
    <d v="2021-11-19T00:00:00"/>
    <s v="palaiah"/>
    <n v="173"/>
    <n v="173"/>
    <n v="0"/>
  </r>
  <r>
    <s v="Narpala"/>
    <s v="H. Sodanapalli"/>
    <n v="1039"/>
    <s v="Mangapatnam"/>
    <n v="20"/>
    <s v="K.Sirisha"/>
    <x v="339"/>
    <x v="3"/>
    <d v="2021-07-01T00:00:00"/>
    <s v="palaiah"/>
    <d v="2021-07-01T00:00:00"/>
    <s v="palaiah"/>
    <n v="32"/>
    <n v="32"/>
    <n v="0"/>
  </r>
  <r>
    <s v="Narpala"/>
    <s v="H. Sodanapalli"/>
    <n v="1039"/>
    <s v="Mangapatnam"/>
    <n v="20"/>
    <s v="K.Sirisha"/>
    <x v="339"/>
    <x v="13"/>
    <d v="2021-08-04T00:00:00"/>
    <s v="palaiah"/>
    <d v="2021-08-04T00:00:00"/>
    <s v="palaiah"/>
    <n v="66"/>
    <n v="66"/>
    <n v="0"/>
  </r>
  <r>
    <s v="Narpala"/>
    <s v="H. Sodanapalli"/>
    <n v="1039"/>
    <s v="Mangapatnam"/>
    <n v="20"/>
    <s v="K.Sirisha"/>
    <x v="339"/>
    <x v="4"/>
    <d v="2021-11-20T00:00:00"/>
    <s v="palaiah"/>
    <d v="2021-11-20T00:00:00"/>
    <s v="palaiah"/>
    <n v="174"/>
    <n v="174"/>
    <n v="0"/>
  </r>
  <r>
    <s v="Narpala"/>
    <s v="H. Sodanapalli"/>
    <n v="1039"/>
    <s v="Mangapatnam"/>
    <n v="22"/>
    <s v="K.Premelamma"/>
    <x v="340"/>
    <x v="1"/>
    <d v="2021-07-01T00:00:00"/>
    <s v="palaiah"/>
    <d v="2021-07-08T00:00:00"/>
    <s v="palaiah"/>
    <n v="39"/>
    <n v="39"/>
    <n v="0"/>
  </r>
  <r>
    <s v="Atmakur"/>
    <s v="Vaddupalli"/>
    <n v="30"/>
    <s v="Vaddipalli"/>
    <n v="30"/>
    <s v="U Lakshmidivi"/>
    <x v="341"/>
    <x v="9"/>
    <d v="2018-12-21T00:00:00"/>
    <s v="nagesh"/>
    <s v="Not Yet Fixed"/>
    <m/>
    <n v="580"/>
    <n v="215"/>
    <n v="365"/>
  </r>
  <r>
    <s v="Narpala"/>
    <s v="H. Sodanapalli"/>
    <n v="1039"/>
    <s v="Mangapatnam"/>
    <n v="30"/>
    <s v="Nagara Saraswathi"/>
    <x v="342"/>
    <x v="3"/>
    <d v="2021-07-01T00:00:00"/>
    <s v="palaiah"/>
    <d v="2021-07-01T00:00:00"/>
    <s v="palaiah"/>
    <n v="32"/>
    <n v="32"/>
    <n v="0"/>
  </r>
  <r>
    <s v="Narpala"/>
    <s v="H. Sodanapalli"/>
    <n v="1039"/>
    <s v="Mangapatnam"/>
    <n v="30"/>
    <s v="Nagara Saraswathi"/>
    <x v="342"/>
    <x v="7"/>
    <d v="2021-07-22T00:00:00"/>
    <s v="palaiah"/>
    <d v="2021-07-22T00:00:00"/>
    <s v="palaiah"/>
    <n v="53"/>
    <n v="53"/>
    <n v="0"/>
  </r>
  <r>
    <s v="Dharmavaram"/>
    <s v="Ravulacheruvu"/>
    <n v="81"/>
    <s v="Ravulacheruvu"/>
    <n v="25"/>
    <s v="Sasikala"/>
    <x v="343"/>
    <x v="6"/>
    <d v="2017-01-02T00:00:00"/>
    <s v="Mylar swamy"/>
    <s v="Not Yet Fixed"/>
    <m/>
    <n v="580"/>
    <n v="215"/>
    <n v="365"/>
  </r>
  <r>
    <s v="Dharmavaram"/>
    <s v="Ravulacheruvu"/>
    <n v="81"/>
    <s v="Ravulacheruvu"/>
    <n v="28"/>
    <s v="Mdhavi"/>
    <x v="344"/>
    <x v="6"/>
    <d v="2019-01-24T00:00:00"/>
    <s v="Mylar"/>
    <d v="2022-06-15T00:00:00"/>
    <s v="Mylar"/>
    <n v="381"/>
    <n v="215"/>
    <n v="166"/>
  </r>
  <r>
    <s v="Dharmavaram"/>
    <s v="Dharmapuri"/>
    <n v="62"/>
    <s v="Dharmapuri"/>
    <n v="8"/>
    <s v="U.Satyanarayana raju"/>
    <x v="345"/>
    <x v="4"/>
    <d v="2019-01-26T00:00:00"/>
    <s v="Mylar"/>
    <d v="2022-04-20T00:00:00"/>
    <s v="Mylar"/>
    <n v="325"/>
    <n v="215"/>
    <n v="110"/>
  </r>
  <r>
    <s v="Dharmavaram"/>
    <s v="Dharmapuri"/>
    <n v="62"/>
    <s v="Dharmapuri"/>
    <n v="10"/>
    <s v="Gopalraju"/>
    <x v="346"/>
    <x v="6"/>
    <d v="2017-05-22T00:00:00"/>
    <s v="Mylar swamy"/>
    <s v="Not Yet Fixed"/>
    <m/>
    <n v="580"/>
    <n v="215"/>
    <n v="365"/>
  </r>
  <r>
    <s v="Dharmavaram"/>
    <s v="Dharmapuri"/>
    <n v="62"/>
    <s v="Dharmapuri"/>
    <n v="46"/>
    <s v="K.Pujitha"/>
    <x v="347"/>
    <x v="3"/>
    <d v="2022-04-20T00:00:00"/>
    <s v="Mylar"/>
    <d v="2022-04-20T00:00:00"/>
    <s v="Mylar"/>
    <n v="1"/>
    <n v="0"/>
    <n v="1"/>
  </r>
  <r>
    <s v="Dharmavaram"/>
    <s v="Dharmapuri"/>
    <n v="62"/>
    <s v="Dharmapuri"/>
    <n v="47"/>
    <s v="A.Sanjamma"/>
    <x v="348"/>
    <x v="6"/>
    <d v="2017-05-22T00:00:00"/>
    <s v="Mylar swamy"/>
    <s v="Not Yet Fixed"/>
    <m/>
    <n v="580"/>
    <n v="215"/>
    <n v="365"/>
  </r>
  <r>
    <s v="Dharmavaram"/>
    <s v="Subbaraopeta"/>
    <n v="84"/>
    <s v="Subbaraopeta"/>
    <n v="11"/>
    <s v="Bayamma"/>
    <x v="349"/>
    <x v="4"/>
    <d v="2021-09-09T00:00:00"/>
    <s v="Mylar"/>
    <d v="2021-09-10T00:00:00"/>
    <s v="Mylar"/>
    <n v="103"/>
    <n v="103"/>
    <n v="0"/>
  </r>
  <r>
    <s v="Dharmavaram"/>
    <s v="Subbaraopeta"/>
    <n v="84"/>
    <s v="Subbaraopeta"/>
    <n v="11"/>
    <s v="Bayamma"/>
    <x v="349"/>
    <x v="12"/>
    <d v="2022-04-30T00:00:00"/>
    <s v="Mylar"/>
    <d v="2022-04-30T00:00:00"/>
    <s v="Mylar"/>
    <n v="1"/>
    <n v="0"/>
    <n v="1"/>
  </r>
  <r>
    <s v="Dharmavaram"/>
    <s v="Subbaraopeta"/>
    <n v="84"/>
    <s v="Subbaraopeta"/>
    <n v="11"/>
    <s v="Bayamma"/>
    <x v="349"/>
    <x v="13"/>
    <d v="2022-04-30T00:00:00"/>
    <s v="Mylar"/>
    <d v="2022-04-30T00:00:00"/>
    <s v="Mylar"/>
    <n v="1"/>
    <n v="0"/>
    <n v="1"/>
  </r>
  <r>
    <s v="Dharmavaram"/>
    <s v="Subbaraopeta"/>
    <n v="84"/>
    <s v="Subbaraopeta"/>
    <n v="29"/>
    <s v="Lakshminarayanamma"/>
    <x v="350"/>
    <x v="3"/>
    <d v="2021-09-25T00:00:00"/>
    <s v="Mylar"/>
    <d v="2021-09-26T00:00:00"/>
    <s v="Mylar"/>
    <n v="119"/>
    <n v="119"/>
    <n v="0"/>
  </r>
  <r>
    <s v="Dharmavaram"/>
    <s v="Subbaraopeta"/>
    <n v="84"/>
    <s v="Subbaraopeta"/>
    <n v="29"/>
    <s v="Lakshminarayanamma"/>
    <x v="350"/>
    <x v="4"/>
    <d v="2022-04-30T00:00:00"/>
    <s v="Mylar"/>
    <d v="2022-04-30T00:00:00"/>
    <s v="Mylar"/>
    <n v="1"/>
    <n v="0"/>
    <n v="1"/>
  </r>
  <r>
    <s v="Narpala"/>
    <s v="H. Sodanapalli"/>
    <n v="1039"/>
    <s v="Mangapatnam"/>
    <n v="35"/>
    <s v="K.M.Krishnaveni"/>
    <x v="351"/>
    <x v="9"/>
    <d v="2018-02-01T00:00:00"/>
    <s v="palaiah"/>
    <s v="Not Yet Fixed"/>
    <m/>
    <n v="580"/>
    <n v="215"/>
    <n v="365"/>
  </r>
  <r>
    <s v="Garladinne"/>
    <s v="Penakacherla"/>
    <n v="1086"/>
    <s v="penakacherla"/>
    <n v="23"/>
    <s v="Karenna Dhanalakshmi"/>
    <x v="352"/>
    <x v="5"/>
    <d v="2019-01-25T00:00:00"/>
    <s v="nagesh"/>
    <s v="Not Yet Fixed"/>
    <m/>
    <n v="580"/>
    <n v="215"/>
    <n v="365"/>
  </r>
  <r>
    <s v="Battalapalli"/>
    <s v="Edula Mushturu"/>
    <n v="1087"/>
    <s v="Raghavam Palli"/>
    <n v="1"/>
    <s v="K.Chinna Venkatash"/>
    <x v="353"/>
    <x v="9"/>
    <d v="2017-01-20T00:00:00"/>
    <s v="K.Anjineyulu"/>
    <s v="Not Yet Fixed"/>
    <m/>
    <n v="580"/>
    <n v="215"/>
    <n v="365"/>
  </r>
  <r>
    <s v="Battalapalli"/>
    <s v="Edula Mushturu"/>
    <n v="1087"/>
    <s v="Raghavam Palli"/>
    <n v="2"/>
    <s v="Yarrabhuni Ravindra Reddy"/>
    <x v="354"/>
    <x v="1"/>
    <d v="2021-09-27T00:00:00"/>
    <s v="K.Anjineyulu"/>
    <d v="2021-09-28T00:00:00"/>
    <s v="K.Anjineyulu"/>
    <n v="121"/>
    <n v="121"/>
    <n v="0"/>
  </r>
  <r>
    <s v="Battalapalli"/>
    <s v="Edula Mushturu"/>
    <n v="1087"/>
    <s v="Raghavam Palli"/>
    <n v="2"/>
    <s v="Yarrabhuni Ravindra Reddy"/>
    <x v="354"/>
    <x v="4"/>
    <d v="2021-09-27T00:00:00"/>
    <s v="K.Anjineyulu"/>
    <d v="2021-09-28T00:00:00"/>
    <s v="K.Anjineyulu"/>
    <n v="121"/>
    <n v="121"/>
    <n v="0"/>
  </r>
  <r>
    <s v="Battalapalli"/>
    <s v="Edula Mushturu"/>
    <n v="1087"/>
    <s v="Raghavam Palli"/>
    <n v="2"/>
    <s v="Yarrabhuni Ravindra Reddy"/>
    <x v="354"/>
    <x v="4"/>
    <d v="2021-10-02T00:00:00"/>
    <s v="K.Anjineyulu"/>
    <d v="2021-10-02T00:00:00"/>
    <s v="K.Anjineyulu"/>
    <n v="125"/>
    <n v="125"/>
    <n v="0"/>
  </r>
  <r>
    <s v="Battalapalli"/>
    <s v="Edula Mushturu"/>
    <n v="1087"/>
    <s v="Raghavam Palli"/>
    <n v="2"/>
    <s v="Yarrabhuni Ravindra Reddy"/>
    <x v="354"/>
    <x v="5"/>
    <d v="2022-05-31T00:00:00"/>
    <s v="K.Anjineyulu"/>
    <d v="2022-06-06T00:00:00"/>
    <s v="K.Anjineyulu"/>
    <n v="7"/>
    <n v="0"/>
    <n v="7"/>
  </r>
  <r>
    <s v="Battalapalli"/>
    <s v="Malyavantham"/>
    <n v="1054"/>
    <s v="Malyavantham"/>
    <n v="25"/>
    <s v="S.Punyavathi"/>
    <x v="355"/>
    <x v="9"/>
    <d v="2017-11-28T00:00:00"/>
    <s v="K.Anjineyulu"/>
    <s v="Not Yet Fixed"/>
    <m/>
    <n v="580"/>
    <n v="215"/>
    <n v="365"/>
  </r>
  <r>
    <s v="Battalapalli"/>
    <s v="Malyavantham"/>
    <n v="1055"/>
    <s v="Anantasagaram"/>
    <n v="3"/>
    <s v="P.Eswaraiah"/>
    <x v="356"/>
    <x v="1"/>
    <d v="2022-04-25T00:00:00"/>
    <s v="K.Anjineyulu"/>
    <d v="2022-04-25T00:00:00"/>
    <s v="K.Anjineyulu"/>
    <n v="1"/>
    <n v="0"/>
    <n v="1"/>
  </r>
  <r>
    <s v="Battalapalli"/>
    <s v="Malyavantham"/>
    <n v="1055"/>
    <s v="Anantasagaram"/>
    <n v="4"/>
    <s v="K.Sivaiah"/>
    <x v="357"/>
    <x v="1"/>
    <d v="2022-04-25T00:00:00"/>
    <s v="K.Anjineyulu"/>
    <d v="2022-04-25T00:00:00"/>
    <s v="K.Anjineyulu"/>
    <n v="1"/>
    <n v="0"/>
    <n v="1"/>
  </r>
  <r>
    <s v="Singanamala"/>
    <s v="Rachepalli"/>
    <n v="1081"/>
    <s v="Rachepalli"/>
    <n v="4"/>
    <s v="T Sai prasanna"/>
    <x v="358"/>
    <x v="5"/>
    <d v="2019-01-03T00:00:00"/>
    <s v="chakra"/>
    <s v="Not Yet Fixed"/>
    <m/>
    <n v="580"/>
    <n v="215"/>
    <n v="365"/>
  </r>
  <r>
    <s v="Singanamala"/>
    <s v="Rachepalli"/>
    <n v="1081"/>
    <s v="Rachepalli"/>
    <n v="6"/>
    <s v="S Dhanalakshmi"/>
    <x v="359"/>
    <x v="6"/>
    <d v="2017-03-30T00:00:00"/>
    <s v="chakra"/>
    <s v="Not Yet Fixed"/>
    <m/>
    <n v="580"/>
    <n v="215"/>
    <n v="365"/>
  </r>
  <r>
    <s v="Singanamala"/>
    <s v="Rachepalli"/>
    <n v="1081"/>
    <s v="Rachepalli"/>
    <n v="8"/>
    <s v="B.Lakshminarayanamma"/>
    <x v="360"/>
    <x v="5"/>
    <d v="2019-01-05T00:00:00"/>
    <s v="chakra"/>
    <s v="Not Yet Fixed"/>
    <m/>
    <n v="580"/>
    <n v="215"/>
    <n v="365"/>
  </r>
  <r>
    <s v="Singanamala"/>
    <s v="Rachepalli"/>
    <n v="1081"/>
    <s v="Rachepalli"/>
    <n v="17"/>
    <s v="K.Sravanthi"/>
    <x v="361"/>
    <x v="5"/>
    <d v="2019-01-10T00:00:00"/>
    <s v="chakra"/>
    <s v="Not Yet Fixed"/>
    <m/>
    <n v="580"/>
    <n v="215"/>
    <n v="365"/>
  </r>
  <r>
    <s v="Singanamala"/>
    <s v="Rachepalli"/>
    <n v="1081"/>
    <s v="Rachepalli"/>
    <n v="20"/>
    <s v="S.Sashikala"/>
    <x v="362"/>
    <x v="6"/>
    <d v="2017-03-26T00:00:00"/>
    <s v="chakra"/>
    <s v="Not Yet Fixed"/>
    <m/>
    <n v="580"/>
    <n v="215"/>
    <n v="365"/>
  </r>
  <r>
    <s v="Singanamala"/>
    <s v="Rachepalli"/>
    <n v="1081"/>
    <s v="Rachepalli"/>
    <n v="24"/>
    <s v="T.Malli"/>
    <x v="363"/>
    <x v="6"/>
    <d v="2019-01-15T00:00:00"/>
    <s v="chakra"/>
    <s v="Not Yet Fixed"/>
    <m/>
    <n v="580"/>
    <n v="215"/>
    <n v="365"/>
  </r>
  <r>
    <s v="Singanamala"/>
    <s v="Rachepalli"/>
    <n v="1081"/>
    <s v="Rachepalli"/>
    <n v="27"/>
    <s v="T.Pullamma"/>
    <x v="364"/>
    <x v="14"/>
    <d v="2019-01-18T00:00:00"/>
    <s v="chakra"/>
    <s v="Not Yet Fixed"/>
    <m/>
    <n v="580"/>
    <n v="215"/>
    <n v="365"/>
  </r>
  <r>
    <s v="Singanamala"/>
    <s v="Rachepalli"/>
    <n v="1081"/>
    <s v="Rachepalli"/>
    <n v="30"/>
    <s v="N.Vannuramma"/>
    <x v="365"/>
    <x v="14"/>
    <d v="2019-01-23T00:00:00"/>
    <s v="chakra"/>
    <s v="Not Yet Fixed"/>
    <m/>
    <n v="580"/>
    <n v="215"/>
    <n v="365"/>
  </r>
  <r>
    <s v="Anantapur"/>
    <s v="Taticherla"/>
    <n v="956"/>
    <s v="Taticherla"/>
    <n v="2"/>
    <s v="N.Sulochanamma"/>
    <x v="366"/>
    <x v="3"/>
    <d v="2022-06-24T00:00:00"/>
    <s v="Bala Raju"/>
    <d v="2022-06-28T00:00:00"/>
    <s v="Bala Raju"/>
    <n v="5"/>
    <n v="0"/>
    <n v="5"/>
  </r>
  <r>
    <s v="Anantapur"/>
    <s v="Taticherla"/>
    <n v="956"/>
    <s v="Taticherla"/>
    <n v="4"/>
    <s v="V.Narashihulu"/>
    <x v="367"/>
    <x v="5"/>
    <d v="2022-06-15T00:00:00"/>
    <s v="Bala Raju"/>
    <d v="2022-06-30T00:00:00"/>
    <s v="Bala Raju"/>
    <n v="16"/>
    <n v="0"/>
    <n v="16"/>
  </r>
  <r>
    <s v="Anantapur"/>
    <s v="Taticherla"/>
    <n v="956"/>
    <s v="Taticherla"/>
    <n v="5"/>
    <s v="Thota Padmavathi"/>
    <x v="368"/>
    <x v="3"/>
    <d v="2022-01-18T00:00:00"/>
    <s v="Bala Raju"/>
    <d v="2022-01-30T00:00:00"/>
    <s v="Bala Raju"/>
    <n v="13"/>
    <n v="0"/>
    <n v="13"/>
  </r>
  <r>
    <s v="Anantapur"/>
    <s v="Taticherla"/>
    <n v="956"/>
    <s v="Taticherla"/>
    <n v="6"/>
    <s v="R.Renuka"/>
    <x v="369"/>
    <x v="3"/>
    <d v="2022-06-23T00:00:00"/>
    <s v="Bala Raju"/>
    <d v="2022-06-30T00:00:00"/>
    <s v="Bala Raju"/>
    <n v="8"/>
    <n v="0"/>
    <n v="8"/>
  </r>
  <r>
    <s v="Anantapur"/>
    <s v="Taticherla"/>
    <n v="956"/>
    <s v="Taticherla"/>
    <n v="7"/>
    <s v="T.Obuleswaramma"/>
    <x v="370"/>
    <x v="6"/>
    <d v="2019-09-14T00:00:00"/>
    <s v="balaraju"/>
    <d v="2022-04-01T00:00:00"/>
    <s v="Bala Raju"/>
    <n v="306"/>
    <n v="215"/>
    <n v="91"/>
  </r>
  <r>
    <s v="Anantapur"/>
    <s v="Taticherla"/>
    <n v="956"/>
    <s v="Taticherla"/>
    <n v="11"/>
    <s v="D.Masud be"/>
    <x v="371"/>
    <x v="3"/>
    <d v="2022-06-23T00:00:00"/>
    <s v="Bala Raju"/>
    <d v="2022-06-28T00:00:00"/>
    <s v="Bala Raju"/>
    <n v="6"/>
    <n v="0"/>
    <n v="6"/>
  </r>
  <r>
    <s v="Anantapur"/>
    <s v="Taticherla"/>
    <n v="956"/>
    <s v="Taticherla"/>
    <n v="12"/>
    <s v="D.Pathima"/>
    <x v="372"/>
    <x v="4"/>
    <d v="2022-06-24T00:00:00"/>
    <s v="Bala Raju"/>
    <d v="2022-06-28T00:00:00"/>
    <s v="Bala Raju"/>
    <n v="5"/>
    <n v="0"/>
    <n v="5"/>
  </r>
  <r>
    <s v="Anantapur"/>
    <s v="Taticherla"/>
    <n v="956"/>
    <s v="Taticherla"/>
    <n v="13"/>
    <s v="S.Soudhamani"/>
    <x v="373"/>
    <x v="6"/>
    <d v="2019-01-22T00:00:00"/>
    <s v="balaraju"/>
    <d v="2022-04-05T00:00:00"/>
    <s v="Bala Raju"/>
    <n v="310"/>
    <n v="215"/>
    <n v="95"/>
  </r>
  <r>
    <s v="Anantapur"/>
    <s v="Taticherla"/>
    <n v="956"/>
    <s v="Taticherla"/>
    <n v="13"/>
    <s v="S.Soudhamani"/>
    <x v="373"/>
    <x v="1"/>
    <d v="2022-06-24T00:00:00"/>
    <s v="Bala Raju"/>
    <d v="2022-06-28T00:00:00"/>
    <s v="Bala Raju"/>
    <n v="5"/>
    <n v="0"/>
    <n v="5"/>
  </r>
  <r>
    <s v="Anantapur"/>
    <s v="Taticherla"/>
    <n v="956"/>
    <s v="Taticherla"/>
    <n v="14"/>
    <s v="D.Eswaramma"/>
    <x v="374"/>
    <x v="3"/>
    <d v="2022-06-24T00:00:00"/>
    <s v="Bala Raju"/>
    <d v="2022-06-28T00:00:00"/>
    <s v="Bala Raju"/>
    <n v="5"/>
    <n v="0"/>
    <n v="5"/>
  </r>
  <r>
    <s v="Anantapur"/>
    <s v="Taticherla"/>
    <n v="956"/>
    <s v="Taticherla"/>
    <n v="18"/>
    <s v="K.Rangamma"/>
    <x v="375"/>
    <x v="13"/>
    <d v="2022-06-24T00:00:00"/>
    <s v="Bala Raju"/>
    <d v="2022-06-28T00:00:00"/>
    <s v="Bala Raju"/>
    <n v="5"/>
    <n v="0"/>
    <n v="5"/>
  </r>
  <r>
    <s v="Anantapur"/>
    <s v="Taticherla"/>
    <n v="956"/>
    <s v="Taticherla"/>
    <n v="20"/>
    <s v="K.Puspalatha"/>
    <x v="376"/>
    <x v="9"/>
    <d v="2019-04-05T00:00:00"/>
    <s v="balaraju"/>
    <s v="Not Yet Fixed"/>
    <m/>
    <n v="580"/>
    <n v="215"/>
    <n v="365"/>
  </r>
  <r>
    <s v="Anantapur"/>
    <s v="Taticherla"/>
    <n v="956"/>
    <s v="Taticherla"/>
    <n v="25"/>
    <s v="T.Prameela"/>
    <x v="377"/>
    <x v="3"/>
    <d v="2022-06-24T00:00:00"/>
    <s v="Bala Raju"/>
    <d v="2022-06-28T00:00:00"/>
    <s v="Bala Raju"/>
    <n v="5"/>
    <n v="0"/>
    <n v="5"/>
  </r>
  <r>
    <s v="Anantapur"/>
    <s v="Taticherla"/>
    <n v="956"/>
    <s v="Taticherla"/>
    <n v="28"/>
    <s v="Y.VijayaLakshmi"/>
    <x v="378"/>
    <x v="6"/>
    <d v="2017-06-01T00:00:00"/>
    <s v="balaraju"/>
    <d v="2021-08-25T00:00:00"/>
    <s v="Bala Raju"/>
    <n v="87"/>
    <n v="87"/>
    <n v="0"/>
  </r>
  <r>
    <s v="Anantapur"/>
    <s v="Taticherla"/>
    <n v="956"/>
    <s v="Taticherla"/>
    <n v="28"/>
    <s v="Y.VijayaLakshmi"/>
    <x v="378"/>
    <x v="1"/>
    <d v="2022-06-24T00:00:00"/>
    <s v="Bala Raju"/>
    <s v="Not Yet Fixed"/>
    <m/>
    <n v="191"/>
    <n v="0"/>
    <n v="191"/>
  </r>
  <r>
    <s v="Anantapur"/>
    <s v="Taticherla"/>
    <n v="956"/>
    <s v="Taticherla"/>
    <n v="32"/>
    <s v="B.Chandra Kala"/>
    <x v="379"/>
    <x v="6"/>
    <d v="2019-09-14T00:00:00"/>
    <s v="balaraju"/>
    <d v="2022-04-02T00:00:00"/>
    <s v="Bala Raju"/>
    <n v="307"/>
    <n v="215"/>
    <n v="92"/>
  </r>
  <r>
    <s v="Anantapur"/>
    <s v="Taticherla"/>
    <n v="956"/>
    <s v="Taticherla"/>
    <n v="36"/>
    <s v="K.Nilavathi"/>
    <x v="380"/>
    <x v="3"/>
    <d v="2022-06-24T00:00:00"/>
    <s v="Bala Raju"/>
    <d v="2022-06-30T00:00:00"/>
    <s v="Bala Raju"/>
    <n v="7"/>
    <n v="0"/>
    <n v="7"/>
  </r>
  <r>
    <s v="Anantapur"/>
    <s v="Taticherla"/>
    <n v="956"/>
    <s v="Taticherla"/>
    <n v="8"/>
    <s v="K.Umadevi"/>
    <x v="381"/>
    <x v="11"/>
    <d v="2022-06-24T00:00:00"/>
    <s v="Bala Raju"/>
    <d v="2022-06-28T00:00:00"/>
    <s v="Bala Raju"/>
    <n v="5"/>
    <n v="0"/>
    <n v="5"/>
  </r>
  <r>
    <s v="Narpala"/>
    <s v="H. Sodanapalli"/>
    <n v="1038"/>
    <s v="H. Sodanapalli"/>
    <n v="14"/>
    <s v="Y.Padmavathi"/>
    <x v="382"/>
    <x v="9"/>
    <d v="2018-01-27T00:00:00"/>
    <s v="palaiah"/>
    <s v="Not Yet Fixed"/>
    <m/>
    <n v="580"/>
    <n v="215"/>
    <n v="365"/>
  </r>
  <r>
    <s v="Rapthadu"/>
    <s v="Bandameedapalli"/>
    <n v="156"/>
    <s v="Varimadugu"/>
    <n v="47"/>
    <s v="C. Neela"/>
    <x v="383"/>
    <x v="10"/>
    <d v="2019-01-26T00:00:00"/>
    <s v="K.Ramesh"/>
    <s v="Not Yet Fixed"/>
    <m/>
    <n v="580"/>
    <n v="215"/>
    <n v="365"/>
  </r>
  <r>
    <s v="Rapthadu"/>
    <s v="Bandameedapalli"/>
    <n v="156"/>
    <s v="Varimadugu"/>
    <n v="52"/>
    <s v="C. Gangamma"/>
    <x v="384"/>
    <x v="6"/>
    <d v="2019-01-26T00:00:00"/>
    <s v="K.Ramesh"/>
    <s v="Not Yet Fixed"/>
    <m/>
    <n v="580"/>
    <n v="215"/>
    <n v="365"/>
  </r>
  <r>
    <s v="Dharmavaram"/>
    <s v="Ravulacheruvu"/>
    <n v="250"/>
    <s v="R.Yerraguntapalli"/>
    <n v="16"/>
    <s v="M.Lakshmidevi"/>
    <x v="385"/>
    <x v="6"/>
    <d v="2017-02-02T00:00:00"/>
    <s v="Mylar swamy"/>
    <s v="Not Yet Fixed"/>
    <m/>
    <n v="580"/>
    <n v="215"/>
    <n v="365"/>
  </r>
  <r>
    <s v="Dharmavaram"/>
    <s v="Ravulacheruvu"/>
    <n v="250"/>
    <s v="R.Yerraguntapalli"/>
    <n v="57"/>
    <s v="Ramanamma"/>
    <x v="386"/>
    <x v="9"/>
    <d v="2016-12-01T00:00:00"/>
    <s v="Mylar swamy"/>
    <s v="Not Yet Fixed"/>
    <m/>
    <n v="580"/>
    <n v="215"/>
    <n v="365"/>
  </r>
  <r>
    <s v="Dharmavaram"/>
    <s v="Ravulacheruvu"/>
    <n v="250"/>
    <s v="R.Yerraguntapalli"/>
    <n v="59"/>
    <s v="M.Krisnamma"/>
    <x v="387"/>
    <x v="9"/>
    <d v="2018-01-29T00:00:00"/>
    <s v="Mylar swamy"/>
    <s v="Not Yet Fixed"/>
    <m/>
    <n v="580"/>
    <n v="215"/>
    <n v="365"/>
  </r>
  <r>
    <s v="Kanaganepalli"/>
    <s v="Kanaganipalli"/>
    <n v="1088"/>
    <s v="Konapuram"/>
    <n v="1"/>
    <s v="Venkatamma"/>
    <x v="388"/>
    <x v="9"/>
    <d v="2017-04-10T00:00:00"/>
    <s v="K.Anjineyulu"/>
    <s v="Not Yet Fixed"/>
    <m/>
    <n v="580"/>
    <n v="215"/>
    <n v="365"/>
  </r>
  <r>
    <s v="Kanaganepalli"/>
    <s v="Kanaganipalli"/>
    <n v="1088"/>
    <s v="Konapuram"/>
    <n v="3"/>
    <s v="Muthyalamma"/>
    <x v="389"/>
    <x v="9"/>
    <d v="2019-01-28T00:00:00"/>
    <s v="K.Anjineyulu"/>
    <s v="Not Yet Fixed"/>
    <m/>
    <n v="580"/>
    <n v="215"/>
    <n v="365"/>
  </r>
  <r>
    <s v="Kanaganepalli"/>
    <s v="Kanaganipalli"/>
    <n v="1088"/>
    <s v="Konapuram"/>
    <n v="4"/>
    <s v="Gangamma"/>
    <x v="390"/>
    <x v="9"/>
    <d v="2017-10-05T00:00:00"/>
    <s v="K.Anjineyulu"/>
    <s v="Not Yet Fixed"/>
    <m/>
    <n v="580"/>
    <n v="215"/>
    <n v="365"/>
  </r>
  <r>
    <s v="Kanaganepalli"/>
    <s v="Kanaganipalli"/>
    <n v="1088"/>
    <s v="Konapuram"/>
    <n v="7"/>
    <s v="Rukmini"/>
    <x v="391"/>
    <x v="5"/>
    <d v="2022-09-12T00:00:00"/>
    <s v="palaiah"/>
    <d v="2022-09-12T00:00:00"/>
    <s v="palaiah"/>
    <n v="1"/>
    <n v="0"/>
    <n v="1"/>
  </r>
  <r>
    <s v="Kanaganepalli"/>
    <s v="Kanaganipalli"/>
    <n v="1088"/>
    <s v="Konapuram"/>
    <n v="8"/>
    <s v="K.Subbamma"/>
    <x v="392"/>
    <x v="12"/>
    <d v="2022-09-12T00:00:00"/>
    <s v="palaiah"/>
    <d v="2022-09-12T00:00:00"/>
    <s v="palaiah"/>
    <n v="1"/>
    <n v="0"/>
    <n v="1"/>
  </r>
  <r>
    <s v="Kanaganepalli"/>
    <s v="Kanaganipalli"/>
    <n v="1088"/>
    <s v="Konapuram"/>
    <n v="11"/>
    <s v="Ramajinamma"/>
    <x v="393"/>
    <x v="1"/>
    <d v="2022-09-12T00:00:00"/>
    <s v="palaiah"/>
    <d v="2022-09-12T00:00:00"/>
    <s v="palaiah"/>
    <n v="1"/>
    <n v="0"/>
    <n v="1"/>
  </r>
  <r>
    <s v="Kanaganepalli"/>
    <s v="Kanaganipalli"/>
    <n v="1088"/>
    <s v="Konapuram"/>
    <n v="14"/>
    <s v="Shivalingamma"/>
    <x v="394"/>
    <x v="12"/>
    <d v="2022-09-12T00:00:00"/>
    <s v="palaiah"/>
    <d v="2022-09-12T00:00:00"/>
    <s v="palaiah"/>
    <n v="1"/>
    <n v="0"/>
    <n v="1"/>
  </r>
  <r>
    <s v="Kanaganepalli"/>
    <s v="Kanaganipalli"/>
    <n v="1088"/>
    <s v="Konapuram"/>
    <n v="15"/>
    <s v="Krishnamma"/>
    <x v="395"/>
    <x v="9"/>
    <d v="2018-02-05T00:00:00"/>
    <s v="K.Anjineyulu"/>
    <s v="Not Yet Fixed"/>
    <m/>
    <n v="580"/>
    <n v="215"/>
    <n v="365"/>
  </r>
  <r>
    <s v="Kanaganepalli"/>
    <s v="Kanaganipalli"/>
    <n v="1088"/>
    <s v="Konapuram"/>
    <n v="16"/>
    <s v="M Barathi"/>
    <x v="396"/>
    <x v="3"/>
    <d v="2021-08-01T00:00:00"/>
    <s v="palaiah"/>
    <d v="2021-08-01T00:00:00"/>
    <s v="palaiah"/>
    <n v="63"/>
    <n v="63"/>
    <n v="0"/>
  </r>
  <r>
    <s v="Kanaganepalli"/>
    <s v="Kanaganipalli"/>
    <n v="1088"/>
    <s v="Konapuram"/>
    <n v="16"/>
    <s v="M Barathi"/>
    <x v="396"/>
    <x v="1"/>
    <d v="2022-09-12T00:00:00"/>
    <s v="palaiah"/>
    <d v="2022-09-12T00:00:00"/>
    <s v="palaiah"/>
    <n v="1"/>
    <n v="0"/>
    <n v="1"/>
  </r>
  <r>
    <s v="Kanaganepalli"/>
    <s v="Kanaganipalli"/>
    <n v="1088"/>
    <s v="Konapuram"/>
    <n v="16"/>
    <s v="M Barathi"/>
    <x v="396"/>
    <x v="3"/>
    <d v="2022-09-12T00:00:00"/>
    <s v="palaiah"/>
    <d v="2022-09-12T00:00:00"/>
    <s v="palaiah"/>
    <n v="1"/>
    <n v="0"/>
    <n v="1"/>
  </r>
  <r>
    <s v="Kanaganepalli"/>
    <s v="Kanaganipalli"/>
    <n v="1088"/>
    <s v="Konapuram"/>
    <n v="18"/>
    <s v="Laxshmidevi"/>
    <x v="397"/>
    <x v="3"/>
    <d v="2021-08-01T00:00:00"/>
    <s v="palaiah"/>
    <d v="2021-08-01T00:00:00"/>
    <s v="palaiah"/>
    <n v="63"/>
    <n v="63"/>
    <n v="0"/>
  </r>
  <r>
    <s v="Dharmavaram"/>
    <s v="Ravulacheruvu"/>
    <n v="81"/>
    <s v="Ravulacheruvu"/>
    <n v="31"/>
    <s v="G.Sukanya"/>
    <x v="398"/>
    <x v="1"/>
    <d v="2019-01-24T00:00:00"/>
    <s v="Mylar"/>
    <d v="2022-06-15T00:00:00"/>
    <s v="Mylar"/>
    <n v="381"/>
    <n v="215"/>
    <n v="166"/>
  </r>
  <r>
    <s v="Dharmavaram"/>
    <s v="Ravulacheruvu"/>
    <n v="81"/>
    <s v="Ravulacheruvu"/>
    <n v="33"/>
    <s v="Girijamma"/>
    <x v="399"/>
    <x v="1"/>
    <d v="2019-01-24T00:00:00"/>
    <s v="Mylar"/>
    <d v="2022-06-15T00:00:00"/>
    <s v="Mylar"/>
    <n v="381"/>
    <n v="215"/>
    <n v="166"/>
  </r>
  <r>
    <s v="Dharmavaram"/>
    <s v="Ravulacheruvu"/>
    <n v="81"/>
    <s v="Ravulacheruvu"/>
    <n v="37"/>
    <s v="Sobarani"/>
    <x v="400"/>
    <x v="6"/>
    <d v="2019-10-01T00:00:00"/>
    <s v="Mylar"/>
    <d v="2022-06-15T00:00:00"/>
    <s v="Mylar"/>
    <n v="381"/>
    <n v="215"/>
    <n v="166"/>
  </r>
  <r>
    <s v="Dharmavaram"/>
    <s v="Ravulacheruvu"/>
    <n v="81"/>
    <s v="Ravulacheruvu"/>
    <n v="38"/>
    <s v="Vijayalakshmi"/>
    <x v="401"/>
    <x v="6"/>
    <d v="2018-01-26T00:00:00"/>
    <s v="Mylar swamy"/>
    <d v="2021-08-03T00:00:00"/>
    <s v="Mylar"/>
    <n v="65"/>
    <n v="65"/>
    <n v="0"/>
  </r>
  <r>
    <s v="Anantapur"/>
    <s v="Taticherla"/>
    <n v="956"/>
    <s v="Taticherla"/>
    <n v="51"/>
    <s v="C.V.G.Krishna"/>
    <x v="402"/>
    <x v="6"/>
    <d v="2019-09-14T00:00:00"/>
    <s v="balaraju"/>
    <d v="2022-04-05T00:00:00"/>
    <s v="Bala Raju"/>
    <n v="310"/>
    <n v="215"/>
    <n v="95"/>
  </r>
  <r>
    <s v="Anantapur"/>
    <s v="Taticherla"/>
    <n v="956"/>
    <s v="Taticherla"/>
    <n v="52"/>
    <s v="N.Vanaja"/>
    <x v="403"/>
    <x v="5"/>
    <d v="2022-06-15T00:00:00"/>
    <s v="Bala Raju"/>
    <d v="2022-06-28T00:00:00"/>
    <s v="Bala Raju"/>
    <n v="14"/>
    <n v="0"/>
    <n v="14"/>
  </r>
  <r>
    <s v="Anantapur"/>
    <s v="Taticherla"/>
    <n v="956"/>
    <s v="Taticherla"/>
    <n v="53"/>
    <s v="N.Subbalakshmi"/>
    <x v="404"/>
    <x v="5"/>
    <d v="2022-06-14T00:00:00"/>
    <s v="Bala Raju"/>
    <d v="2022-06-30T00:00:00"/>
    <s v="Bala Raju"/>
    <n v="17"/>
    <n v="0"/>
    <n v="17"/>
  </r>
  <r>
    <s v="Anantapur"/>
    <s v="Taticherla"/>
    <n v="956"/>
    <s v="Taticherla"/>
    <n v="61"/>
    <s v="K.Sridevi"/>
    <x v="405"/>
    <x v="6"/>
    <d v="2019-01-24T00:00:00"/>
    <s v="balaraju"/>
    <d v="2021-07-10T00:00:00"/>
    <s v="Bala Raju"/>
    <n v="41"/>
    <n v="41"/>
    <n v="0"/>
  </r>
  <r>
    <s v="Dharmavaram"/>
    <s v="Pothulanagepalli"/>
    <n v="271"/>
    <s v="Karthe Kottala"/>
    <n v="9"/>
    <s v="G.Sivaiah"/>
    <x v="406"/>
    <x v="9"/>
    <d v="2019-01-27T00:00:00"/>
    <s v="Mylar"/>
    <s v="Not Yet Fixed"/>
    <m/>
    <n v="580"/>
    <n v="215"/>
    <n v="365"/>
  </r>
  <r>
    <s v="Dharmavaram"/>
    <s v="Pothulanagepalli"/>
    <n v="271"/>
    <s v="Karthe Kottala"/>
    <n v="13"/>
    <s v="Katamaiah"/>
    <x v="407"/>
    <x v="8"/>
    <d v="2019-01-27T00:00:00"/>
    <s v="Mylar"/>
    <s v="Not Yet Fixed"/>
    <m/>
    <n v="580"/>
    <n v="215"/>
    <n v="365"/>
  </r>
  <r>
    <s v="Dharmavaram"/>
    <s v="Pothulanagepalli"/>
    <n v="271"/>
    <s v="Karthe Kottala"/>
    <n v="20"/>
    <s v="Annjinayulu"/>
    <x v="408"/>
    <x v="6"/>
    <d v="2019-01-27T00:00:00"/>
    <s v="Mylar"/>
    <s v="Not Yet Fixed"/>
    <m/>
    <n v="580"/>
    <n v="215"/>
    <n v="365"/>
  </r>
  <r>
    <s v="Rapthadu"/>
    <s v="Gandlaparthi"/>
    <n v="143"/>
    <s v="Gandlaparthi"/>
    <n v="38"/>
    <s v="Sivamma"/>
    <x v="409"/>
    <x v="5"/>
    <d v="2019-07-29T00:00:00"/>
    <s v="K.Ramesh"/>
    <s v="Not Yet Fixed"/>
    <m/>
    <n v="580"/>
    <n v="215"/>
    <n v="365"/>
  </r>
  <r>
    <s v="Rapthadu"/>
    <s v="Gandlaparthi"/>
    <n v="143"/>
    <s v="Gandlaparthi"/>
    <n v="99"/>
    <s v="G. Kamakshamma"/>
    <x v="410"/>
    <x v="6"/>
    <d v="2019-04-10T00:00:00"/>
    <s v="K.Ramesh"/>
    <s v="Not Yet Fixed"/>
    <m/>
    <n v="580"/>
    <n v="215"/>
    <n v="365"/>
  </r>
  <r>
    <s v="Rapthadu"/>
    <s v="Gandlaparthi"/>
    <n v="143"/>
    <s v="Gandlaparthi"/>
    <n v="101"/>
    <s v="Tirumalamma"/>
    <x v="411"/>
    <x v="8"/>
    <d v="2019-04-10T00:00:00"/>
    <s v="K,Ramesh"/>
    <s v="Not Yet Fixed"/>
    <m/>
    <n v="580"/>
    <n v="215"/>
    <n v="365"/>
  </r>
  <r>
    <s v="Rapthadu"/>
    <s v="Gandlaparthi"/>
    <n v="143"/>
    <s v="Gandlaparthi"/>
    <n v="102"/>
    <s v="Varadamma"/>
    <x v="412"/>
    <x v="15"/>
    <d v="2019-05-02T00:00:00"/>
    <s v="K.Ramesh"/>
    <s v="Not Yet Fixed"/>
    <m/>
    <n v="580"/>
    <n v="215"/>
    <n v="365"/>
  </r>
  <r>
    <s v="Singanamala"/>
    <s v="Akuledu"/>
    <n v="1098"/>
    <s v="Madirepalli"/>
    <n v="2"/>
    <s v="M Krishamma"/>
    <x v="413"/>
    <x v="9"/>
    <d v="2019-05-01T00:00:00"/>
    <s v="chakra"/>
    <s v="Not Yet Fixed"/>
    <m/>
    <n v="580"/>
    <n v="215"/>
    <n v="365"/>
  </r>
  <r>
    <s v="Singanamala"/>
    <s v="Akuledu"/>
    <n v="1098"/>
    <s v="Madirepalli"/>
    <n v="3"/>
    <s v="K Ramadevi"/>
    <x v="414"/>
    <x v="9"/>
    <d v="2019-05-01T00:00:00"/>
    <s v="chakra"/>
    <s v="Not Yet Fixed"/>
    <m/>
    <n v="580"/>
    <n v="215"/>
    <n v="365"/>
  </r>
  <r>
    <s v="Singanamala"/>
    <s v="Akuledu"/>
    <n v="1098"/>
    <s v="Madirepalli"/>
    <n v="4"/>
    <s v="K Sreedevi"/>
    <x v="415"/>
    <x v="9"/>
    <d v="2017-04-02T00:00:00"/>
    <s v="chakra"/>
    <s v="Not Yet Fixed"/>
    <m/>
    <n v="580"/>
    <n v="215"/>
    <n v="365"/>
  </r>
  <r>
    <s v="Singanamala"/>
    <s v="Akuledu"/>
    <n v="1098"/>
    <s v="Madirepalli"/>
    <n v="5"/>
    <s v="R Lakshmidevi"/>
    <x v="416"/>
    <x v="9"/>
    <d v="2019-05-02T00:00:00"/>
    <s v="chakra"/>
    <s v="Not Yet Fixed"/>
    <m/>
    <n v="580"/>
    <n v="215"/>
    <n v="365"/>
  </r>
  <r>
    <s v="Singanamala"/>
    <s v="Akuledu"/>
    <n v="1098"/>
    <s v="Madirepalli"/>
    <n v="6"/>
    <s v="N Yellamma"/>
    <x v="417"/>
    <x v="5"/>
    <d v="2019-01-03T00:00:00"/>
    <s v="chakra"/>
    <s v="Not Yet Fixed"/>
    <m/>
    <n v="580"/>
    <n v="215"/>
    <n v="365"/>
  </r>
  <r>
    <s v="Singanamala"/>
    <s v="Akuledu"/>
    <n v="1098"/>
    <s v="Madirepalli"/>
    <n v="7"/>
    <s v="C Vijayalakshmi"/>
    <x v="418"/>
    <x v="9"/>
    <d v="2019-05-03T00:00:00"/>
    <s v="chakra"/>
    <s v="Not Yet Fixed"/>
    <m/>
    <n v="580"/>
    <n v="215"/>
    <n v="365"/>
  </r>
  <r>
    <s v="Singanamala"/>
    <s v="Akuledu"/>
    <n v="1098"/>
    <s v="Madirepalli"/>
    <n v="15"/>
    <s v="C Soymaya"/>
    <x v="419"/>
    <x v="9"/>
    <d v="2019-04-27T00:00:00"/>
    <s v="chakra"/>
    <s v="Not Yet Fixed"/>
    <m/>
    <n v="580"/>
    <n v="215"/>
    <n v="365"/>
  </r>
  <r>
    <s v="Singanamala"/>
    <s v="Akuledu"/>
    <n v="1098"/>
    <s v="Madirepalli"/>
    <n v="16"/>
    <s v="K Bagayamma"/>
    <x v="420"/>
    <x v="9"/>
    <d v="2017-04-02T00:00:00"/>
    <s v="chakra"/>
    <s v="Not Yet Fixed"/>
    <m/>
    <n v="580"/>
    <n v="215"/>
    <n v="365"/>
  </r>
  <r>
    <s v="Singanamala"/>
    <s v="Akuledu"/>
    <n v="1098"/>
    <s v="Madirepalli"/>
    <n v="17"/>
    <s v="N.Venkatalakshmi"/>
    <x v="421"/>
    <x v="9"/>
    <d v="2019-04-10T00:00:00"/>
    <s v="chakra"/>
    <s v="Not Yet Fixed"/>
    <m/>
    <n v="580"/>
    <n v="215"/>
    <n v="365"/>
  </r>
  <r>
    <s v="Singanamala"/>
    <s v="Akuledu"/>
    <n v="1098"/>
    <s v="Madirepalli"/>
    <n v="18"/>
    <s v="N Seshamma"/>
    <x v="422"/>
    <x v="9"/>
    <d v="2019-04-09T00:00:00"/>
    <s v="chakra"/>
    <s v="Not Yet Fixed"/>
    <m/>
    <n v="580"/>
    <n v="215"/>
    <n v="365"/>
  </r>
  <r>
    <s v="Singanamala"/>
    <s v="Akuledu"/>
    <n v="1098"/>
    <s v="Madirepalli"/>
    <n v="20"/>
    <s v="M Lakshmi devi"/>
    <x v="423"/>
    <x v="9"/>
    <d v="2019-04-24T00:00:00"/>
    <s v="chakra"/>
    <s v="Not Yet Fixed"/>
    <m/>
    <n v="580"/>
    <n v="215"/>
    <n v="365"/>
  </r>
  <r>
    <s v="Battalapalli"/>
    <s v="Edula Mushturu"/>
    <n v="1087"/>
    <s v="Raghavam Palli"/>
    <n v="15"/>
    <s v="Mooipalli Lakshmanna"/>
    <x v="424"/>
    <x v="1"/>
    <d v="2021-09-27T00:00:00"/>
    <s v="K.Anjineyulu"/>
    <d v="2021-09-28T00:00:00"/>
    <s v="K.Anjineyulu"/>
    <n v="121"/>
    <n v="121"/>
    <n v="0"/>
  </r>
  <r>
    <s v="Tadimarri"/>
    <s v="Narsingpalli"/>
    <n v="1097"/>
    <s v="Pullampalli"/>
    <n v="3"/>
    <s v="D.Eswaramma"/>
    <x v="425"/>
    <x v="8"/>
    <d v="2019-01-20T00:00:00"/>
    <s v="K.Anjineyulu"/>
    <s v="Not Yet Fixed"/>
    <m/>
    <n v="580"/>
    <n v="215"/>
    <n v="365"/>
  </r>
  <r>
    <s v="Tadimarri"/>
    <s v="Narsingpalli"/>
    <n v="1097"/>
    <s v="Pullampalli"/>
    <n v="8"/>
    <s v="M.Anandamma"/>
    <x v="426"/>
    <x v="5"/>
    <d v="2019-01-02T00:00:00"/>
    <s v="K.Anjineyulu"/>
    <s v="Not Yet Fixed"/>
    <m/>
    <n v="580"/>
    <n v="215"/>
    <n v="365"/>
  </r>
  <r>
    <s v="Kanaganepalli"/>
    <s v="Kanaganipalli"/>
    <n v="1100"/>
    <s v="Kanaganepalli"/>
    <n v="1"/>
    <s v="B Laxmidevi"/>
    <x v="427"/>
    <x v="8"/>
    <d v="2021-06-01T00:00:00"/>
    <s v="palaiah"/>
    <d v="2021-07-08T00:00:00"/>
    <s v="palaiah"/>
    <n v="39"/>
    <n v="39"/>
    <n v="0"/>
  </r>
  <r>
    <s v="Kanaganepalli"/>
    <s v="Kanaganipalli"/>
    <n v="1100"/>
    <s v="Kanaganepalli"/>
    <n v="3"/>
    <s v="V Muthayalamma"/>
    <x v="428"/>
    <x v="6"/>
    <d v="2021-05-05T00:00:00"/>
    <s v="palaiah"/>
    <d v="2021-07-09T00:00:00"/>
    <s v="palaiah"/>
    <n v="40"/>
    <n v="40"/>
    <n v="0"/>
  </r>
  <r>
    <s v="Kanaganepalli"/>
    <s v="Kanaganipalli"/>
    <n v="1100"/>
    <s v="Kanaganepalli"/>
    <n v="4"/>
    <s v="C.Laxminarasamma"/>
    <x v="429"/>
    <x v="1"/>
    <d v="2021-07-14T00:00:00"/>
    <s v="palaiah"/>
    <d v="2021-07-17T00:00:00"/>
    <s v="palaiah"/>
    <n v="48"/>
    <n v="48"/>
    <n v="0"/>
  </r>
  <r>
    <s v="Kanaganepalli"/>
    <s v="Kanaganipalli"/>
    <n v="1100"/>
    <s v="Kanaganepalli"/>
    <n v="5"/>
    <s v="P Nandani"/>
    <x v="430"/>
    <x v="1"/>
    <d v="2021-06-01T00:00:00"/>
    <s v="palaiah"/>
    <d v="2021-07-08T00:00:00"/>
    <s v="palaiah"/>
    <n v="39"/>
    <n v="39"/>
    <n v="0"/>
  </r>
  <r>
    <s v="Kanaganepalli"/>
    <s v="Kanaganipalli"/>
    <n v="1100"/>
    <s v="Kanaganepalli"/>
    <n v="6"/>
    <s v="P Narayanamma"/>
    <x v="431"/>
    <x v="6"/>
    <d v="2021-06-10T00:00:00"/>
    <s v="palaiah"/>
    <d v="2021-07-13T00:00:00"/>
    <s v="palaiah"/>
    <n v="44"/>
    <n v="44"/>
    <n v="0"/>
  </r>
  <r>
    <s v="Kanaganepalli"/>
    <s v="Kanaganipalli"/>
    <n v="1100"/>
    <s v="Kanaganepalli"/>
    <n v="7"/>
    <s v="P Ramadevi"/>
    <x v="432"/>
    <x v="8"/>
    <d v="2021-07-03T00:00:00"/>
    <s v="palaiah"/>
    <d v="2021-08-10T00:00:00"/>
    <s v="palaiah"/>
    <n v="72"/>
    <n v="72"/>
    <n v="0"/>
  </r>
  <r>
    <s v="Kanaganepalli"/>
    <s v="Kanaganipalli"/>
    <n v="1100"/>
    <s v="Kanaganepalli"/>
    <n v="10"/>
    <s v="P Radhika"/>
    <x v="433"/>
    <x v="8"/>
    <d v="2021-06-01T00:00:00"/>
    <s v="palaiah"/>
    <d v="2021-07-01T00:00:00"/>
    <s v="palaiah"/>
    <n v="32"/>
    <n v="32"/>
    <n v="0"/>
  </r>
  <r>
    <s v="Kanaganepalli"/>
    <s v="Kanaganipalli"/>
    <n v="1100"/>
    <s v="Kanaganepalli"/>
    <n v="11"/>
    <s v="P Laxminarayanamma"/>
    <x v="434"/>
    <x v="1"/>
    <d v="2021-07-01T00:00:00"/>
    <s v="palaiah"/>
    <d v="2021-07-08T00:00:00"/>
    <s v="palaiah"/>
    <n v="39"/>
    <n v="39"/>
    <n v="0"/>
  </r>
  <r>
    <s v="Kanaganepalli"/>
    <s v="Kanaganipalli"/>
    <n v="1100"/>
    <s v="Kanaganepalli"/>
    <n v="12"/>
    <s v="M Shanthamma"/>
    <x v="435"/>
    <x v="8"/>
    <d v="2021-07-01T00:00:00"/>
    <s v="palaiah"/>
    <d v="2021-08-07T00:00:00"/>
    <s v="palaiah"/>
    <n v="69"/>
    <n v="69"/>
    <n v="0"/>
  </r>
  <r>
    <s v="Kanaganepalli"/>
    <s v="Kanaganipalli"/>
    <n v="1100"/>
    <s v="Kanaganepalli"/>
    <n v="19"/>
    <s v="P Muthayalamma"/>
    <x v="436"/>
    <x v="1"/>
    <d v="2021-07-01T00:00:00"/>
    <s v="palaiah"/>
    <d v="2021-07-08T00:00:00"/>
    <s v="palaiah"/>
    <n v="39"/>
    <n v="39"/>
    <n v="0"/>
  </r>
  <r>
    <s v="Kanaganepalli"/>
    <s v="Kanaganipalli"/>
    <n v="1100"/>
    <s v="Kanaganepalli"/>
    <n v="20"/>
    <s v="Nagasudha"/>
    <x v="437"/>
    <x v="6"/>
    <d v="2021-07-10T00:00:00"/>
    <s v="palaiah"/>
    <d v="2021-08-06T00:00:00"/>
    <s v="palaiah"/>
    <n v="68"/>
    <n v="68"/>
    <n v="0"/>
  </r>
  <r>
    <s v="Kanaganepalli"/>
    <s v="Kanaganipalli"/>
    <n v="1100"/>
    <s v="Kanaganepalli"/>
    <n v="21"/>
    <s v="P. Rajeshwari"/>
    <x v="438"/>
    <x v="6"/>
    <d v="2021-06-03T00:00:00"/>
    <s v="palaiah"/>
    <d v="2021-07-02T00:00:00"/>
    <s v="palaiah"/>
    <n v="33"/>
    <n v="33"/>
    <n v="0"/>
  </r>
  <r>
    <s v="Kanaganepalli"/>
    <s v="Kanaganipalli"/>
    <n v="1100"/>
    <s v="Kanaganepalli"/>
    <n v="22"/>
    <s v="M Alivelamma"/>
    <x v="439"/>
    <x v="8"/>
    <d v="2021-07-01T00:00:00"/>
    <s v="palaiah"/>
    <d v="2021-07-31T00:00:00"/>
    <s v="palaiah"/>
    <n v="62"/>
    <n v="62"/>
    <n v="0"/>
  </r>
  <r>
    <s v="Kanaganepalli"/>
    <s v="Kanaganipalli"/>
    <n v="1100"/>
    <s v="Kanaganepalli"/>
    <n v="23"/>
    <s v="S Sidamma"/>
    <x v="440"/>
    <x v="6"/>
    <d v="2021-06-10T00:00:00"/>
    <s v="palaiah"/>
    <d v="2021-10-30T00:00:00"/>
    <s v="palaiah"/>
    <n v="153"/>
    <n v="153"/>
    <n v="0"/>
  </r>
  <r>
    <s v="Kanaganepalli"/>
    <s v="Kanaganipalli"/>
    <n v="1100"/>
    <s v="Kanaganepalli"/>
    <n v="26"/>
    <s v="Narasayamma"/>
    <x v="441"/>
    <x v="1"/>
    <d v="2021-07-01T00:00:00"/>
    <s v="palaiah"/>
    <d v="2021-07-08T00:00:00"/>
    <s v="palaiah"/>
    <n v="39"/>
    <n v="39"/>
    <n v="0"/>
  </r>
  <r>
    <s v="Kanaganepalli"/>
    <s v="Kanaganipalli"/>
    <n v="1100"/>
    <s v="Kanaganepalli"/>
    <n v="27"/>
    <s v="S Savithramma"/>
    <x v="442"/>
    <x v="7"/>
    <d v="2021-07-01T00:00:00"/>
    <s v="palaiah"/>
    <d v="2021-07-01T00:00:00"/>
    <s v="palaiah"/>
    <n v="32"/>
    <n v="32"/>
    <n v="0"/>
  </r>
  <r>
    <s v="Kanaganepalli"/>
    <s v="Kanaganipalli"/>
    <n v="1100"/>
    <s v="Kanaganepalli"/>
    <n v="28"/>
    <s v="P Narayanamma"/>
    <x v="443"/>
    <x v="6"/>
    <d v="2021-07-01T00:00:00"/>
    <s v="palaiah"/>
    <d v="2021-07-24T00:00:00"/>
    <s v="palaiah"/>
    <n v="55"/>
    <n v="55"/>
    <n v="0"/>
  </r>
  <r>
    <s v="Anantapur"/>
    <s v="Kamarupalli"/>
    <n v="928"/>
    <s v="Kamarupalli"/>
    <n v="5"/>
    <s v="Saraswathi"/>
    <x v="444"/>
    <x v="7"/>
    <d v="2019-01-25T00:00:00"/>
    <s v="nagesh"/>
    <s v="Not Yet Fixed"/>
    <m/>
    <n v="580"/>
    <n v="215"/>
    <n v="365"/>
  </r>
  <r>
    <s v="Narpala"/>
    <s v="H. Sodanapalli"/>
    <n v="1038"/>
    <s v="H. Sodanapalli"/>
    <n v="25"/>
    <s v="B.Nagendramma"/>
    <x v="445"/>
    <x v="1"/>
    <d v="2021-11-23T00:00:00"/>
    <s v="palaiah"/>
    <d v="2021-11-24T00:00:00"/>
    <s v="palaiah"/>
    <n v="178"/>
    <n v="178"/>
    <n v="0"/>
  </r>
  <r>
    <s v="Narpala"/>
    <s v="H. Sodanapalli"/>
    <n v="1038"/>
    <s v="H. Sodanapalli"/>
    <n v="27"/>
    <s v="C.Obulamma"/>
    <x v="446"/>
    <x v="4"/>
    <d v="2021-11-23T00:00:00"/>
    <s v="palaiah"/>
    <d v="2021-11-23T00:00:00"/>
    <s v="palaiah"/>
    <n v="177"/>
    <n v="177"/>
    <n v="0"/>
  </r>
  <r>
    <s v="Narpala"/>
    <s v="H. Sodanapalli"/>
    <n v="1038"/>
    <s v="H. Sodanapalli"/>
    <n v="28"/>
    <s v="C.Jayamma"/>
    <x v="447"/>
    <x v="1"/>
    <d v="2021-11-23T00:00:00"/>
    <s v="palaiah"/>
    <d v="2021-11-23T00:00:00"/>
    <s v="palaiah"/>
    <n v="177"/>
    <n v="177"/>
    <n v="0"/>
  </r>
  <r>
    <s v="Tadimarri"/>
    <s v="Narsingpalli"/>
    <n v="1097"/>
    <s v="Pullampalli"/>
    <n v="16"/>
    <s v="Bidala Parvati"/>
    <x v="448"/>
    <x v="14"/>
    <d v="2019-01-02T00:00:00"/>
    <s v="K.Anjineyulu"/>
    <s v="Not Yet Fixed"/>
    <m/>
    <n v="580"/>
    <n v="215"/>
    <n v="365"/>
  </r>
  <r>
    <s v="Anantapur"/>
    <s v="Kamarupalli"/>
    <n v="928"/>
    <s v="Kamarupalli"/>
    <n v="24"/>
    <s v="A Parvathamma"/>
    <x v="449"/>
    <x v="9"/>
    <d v="2017-05-27T00:00:00"/>
    <s v="nagesh"/>
    <s v="Not Yet Fixed"/>
    <m/>
    <n v="580"/>
    <n v="215"/>
    <n v="365"/>
  </r>
  <r>
    <s v="Tadimarri"/>
    <s v="Nidigallu"/>
    <n v="1102"/>
    <s v="Nidigallu"/>
    <n v="5"/>
    <s v="Lakshmidevi"/>
    <x v="450"/>
    <x v="8"/>
    <d v="2019-01-18T00:00:00"/>
    <s v="Mylar"/>
    <s v="Not Yet Fixed"/>
    <m/>
    <n v="580"/>
    <n v="215"/>
    <n v="365"/>
  </r>
  <r>
    <s v="Tadimarri"/>
    <s v="Nidigallu"/>
    <n v="1102"/>
    <s v="Nidigallu"/>
    <n v="10"/>
    <s v="Sujatha"/>
    <x v="451"/>
    <x v="9"/>
    <d v="2019-01-18T00:00:00"/>
    <s v="Mylar"/>
    <s v="Not Yet Fixed"/>
    <m/>
    <n v="580"/>
    <n v="215"/>
    <n v="365"/>
  </r>
  <r>
    <s v="Tadimarri"/>
    <s v="Nidigallu"/>
    <n v="1102"/>
    <s v="Nidigallu"/>
    <n v="11"/>
    <s v="Lakshmikanthmma"/>
    <x v="452"/>
    <x v="6"/>
    <d v="2016-12-08T00:00:00"/>
    <s v="Mylar swamy"/>
    <s v="Not Yet Fixed"/>
    <m/>
    <n v="580"/>
    <n v="215"/>
    <n v="365"/>
  </r>
  <r>
    <s v="Tadimarri"/>
    <s v="athmakur"/>
    <n v="1101"/>
    <s v="Athmakur"/>
    <n v="2"/>
    <s v="K.Surekka"/>
    <x v="453"/>
    <x v="9"/>
    <d v="2017-12-04T00:00:00"/>
    <s v="Mylar swamy"/>
    <s v="Not Yet Fixed"/>
    <m/>
    <n v="580"/>
    <n v="215"/>
    <n v="365"/>
  </r>
  <r>
    <s v="Tadimarri"/>
    <s v="athmakur"/>
    <n v="1101"/>
    <s v="Athmakur"/>
    <n v="6"/>
    <s v="Pramilamma"/>
    <x v="454"/>
    <x v="6"/>
    <d v="2016-12-04T00:00:00"/>
    <s v="Mylar swamy"/>
    <s v="Not Yet Fixed"/>
    <m/>
    <n v="580"/>
    <n v="215"/>
    <n v="365"/>
  </r>
  <r>
    <s v="Tadimarri"/>
    <s v="athmakur"/>
    <n v="1101"/>
    <s v="Athmakur"/>
    <n v="13"/>
    <s v="P.Subalakshmi"/>
    <x v="455"/>
    <x v="6"/>
    <d v="2016-12-05T00:00:00"/>
    <s v="Mylar swamy"/>
    <s v="Not Yet Fixed"/>
    <m/>
    <n v="580"/>
    <n v="215"/>
    <n v="365"/>
  </r>
  <r>
    <s v="Tadimarri"/>
    <s v="athmakur"/>
    <n v="1101"/>
    <s v="Athmakur"/>
    <n v="16"/>
    <s v="Hemavathi"/>
    <x v="456"/>
    <x v="6"/>
    <d v="2019-01-11T00:00:00"/>
    <s v="Mylar"/>
    <s v="Not Yet Fixed"/>
    <m/>
    <n v="580"/>
    <n v="215"/>
    <n v="365"/>
  </r>
  <r>
    <s v="Tadimarri"/>
    <s v="athmakur"/>
    <n v="1101"/>
    <s v="Athmakur"/>
    <n v="17"/>
    <s v="S.Padmavathi"/>
    <x v="457"/>
    <x v="9"/>
    <d v="2016-12-06T00:00:00"/>
    <s v="Mylar swamy"/>
    <s v="Not Yet Fixed"/>
    <m/>
    <n v="580"/>
    <n v="215"/>
    <n v="365"/>
  </r>
  <r>
    <s v="Tadimarri"/>
    <s v="athmakur"/>
    <n v="1101"/>
    <s v="Athmakur"/>
    <n v="18"/>
    <s v="Alivelamma"/>
    <x v="458"/>
    <x v="6"/>
    <d v="2018-02-02T00:00:00"/>
    <s v="Mylar swamy"/>
    <s v="Not Yet Fixed"/>
    <m/>
    <n v="580"/>
    <n v="215"/>
    <n v="365"/>
  </r>
  <r>
    <s v="Tadimarri"/>
    <s v="athmakur"/>
    <n v="1101"/>
    <s v="Athmakur"/>
    <n v="19"/>
    <s v="Adilakshmi"/>
    <x v="459"/>
    <x v="6"/>
    <d v="2018-02-02T00:00:00"/>
    <s v="Myla rswamy"/>
    <s v="Not Yet Fixed"/>
    <m/>
    <n v="580"/>
    <n v="215"/>
    <n v="365"/>
  </r>
  <r>
    <s v="Tadimarri"/>
    <s v="athmakur"/>
    <n v="1101"/>
    <s v="Athmakur"/>
    <n v="20"/>
    <s v="Kadhramma"/>
    <x v="460"/>
    <x v="6"/>
    <d v="2018-02-02T00:00:00"/>
    <s v="Mylar swamy"/>
    <s v="Not Yet Fixed"/>
    <m/>
    <n v="580"/>
    <n v="215"/>
    <n v="365"/>
  </r>
  <r>
    <s v="Dharmavaram"/>
    <s v="Ravulacheruvu"/>
    <n v="81"/>
    <s v="Ravulacheruvu"/>
    <n v="43"/>
    <s v="Gaythri"/>
    <x v="461"/>
    <x v="1"/>
    <d v="2022-06-15T00:00:00"/>
    <s v="Mylar"/>
    <d v="2022-06-15T00:00:00"/>
    <s v="Mylar"/>
    <n v="1"/>
    <n v="0"/>
    <n v="1"/>
  </r>
  <r>
    <s v="Rapthadu"/>
    <s v="Gondireddipalli"/>
    <n v="963"/>
    <s v="Gondireddipalli"/>
    <n v="2"/>
    <s v="S. Rehmath"/>
    <x v="462"/>
    <x v="9"/>
    <d v="2019-01-28T00:00:00"/>
    <s v="K.Ramesh"/>
    <s v="Not Yet Fixed"/>
    <m/>
    <n v="580"/>
    <n v="215"/>
    <n v="365"/>
  </r>
  <r>
    <s v="Rapthadu"/>
    <s v="Gondireddipalli"/>
    <n v="963"/>
    <s v="Gondireddipalli"/>
    <n v="8"/>
    <s v="K. Savitramma"/>
    <x v="463"/>
    <x v="9"/>
    <d v="2017-05-20T00:00:00"/>
    <s v="kRAMESH"/>
    <s v="Not Yet Fixed"/>
    <m/>
    <n v="580"/>
    <n v="215"/>
    <n v="365"/>
  </r>
  <r>
    <s v="Kanaganepalli"/>
    <s v="Kanaganipalli"/>
    <n v="1100"/>
    <s v="Kanaganepalli"/>
    <n v="31"/>
    <s v="M.Laxmidevi"/>
    <x v="464"/>
    <x v="6"/>
    <d v="2021-07-02T00:00:00"/>
    <s v="palaiah"/>
    <s v="Not Yet Fixed"/>
    <m/>
    <n v="548"/>
    <n v="183"/>
    <n v="365"/>
  </r>
  <r>
    <s v="Kanaganepalli"/>
    <s v="Kanaganipalli"/>
    <n v="1100"/>
    <s v="Kanaganepalli"/>
    <n v="33"/>
    <s v="Seella Jayalakshmi"/>
    <x v="465"/>
    <x v="1"/>
    <d v="2021-07-01T00:00:00"/>
    <s v="palaiah"/>
    <d v="2021-07-08T00:00:00"/>
    <s v="palaiah"/>
    <n v="39"/>
    <n v="39"/>
    <n v="0"/>
  </r>
  <r>
    <s v="Kanaganepalli"/>
    <s v="Kanaganipalli"/>
    <n v="1100"/>
    <s v="Kanaganepalli"/>
    <n v="37"/>
    <s v="M Ramalaingamma"/>
    <x v="466"/>
    <x v="6"/>
    <d v="2021-07-01T00:00:00"/>
    <s v="palaiah"/>
    <s v="Not Yet Fixed"/>
    <m/>
    <n v="549"/>
    <n v="184"/>
    <n v="365"/>
  </r>
  <r>
    <s v="Rapthadu"/>
    <s v="Gondireddipalli"/>
    <n v="963"/>
    <s v="Gondireddipalli"/>
    <n v="15"/>
    <s v="G. Rama lakshmi"/>
    <x v="467"/>
    <x v="4"/>
    <d v="2019-08-21T00:00:00"/>
    <s v="K.Ramesh"/>
    <s v="Not Yet Fixed"/>
    <m/>
    <n v="580"/>
    <n v="215"/>
    <n v="365"/>
  </r>
  <r>
    <s v="Rapthadu"/>
    <s v="Gondireddipalli"/>
    <n v="963"/>
    <s v="Gondireddipalli"/>
    <n v="16"/>
    <s v="G.Ravisekhar"/>
    <x v="468"/>
    <x v="10"/>
    <d v="2019-01-28T00:00:00"/>
    <s v="K.Ramesh"/>
    <s v="Not Yet Fixed"/>
    <m/>
    <n v="580"/>
    <n v="215"/>
    <n v="365"/>
  </r>
  <r>
    <s v="Rapthadu"/>
    <s v="Gondireddipalli"/>
    <n v="963"/>
    <s v="Gondireddipalli"/>
    <n v="18"/>
    <s v="N. Balamma"/>
    <x v="469"/>
    <x v="5"/>
    <d v="2019-05-04T00:00:00"/>
    <s v="K,Ramesh"/>
    <s v="Not Yet Fixed"/>
    <m/>
    <n v="580"/>
    <n v="215"/>
    <n v="365"/>
  </r>
  <r>
    <s v="Narpala"/>
    <s v="Gunjepalli"/>
    <n v="1040"/>
    <s v="Gunjepalli"/>
    <n v="10"/>
    <s v="P.Lakshmidevi"/>
    <x v="470"/>
    <x v="9"/>
    <d v="2017-12-10T00:00:00"/>
    <s v="palaiah"/>
    <s v="Not Yet Fixed"/>
    <m/>
    <n v="580"/>
    <n v="215"/>
    <n v="365"/>
  </r>
  <r>
    <s v="Rapthadu"/>
    <s v="Gondireddipalli"/>
    <n v="963"/>
    <s v="Gondireddipalli"/>
    <n v="27"/>
    <s v="N. Savitramma"/>
    <x v="471"/>
    <x v="9"/>
    <d v="2018-01-25T00:00:00"/>
    <s v="K.Ramesh"/>
    <s v="Not Yet Fixed"/>
    <m/>
    <n v="580"/>
    <n v="215"/>
    <n v="365"/>
  </r>
  <r>
    <s v="Rapthadu"/>
    <s v="Gondireddipalli"/>
    <n v="963"/>
    <s v="Gondireddipalli"/>
    <n v="36"/>
    <s v="P. Saileela"/>
    <x v="472"/>
    <x v="8"/>
    <d v="2019-05-04T00:00:00"/>
    <s v="K.Ramesh"/>
    <s v="Not Yet Fixed"/>
    <m/>
    <n v="580"/>
    <n v="215"/>
    <n v="365"/>
  </r>
  <r>
    <s v="Rapthadu"/>
    <s v="Gondireddipalli"/>
    <n v="963"/>
    <s v="Gondireddipalli"/>
    <n v="37"/>
    <s v="C. Naga Sulochana"/>
    <x v="473"/>
    <x v="9"/>
    <d v="2017-04-26T00:00:00"/>
    <s v="K.Ramesh"/>
    <s v="Not Yet Fixed"/>
    <m/>
    <n v="580"/>
    <n v="215"/>
    <n v="365"/>
  </r>
  <r>
    <s v="Rapthadu"/>
    <s v="Gondireddipalli"/>
    <n v="963"/>
    <s v="Gondireddipalli"/>
    <n v="39"/>
    <s v="S. Rasheeda"/>
    <x v="474"/>
    <x v="8"/>
    <d v="2019-05-31T00:00:00"/>
    <s v="K.Ramesh"/>
    <s v="Not Yet Fixed"/>
    <m/>
    <n v="580"/>
    <n v="215"/>
    <n v="365"/>
  </r>
  <r>
    <s v="Rapthadu"/>
    <s v="Gondireddipalli"/>
    <n v="963"/>
    <s v="Gondireddipalli"/>
    <n v="41"/>
    <s v="G. Naramma"/>
    <x v="475"/>
    <x v="9"/>
    <d v="2017-08-11T00:00:00"/>
    <s v="K.Ramesh"/>
    <s v="Not Yet Fixed"/>
    <m/>
    <n v="580"/>
    <n v="215"/>
    <n v="365"/>
  </r>
  <r>
    <s v="Rapthadu"/>
    <s v="Gondireddipalli"/>
    <n v="963"/>
    <s v="Gondireddipalli"/>
    <n v="44"/>
    <s v="A. Yellamma"/>
    <x v="476"/>
    <x v="15"/>
    <d v="2019-04-15T00:00:00"/>
    <s v="K.Rmesh"/>
    <s v="Not Yet Fixed"/>
    <m/>
    <n v="580"/>
    <n v="215"/>
    <n v="365"/>
  </r>
  <r>
    <s v="Rapthadu"/>
    <s v="Gondireddipalli"/>
    <n v="963"/>
    <s v="Gondireddipalli"/>
    <n v="45"/>
    <s v="A. Yellamma"/>
    <x v="477"/>
    <x v="8"/>
    <d v="2019-04-15T00:00:00"/>
    <s v="K.Ramesh"/>
    <s v="Not Yet Fixed"/>
    <m/>
    <n v="580"/>
    <n v="215"/>
    <n v="365"/>
  </r>
  <r>
    <s v="Rapthadu"/>
    <s v="Gondireddipalli"/>
    <n v="963"/>
    <s v="Gondireddipalli"/>
    <n v="46"/>
    <s v="Y. Lakshmi Devi"/>
    <x v="478"/>
    <x v="5"/>
    <d v="2019-04-15T00:00:00"/>
    <s v="K.Ramesh"/>
    <s v="Not Yet Fixed"/>
    <m/>
    <n v="580"/>
    <n v="215"/>
    <n v="365"/>
  </r>
  <r>
    <s v="Rapthadu"/>
    <s v="Gondireddipalli"/>
    <n v="963"/>
    <s v="Gondireddipalli"/>
    <n v="47"/>
    <s v="Y. Narayanamma"/>
    <x v="479"/>
    <x v="3"/>
    <d v="2019-09-10T00:00:00"/>
    <s v="K,Ramesh"/>
    <s v="Not Yet Fixed"/>
    <m/>
    <n v="580"/>
    <n v="215"/>
    <n v="365"/>
  </r>
  <r>
    <s v="Anantapur"/>
    <s v="Kamarupalli"/>
    <n v="929"/>
    <s v="Gollapalli"/>
    <n v="5"/>
    <s v="K Anjinamma"/>
    <x v="480"/>
    <x v="5"/>
    <d v="2019-01-24T00:00:00"/>
    <s v="nagesh"/>
    <s v="Not Yet Fixed"/>
    <m/>
    <n v="580"/>
    <n v="215"/>
    <n v="365"/>
  </r>
  <r>
    <s v="Battalapalli"/>
    <s v="Battalapalli"/>
    <n v="1103"/>
    <s v="Velpumadugu"/>
    <n v="5"/>
    <s v="D.Malli Reddy"/>
    <x v="481"/>
    <x v="1"/>
    <d v="2021-08-03T00:00:00"/>
    <s v="K.Anjineyulu"/>
    <d v="2021-08-05T00:00:00"/>
    <s v="K.Anjineyulu"/>
    <n v="67"/>
    <n v="67"/>
    <n v="0"/>
  </r>
  <r>
    <s v="Battalapalli"/>
    <s v="Battalapalli"/>
    <n v="1103"/>
    <s v="Velpumadugu"/>
    <n v="15"/>
    <s v="K.Adinarayana Reddy"/>
    <x v="482"/>
    <x v="3"/>
    <d v="2021-08-03T00:00:00"/>
    <s v="K.Anjineyulu"/>
    <d v="2021-08-05T00:00:00"/>
    <s v="K.Anjineyulu"/>
    <n v="67"/>
    <n v="67"/>
    <n v="0"/>
  </r>
  <r>
    <s v="Battalapalli"/>
    <s v="Battalapalli"/>
    <n v="1103"/>
    <s v="Velpumadugu"/>
    <n v="16"/>
    <s v="E.Gopalreddy"/>
    <x v="483"/>
    <x v="9"/>
    <d v="2018-02-07T00:00:00"/>
    <s v="K.Anjineyulu"/>
    <s v="Not Yet Fixed"/>
    <m/>
    <n v="580"/>
    <n v="215"/>
    <n v="365"/>
  </r>
  <r>
    <s v="Battalapalli"/>
    <s v="Battalapalli"/>
    <n v="1106"/>
    <s v="potlamarri"/>
    <n v="2"/>
    <s v="Basireddy Gari Ramakrishna Reddy"/>
    <x v="484"/>
    <x v="9"/>
    <d v="2018-04-25T00:00:00"/>
    <s v="K.Anjineyulu"/>
    <s v="Not Yet Fixed"/>
    <m/>
    <n v="580"/>
    <n v="215"/>
    <n v="365"/>
  </r>
  <r>
    <s v="Battalapalli"/>
    <s v="Battalapalli"/>
    <n v="1106"/>
    <s v="potlamarri"/>
    <n v="4"/>
    <s v="Varimadugu Sivareddy"/>
    <x v="485"/>
    <x v="9"/>
    <d v="2019-02-12T00:00:00"/>
    <s v="K.Anjineyulu"/>
    <s v="Not Yet Fixed"/>
    <m/>
    <n v="580"/>
    <n v="215"/>
    <n v="365"/>
  </r>
  <r>
    <s v="Battalapalli"/>
    <s v="Battalapalli"/>
    <n v="1106"/>
    <s v="potlamarri"/>
    <n v="12"/>
    <s v="M.Surayanaraya Reddy"/>
    <x v="486"/>
    <x v="9"/>
    <d v="2018-07-10T00:00:00"/>
    <s v="K.Anjineyulu"/>
    <s v="Not Yet Fixed"/>
    <m/>
    <n v="580"/>
    <n v="215"/>
    <n v="365"/>
  </r>
  <r>
    <s v="Rapthadu"/>
    <s v="Gondireddipalli"/>
    <n v="963"/>
    <s v="Gondireddipalli"/>
    <n v="49"/>
    <s v="C. Venkata Narayanamma"/>
    <x v="487"/>
    <x v="8"/>
    <d v="2019-05-04T00:00:00"/>
    <s v="K.Ramesh"/>
    <s v="Not Yet Fixed"/>
    <m/>
    <n v="580"/>
    <n v="215"/>
    <n v="365"/>
  </r>
  <r>
    <s v="Rapthadu"/>
    <s v="Gondireddipalli"/>
    <n v="963"/>
    <s v="Gondireddipalli"/>
    <n v="52"/>
    <s v="Venkata rami reddy"/>
    <x v="488"/>
    <x v="10"/>
    <d v="2019-01-28T00:00:00"/>
    <s v="K.Ramesh"/>
    <s v="Not Yet Fixed"/>
    <m/>
    <n v="580"/>
    <n v="215"/>
    <n v="365"/>
  </r>
  <r>
    <s v="Rapthadu"/>
    <s v="Gondireddipalli"/>
    <n v="963"/>
    <s v="Gondireddipalli"/>
    <n v="53"/>
    <s v="A. Yellamma"/>
    <x v="489"/>
    <x v="8"/>
    <d v="2019-01-28T00:00:00"/>
    <s v="K.Ramesh"/>
    <s v="Not Yet Fixed"/>
    <m/>
    <n v="580"/>
    <n v="215"/>
    <n v="365"/>
  </r>
  <r>
    <s v="Rapthadu"/>
    <s v="Gondireddipalli"/>
    <n v="963"/>
    <s v="Gondireddipalli"/>
    <n v="54"/>
    <s v="C. Krishnamma"/>
    <x v="490"/>
    <x v="8"/>
    <d v="2019-05-30T00:00:00"/>
    <s v="K.Ramesh"/>
    <s v="Not Yet Fixed"/>
    <m/>
    <n v="580"/>
    <n v="215"/>
    <n v="365"/>
  </r>
  <r>
    <s v="Rapthadu"/>
    <s v="Gondireddipalli"/>
    <n v="963"/>
    <s v="Gondireddipalli"/>
    <n v="55"/>
    <s v="P. Sree Devi"/>
    <x v="491"/>
    <x v="9"/>
    <d v="2017-11-15T00:00:00"/>
    <s v="K.Ramesh"/>
    <s v="Not Yet Fixed"/>
    <m/>
    <n v="580"/>
    <n v="215"/>
    <n v="365"/>
  </r>
  <r>
    <s v="Kanaganepalli"/>
    <s v="Kanaganipalli"/>
    <n v="1100"/>
    <s v="Kanaganepalli"/>
    <n v="45"/>
    <s v="B. Rajeswari"/>
    <x v="492"/>
    <x v="6"/>
    <d v="2021-06-01T00:00:00"/>
    <s v="palaiah"/>
    <d v="2021-07-21T00:00:00"/>
    <s v="palaiah"/>
    <n v="52"/>
    <n v="52"/>
    <n v="0"/>
  </r>
  <r>
    <s v="Kanaganepalli"/>
    <s v="Kanaganipalli"/>
    <n v="1100"/>
    <s v="Kanaganepalli"/>
    <n v="50"/>
    <s v="P Muthyalamma"/>
    <x v="493"/>
    <x v="1"/>
    <d v="2021-06-24T00:00:00"/>
    <s v="palaiah"/>
    <d v="2021-06-30T00:00:00"/>
    <s v="palaiah"/>
    <n v="31"/>
    <n v="31"/>
    <n v="0"/>
  </r>
  <r>
    <s v="Kanaganepalli"/>
    <s v="Kanaganipalli"/>
    <n v="1100"/>
    <s v="Kanaganepalli"/>
    <n v="51"/>
    <s v="Pujari Savithramma"/>
    <x v="494"/>
    <x v="8"/>
    <d v="2021-06-16T00:00:00"/>
    <s v="palaiah"/>
    <d v="2021-06-30T00:00:00"/>
    <s v="palaiah"/>
    <n v="31"/>
    <n v="31"/>
    <n v="0"/>
  </r>
  <r>
    <s v="Kanaganepalli"/>
    <s v="Kanaganipalli"/>
    <n v="1100"/>
    <s v="Kanaganepalli"/>
    <n v="53"/>
    <s v="G. Beerakka"/>
    <x v="495"/>
    <x v="6"/>
    <d v="2021-07-01T00:00:00"/>
    <s v="palaiah"/>
    <d v="2021-08-12T00:00:00"/>
    <s v="palaiah"/>
    <n v="74"/>
    <n v="74"/>
    <n v="0"/>
  </r>
  <r>
    <s v="Kanaganepalli"/>
    <s v="Kanaganipalli"/>
    <n v="1100"/>
    <s v="Kanaganepalli"/>
    <n v="55"/>
    <s v="P Kondamma"/>
    <x v="496"/>
    <x v="6"/>
    <d v="2021-07-01T00:00:00"/>
    <s v="palaiah"/>
    <d v="2021-10-01T00:00:00"/>
    <s v="palaiah"/>
    <n v="124"/>
    <n v="124"/>
    <n v="0"/>
  </r>
  <r>
    <s v="Kanaganepalli"/>
    <s v="Kanaganipalli"/>
    <n v="1100"/>
    <s v="Kanaganepalli"/>
    <n v="57"/>
    <s v="Pasala Gangamma"/>
    <x v="497"/>
    <x v="6"/>
    <d v="2021-06-24T00:00:00"/>
    <s v="palaiah"/>
    <d v="2021-08-04T00:00:00"/>
    <s v="palaiah"/>
    <n v="66"/>
    <n v="66"/>
    <n v="0"/>
  </r>
  <r>
    <s v="Kanaganepalli"/>
    <s v="Kanaganipalli"/>
    <n v="1100"/>
    <s v="Kanaganepalli"/>
    <n v="64"/>
    <s v="K Rajani"/>
    <x v="498"/>
    <x v="6"/>
    <d v="2021-07-01T00:00:00"/>
    <s v="palaiah"/>
    <d v="2021-08-06T00:00:00"/>
    <s v="palaiah"/>
    <n v="68"/>
    <n v="68"/>
    <n v="0"/>
  </r>
  <r>
    <s v="Kanaganepalli"/>
    <s v="Kanaganipalli"/>
    <n v="1100"/>
    <s v="Kanaganepalli"/>
    <n v="66"/>
    <s v="B. Gowramma"/>
    <x v="499"/>
    <x v="9"/>
    <d v="2021-07-10T00:00:00"/>
    <s v="palaiah"/>
    <s v="Not Yet Fixed"/>
    <m/>
    <n v="540"/>
    <n v="175"/>
    <n v="365"/>
  </r>
  <r>
    <s v="Kanaganepalli"/>
    <s v="Kanaganipalli"/>
    <n v="1100"/>
    <s v="Kanaganepalli"/>
    <n v="68"/>
    <s v="B Chandrakala"/>
    <x v="500"/>
    <x v="6"/>
    <d v="2021-07-01T00:00:00"/>
    <s v="palaiah"/>
    <d v="2021-08-02T00:00:00"/>
    <s v="palaiah"/>
    <n v="64"/>
    <n v="64"/>
    <n v="0"/>
  </r>
  <r>
    <s v="Tadimarri"/>
    <s v="Nidigallu"/>
    <n v="1102"/>
    <s v="Nidigallu"/>
    <n v="22"/>
    <s v="M.Shamlamma"/>
    <x v="501"/>
    <x v="8"/>
    <d v="2019-01-18T00:00:00"/>
    <s v="Mylar"/>
    <s v="Not Yet Fixed"/>
    <m/>
    <n v="580"/>
    <n v="215"/>
    <n v="365"/>
  </r>
  <r>
    <s v="Tadimarri"/>
    <s v="Nidigallu"/>
    <n v="1102"/>
    <s v="Nidigallu"/>
    <n v="24"/>
    <s v="M.Naramma"/>
    <x v="502"/>
    <x v="6"/>
    <d v="2019-01-18T00:00:00"/>
    <s v="Mylar"/>
    <s v="Not Yet Fixed"/>
    <m/>
    <n v="580"/>
    <n v="215"/>
    <n v="365"/>
  </r>
  <r>
    <s v="Tadimarri"/>
    <s v="Tdimarri"/>
    <n v="1108"/>
    <s v="Maddalacheruvu"/>
    <n v="3"/>
    <s v="Nagalakshmi"/>
    <x v="503"/>
    <x v="9"/>
    <d v="2019-01-11T00:00:00"/>
    <s v="Mylar"/>
    <s v="Not Yet Fixed"/>
    <m/>
    <n v="580"/>
    <n v="215"/>
    <n v="365"/>
  </r>
  <r>
    <s v="Tadimarri"/>
    <s v="Tdimarri"/>
    <n v="1108"/>
    <s v="Maddalacheruvu"/>
    <n v="5"/>
    <s v="Chenamma"/>
    <x v="504"/>
    <x v="6"/>
    <d v="2017-01-23T00:00:00"/>
    <s v="Mylar swamy"/>
    <d v="2021-08-05T00:00:00"/>
    <s v="Mylar"/>
    <n v="67"/>
    <n v="67"/>
    <n v="0"/>
  </r>
  <r>
    <s v="Tadimarri"/>
    <s v="Tdimarri"/>
    <n v="1108"/>
    <s v="Maddalacheruvu"/>
    <n v="6"/>
    <s v="P.Narayanamma"/>
    <x v="505"/>
    <x v="6"/>
    <d v="2018-02-02T00:00:00"/>
    <s v="Mylar swamy"/>
    <d v="2021-08-02T00:00:00"/>
    <s v="myla"/>
    <n v="64"/>
    <n v="64"/>
    <n v="0"/>
  </r>
  <r>
    <s v="Tadimarri"/>
    <s v="Tdimarri"/>
    <n v="1108"/>
    <s v="Maddalacheruvu"/>
    <n v="10"/>
    <s v="Eswaramma"/>
    <x v="506"/>
    <x v="6"/>
    <d v="2019-01-11T00:00:00"/>
    <s v="Mylar"/>
    <d v="2021-07-06T00:00:00"/>
    <s v="Mylar"/>
    <n v="37"/>
    <n v="37"/>
    <n v="0"/>
  </r>
  <r>
    <s v="Tadimarri"/>
    <s v="Tdimarri"/>
    <n v="1108"/>
    <s v="Maddalacheruvu"/>
    <n v="12"/>
    <s v="Lakshmidevi"/>
    <x v="507"/>
    <x v="6"/>
    <d v="2018-02-02T00:00:00"/>
    <s v="Mylar swamy"/>
    <d v="2021-07-14T00:00:00"/>
    <s v="Mylar"/>
    <n v="45"/>
    <n v="45"/>
    <n v="0"/>
  </r>
  <r>
    <s v="Tadimarri"/>
    <s v="Tdimarri"/>
    <n v="1108"/>
    <s v="Maddalacheruvu"/>
    <n v="13"/>
    <s v="Suwarna"/>
    <x v="508"/>
    <x v="6"/>
    <d v="2018-02-02T00:00:00"/>
    <s v="Mylar swamy"/>
    <d v="2021-08-04T00:00:00"/>
    <s v="Mylar"/>
    <n v="66"/>
    <n v="66"/>
    <n v="0"/>
  </r>
  <r>
    <s v="Tadimarri"/>
    <s v="Tdimarri"/>
    <n v="1108"/>
    <s v="Maddalacheruvu"/>
    <n v="14"/>
    <s v="Menaka"/>
    <x v="509"/>
    <x v="6"/>
    <d v="2017-01-24T00:00:00"/>
    <s v="Mylar swamy"/>
    <d v="2021-09-23T00:00:00"/>
    <s v="Mylar"/>
    <n v="116"/>
    <n v="116"/>
    <n v="0"/>
  </r>
  <r>
    <s v="Atmakur"/>
    <s v="B. Yaleru"/>
    <n v="3"/>
    <s v="B. Yaleru"/>
    <n v="75"/>
    <s v="G Venkatalakshmi"/>
    <x v="510"/>
    <x v="9"/>
    <d v="2017-01-14T00:00:00"/>
    <s v="nagesh"/>
    <s v="Not Yet Fixed"/>
    <m/>
    <n v="580"/>
    <n v="215"/>
    <n v="365"/>
  </r>
  <r>
    <s v="Atmakur"/>
    <s v="B. Yaleru"/>
    <n v="3"/>
    <s v="B. Yaleru"/>
    <n v="79"/>
    <s v="Y Lakshmidevi"/>
    <x v="511"/>
    <x v="14"/>
    <d v="2019-01-25T00:00:00"/>
    <s v="nagesh"/>
    <s v="Not Yet Fixed"/>
    <m/>
    <n v="580"/>
    <n v="215"/>
    <n v="365"/>
  </r>
  <r>
    <s v="Atmakur"/>
    <s v="B. Yaleru"/>
    <n v="3"/>
    <s v="B. Yaleru"/>
    <n v="85"/>
    <s v="G Rajani"/>
    <x v="512"/>
    <x v="9"/>
    <d v="2017-03-17T00:00:00"/>
    <s v="nagesh"/>
    <s v="Not Yet Fixed"/>
    <m/>
    <n v="580"/>
    <n v="215"/>
    <n v="365"/>
  </r>
  <r>
    <s v="Atmakur"/>
    <s v="B. Yaleru"/>
    <n v="3"/>
    <s v="B. Yaleru"/>
    <n v="89"/>
    <s v="N.Nagalakshmi"/>
    <x v="513"/>
    <x v="9"/>
    <d v="2017-02-17T00:00:00"/>
    <s v="nagesh"/>
    <s v="Not Yet Fixed"/>
    <m/>
    <n v="580"/>
    <n v="215"/>
    <n v="365"/>
  </r>
  <r>
    <s v="Battalapalli"/>
    <s v="Appara Chervu"/>
    <n v="1110"/>
    <s v="Gummallakunta"/>
    <n v="1"/>
    <s v="Varimadugu Nagendra Reddy"/>
    <x v="514"/>
    <x v="3"/>
    <d v="2021-11-03T00:00:00"/>
    <s v="K.Anjineyulu"/>
    <d v="2021-11-03T00:00:00"/>
    <s v="K.Anjineyulu"/>
    <n v="157"/>
    <n v="157"/>
    <n v="0"/>
  </r>
  <r>
    <s v="Battalapalli"/>
    <s v="Appara Chervu"/>
    <n v="1110"/>
    <s v="Gummallakunta"/>
    <n v="1"/>
    <s v="Varimadugu Nagendra Reddy"/>
    <x v="514"/>
    <x v="3"/>
    <d v="2022-04-26T00:00:00"/>
    <s v="K.Anjineyulu"/>
    <d v="2022-04-26T00:00:00"/>
    <s v="K.Anjineyulu"/>
    <n v="1"/>
    <n v="0"/>
    <n v="1"/>
  </r>
  <r>
    <s v="Battalapalli"/>
    <s v="Appara Chervu"/>
    <n v="1110"/>
    <s v="Gummallakunta"/>
    <n v="3"/>
    <s v="V.Kesava Reddy"/>
    <x v="515"/>
    <x v="1"/>
    <d v="2021-09-15T00:00:00"/>
    <s v="K.Anjineyulu"/>
    <d v="2021-09-18T00:00:00"/>
    <s v="K.Anjineyulu"/>
    <n v="111"/>
    <n v="111"/>
    <n v="0"/>
  </r>
  <r>
    <s v="Battalapalli"/>
    <s v="Appara Chervu"/>
    <n v="1110"/>
    <s v="Gummallakunta"/>
    <n v="3"/>
    <s v="V.Kesava Reddy"/>
    <x v="515"/>
    <x v="1"/>
    <d v="2021-11-03T00:00:00"/>
    <s v="K.Anjineyulu"/>
    <d v="2021-11-03T00:00:00"/>
    <s v="K.Anjineyulu"/>
    <n v="157"/>
    <n v="157"/>
    <n v="0"/>
  </r>
  <r>
    <s v="Battalapalli"/>
    <s v="Appara Chervu"/>
    <n v="1110"/>
    <s v="Gummallakunta"/>
    <n v="3"/>
    <s v="V.Kesava Reddy"/>
    <x v="515"/>
    <x v="2"/>
    <d v="2022-04-26T00:00:00"/>
    <s v="K.Anjineyulu"/>
    <d v="2022-04-26T00:00:00"/>
    <s v="K.Anjineyulu"/>
    <n v="1"/>
    <n v="0"/>
    <n v="1"/>
  </r>
  <r>
    <s v="Battalapalli"/>
    <s v="Appara Chervu"/>
    <n v="1110"/>
    <s v="Gummallakunta"/>
    <n v="6"/>
    <s v="B.Thriveni"/>
    <x v="516"/>
    <x v="4"/>
    <d v="2022-04-26T00:00:00"/>
    <s v="K.Anjineyulu"/>
    <d v="2022-04-26T00:00:00"/>
    <s v="K.Anjineyulu"/>
    <n v="1"/>
    <n v="0"/>
    <n v="1"/>
  </r>
  <r>
    <s v="Battalapalli"/>
    <s v="Appara Chervu"/>
    <n v="1110"/>
    <s v="Gummallakunta"/>
    <n v="7"/>
    <s v="Varimadugu Sailaja"/>
    <x v="517"/>
    <x v="3"/>
    <d v="2021-09-15T00:00:00"/>
    <s v="K.Anjineyulu"/>
    <d v="2021-09-16T00:00:00"/>
    <s v="K.Anjineyulu"/>
    <n v="109"/>
    <n v="109"/>
    <n v="0"/>
  </r>
  <r>
    <s v="Battalapalli"/>
    <s v="Appara Chervu"/>
    <n v="1110"/>
    <s v="Gummallakunta"/>
    <n v="7"/>
    <s v="Varimadugu Sailaja"/>
    <x v="517"/>
    <x v="13"/>
    <d v="2021-09-15T00:00:00"/>
    <s v="K.Anjineyulu"/>
    <d v="2021-09-16T00:00:00"/>
    <s v="K.Anjineyulu"/>
    <n v="109"/>
    <n v="109"/>
    <n v="0"/>
  </r>
  <r>
    <s v="Battalapalli"/>
    <s v="Appara Chervu"/>
    <n v="1110"/>
    <s v="Gummallakunta"/>
    <n v="7"/>
    <s v="Varimadugu Sailaja"/>
    <x v="517"/>
    <x v="13"/>
    <d v="2021-11-03T00:00:00"/>
    <s v="K.Anjineyulu"/>
    <d v="2021-11-03T00:00:00"/>
    <s v="K.Anjineyulu"/>
    <n v="157"/>
    <n v="157"/>
    <n v="0"/>
  </r>
  <r>
    <s v="Battalapalli"/>
    <s v="Appara Chervu"/>
    <n v="1110"/>
    <s v="Gummallakunta"/>
    <n v="7"/>
    <s v="Varimadugu Sailaja"/>
    <x v="517"/>
    <x v="3"/>
    <d v="2022-04-26T00:00:00"/>
    <s v="K.Anjineyulu"/>
    <d v="2022-04-26T00:00:00"/>
    <s v="K.Anjineyulu"/>
    <n v="1"/>
    <n v="0"/>
    <n v="1"/>
  </r>
  <r>
    <s v="Battalapalli"/>
    <s v="Appara Chervu"/>
    <n v="1110"/>
    <s v="Gummallakunta"/>
    <n v="11"/>
    <s v="Varimadugu Sarojamma"/>
    <x v="518"/>
    <x v="1"/>
    <d v="2022-04-26T00:00:00"/>
    <s v="K.Anjineyulu"/>
    <d v="2022-04-26T00:00:00"/>
    <s v="K.Anjineyulu"/>
    <n v="1"/>
    <n v="0"/>
    <n v="1"/>
  </r>
  <r>
    <s v="Anantapur"/>
    <s v="Kamarupalli"/>
    <n v="929"/>
    <s v="Gollapalli"/>
    <n v="14"/>
    <s v="Venkatalakshmi"/>
    <x v="519"/>
    <x v="8"/>
    <d v="2019-01-31T00:00:00"/>
    <s v="nagesh"/>
    <s v="Not Yet Fixed"/>
    <m/>
    <n v="580"/>
    <n v="215"/>
    <n v="365"/>
  </r>
  <r>
    <s v="Narpala"/>
    <s v="H. Sodanapalli"/>
    <n v="1038"/>
    <s v="H. Sodanapalli"/>
    <n v="42"/>
    <s v="K.Nagendramma"/>
    <x v="520"/>
    <x v="9"/>
    <d v="2017-12-30T00:00:00"/>
    <s v="palaiah"/>
    <s v="Not Yet Fixed"/>
    <m/>
    <n v="580"/>
    <n v="215"/>
    <n v="365"/>
  </r>
  <r>
    <s v="Anantapur"/>
    <s v="A. Narayanapuram GP"/>
    <n v="922"/>
    <s v="Nagireddypalli"/>
    <n v="1"/>
    <s v="K.Yallamma"/>
    <x v="521"/>
    <x v="11"/>
    <d v="2022-01-02T00:00:00"/>
    <s v="Raju"/>
    <d v="2022-04-02T00:00:00"/>
    <s v="Bala Raju"/>
    <n v="91"/>
    <n v="0"/>
    <n v="91"/>
  </r>
  <r>
    <s v="Anantapur"/>
    <s v="A. Narayanapuram GP"/>
    <n v="922"/>
    <s v="Nagireddypalli"/>
    <n v="1"/>
    <s v="K.Yallamma"/>
    <x v="521"/>
    <x v="3"/>
    <d v="2022-05-05T00:00:00"/>
    <s v="Bala Raju"/>
    <d v="2022-05-05T00:00:00"/>
    <s v="Bala Raju"/>
    <n v="1"/>
    <n v="0"/>
    <n v="1"/>
  </r>
  <r>
    <s v="Anantapur"/>
    <s v="A. Narayanapuram GP"/>
    <n v="922"/>
    <s v="Nagireddypalli"/>
    <n v="2"/>
    <s v="P.Kamakshi"/>
    <x v="522"/>
    <x v="3"/>
    <d v="2022-04-17T00:00:00"/>
    <s v="Bala Raju"/>
    <d v="2022-04-18T00:00:00"/>
    <s v="Bala Raju"/>
    <n v="2"/>
    <n v="0"/>
    <n v="2"/>
  </r>
  <r>
    <s v="Anantapur"/>
    <s v="A. Narayanapuram GP"/>
    <n v="922"/>
    <s v="Nagireddypalli"/>
    <n v="2"/>
    <s v="P.Kamakshi"/>
    <x v="522"/>
    <x v="3"/>
    <d v="2022-05-05T00:00:00"/>
    <s v="Bala Raju"/>
    <d v="2022-05-05T00:00:00"/>
    <s v="Bala Raju"/>
    <n v="1"/>
    <n v="0"/>
    <n v="1"/>
  </r>
  <r>
    <s v="Anantapur"/>
    <s v="A. Narayanapuram GP"/>
    <n v="922"/>
    <s v="Nagireddypalli"/>
    <n v="5"/>
    <s v="D.Aruna"/>
    <x v="523"/>
    <x v="6"/>
    <d v="2019-04-15T00:00:00"/>
    <s v="balaraju"/>
    <d v="2022-04-01T00:00:00"/>
    <s v="Bala Raju"/>
    <n v="306"/>
    <n v="215"/>
    <n v="91"/>
  </r>
  <r>
    <s v="Anantapur"/>
    <s v="A. Narayanapuram GP"/>
    <n v="922"/>
    <s v="Nagireddypalli"/>
    <n v="6"/>
    <s v="A.Kamala"/>
    <x v="524"/>
    <x v="3"/>
    <d v="2022-04-17T00:00:00"/>
    <s v="Bala Raju"/>
    <d v="2022-04-18T00:00:00"/>
    <s v="Bala Raju"/>
    <n v="2"/>
    <n v="0"/>
    <n v="2"/>
  </r>
  <r>
    <s v="Anantapur"/>
    <s v="A. Narayanapuram GP"/>
    <n v="922"/>
    <s v="Nagireddypalli"/>
    <n v="7"/>
    <s v="P.Puspavathi"/>
    <x v="525"/>
    <x v="6"/>
    <d v="2019-09-13T00:00:00"/>
    <s v="balaraju"/>
    <d v="2022-04-01T00:00:00"/>
    <s v="Bala Raju"/>
    <n v="306"/>
    <n v="215"/>
    <n v="91"/>
  </r>
  <r>
    <s v="Anantapur"/>
    <s v="A. Narayanapuram GP"/>
    <n v="922"/>
    <s v="Nagireddypalli"/>
    <n v="9"/>
    <s v="P.Saraswathi"/>
    <x v="526"/>
    <x v="9"/>
    <d v="2019-04-12T00:00:00"/>
    <s v="balaraju"/>
    <s v="Not Yet Fixed"/>
    <m/>
    <n v="580"/>
    <n v="215"/>
    <n v="365"/>
  </r>
  <r>
    <s v="Anantapur"/>
    <s v="A. Narayanapuram GP"/>
    <n v="922"/>
    <s v="Nagireddypalli"/>
    <n v="10"/>
    <s v="V.Swathi"/>
    <x v="527"/>
    <x v="3"/>
    <d v="2022-04-17T00:00:00"/>
    <s v="Bala Raju"/>
    <d v="2022-04-18T00:00:00"/>
    <s v="Bala Raju"/>
    <n v="2"/>
    <n v="0"/>
    <n v="2"/>
  </r>
  <r>
    <s v="Anantapur"/>
    <s v="NN Kunta"/>
    <n v="953"/>
    <s v="N.N. Kunta"/>
    <n v="1"/>
    <s v="N.Krishnaiah"/>
    <x v="528"/>
    <x v="11"/>
    <d v="2022-04-19T00:00:00"/>
    <s v="Bala Raju"/>
    <d v="2022-04-19T00:00:00"/>
    <s v="Bala Raju"/>
    <n v="1"/>
    <n v="0"/>
    <n v="1"/>
  </r>
  <r>
    <s v="Anantapur"/>
    <s v="NN Kunta"/>
    <n v="953"/>
    <s v="N.N. Kunta"/>
    <n v="2"/>
    <s v="N.Tirupal"/>
    <x v="529"/>
    <x v="3"/>
    <d v="2021-07-10T00:00:00"/>
    <s v="balaraju"/>
    <d v="2021-07-16T00:00:00"/>
    <s v="balaraju"/>
    <n v="47"/>
    <n v="47"/>
    <n v="0"/>
  </r>
  <r>
    <s v="Anantapur"/>
    <s v="NN Kunta"/>
    <n v="953"/>
    <s v="N.N. Kunta"/>
    <n v="3"/>
    <s v="K Kistaiah"/>
    <x v="530"/>
    <x v="3"/>
    <d v="2021-09-01T00:00:00"/>
    <s v="balaraju"/>
    <d v="2021-09-11T00:00:00"/>
    <s v="balaraju"/>
    <n v="104"/>
    <n v="104"/>
    <n v="0"/>
  </r>
  <r>
    <s v="Anantapur"/>
    <s v="NN Kunta"/>
    <n v="953"/>
    <s v="N.N. Kunta"/>
    <n v="3"/>
    <s v="K Kistaiah"/>
    <x v="530"/>
    <x v="3"/>
    <d v="2022-04-19T00:00:00"/>
    <s v="Bala Raju"/>
    <d v="2022-04-19T00:00:00"/>
    <s v="Bala Raju"/>
    <n v="1"/>
    <n v="0"/>
    <n v="1"/>
  </r>
  <r>
    <s v="Anantapur"/>
    <s v="NN Kunta"/>
    <n v="953"/>
    <s v="N.N. Kunta"/>
    <n v="3"/>
    <s v="K Kistaiah"/>
    <x v="530"/>
    <x v="4"/>
    <d v="2022-05-03T00:00:00"/>
    <s v="Bala Raju"/>
    <d v="2022-05-03T00:00:00"/>
    <s v="Bala Raju"/>
    <n v="1"/>
    <n v="0"/>
    <n v="1"/>
  </r>
  <r>
    <s v="Anantapur"/>
    <s v="NN Kunta"/>
    <n v="953"/>
    <s v="N.N. Kunta"/>
    <n v="4"/>
    <s v="K Chandraiah"/>
    <x v="531"/>
    <x v="3"/>
    <d v="2021-12-02T00:00:00"/>
    <s v="balaraju"/>
    <d v="2021-12-02T00:00:00"/>
    <s v="balaraju"/>
    <n v="186"/>
    <n v="186"/>
    <n v="0"/>
  </r>
  <r>
    <s v="Anantapur"/>
    <s v="NN Kunta"/>
    <n v="953"/>
    <s v="N.N. Kunta"/>
    <n v="5"/>
    <s v="K.Sobharani"/>
    <x v="532"/>
    <x v="3"/>
    <d v="2021-07-10T00:00:00"/>
    <s v="balaraju"/>
    <d v="2021-07-16T00:00:00"/>
    <s v="balaraju"/>
    <n v="47"/>
    <n v="47"/>
    <n v="0"/>
  </r>
  <r>
    <s v="Anantapur"/>
    <s v="NN Kunta"/>
    <n v="953"/>
    <s v="N.N. Kunta"/>
    <n v="5"/>
    <s v="K.Sobharani"/>
    <x v="532"/>
    <x v="13"/>
    <d v="2021-12-02T00:00:00"/>
    <s v="balaraju"/>
    <d v="2021-12-02T00:00:00"/>
    <s v="balaraju"/>
    <n v="186"/>
    <n v="186"/>
    <n v="0"/>
  </r>
  <r>
    <s v="Anantapur"/>
    <s v="NN Kunta"/>
    <n v="953"/>
    <s v="N.N. Kunta"/>
    <n v="5"/>
    <s v="K.Sobharani"/>
    <x v="532"/>
    <x v="1"/>
    <d v="2022-04-19T00:00:00"/>
    <s v="Bala Raju"/>
    <d v="2022-04-19T00:00:00"/>
    <s v="Bala Raju"/>
    <n v="1"/>
    <n v="0"/>
    <n v="1"/>
  </r>
  <r>
    <s v="Anantapur"/>
    <s v="NN Kunta"/>
    <n v="953"/>
    <s v="N.N. Kunta"/>
    <n v="5"/>
    <s v="K.Sobharani"/>
    <x v="532"/>
    <x v="3"/>
    <d v="2022-06-24T00:00:00"/>
    <s v="Bala Raju"/>
    <d v="2022-06-29T00:00:00"/>
    <s v="Bala Raju"/>
    <n v="6"/>
    <n v="0"/>
    <n v="6"/>
  </r>
  <r>
    <s v="Anantapur"/>
    <s v="NN Kunta"/>
    <n v="953"/>
    <s v="N.N. Kunta"/>
    <n v="6"/>
    <s v="H.Ramalakshmamma"/>
    <x v="533"/>
    <x v="3"/>
    <d v="2022-05-03T00:00:00"/>
    <s v="Bala Raju"/>
    <d v="2022-05-03T00:00:00"/>
    <s v="Bala Raju"/>
    <n v="1"/>
    <n v="0"/>
    <n v="1"/>
  </r>
  <r>
    <s v="Anantapur"/>
    <s v="NN Kunta"/>
    <n v="953"/>
    <s v="N.N. Kunta"/>
    <n v="7"/>
    <s v="Veluri  Lakshmi Devi"/>
    <x v="534"/>
    <x v="3"/>
    <d v="2022-06-24T00:00:00"/>
    <s v="Bala Raju"/>
    <d v="2022-06-29T00:00:00"/>
    <s v="Bala Raju"/>
    <n v="6"/>
    <n v="0"/>
    <n v="6"/>
  </r>
  <r>
    <s v="Anantapur"/>
    <s v="NN Kunta"/>
    <n v="953"/>
    <s v="N.N. Kunta"/>
    <n v="8"/>
    <s v="E.Mohana naik"/>
    <x v="535"/>
    <x v="3"/>
    <d v="2021-07-10T00:00:00"/>
    <s v="balaraju"/>
    <d v="2021-07-16T00:00:00"/>
    <s v="balaraju"/>
    <n v="47"/>
    <n v="47"/>
    <n v="0"/>
  </r>
  <r>
    <s v="Anantapur"/>
    <s v="NN Kunta"/>
    <n v="953"/>
    <s v="N.N. Kunta"/>
    <n v="8"/>
    <s v="E.Mohana naik"/>
    <x v="535"/>
    <x v="3"/>
    <d v="2021-09-01T00:00:00"/>
    <s v="balaraju"/>
    <d v="2021-09-11T00:00:00"/>
    <s v="balaraju"/>
    <n v="104"/>
    <n v="104"/>
    <n v="0"/>
  </r>
  <r>
    <s v="Anantapur"/>
    <s v="NN Kunta"/>
    <n v="953"/>
    <s v="N.N. Kunta"/>
    <n v="8"/>
    <s v="E.Mohana naik"/>
    <x v="535"/>
    <x v="13"/>
    <d v="2022-04-19T00:00:00"/>
    <s v="Bala Raju"/>
    <d v="2022-04-19T00:00:00"/>
    <s v="Bala Raju"/>
    <n v="1"/>
    <n v="0"/>
    <n v="1"/>
  </r>
  <r>
    <s v="Anantapur"/>
    <s v="NN Kunta"/>
    <n v="953"/>
    <s v="N.N. Kunta"/>
    <n v="8"/>
    <s v="E.Mohana naik"/>
    <x v="535"/>
    <x v="5"/>
    <d v="2022-06-16T00:00:00"/>
    <s v="Bala Raju"/>
    <d v="2022-06-30T00:00:00"/>
    <s v="Bala Raju"/>
    <n v="15"/>
    <n v="0"/>
    <n v="15"/>
  </r>
  <r>
    <s v="Anantapur"/>
    <s v="NN Kunta"/>
    <n v="953"/>
    <s v="N.N. Kunta"/>
    <n v="9"/>
    <s v="M.Parvathi"/>
    <x v="536"/>
    <x v="3"/>
    <d v="2021-12-02T00:00:00"/>
    <s v="balaraju"/>
    <d v="2021-12-02T00:00:00"/>
    <s v="balaraju"/>
    <n v="186"/>
    <n v="186"/>
    <n v="0"/>
  </r>
  <r>
    <s v="Anantapur"/>
    <s v="NN Kunta"/>
    <n v="953"/>
    <s v="N.N. Kunta"/>
    <n v="9"/>
    <s v="M.Parvathi"/>
    <x v="536"/>
    <x v="13"/>
    <d v="2022-05-03T00:00:00"/>
    <s v="Bala Raju"/>
    <d v="2022-05-03T00:00:00"/>
    <s v="Bala Raju"/>
    <n v="1"/>
    <n v="0"/>
    <n v="1"/>
  </r>
  <r>
    <s v="Anantapur"/>
    <s v="NN Kunta"/>
    <n v="953"/>
    <s v="N.N. Kunta"/>
    <n v="9"/>
    <s v="M.Parvathi"/>
    <x v="536"/>
    <x v="11"/>
    <d v="2022-06-24T00:00:00"/>
    <s v="Bala Raju"/>
    <d v="2022-06-27T00:00:00"/>
    <s v="Bala Raju"/>
    <n v="4"/>
    <n v="0"/>
    <n v="4"/>
  </r>
  <r>
    <s v="Anantapur"/>
    <s v="NN Kunta"/>
    <n v="953"/>
    <s v="N.N. Kunta"/>
    <n v="10"/>
    <s v="M.Kullayamma"/>
    <x v="537"/>
    <x v="13"/>
    <d v="2022-06-24T00:00:00"/>
    <s v="Bala Raju"/>
    <d v="2022-06-27T00:00:00"/>
    <s v="Bala Raju"/>
    <n v="4"/>
    <n v="0"/>
    <n v="4"/>
  </r>
  <r>
    <s v="Anantapur"/>
    <s v="NN Kunta"/>
    <n v="953"/>
    <s v="N.N. Kunta"/>
    <n v="11"/>
    <s v="M.Lakshmi Narayanamma"/>
    <x v="538"/>
    <x v="3"/>
    <d v="2022-05-03T00:00:00"/>
    <s v="Bala Raju"/>
    <d v="2022-05-03T00:00:00"/>
    <s v="Bala Raju"/>
    <n v="1"/>
    <n v="0"/>
    <n v="1"/>
  </r>
  <r>
    <s v="Anantapur"/>
    <s v="NN Kunta"/>
    <n v="953"/>
    <s v="N.N. Kunta"/>
    <n v="11"/>
    <s v="M.Lakshmi Narayanamma"/>
    <x v="538"/>
    <x v="4"/>
    <d v="2022-06-24T00:00:00"/>
    <s v="Bala Raju"/>
    <d v="2022-06-27T00:00:00"/>
    <s v="Bala Raju"/>
    <n v="4"/>
    <n v="0"/>
    <n v="4"/>
  </r>
  <r>
    <s v="Anantapur"/>
    <s v="NN Kunta"/>
    <n v="953"/>
    <s v="N.N. Kunta"/>
    <n v="12"/>
    <s v="E.Ramachandra Reddy"/>
    <x v="539"/>
    <x v="9"/>
    <d v="2021-01-18T00:00:00"/>
    <s v="balaraju"/>
    <s v="Not Yet Fixed"/>
    <m/>
    <n v="580"/>
    <n v="215"/>
    <n v="365"/>
  </r>
  <r>
    <s v="Anantapur"/>
    <s v="NN Kunta"/>
    <n v="953"/>
    <s v="N.N. Kunta"/>
    <n v="13"/>
    <s v="H.Lakshmakka"/>
    <x v="540"/>
    <x v="13"/>
    <d v="2022-04-19T00:00:00"/>
    <s v="Bala Raju"/>
    <d v="2022-04-19T00:00:00"/>
    <s v="Bala Raju"/>
    <n v="1"/>
    <n v="0"/>
    <n v="1"/>
  </r>
  <r>
    <s v="Anantapur"/>
    <s v="NN Kunta"/>
    <n v="953"/>
    <s v="N.N. Kunta"/>
    <n v="13"/>
    <s v="H.Lakshmakka"/>
    <x v="540"/>
    <x v="5"/>
    <d v="2022-06-16T00:00:00"/>
    <s v="Bala Raju"/>
    <d v="2022-06-30T00:00:00"/>
    <s v="Bala Raju"/>
    <n v="15"/>
    <n v="0"/>
    <n v="15"/>
  </r>
  <r>
    <s v="Anantapur"/>
    <s v="NN Kunta"/>
    <n v="953"/>
    <s v="N.N. Kunta"/>
    <n v="14"/>
    <s v="B.Sivamma"/>
    <x v="541"/>
    <x v="13"/>
    <d v="2021-12-02T00:00:00"/>
    <s v="balaraju"/>
    <d v="2021-12-02T00:00:00"/>
    <s v="balaraju"/>
    <n v="186"/>
    <n v="186"/>
    <n v="0"/>
  </r>
  <r>
    <s v="Anantapur"/>
    <s v="NN Kunta"/>
    <n v="953"/>
    <s v="N.N. Kunta"/>
    <n v="15"/>
    <s v="S.Mangamma"/>
    <x v="542"/>
    <x v="3"/>
    <d v="2022-05-03T00:00:00"/>
    <s v="Bala Raju"/>
    <d v="2022-05-03T00:00:00"/>
    <s v="Bala Raju"/>
    <n v="1"/>
    <n v="0"/>
    <n v="1"/>
  </r>
  <r>
    <s v="Anantapur"/>
    <s v="NN Kunta"/>
    <n v="953"/>
    <s v="N.N. Kunta"/>
    <n v="16"/>
    <s v="N.Varalakshmi"/>
    <x v="543"/>
    <x v="7"/>
    <d v="2022-05-03T00:00:00"/>
    <s v="Bala Raju"/>
    <d v="2022-05-03T00:00:00"/>
    <s v="Bala Raju"/>
    <n v="1"/>
    <n v="0"/>
    <n v="1"/>
  </r>
  <r>
    <s v="Anantapur"/>
    <s v="NN Kunta"/>
    <n v="953"/>
    <s v="N.N. Kunta"/>
    <n v="16"/>
    <s v="N.Varalakshmi"/>
    <x v="543"/>
    <x v="1"/>
    <d v="2022-06-24T00:00:00"/>
    <s v="Bala Raju"/>
    <d v="2022-06-27T00:00:00"/>
    <s v="Bala Raju"/>
    <n v="4"/>
    <n v="0"/>
    <n v="4"/>
  </r>
  <r>
    <s v="Singanamala"/>
    <s v="W.Narasapuram"/>
    <n v="1113"/>
    <s v="Guruguntla"/>
    <n v="7"/>
    <s v="Ramanjinamma"/>
    <x v="544"/>
    <x v="9"/>
    <d v="2019-05-02T00:00:00"/>
    <s v="chakra"/>
    <s v="Not Yet Fixed"/>
    <m/>
    <n v="580"/>
    <n v="215"/>
    <n v="365"/>
  </r>
  <r>
    <s v="Singanamala"/>
    <s v="W.Narasapuram"/>
    <n v="1113"/>
    <s v="Guruguntla"/>
    <n v="9"/>
    <s v="G Lakshmi bayamma"/>
    <x v="545"/>
    <x v="9"/>
    <d v="2019-05-01T00:00:00"/>
    <s v="chakra"/>
    <s v="Not Yet Fixed"/>
    <m/>
    <n v="580"/>
    <n v="215"/>
    <n v="365"/>
  </r>
  <r>
    <s v="Singanamala"/>
    <s v="W.Narasapuram"/>
    <n v="1113"/>
    <s v="Guruguntla"/>
    <n v="12"/>
    <s v="J Musalamma"/>
    <x v="546"/>
    <x v="9"/>
    <d v="2019-05-02T00:00:00"/>
    <s v="chakra"/>
    <s v="Not Yet Fixed"/>
    <m/>
    <n v="580"/>
    <n v="215"/>
    <n v="365"/>
  </r>
  <r>
    <s v="Singanamala"/>
    <s v="W.Narasapuram"/>
    <n v="1113"/>
    <s v="Guruguntla"/>
    <n v="14"/>
    <s v="V Munamma"/>
    <x v="547"/>
    <x v="5"/>
    <d v="2019-01-06T00:00:00"/>
    <s v="chakra"/>
    <s v="Not Yet Fixed"/>
    <m/>
    <n v="580"/>
    <n v="215"/>
    <n v="365"/>
  </r>
  <r>
    <s v="Singanamala"/>
    <s v="W.Narasapuram"/>
    <n v="1113"/>
    <s v="Guruguntla"/>
    <n v="15"/>
    <s v="V Lakshmimma"/>
    <x v="548"/>
    <x v="5"/>
    <d v="2019-01-08T00:00:00"/>
    <s v="chakra"/>
    <s v="Not Yet Fixed"/>
    <m/>
    <n v="580"/>
    <n v="215"/>
    <n v="365"/>
  </r>
  <r>
    <s v="Battalapalli"/>
    <s v="Battalapalli"/>
    <n v="1106"/>
    <s v="potlamarri"/>
    <n v="13"/>
    <s v="J.Ramakrishnamma"/>
    <x v="549"/>
    <x v="9"/>
    <d v="2019-05-03T00:00:00"/>
    <s v="K.Anjineyulu"/>
    <s v="Not Yet Fixed"/>
    <m/>
    <n v="580"/>
    <n v="215"/>
    <n v="365"/>
  </r>
  <r>
    <s v="Battalapalli"/>
    <s v="Battalapalli"/>
    <n v="1106"/>
    <s v="potlamarri"/>
    <n v="15"/>
    <s v="B.Veeraiaha"/>
    <x v="550"/>
    <x v="9"/>
    <d v="2018-11-29T00:00:00"/>
    <s v="K.Anjineyulu"/>
    <s v="Not Yet Fixed"/>
    <m/>
    <n v="580"/>
    <n v="215"/>
    <n v="365"/>
  </r>
  <r>
    <s v="Anantapur"/>
    <s v="A. Narayanapuram GP"/>
    <n v="922"/>
    <s v="Nagireddypalli"/>
    <n v="11"/>
    <s v="H.Lakshmakka"/>
    <x v="551"/>
    <x v="9"/>
    <d v="2019-06-02T00:00:00"/>
    <s v="balaraju"/>
    <s v="Not Yet Fixed"/>
    <m/>
    <n v="580"/>
    <n v="215"/>
    <n v="365"/>
  </r>
  <r>
    <s v="Bukkarayasamudram"/>
    <s v="Chennampalli"/>
    <n v="989"/>
    <s v="Chennampalli"/>
    <n v="7"/>
    <s v="A.Kullayamma"/>
    <x v="552"/>
    <x v="9"/>
    <d v="2017-11-28T00:00:00"/>
    <s v="balaraju"/>
    <s v="Not Yet Fixed"/>
    <m/>
    <n v="580"/>
    <n v="215"/>
    <n v="365"/>
  </r>
  <r>
    <s v="Bukkarayasamudram"/>
    <s v="Chennampalli"/>
    <n v="989"/>
    <s v="Chennampalli"/>
    <n v="11"/>
    <s v="D.Nagalakshmi"/>
    <x v="553"/>
    <x v="9"/>
    <d v="2016-07-28T00:00:00"/>
    <s v="balaraju"/>
    <s v="Not Yet Fixed"/>
    <m/>
    <n v="580"/>
    <n v="215"/>
    <n v="365"/>
  </r>
  <r>
    <s v="Tadimarri"/>
    <s v="athmakur"/>
    <n v="1101"/>
    <s v="Athmakur"/>
    <n v="22"/>
    <s v="P.Rajeswari"/>
    <x v="554"/>
    <x v="8"/>
    <d v="2019-01-11T00:00:00"/>
    <s v="Mylar"/>
    <s v="Not Yet Fixed"/>
    <m/>
    <n v="580"/>
    <n v="215"/>
    <n v="365"/>
  </r>
  <r>
    <s v="Tadimarri"/>
    <s v="Tdimarri"/>
    <n v="1108"/>
    <s v="Maddalacheruvu"/>
    <n v="18"/>
    <s v="Padmavathi"/>
    <x v="555"/>
    <x v="9"/>
    <d v="2017-03-20T00:00:00"/>
    <s v="Mylar swamy"/>
    <s v="Not Yet Fixed"/>
    <m/>
    <n v="580"/>
    <n v="215"/>
    <n v="365"/>
  </r>
  <r>
    <s v="Tadimarri"/>
    <s v="Tdimarri"/>
    <n v="1108"/>
    <s v="Maddalacheruvu"/>
    <n v="19"/>
    <s v="Saraswathi"/>
    <x v="556"/>
    <x v="6"/>
    <d v="2019-01-11T00:00:00"/>
    <s v="Mylar"/>
    <d v="2021-08-04T00:00:00"/>
    <s v="Mylar"/>
    <n v="66"/>
    <n v="66"/>
    <n v="0"/>
  </r>
  <r>
    <s v="Tadimarri"/>
    <s v="Tdimarri"/>
    <n v="1108"/>
    <s v="Maddalacheruvu"/>
    <n v="28"/>
    <s v="Manjula"/>
    <x v="557"/>
    <x v="6"/>
    <d v="2018-02-02T00:00:00"/>
    <s v="Mylar swamy"/>
    <d v="2021-09-23T00:00:00"/>
    <s v="Mylar"/>
    <n v="116"/>
    <n v="116"/>
    <n v="0"/>
  </r>
  <r>
    <s v="Rapthadu"/>
    <s v="Yerragunta"/>
    <n v="908"/>
    <s v="Yerragunta`"/>
    <n v="13"/>
    <s v="S. Lingamma"/>
    <x v="558"/>
    <x v="5"/>
    <d v="2019-07-29T00:00:00"/>
    <s v="K,Ramesh"/>
    <s v="Not Yet Fixed"/>
    <m/>
    <n v="580"/>
    <n v="215"/>
    <n v="365"/>
  </r>
  <r>
    <s v="Rapthadu"/>
    <s v="Yerragunta"/>
    <n v="908"/>
    <s v="Yerragunta`"/>
    <n v="15"/>
    <s v="P. Venkata Lakshmamma"/>
    <x v="559"/>
    <x v="8"/>
    <d v="2019-01-25T00:00:00"/>
    <s v="K.Ramesh"/>
    <s v="Not Yet Fixed"/>
    <m/>
    <n v="580"/>
    <n v="215"/>
    <n v="365"/>
  </r>
  <r>
    <s v="Rapthadu"/>
    <s v="Yerragunta"/>
    <n v="908"/>
    <s v="Yerragunta`"/>
    <n v="17"/>
    <s v="G. Arunamma"/>
    <x v="560"/>
    <x v="7"/>
    <d v="2019-09-21T00:00:00"/>
    <s v="K.Ramesh"/>
    <s v="Not Yet Fixed"/>
    <m/>
    <n v="580"/>
    <n v="215"/>
    <n v="365"/>
  </r>
  <r>
    <s v="Rapthadu"/>
    <s v="Yerragunta"/>
    <n v="908"/>
    <s v="Yerragunta`"/>
    <n v="23"/>
    <s v="B. Rama Lakshmamma"/>
    <x v="561"/>
    <x v="5"/>
    <d v="2019-07-29T00:00:00"/>
    <s v="K,Ramesh"/>
    <s v="Not Yet Fixed"/>
    <m/>
    <n v="580"/>
    <n v="215"/>
    <n v="365"/>
  </r>
  <r>
    <s v="Rapthadu"/>
    <s v="Yerragunta"/>
    <n v="908"/>
    <s v="Yerragunta`"/>
    <n v="25"/>
    <s v="N. Indira"/>
    <x v="562"/>
    <x v="6"/>
    <d v="2019-01-25T00:00:00"/>
    <s v="K.Ramesh"/>
    <s v="Not Yet Fixed"/>
    <m/>
    <n v="580"/>
    <n v="215"/>
    <n v="365"/>
  </r>
  <r>
    <s v="Rapthadu"/>
    <s v="Yerragunta"/>
    <n v="908"/>
    <s v="Yerragunta`"/>
    <n v="28"/>
    <s v="U. Jyothi"/>
    <x v="563"/>
    <x v="8"/>
    <d v="2019-10-05T00:00:00"/>
    <s v="K.Ramesh"/>
    <s v="Not Yet Fixed"/>
    <m/>
    <n v="580"/>
    <n v="215"/>
    <n v="365"/>
  </r>
  <r>
    <s v="Rapthadu"/>
    <s v="Yerragunta"/>
    <n v="908"/>
    <s v="Yerragunta`"/>
    <n v="33"/>
    <s v="U. Bhavani"/>
    <x v="564"/>
    <x v="6"/>
    <d v="2019-10-10T00:00:00"/>
    <s v="K.Ramesh"/>
    <s v="Not Yet Fixed"/>
    <m/>
    <n v="580"/>
    <n v="215"/>
    <n v="365"/>
  </r>
  <r>
    <s v="Rapthadu"/>
    <s v="Yerragunta"/>
    <n v="908"/>
    <s v="Yerragunta`"/>
    <n v="34"/>
    <s v="N. Savitramma"/>
    <x v="565"/>
    <x v="8"/>
    <d v="2019-01-25T00:00:00"/>
    <s v="K.Ramesh"/>
    <s v="Not Yet Fixed"/>
    <m/>
    <n v="580"/>
    <n v="215"/>
    <n v="365"/>
  </r>
  <r>
    <s v="Singanamala"/>
    <s v="W.Narasapuram"/>
    <n v="1113"/>
    <s v="Guruguntla"/>
    <n v="22"/>
    <s v="M Kavitha"/>
    <x v="566"/>
    <x v="14"/>
    <d v="2019-05-02T00:00:00"/>
    <s v="chakra"/>
    <s v="Not Yet Fixed"/>
    <m/>
    <n v="580"/>
    <n v="215"/>
    <n v="365"/>
  </r>
  <r>
    <s v="Singanamala"/>
    <s v="W.Narasapuram"/>
    <n v="1113"/>
    <s v="Guruguntla"/>
    <n v="25"/>
    <s v="M Lakshmi"/>
    <x v="567"/>
    <x v="9"/>
    <d v="2017-02-08T00:00:00"/>
    <s v="chakra"/>
    <s v="Not Yet Fixed"/>
    <m/>
    <n v="580"/>
    <n v="215"/>
    <n v="365"/>
  </r>
  <r>
    <s v="Singanamala"/>
    <s v="W.Narasapuram"/>
    <n v="1113"/>
    <s v="Guruguntla"/>
    <n v="26"/>
    <s v="K Suguna"/>
    <x v="568"/>
    <x v="9"/>
    <d v="2017-01-04T00:00:00"/>
    <s v="chakra"/>
    <s v="Not Yet Fixed"/>
    <m/>
    <n v="580"/>
    <n v="215"/>
    <n v="365"/>
  </r>
  <r>
    <s v="Singanamala"/>
    <s v="W.Narasapuram"/>
    <n v="1113"/>
    <s v="Guruguntla"/>
    <n v="24"/>
    <s v="K Chadrakala"/>
    <x v="569"/>
    <x v="9"/>
    <d v="2019-05-03T00:00:00"/>
    <s v="chakra"/>
    <s v="Not Yet Fixed"/>
    <m/>
    <n v="580"/>
    <n v="215"/>
    <n v="365"/>
  </r>
  <r>
    <s v="Garladinne"/>
    <s v="Marthadu"/>
    <n v="1114"/>
    <s v="Marthadu"/>
    <n v="7"/>
    <s v="Savtharamma"/>
    <x v="570"/>
    <x v="7"/>
    <d v="2022-04-12T00:00:00"/>
    <s v="nagesh"/>
    <d v="2022-04-14T00:00:00"/>
    <s v="Nagesh"/>
    <n v="3"/>
    <n v="0"/>
    <n v="3"/>
  </r>
  <r>
    <s v="Garladinne"/>
    <s v="Marthadu"/>
    <n v="1114"/>
    <s v="Marthadu"/>
    <n v="7"/>
    <s v="Savtharamma"/>
    <x v="570"/>
    <x v="2"/>
    <d v="2022-06-16T00:00:00"/>
    <s v="nagesh"/>
    <d v="2022-06-17T00:00:00"/>
    <s v="Nagesh"/>
    <n v="2"/>
    <n v="0"/>
    <n v="2"/>
  </r>
  <r>
    <s v="Garladinne"/>
    <s v="Marthadu"/>
    <n v="1114"/>
    <s v="Marthadu"/>
    <n v="10"/>
    <s v="Indiramma"/>
    <x v="571"/>
    <x v="4"/>
    <d v="2022-04-06T00:00:00"/>
    <s v="nagesh"/>
    <d v="2022-04-07T00:00:00"/>
    <s v="Nagesh"/>
    <n v="2"/>
    <n v="0"/>
    <n v="2"/>
  </r>
  <r>
    <s v="Garladinne"/>
    <s v="Marthadu"/>
    <n v="1114"/>
    <s v="Marthadu"/>
    <n v="10"/>
    <s v="Indiramma"/>
    <x v="571"/>
    <x v="12"/>
    <d v="2022-06-10T00:00:00"/>
    <s v="nagesh"/>
    <d v="2022-06-11T00:00:00"/>
    <s v="Nagesh"/>
    <n v="2"/>
    <n v="0"/>
    <n v="2"/>
  </r>
  <r>
    <s v="Narpala"/>
    <s v="Duggumarri"/>
    <n v="1017"/>
    <s v="Duggumarri"/>
    <n v="2"/>
    <s v="E.Venkatalakshmi"/>
    <x v="572"/>
    <x v="6"/>
    <d v="2018-02-04T00:00:00"/>
    <s v="palaiah"/>
    <s v="Not Yet Fixed"/>
    <m/>
    <n v="580"/>
    <n v="215"/>
    <n v="365"/>
  </r>
  <r>
    <s v="Narpala"/>
    <s v="Duggumarri"/>
    <n v="1017"/>
    <s v="Duggumarri"/>
    <n v="4"/>
    <s v="K.Ramadevi"/>
    <x v="573"/>
    <x v="9"/>
    <d v="2019-03-28T00:00:00"/>
    <s v="palaiah"/>
    <s v="Not Yet Fixed"/>
    <m/>
    <n v="580"/>
    <n v="215"/>
    <n v="365"/>
  </r>
  <r>
    <s v="Narpala"/>
    <s v="Duggumarri"/>
    <n v="1017"/>
    <s v="Duggumarri"/>
    <n v="5"/>
    <s v="T.Venkataramanamma"/>
    <x v="574"/>
    <x v="9"/>
    <d v="2017-02-03T00:00:00"/>
    <s v="palaiah"/>
    <s v="Not Yet Fixed"/>
    <m/>
    <n v="580"/>
    <n v="215"/>
    <n v="365"/>
  </r>
  <r>
    <s v="Battalapalli"/>
    <s v="Battalapalli"/>
    <n v="1115"/>
    <s v="Ghantapuram"/>
    <n v="1"/>
    <s v="Jampula Venkata Naidu"/>
    <x v="575"/>
    <x v="1"/>
    <d v="2021-08-04T00:00:00"/>
    <s v="K.Anjineyulu"/>
    <d v="2021-08-06T00:00:00"/>
    <s v="K.Anjineyulu"/>
    <n v="68"/>
    <n v="68"/>
    <n v="0"/>
  </r>
  <r>
    <s v="Battalapalli"/>
    <s v="Battalapalli"/>
    <n v="1115"/>
    <s v="Ghantapuram"/>
    <n v="1"/>
    <s v="Jampula Venkata Naidu"/>
    <x v="575"/>
    <x v="5"/>
    <d v="2022-06-10T00:00:00"/>
    <s v="K.Anjineyulu"/>
    <d v="2022-06-20T00:00:00"/>
    <s v="K.Anjineyulu"/>
    <n v="11"/>
    <n v="0"/>
    <n v="11"/>
  </r>
  <r>
    <s v="Battalapalli"/>
    <s v="Battalapalli"/>
    <n v="1115"/>
    <s v="Ghantapuram"/>
    <n v="1"/>
    <s v="Jampula Venkata Naidu"/>
    <x v="575"/>
    <x v="3"/>
    <d v="2022-07-09T00:00:00"/>
    <s v="K.Anjineyulu"/>
    <d v="2022-07-09T00:00:00"/>
    <s v="K.Anjineyulu"/>
    <n v="1"/>
    <n v="0"/>
    <n v="1"/>
  </r>
  <r>
    <s v="Battalapalli"/>
    <s v="Battalapalli"/>
    <n v="1115"/>
    <s v="Ghantapuram"/>
    <n v="1"/>
    <s v="Jampula Venkata Naidu"/>
    <x v="575"/>
    <x v="4"/>
    <d v="2022-08-09T00:00:00"/>
    <s v="K.Anjineyulu"/>
    <d v="2022-08-09T00:00:00"/>
    <s v="K.Anjineyulu"/>
    <n v="1"/>
    <n v="0"/>
    <n v="1"/>
  </r>
  <r>
    <s v="Battalapalli"/>
    <s v="Battalapalli"/>
    <n v="1115"/>
    <s v="Ghantapuram"/>
    <n v="1"/>
    <s v="Jampula Venkata Naidu"/>
    <x v="575"/>
    <x v="3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2"/>
    <s v="Jampalli Venkataramudu"/>
    <x v="576"/>
    <x v="1"/>
    <d v="2021-09-09T00:00:00"/>
    <s v="K.Anjineyulu"/>
    <d v="2021-09-10T00:00:00"/>
    <s v="K.Anjineyulu"/>
    <n v="103"/>
    <n v="103"/>
    <n v="0"/>
  </r>
  <r>
    <s v="Battalapalli"/>
    <s v="Battalapalli"/>
    <n v="1115"/>
    <s v="Ghantapuram"/>
    <n v="2"/>
    <s v="Jampalli Venkataramudu"/>
    <x v="576"/>
    <x v="5"/>
    <d v="2021-11-02T00:00:00"/>
    <s v="K.Anjineyulu"/>
    <d v="2021-11-07T00:00:00"/>
    <s v="K.Anjineyulu"/>
    <n v="161"/>
    <n v="161"/>
    <n v="0"/>
  </r>
  <r>
    <s v="Battalapalli"/>
    <s v="Battalapalli"/>
    <n v="1115"/>
    <s v="Ghantapuram"/>
    <n v="2"/>
    <s v="Jampalli Venkataramudu"/>
    <x v="576"/>
    <x v="1"/>
    <d v="2022-05-16T00:00:00"/>
    <s v="K.Anjineyulu"/>
    <d v="2022-05-16T00:00:00"/>
    <s v="K.Anjineyulu"/>
    <n v="1"/>
    <n v="0"/>
    <n v="1"/>
  </r>
  <r>
    <s v="Battalapalli"/>
    <s v="Battalapalli"/>
    <n v="1115"/>
    <s v="Ghantapuram"/>
    <n v="2"/>
    <s v="Jampalli Venkataramudu"/>
    <x v="576"/>
    <x v="5"/>
    <d v="2022-06-06T00:00:00"/>
    <s v="K.Anjineyulu"/>
    <d v="2022-06-13T00:00:00"/>
    <s v="K.Anjineyulu"/>
    <n v="8"/>
    <n v="0"/>
    <n v="8"/>
  </r>
  <r>
    <s v="Battalapalli"/>
    <s v="Battalapalli"/>
    <n v="1115"/>
    <s v="Ghantapuram"/>
    <n v="2"/>
    <s v="Jampalli Venkataramudu"/>
    <x v="576"/>
    <x v="3"/>
    <d v="2022-08-09T00:00:00"/>
    <s v="K.Anjineyulu"/>
    <d v="2022-08-09T00:00:00"/>
    <s v="K.Anjineyulu"/>
    <n v="1"/>
    <n v="0"/>
    <n v="1"/>
  </r>
  <r>
    <s v="Battalapalli"/>
    <s v="Battalapalli"/>
    <n v="1115"/>
    <s v="Ghantapuram"/>
    <n v="2"/>
    <s v="Jampalli Venkataramudu"/>
    <x v="576"/>
    <x v="2"/>
    <d v="2022-08-11T00:00:00"/>
    <s v="K.Anjineyulu"/>
    <d v="2022-08-11T00:00:00"/>
    <s v="K.Anjineyulu"/>
    <n v="1"/>
    <n v="0"/>
    <n v="1"/>
  </r>
  <r>
    <s v="Battalapalli"/>
    <s v="Battalapalli"/>
    <n v="1115"/>
    <s v="Ghantapuram"/>
    <n v="2"/>
    <s v="Jampalli Venkataramudu"/>
    <x v="576"/>
    <x v="7"/>
    <d v="2022-09-20T00:00:00"/>
    <s v="K.Anjineyulu"/>
    <d v="2022-09-20T00:00:00"/>
    <s v="K.Anjineyulu"/>
    <n v="1"/>
    <n v="0"/>
    <n v="1"/>
  </r>
  <r>
    <s v="Battalapalli"/>
    <s v="Battalapalli"/>
    <n v="1115"/>
    <s v="Ghantapuram"/>
    <n v="2"/>
    <s v="Jampalli Venkataramudu"/>
    <x v="576"/>
    <x v="11"/>
    <d v="2022-09-20T00:00:00"/>
    <s v="K.Anjineyulu"/>
    <d v="2022-09-20T00:00:00"/>
    <s v="K.Anjineyulu"/>
    <n v="1"/>
    <n v="0"/>
    <n v="1"/>
  </r>
  <r>
    <s v="Battalapalli"/>
    <s v="Battalapalli"/>
    <n v="1115"/>
    <s v="Ghantapuram"/>
    <n v="2"/>
    <s v="Jampalli Venkataramudu"/>
    <x v="576"/>
    <x v="4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3"/>
    <s v="J.Venkatanarayana"/>
    <x v="577"/>
    <x v="4"/>
    <d v="2021-10-02T00:00:00"/>
    <s v="K.Anjineyulu"/>
    <d v="2021-10-05T00:00:00"/>
    <s v="K.Anjineyulu"/>
    <n v="128"/>
    <n v="128"/>
    <n v="0"/>
  </r>
  <r>
    <s v="Battalapalli"/>
    <s v="Battalapalli"/>
    <n v="1115"/>
    <s v="Ghantapuram"/>
    <n v="3"/>
    <s v="J.Venkatanarayana"/>
    <x v="577"/>
    <x v="4"/>
    <d v="2021-11-02T00:00:00"/>
    <s v="K.Anjineyulu"/>
    <d v="2021-11-02T00:00:00"/>
    <s v="K.Anjineyulu"/>
    <n v="156"/>
    <n v="156"/>
    <n v="0"/>
  </r>
  <r>
    <s v="Battalapalli"/>
    <s v="Battalapalli"/>
    <n v="1115"/>
    <s v="Ghantapuram"/>
    <n v="3"/>
    <s v="J.Venkatanarayana"/>
    <x v="577"/>
    <x v="4"/>
    <d v="2022-02-21T00:00:00"/>
    <s v="K.Anjineyulu"/>
    <d v="2022-02-21T00:00:00"/>
    <s v="K.Anjineyulu"/>
    <n v="1"/>
    <n v="0"/>
    <n v="1"/>
  </r>
  <r>
    <s v="Battalapalli"/>
    <s v="Battalapalli"/>
    <n v="1115"/>
    <s v="Ghantapuram"/>
    <n v="3"/>
    <s v="J.Venkatanarayana"/>
    <x v="577"/>
    <x v="1"/>
    <d v="2022-03-21T00:00:00"/>
    <s v="K.Anjineyulu"/>
    <d v="2022-03-21T00:00:00"/>
    <s v="K.Anjineyulu"/>
    <n v="1"/>
    <n v="0"/>
    <n v="1"/>
  </r>
  <r>
    <s v="Battalapalli"/>
    <s v="Battalapalli"/>
    <n v="1115"/>
    <s v="Ghantapuram"/>
    <n v="3"/>
    <s v="J.Venkatanarayana"/>
    <x v="577"/>
    <x v="4"/>
    <d v="2022-04-21T00:00:00"/>
    <s v="K.Anjineyulu"/>
    <d v="2022-04-21T00:00:00"/>
    <s v="K.Anjineyulu"/>
    <n v="1"/>
    <n v="0"/>
    <n v="1"/>
  </r>
  <r>
    <s v="Battalapalli"/>
    <s v="Battalapalli"/>
    <n v="1115"/>
    <s v="Ghantapuram"/>
    <n v="3"/>
    <s v="J.Venkatanarayana"/>
    <x v="577"/>
    <x v="1"/>
    <d v="2022-06-16T00:00:00"/>
    <s v="K.Anjineyulu"/>
    <d v="2022-06-16T00:00:00"/>
    <s v="K.Anjineyulu"/>
    <n v="1"/>
    <n v="0"/>
    <n v="1"/>
  </r>
  <r>
    <s v="Battalapalli"/>
    <s v="Battalapalli"/>
    <n v="1115"/>
    <s v="Ghantapuram"/>
    <n v="3"/>
    <s v="J.Venkatanarayana"/>
    <x v="577"/>
    <x v="3"/>
    <d v="2022-08-11T00:00:00"/>
    <s v="K.Anjineyulu"/>
    <d v="2022-08-11T00:00:00"/>
    <s v="K.Anjineyulu"/>
    <n v="1"/>
    <n v="0"/>
    <n v="1"/>
  </r>
  <r>
    <s v="Battalapalli"/>
    <s v="Battalapalli"/>
    <n v="1115"/>
    <s v="Ghantapuram"/>
    <n v="3"/>
    <s v="J.Venkatanarayana"/>
    <x v="577"/>
    <x v="1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4"/>
    <s v="Polarapu Thirupalu"/>
    <x v="578"/>
    <x v="4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4"/>
    <s v="Polarapu Thirupalu"/>
    <x v="578"/>
    <x v="4"/>
    <d v="2021-10-02T00:00:00"/>
    <s v="K.Anjineyulu"/>
    <d v="2021-10-06T00:00:00"/>
    <s v="K.Anjineyulu"/>
    <n v="129"/>
    <n v="129"/>
    <n v="0"/>
  </r>
  <r>
    <s v="Battalapalli"/>
    <s v="Battalapalli"/>
    <n v="1115"/>
    <s v="Ghantapuram"/>
    <n v="4"/>
    <s v="Polarapu Thirupalu"/>
    <x v="578"/>
    <x v="3"/>
    <d v="2021-11-02T00:00:00"/>
    <s v="K.Anjineyulu"/>
    <d v="2021-11-02T00:00:00"/>
    <s v="K.Anjineyulu"/>
    <n v="156"/>
    <n v="156"/>
    <n v="0"/>
  </r>
  <r>
    <s v="Battalapalli"/>
    <s v="Battalapalli"/>
    <n v="1115"/>
    <s v="Ghantapuram"/>
    <n v="4"/>
    <s v="Polarapu Thirupalu"/>
    <x v="578"/>
    <x v="7"/>
    <d v="2022-02-10T00:00:00"/>
    <s v="K.Anjineyulu"/>
    <d v="2022-02-11T00:00:00"/>
    <s v="K.Anjineyulu"/>
    <n v="2"/>
    <n v="0"/>
    <n v="2"/>
  </r>
  <r>
    <s v="Battalapalli"/>
    <s v="Battalapalli"/>
    <n v="1115"/>
    <s v="Ghantapuram"/>
    <n v="4"/>
    <s v="Polarapu Thirupalu"/>
    <x v="578"/>
    <x v="0"/>
    <d v="2022-02-10T00:00:00"/>
    <s v="K.Anjineyulu"/>
    <d v="2022-02-11T00:00:00"/>
    <s v="K.Anjineyulu"/>
    <n v="2"/>
    <n v="0"/>
    <n v="2"/>
  </r>
  <r>
    <s v="Battalapalli"/>
    <s v="Battalapalli"/>
    <n v="1115"/>
    <s v="Ghantapuram"/>
    <n v="6"/>
    <s v="J.Nagabhushana"/>
    <x v="579"/>
    <x v="3"/>
    <d v="2021-09-22T00:00:00"/>
    <s v="K.Anjineyulu"/>
    <d v="2021-09-23T00:00:00"/>
    <s v="K.Anjineyulu"/>
    <n v="116"/>
    <n v="116"/>
    <n v="0"/>
  </r>
  <r>
    <s v="Battalapalli"/>
    <s v="Battalapalli"/>
    <n v="1115"/>
    <s v="Ghantapuram"/>
    <n v="6"/>
    <s v="J.Nagabhushana"/>
    <x v="579"/>
    <x v="3"/>
    <d v="2021-10-02T00:00:00"/>
    <s v="K.Anjineyulu"/>
    <d v="2021-10-06T00:00:00"/>
    <s v="K.Anjineyulu"/>
    <n v="129"/>
    <n v="129"/>
    <n v="0"/>
  </r>
  <r>
    <s v="Battalapalli"/>
    <s v="Battalapalli"/>
    <n v="1115"/>
    <s v="Ghantapuram"/>
    <n v="6"/>
    <s v="J.Nagabhushana"/>
    <x v="579"/>
    <x v="3"/>
    <d v="2022-02-10T00:00:00"/>
    <s v="K.Anjineyulu"/>
    <d v="2022-02-10T00:00:00"/>
    <s v="K.Anjineyulu"/>
    <n v="1"/>
    <n v="0"/>
    <n v="1"/>
  </r>
  <r>
    <s v="Battalapalli"/>
    <s v="Battalapalli"/>
    <n v="1115"/>
    <s v="Ghantapuram"/>
    <n v="6"/>
    <s v="J.Nagabhushana"/>
    <x v="579"/>
    <x v="3"/>
    <d v="2022-03-21T00:00:00"/>
    <s v="K.Anjineyulu"/>
    <d v="2022-03-21T00:00:00"/>
    <s v="K.Anjineyulu"/>
    <n v="1"/>
    <n v="0"/>
    <n v="1"/>
  </r>
  <r>
    <s v="Battalapalli"/>
    <s v="Battalapalli"/>
    <n v="1115"/>
    <s v="Ghantapuram"/>
    <n v="6"/>
    <s v="J.Nagabhushana"/>
    <x v="579"/>
    <x v="2"/>
    <d v="2022-04-21T00:00:00"/>
    <s v="K.Anjineyulu"/>
    <d v="2022-04-21T00:00:00"/>
    <s v="K.Anjineyulu"/>
    <n v="1"/>
    <n v="0"/>
    <n v="1"/>
  </r>
  <r>
    <s v="Battalapalli"/>
    <s v="Battalapalli"/>
    <n v="1115"/>
    <s v="Ghantapuram"/>
    <n v="6"/>
    <s v="J.Nagabhushana"/>
    <x v="579"/>
    <x v="3"/>
    <d v="2022-06-02T00:00:00"/>
    <s v="K.Anjineyulu"/>
    <d v="2022-06-02T00:00:00"/>
    <s v="K.Anjineyulu"/>
    <n v="1"/>
    <n v="0"/>
    <n v="1"/>
  </r>
  <r>
    <s v="Battalapalli"/>
    <s v="Battalapalli"/>
    <n v="1115"/>
    <s v="Ghantapuram"/>
    <n v="6"/>
    <s v="J.Nagabhushana"/>
    <x v="579"/>
    <x v="3"/>
    <d v="2022-08-04T00:00:00"/>
    <s v="K.Anjineyulu"/>
    <d v="2022-08-04T00:00:00"/>
    <s v="K.Anjineyulu"/>
    <n v="1"/>
    <n v="0"/>
    <n v="1"/>
  </r>
  <r>
    <s v="Battalapalli"/>
    <s v="Battalapalli"/>
    <n v="1115"/>
    <s v="Ghantapuram"/>
    <n v="6"/>
    <s v="J.Nagabhushana"/>
    <x v="579"/>
    <x v="4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7"/>
    <s v="P.Gopal"/>
    <x v="580"/>
    <x v="3"/>
    <d v="2021-09-21T00:00:00"/>
    <s v="K.Anjineyulu"/>
    <d v="2021-09-22T00:00:00"/>
    <s v="K.Anjineyulu"/>
    <n v="115"/>
    <n v="115"/>
    <n v="0"/>
  </r>
  <r>
    <s v="Battalapalli"/>
    <s v="Battalapalli"/>
    <n v="1115"/>
    <s v="Ghantapuram"/>
    <n v="7"/>
    <s v="P.Gopal"/>
    <x v="580"/>
    <x v="3"/>
    <d v="2021-11-02T00:00:00"/>
    <s v="K.Anjineyulu"/>
    <d v="2021-11-02T00:00:00"/>
    <s v="K.Anjineyulu"/>
    <n v="156"/>
    <n v="156"/>
    <n v="0"/>
  </r>
  <r>
    <s v="Battalapalli"/>
    <s v="Battalapalli"/>
    <n v="1115"/>
    <s v="Ghantapuram"/>
    <n v="7"/>
    <s v="P.Gopal"/>
    <x v="580"/>
    <x v="3"/>
    <d v="2022-02-10T00:00:00"/>
    <s v="K.Anjineyulu"/>
    <d v="2022-02-11T00:00:00"/>
    <s v="K.Anjineyulu"/>
    <n v="2"/>
    <n v="0"/>
    <n v="2"/>
  </r>
  <r>
    <s v="Battalapalli"/>
    <s v="Battalapalli"/>
    <n v="1115"/>
    <s v="Ghantapuram"/>
    <n v="7"/>
    <s v="P.Gopal"/>
    <x v="580"/>
    <x v="3"/>
    <d v="2022-02-10T00:00:00"/>
    <s v="K.Anjineyulu"/>
    <d v="2022-02-10T00:00:00"/>
    <s v="K.Anjineyulu"/>
    <n v="1"/>
    <n v="0"/>
    <n v="1"/>
  </r>
  <r>
    <s v="Battalapalli"/>
    <s v="Battalapalli"/>
    <n v="1115"/>
    <s v="Ghantapuram"/>
    <n v="7"/>
    <s v="P.Gopal"/>
    <x v="580"/>
    <x v="3"/>
    <d v="2022-04-21T00:00:00"/>
    <s v="K.Anjineyulu"/>
    <d v="2022-04-21T00:00:00"/>
    <s v="K.Anjineyulu"/>
    <n v="1"/>
    <n v="0"/>
    <n v="1"/>
  </r>
  <r>
    <s v="Battalapalli"/>
    <s v="Battalapalli"/>
    <n v="1115"/>
    <s v="Ghantapuram"/>
    <n v="7"/>
    <s v="P.Gopal"/>
    <x v="580"/>
    <x v="3"/>
    <d v="2022-06-02T00:00:00"/>
    <s v="K.Anjineyulu"/>
    <d v="2022-06-02T00:00:00"/>
    <s v="K.Anjineyulu"/>
    <n v="1"/>
    <n v="0"/>
    <n v="1"/>
  </r>
  <r>
    <s v="Battalapalli"/>
    <s v="Battalapalli"/>
    <n v="1115"/>
    <s v="Ghantapuram"/>
    <n v="7"/>
    <s v="P.Gopal"/>
    <x v="580"/>
    <x v="4"/>
    <d v="2022-07-20T00:00:00"/>
    <s v="K.Anjineyulu"/>
    <d v="2022-07-20T00:00:00"/>
    <s v="K.Anjineyulu"/>
    <n v="1"/>
    <n v="0"/>
    <n v="1"/>
  </r>
  <r>
    <s v="Battalapalli"/>
    <s v="Battalapalli"/>
    <n v="1115"/>
    <s v="Ghantapuram"/>
    <n v="7"/>
    <s v="P.Gopal"/>
    <x v="580"/>
    <x v="2"/>
    <d v="2022-08-11T00:00:00"/>
    <s v="K.Anjineyulu"/>
    <d v="2022-08-11T00:00:00"/>
    <s v="K.Anjineyulu"/>
    <n v="1"/>
    <n v="0"/>
    <n v="1"/>
  </r>
  <r>
    <s v="Battalapalli"/>
    <s v="Battalapalli"/>
    <n v="1115"/>
    <s v="Ghantapuram"/>
    <n v="7"/>
    <s v="P.Gopal"/>
    <x v="580"/>
    <x v="12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9"/>
    <s v="M.Hari"/>
    <x v="581"/>
    <x v="1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9"/>
    <s v="M.Hari"/>
    <x v="581"/>
    <x v="5"/>
    <d v="2021-09-18T00:00:00"/>
    <s v="K.Anjineyulu"/>
    <d v="2021-09-26T00:00:00"/>
    <s v="K.Anjineyulu"/>
    <n v="119"/>
    <n v="119"/>
    <n v="0"/>
  </r>
  <r>
    <s v="Battalapalli"/>
    <s v="Battalapalli"/>
    <n v="1115"/>
    <s v="Ghantapuram"/>
    <n v="9"/>
    <s v="M.Hari"/>
    <x v="581"/>
    <x v="4"/>
    <d v="2021-10-02T00:00:00"/>
    <s v="K.Anjineyulu"/>
    <d v="2021-10-06T00:00:00"/>
    <s v="K.Anjineyulu"/>
    <n v="129"/>
    <n v="129"/>
    <n v="0"/>
  </r>
  <r>
    <s v="Battalapalli"/>
    <s v="Battalapalli"/>
    <n v="1115"/>
    <s v="Ghantapuram"/>
    <n v="9"/>
    <s v="M.Hari"/>
    <x v="581"/>
    <x v="4"/>
    <d v="2022-02-12T00:00:00"/>
    <s v="K.Anjineyulu"/>
    <d v="2022-02-12T00:00:00"/>
    <s v="K.Anjineyulu"/>
    <n v="1"/>
    <n v="0"/>
    <n v="1"/>
  </r>
  <r>
    <s v="Battalapalli"/>
    <s v="Battalapalli"/>
    <n v="1115"/>
    <s v="Ghantapuram"/>
    <n v="9"/>
    <s v="M.Hari"/>
    <x v="581"/>
    <x v="1"/>
    <d v="2022-04-21T00:00:00"/>
    <s v="K.Anjineyulu"/>
    <d v="2022-04-21T00:00:00"/>
    <s v="K.Anjineyulu"/>
    <n v="1"/>
    <n v="0"/>
    <n v="1"/>
  </r>
  <r>
    <s v="Battalapalli"/>
    <s v="Battalapalli"/>
    <n v="1115"/>
    <s v="Ghantapuram"/>
    <n v="9"/>
    <s v="M.Hari"/>
    <x v="581"/>
    <x v="5"/>
    <d v="2022-06-06T00:00:00"/>
    <s v="K.Anjineyulu"/>
    <d v="2022-06-12T00:00:00"/>
    <s v="K.Anjineyulu"/>
    <n v="7"/>
    <n v="0"/>
    <n v="7"/>
  </r>
  <r>
    <s v="Battalapalli"/>
    <s v="Battalapalli"/>
    <n v="1115"/>
    <s v="Ghantapuram"/>
    <n v="10"/>
    <s v="B.Narayanaswamy"/>
    <x v="582"/>
    <x v="5"/>
    <d v="2019-10-11T00:00:00"/>
    <s v="K.Anjineyulu"/>
    <s v="Not Yet Fixed"/>
    <m/>
    <n v="580"/>
    <n v="215"/>
    <n v="365"/>
  </r>
  <r>
    <s v="Battalapalli"/>
    <s v="Battalapalli"/>
    <n v="1115"/>
    <s v="Ghantapuram"/>
    <n v="13"/>
    <s v="Dandu Adinarayana"/>
    <x v="583"/>
    <x v="3"/>
    <d v="2021-08-04T00:00:00"/>
    <s v="K.Anjineyulu"/>
    <d v="2021-08-06T00:00:00"/>
    <s v="K.Anjineyulu"/>
    <n v="68"/>
    <n v="68"/>
    <n v="0"/>
  </r>
  <r>
    <s v="Battalapalli"/>
    <s v="Battalapalli"/>
    <n v="1115"/>
    <s v="Ghantapuram"/>
    <n v="13"/>
    <s v="Dandu Adinarayana"/>
    <x v="583"/>
    <x v="3"/>
    <d v="2022-02-10T00:00:00"/>
    <s v="K.Anjineyulu"/>
    <d v="2022-02-10T00:00:00"/>
    <s v="K.Anjineyulu"/>
    <n v="1"/>
    <n v="0"/>
    <n v="1"/>
  </r>
  <r>
    <s v="Battalapalli"/>
    <s v="Battalapalli"/>
    <n v="1115"/>
    <s v="Ghantapuram"/>
    <n v="13"/>
    <s v="Dandu Adinarayana"/>
    <x v="583"/>
    <x v="13"/>
    <d v="2022-03-21T00:00:00"/>
    <s v="K.Anjineyulu"/>
    <d v="2022-03-21T00:00:00"/>
    <s v="K.Anjineyulu"/>
    <n v="1"/>
    <n v="0"/>
    <n v="1"/>
  </r>
  <r>
    <s v="Battalapalli"/>
    <s v="Battalapalli"/>
    <n v="1115"/>
    <s v="Ghantapuram"/>
    <n v="13"/>
    <s v="Dandu Adinarayana"/>
    <x v="583"/>
    <x v="3"/>
    <d v="2022-06-02T00:00:00"/>
    <s v="K.Anjineyulu"/>
    <d v="2022-06-02T00:00:00"/>
    <s v="K.Anjineyulu"/>
    <n v="1"/>
    <n v="0"/>
    <n v="1"/>
  </r>
  <r>
    <s v="Battalapalli"/>
    <s v="Battalapalli"/>
    <n v="1115"/>
    <s v="Ghantapuram"/>
    <n v="13"/>
    <s v="Dandu Adinarayana"/>
    <x v="583"/>
    <x v="4"/>
    <d v="2022-06-22T00:00:00"/>
    <s v="K.Anjineyulu"/>
    <d v="2022-06-22T00:00:00"/>
    <s v="K.Anjineyulu"/>
    <n v="1"/>
    <n v="0"/>
    <n v="1"/>
  </r>
  <r>
    <s v="Battalapalli"/>
    <s v="Battalapalli"/>
    <n v="1115"/>
    <s v="Ghantapuram"/>
    <n v="13"/>
    <s v="Dandu Adinarayana"/>
    <x v="583"/>
    <x v="4"/>
    <d v="2022-07-12T00:00:00"/>
    <s v="K.Anjineyulu"/>
    <d v="2022-07-12T00:00:00"/>
    <s v="K.Anjineyulu"/>
    <n v="1"/>
    <n v="0"/>
    <n v="1"/>
  </r>
  <r>
    <s v="Battalapalli"/>
    <s v="Battalapalli"/>
    <n v="1115"/>
    <s v="Ghantapuram"/>
    <n v="13"/>
    <s v="Dandu Adinarayana"/>
    <x v="583"/>
    <x v="2"/>
    <d v="2022-08-11T00:00:00"/>
    <s v="K.Anjineyulu"/>
    <d v="2022-08-11T00:00:00"/>
    <s v="K.Anjineyulu"/>
    <n v="1"/>
    <n v="0"/>
    <n v="1"/>
  </r>
  <r>
    <s v="Battalapalli"/>
    <s v="Battalapalli"/>
    <n v="1115"/>
    <s v="Ghantapuram"/>
    <n v="13"/>
    <s v="Dandu Adinarayana"/>
    <x v="583"/>
    <x v="3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14"/>
    <s v="Akkim Venkatanarayana"/>
    <x v="584"/>
    <x v="1"/>
    <d v="2021-09-21T00:00:00"/>
    <s v="K.Anjineyulu"/>
    <d v="2021-09-22T00:00:00"/>
    <s v="K.Anjineyulu"/>
    <n v="115"/>
    <n v="115"/>
    <n v="0"/>
  </r>
  <r>
    <s v="Battalapalli"/>
    <s v="Battalapalli"/>
    <n v="1115"/>
    <s v="Ghantapuram"/>
    <n v="14"/>
    <s v="Akkim Venkatanarayana"/>
    <x v="584"/>
    <x v="4"/>
    <d v="2022-02-10T00:00:00"/>
    <s v="K.Anjineyulu"/>
    <d v="2022-02-10T00:00:00"/>
    <s v="K.Anjineyulu"/>
    <n v="1"/>
    <n v="0"/>
    <n v="1"/>
  </r>
  <r>
    <s v="Battalapalli"/>
    <s v="Battalapalli"/>
    <n v="1115"/>
    <s v="Ghantapuram"/>
    <n v="14"/>
    <s v="Akkim Venkatanarayana"/>
    <x v="584"/>
    <x v="1"/>
    <d v="2022-04-22T00:00:00"/>
    <s v="K.Anjineyulu"/>
    <d v="2022-04-22T00:00:00"/>
    <s v="K.Anjineyulu"/>
    <n v="1"/>
    <n v="0"/>
    <n v="1"/>
  </r>
  <r>
    <s v="Battalapalli"/>
    <s v="Battalapalli"/>
    <n v="1115"/>
    <s v="Ghantapuram"/>
    <n v="14"/>
    <s v="Akkim Venkatanarayana"/>
    <x v="584"/>
    <x v="3"/>
    <d v="2022-05-16T00:00:00"/>
    <s v="K.Anjineyulu"/>
    <d v="2022-05-16T00:00:00"/>
    <s v="K.Anjineyulu"/>
    <n v="1"/>
    <n v="0"/>
    <n v="1"/>
  </r>
  <r>
    <s v="Battalapalli"/>
    <s v="Battalapalli"/>
    <n v="1115"/>
    <s v="Ghantapuram"/>
    <n v="14"/>
    <s v="Akkim Venkatanarayana"/>
    <x v="584"/>
    <x v="12"/>
    <d v="2022-06-16T00:00:00"/>
    <s v="K.Anjineyulu"/>
    <d v="2022-06-16T00:00:00"/>
    <s v="K.Anjineyulu"/>
    <n v="1"/>
    <n v="0"/>
    <n v="1"/>
  </r>
  <r>
    <s v="Battalapalli"/>
    <s v="Battalapalli"/>
    <n v="1115"/>
    <s v="Ghantapuram"/>
    <n v="15"/>
    <s v="B.Appaswamy"/>
    <x v="585"/>
    <x v="3"/>
    <d v="2021-09-21T00:00:00"/>
    <s v="K.Anjineyulu"/>
    <d v="2021-09-22T00:00:00"/>
    <s v="K.Anjineyulu"/>
    <n v="115"/>
    <n v="115"/>
    <n v="0"/>
  </r>
  <r>
    <s v="Battalapalli"/>
    <s v="Battalapalli"/>
    <n v="1115"/>
    <s v="Ghantapuram"/>
    <n v="15"/>
    <s v="B.Appaswamy"/>
    <x v="585"/>
    <x v="4"/>
    <d v="2021-10-02T00:00:00"/>
    <s v="K.Anjineyulu"/>
    <d v="2021-10-06T00:00:00"/>
    <s v="K.Anjineyulu"/>
    <n v="129"/>
    <n v="129"/>
    <n v="0"/>
  </r>
  <r>
    <s v="Battalapalli"/>
    <s v="Battalapalli"/>
    <n v="1115"/>
    <s v="Ghantapuram"/>
    <n v="15"/>
    <s v="B.Appaswamy"/>
    <x v="585"/>
    <x v="7"/>
    <d v="2022-02-10T00:00:00"/>
    <s v="K.Anjineyulu"/>
    <d v="2022-02-11T00:00:00"/>
    <s v="K.Anjineyulu"/>
    <n v="2"/>
    <n v="0"/>
    <n v="2"/>
  </r>
  <r>
    <s v="Battalapalli"/>
    <s v="Battalapalli"/>
    <n v="1115"/>
    <s v="Ghantapuram"/>
    <n v="15"/>
    <s v="B.Appaswamy"/>
    <x v="585"/>
    <x v="3"/>
    <d v="2022-02-10T00:00:00"/>
    <s v="K.Anjineyulu"/>
    <d v="2022-02-11T00:00:00"/>
    <s v="K.Anjineyulu"/>
    <n v="2"/>
    <n v="0"/>
    <n v="2"/>
  </r>
  <r>
    <s v="Battalapalli"/>
    <s v="Battalapalli"/>
    <n v="1115"/>
    <s v="Ghantapuram"/>
    <n v="15"/>
    <s v="B.Appaswamy"/>
    <x v="585"/>
    <x v="3"/>
    <d v="2022-04-21T00:00:00"/>
    <s v="K.Anjineyulu"/>
    <d v="2022-04-22T00:00:00"/>
    <s v="K.Anjineyulu"/>
    <n v="2"/>
    <n v="0"/>
    <n v="2"/>
  </r>
  <r>
    <s v="Battalapalli"/>
    <s v="Battalapalli"/>
    <n v="1115"/>
    <s v="Ghantapuram"/>
    <n v="15"/>
    <s v="B.Appaswamy"/>
    <x v="585"/>
    <x v="2"/>
    <d v="2022-05-11T00:00:00"/>
    <s v="K.Anjineyulu"/>
    <d v="2022-05-11T00:00:00"/>
    <s v="K.Anjineyulu"/>
    <n v="1"/>
    <n v="0"/>
    <n v="1"/>
  </r>
  <r>
    <s v="Battalapalli"/>
    <s v="Battalapalli"/>
    <n v="1115"/>
    <s v="Ghantapuram"/>
    <n v="15"/>
    <s v="B.Appaswamy"/>
    <x v="585"/>
    <x v="3"/>
    <d v="2022-06-13T00:00:00"/>
    <s v="K.Anjineyulu"/>
    <d v="2022-06-13T00:00:00"/>
    <s v="K.Anjineyulu"/>
    <n v="1"/>
    <n v="0"/>
    <n v="1"/>
  </r>
  <r>
    <s v="Battalapalli"/>
    <s v="Battalapalli"/>
    <n v="1115"/>
    <s v="Ghantapuram"/>
    <n v="15"/>
    <s v="B.Appaswamy"/>
    <x v="585"/>
    <x v="3"/>
    <d v="2022-10-03T00:00:00"/>
    <s v="K.Anjineyulu"/>
    <d v="2022-10-03T00:00:00"/>
    <s v="K.Anjineyulu"/>
    <n v="1"/>
    <n v="0"/>
    <n v="1"/>
  </r>
  <r>
    <s v="Battalapalli"/>
    <s v="Battalapalli"/>
    <n v="1115"/>
    <s v="Ghantapuram"/>
    <n v="17"/>
    <s v="Pamalla Nagaraju"/>
    <x v="586"/>
    <x v="3"/>
    <d v="2021-08-04T00:00:00"/>
    <s v="K.Anjineyulu"/>
    <d v="2021-08-06T00:00:00"/>
    <s v="K.Anjineyulu"/>
    <n v="68"/>
    <n v="68"/>
    <n v="0"/>
  </r>
  <r>
    <s v="Battalapalli"/>
    <s v="Battalapalli"/>
    <n v="1115"/>
    <s v="Ghantapuram"/>
    <n v="17"/>
    <s v="Pamalla Nagaraju"/>
    <x v="586"/>
    <x v="4"/>
    <d v="2021-09-21T00:00:00"/>
    <s v="K.Anjineyulu"/>
    <d v="2021-09-22T00:00:00"/>
    <s v="K.Anjineyulu"/>
    <n v="115"/>
    <n v="115"/>
    <n v="0"/>
  </r>
  <r>
    <s v="Battalapalli"/>
    <s v="Battalapalli"/>
    <n v="1115"/>
    <s v="Ghantapuram"/>
    <n v="17"/>
    <s v="Pamalla Nagaraju"/>
    <x v="586"/>
    <x v="3"/>
    <d v="2021-10-02T00:00:00"/>
    <s v="K.Anjineyulu"/>
    <d v="2021-10-07T00:00:00"/>
    <s v="K.Anjineyulu"/>
    <n v="130"/>
    <n v="130"/>
    <n v="0"/>
  </r>
  <r>
    <s v="Battalapalli"/>
    <s v="Battalapalli"/>
    <n v="1115"/>
    <s v="Ghantapuram"/>
    <n v="17"/>
    <s v="Pamalla Nagaraju"/>
    <x v="586"/>
    <x v="3"/>
    <d v="2021-11-02T00:00:00"/>
    <s v="K.Anjineyulu"/>
    <d v="2021-11-02T00:00:00"/>
    <s v="K.Anjineyulu"/>
    <n v="156"/>
    <n v="156"/>
    <n v="0"/>
  </r>
  <r>
    <s v="Battalapalli"/>
    <s v="Battalapalli"/>
    <n v="1115"/>
    <s v="Ghantapuram"/>
    <n v="17"/>
    <s v="Pamalla Nagaraju"/>
    <x v="586"/>
    <x v="4"/>
    <d v="2022-04-22T00:00:00"/>
    <s v="K.Anjineyulu"/>
    <d v="2022-04-22T00:00:00"/>
    <s v="K.Anjineyulu"/>
    <n v="1"/>
    <n v="0"/>
    <n v="1"/>
  </r>
  <r>
    <s v="Battalapalli"/>
    <s v="Battalapalli"/>
    <n v="1115"/>
    <s v="Ghantapuram"/>
    <n v="18"/>
    <s v="D.Narayanamma"/>
    <x v="587"/>
    <x v="9"/>
    <d v="2018-02-01T00:00:00"/>
    <s v="K.Anjineyulu"/>
    <s v="Not Yet Fixed"/>
    <m/>
    <n v="580"/>
    <n v="215"/>
    <n v="365"/>
  </r>
  <r>
    <s v="Battalapalli"/>
    <s v="Battalapalli"/>
    <n v="1115"/>
    <s v="Ghantapuram"/>
    <n v="19"/>
    <s v="Momeneni Venkatesh"/>
    <x v="588"/>
    <x v="1"/>
    <d v="2021-07-14T00:00:00"/>
    <s v="K.Anjineyulu"/>
    <d v="2021-07-15T00:00:00"/>
    <s v="K.Anjineyulu"/>
    <n v="46"/>
    <n v="46"/>
    <n v="0"/>
  </r>
  <r>
    <s v="Garladinne"/>
    <s v="Garladinne"/>
    <n v="1116"/>
    <s v="Jambuladinne"/>
    <n v="4"/>
    <s v="M Yashodamma"/>
    <x v="589"/>
    <x v="6"/>
    <d v="2018-01-20T00:00:00"/>
    <s v="nagesh"/>
    <d v="2022-06-22T00:00:00"/>
    <s v="Nagesh"/>
    <n v="388"/>
    <n v="215"/>
    <n v="173"/>
  </r>
  <r>
    <s v="Garladinne"/>
    <s v="Garladinne"/>
    <n v="1116"/>
    <s v="Jambuladinne"/>
    <n v="12"/>
    <s v="Hemavathi"/>
    <x v="590"/>
    <x v="12"/>
    <d v="2022-06-24T00:00:00"/>
    <s v="nagesh"/>
    <s v="Not Yet Fixed"/>
    <m/>
    <n v="191"/>
    <n v="0"/>
    <n v="191"/>
  </r>
  <r>
    <s v="Garladinne"/>
    <s v="Garladinne"/>
    <n v="1116"/>
    <s v="Jambuladinne"/>
    <n v="13"/>
    <s v="Padhamavathi"/>
    <x v="591"/>
    <x v="1"/>
    <d v="2022-06-24T00:00:00"/>
    <s v="nagesh"/>
    <d v="2022-06-25T00:00:00"/>
    <s v="Nagesh"/>
    <n v="2"/>
    <n v="0"/>
    <n v="2"/>
  </r>
  <r>
    <s v="Garladinne"/>
    <s v="Garladinne"/>
    <n v="1116"/>
    <s v="Jambuladinne"/>
    <n v="14"/>
    <s v="R Gwthami"/>
    <x v="592"/>
    <x v="5"/>
    <d v="2022-06-10T00:00:00"/>
    <s v="nagesh"/>
    <d v="2022-06-13T00:00:00"/>
    <s v="Nagesh"/>
    <n v="4"/>
    <n v="0"/>
    <n v="4"/>
  </r>
  <r>
    <s v="Garladinne"/>
    <s v="Garladinne"/>
    <n v="1116"/>
    <s v="Jambuladinne"/>
    <n v="15"/>
    <s v="Prbhavathi"/>
    <x v="593"/>
    <x v="12"/>
    <d v="2022-06-18T00:00:00"/>
    <s v="nagesh"/>
    <d v="2022-06-19T00:00:00"/>
    <s v="Nagesh"/>
    <n v="2"/>
    <n v="0"/>
    <n v="2"/>
  </r>
  <r>
    <s v="Bukkarayasamudram"/>
    <s v="Venkatapuramu"/>
    <n v="1002"/>
    <s v="Venkatapuramu"/>
    <n v="6"/>
    <s v="M.Ramanamma"/>
    <x v="594"/>
    <x v="9"/>
    <d v="2019-01-30T00:00:00"/>
    <s v="balaraju"/>
    <s v="Not Yet Fixed"/>
    <m/>
    <n v="580"/>
    <n v="215"/>
    <n v="365"/>
  </r>
  <r>
    <s v="Bukkarayasamudram"/>
    <s v="Venkatapuramu"/>
    <n v="1002"/>
    <s v="Venkatapuramu"/>
    <n v="7"/>
    <s v="D.Venkatanarayanamma"/>
    <x v="595"/>
    <x v="3"/>
    <d v="2022-05-16T00:00:00"/>
    <s v="Bala Raju"/>
    <d v="2022-05-17T00:00:00"/>
    <s v="Bala Raju"/>
    <n v="2"/>
    <n v="0"/>
    <n v="2"/>
  </r>
  <r>
    <s v="Bukkarayasamudram"/>
    <s v="Venkatapuramu"/>
    <n v="1002"/>
    <s v="Venkatapuramu"/>
    <n v="15"/>
    <s v="D.Nirmala"/>
    <x v="596"/>
    <x v="0"/>
    <d v="2021-07-15T00:00:00"/>
    <s v="balaraju"/>
    <d v="2021-07-16T00:00:00"/>
    <s v="balaraju"/>
    <n v="47"/>
    <n v="47"/>
    <n v="0"/>
  </r>
  <r>
    <s v="Bukkarayasamudram"/>
    <s v="Venkatapuramu"/>
    <n v="1002"/>
    <s v="Venkatapuramu"/>
    <n v="15"/>
    <s v="D.Nirmala"/>
    <x v="596"/>
    <x v="1"/>
    <d v="2022-03-05T00:00:00"/>
    <s v="Bala Raju"/>
    <d v="2022-03-09T00:00:00"/>
    <s v="Bala Raju"/>
    <n v="5"/>
    <n v="0"/>
    <n v="5"/>
  </r>
  <r>
    <s v="Bukkarayasamudram"/>
    <s v="Venkatapuramu"/>
    <n v="1002"/>
    <s v="Venkatapuramu"/>
    <n v="15"/>
    <s v="D.Nirmala"/>
    <x v="596"/>
    <x v="3"/>
    <d v="2022-03-06T00:00:00"/>
    <s v="Bala Raju"/>
    <d v="2022-03-09T00:00:00"/>
    <s v="Bala Raju"/>
    <n v="4"/>
    <n v="0"/>
    <n v="4"/>
  </r>
  <r>
    <s v="Bukkarayasamudram"/>
    <s v="Venkatapuramu"/>
    <n v="1002"/>
    <s v="Venkatapuramu"/>
    <n v="15"/>
    <s v="D.Nirmala"/>
    <x v="596"/>
    <x v="7"/>
    <d v="2022-05-15T00:00:00"/>
    <s v="Bala Raju"/>
    <d v="2022-05-18T00:00:00"/>
    <s v="Bala Raju"/>
    <n v="4"/>
    <n v="0"/>
    <n v="4"/>
  </r>
  <r>
    <s v="Bukkarayasamudram"/>
    <s v="Venkatapuramu"/>
    <n v="1002"/>
    <s v="Venkatapuramu"/>
    <n v="16"/>
    <s v="D.Lakshmi devi"/>
    <x v="597"/>
    <x v="3"/>
    <d v="2021-07-15T00:00:00"/>
    <s v="balaraju"/>
    <d v="2021-07-17T00:00:00"/>
    <s v="balaraju"/>
    <n v="48"/>
    <n v="48"/>
    <n v="0"/>
  </r>
  <r>
    <s v="Bukkarayasamudram"/>
    <s v="Venkatapuramu"/>
    <n v="1002"/>
    <s v="Venkatapuramu"/>
    <n v="16"/>
    <s v="D.Lakshmi devi"/>
    <x v="597"/>
    <x v="3"/>
    <d v="2022-03-05T00:00:00"/>
    <s v="Bala Raju"/>
    <d v="2022-03-09T00:00:00"/>
    <s v="Bala Raju"/>
    <n v="5"/>
    <n v="0"/>
    <n v="5"/>
  </r>
  <r>
    <s v="Bukkarayasamudram"/>
    <s v="Venkatapuramu"/>
    <n v="1002"/>
    <s v="Venkatapuramu"/>
    <n v="17"/>
    <s v="B.Adilakshmi"/>
    <x v="598"/>
    <x v="3"/>
    <d v="2021-09-16T00:00:00"/>
    <s v="balaraju"/>
    <d v="2021-09-21T00:00:00"/>
    <s v="balaraju"/>
    <n v="114"/>
    <n v="114"/>
    <n v="0"/>
  </r>
  <r>
    <s v="Bukkarayasamudram"/>
    <s v="Venkatapuramu"/>
    <n v="1002"/>
    <s v="Venkatapuramu"/>
    <n v="21"/>
    <s v="J.Bharathi"/>
    <x v="599"/>
    <x v="3"/>
    <d v="2021-09-16T00:00:00"/>
    <s v="balaraju"/>
    <d v="2021-09-24T00:00:00"/>
    <s v="balaraju"/>
    <n v="117"/>
    <n v="117"/>
    <n v="0"/>
  </r>
  <r>
    <s v="Bukkarayasamudram"/>
    <s v="Venkatapuramu"/>
    <n v="1002"/>
    <s v="Venkatapuramu"/>
    <n v="23"/>
    <s v="J.Madhavi"/>
    <x v="600"/>
    <x v="3"/>
    <d v="2022-05-16T00:00:00"/>
    <s v="Bala Raju"/>
    <d v="2022-05-18T00:00:00"/>
    <s v="Bala Raju"/>
    <n v="3"/>
    <n v="0"/>
    <n v="3"/>
  </r>
  <r>
    <s v="Bukkarayasamudram"/>
    <s v="Venkatapuramu"/>
    <n v="1002"/>
    <s v="Venkatapuramu"/>
    <n v="24"/>
    <s v="J.Radhika"/>
    <x v="601"/>
    <x v="3"/>
    <d v="2021-09-16T00:00:00"/>
    <s v="balaraju"/>
    <d v="2021-09-24T00:00:00"/>
    <s v="balaraju"/>
    <n v="117"/>
    <n v="117"/>
    <n v="0"/>
  </r>
  <r>
    <s v="Bukkarayasamudram"/>
    <s v="Venkatapuramu"/>
    <n v="1002"/>
    <s v="Venkatapuramu"/>
    <n v="24"/>
    <s v="J.Radhika"/>
    <x v="601"/>
    <x v="13"/>
    <d v="2022-05-16T00:00:00"/>
    <s v="Bala Raju"/>
    <d v="2022-05-18T00:00:00"/>
    <s v="Bala Raju"/>
    <n v="3"/>
    <n v="0"/>
    <n v="3"/>
  </r>
  <r>
    <s v="Singanamala"/>
    <s v="Salakamcheruvu"/>
    <n v="1082"/>
    <s v="Salakamcheruvu"/>
    <n v="14"/>
    <s v="T.Subbamma"/>
    <x v="602"/>
    <x v="9"/>
    <d v="2019-05-02T00:00:00"/>
    <s v="chakra"/>
    <s v="Not Yet Fixed"/>
    <m/>
    <n v="580"/>
    <n v="215"/>
    <n v="365"/>
  </r>
  <r>
    <s v="Singanamala"/>
    <s v="Salakamcheruvu"/>
    <n v="1082"/>
    <s v="Salakamcheruvu"/>
    <n v="15"/>
    <s v="P.Lakshmidevi"/>
    <x v="603"/>
    <x v="14"/>
    <d v="2019-01-10T00:00:00"/>
    <s v="chakra"/>
    <s v="Not Yet Fixed"/>
    <m/>
    <n v="580"/>
    <n v="215"/>
    <n v="365"/>
  </r>
  <r>
    <s v="Singanamala"/>
    <s v="Salakamcheruvu"/>
    <n v="1082"/>
    <s v="Salakamcheruvu"/>
    <n v="24"/>
    <s v="B.Naramma"/>
    <x v="604"/>
    <x v="5"/>
    <d v="2019-01-13T00:00:00"/>
    <s v="chakra"/>
    <s v="Not Yet Fixed"/>
    <m/>
    <n v="580"/>
    <n v="215"/>
    <n v="365"/>
  </r>
  <r>
    <s v="Singanamala"/>
    <s v="Salakamcheruvu"/>
    <n v="1082"/>
    <s v="Salakamcheruvu"/>
    <n v="27"/>
    <s v="M Mallakka"/>
    <x v="605"/>
    <x v="5"/>
    <d v="2019-01-08T00:00:00"/>
    <s v="chakra"/>
    <s v="Not Yet Fixed"/>
    <m/>
    <n v="580"/>
    <n v="215"/>
    <n v="365"/>
  </r>
  <r>
    <s v="Singanamala"/>
    <s v="Salakamcheruvu"/>
    <n v="1082"/>
    <s v="Salakamcheruvu"/>
    <n v="31"/>
    <s v="M.Nandhini"/>
    <x v="606"/>
    <x v="9"/>
    <d v="2019-05-01T00:00:00"/>
    <s v="chakra"/>
    <s v="Not Yet Fixed"/>
    <m/>
    <n v="580"/>
    <n v="215"/>
    <n v="365"/>
  </r>
  <r>
    <s v="Battalapalli"/>
    <s v="Battalapalli"/>
    <n v="1115"/>
    <s v="Ghantapuram"/>
    <n v="22"/>
    <s v="N.Narayanaswamy"/>
    <x v="607"/>
    <x v="1"/>
    <d v="2021-09-22T00:00:00"/>
    <s v="K.Anjineyulu"/>
    <d v="2021-09-23T00:00:00"/>
    <s v="K.Anjineyulu"/>
    <n v="116"/>
    <n v="116"/>
    <n v="0"/>
  </r>
  <r>
    <s v="Battalapalli"/>
    <s v="Battalapalli"/>
    <n v="1115"/>
    <s v="Ghantapuram"/>
    <n v="22"/>
    <s v="N.Narayanaswamy"/>
    <x v="607"/>
    <x v="3"/>
    <d v="2022-03-21T00:00:00"/>
    <s v="K.Anjineyulu"/>
    <d v="2022-03-21T00:00:00"/>
    <s v="K.Anjineyulu"/>
    <n v="1"/>
    <n v="0"/>
    <n v="1"/>
  </r>
  <r>
    <s v="Battalapalli"/>
    <s v="Battalapalli"/>
    <n v="1115"/>
    <s v="Ghantapuram"/>
    <n v="22"/>
    <s v="N.Narayanaswamy"/>
    <x v="607"/>
    <x v="12"/>
    <d v="2022-04-21T00:00:00"/>
    <s v="K.Anjineyulu"/>
    <d v="2022-04-21T00:00:00"/>
    <s v="K.Anjineyulu"/>
    <n v="1"/>
    <n v="0"/>
    <n v="1"/>
  </r>
  <r>
    <s v="Battalapalli"/>
    <s v="Battalapalli"/>
    <n v="1115"/>
    <s v="Ghantapuram"/>
    <n v="22"/>
    <s v="N.Narayanaswamy"/>
    <x v="607"/>
    <x v="3"/>
    <d v="2022-05-16T00:00:00"/>
    <s v="K.Anjineyulu"/>
    <d v="2022-05-16T00:00:00"/>
    <s v="K.Anjineyulu"/>
    <n v="1"/>
    <n v="0"/>
    <n v="1"/>
  </r>
  <r>
    <s v="Rapthadu"/>
    <s v="Bommeparthi"/>
    <n v="139"/>
    <s v="Bommeparthi"/>
    <n v="21"/>
    <s v="Maheshwari"/>
    <x v="608"/>
    <x v="9"/>
    <d v="2017-08-10T00:00:00"/>
    <s v="K.Ramesh"/>
    <s v="Not Yet Fixed"/>
    <m/>
    <n v="580"/>
    <n v="215"/>
    <n v="365"/>
  </r>
  <r>
    <s v="Rapthadu"/>
    <s v="Bommeparthi"/>
    <n v="139"/>
    <s v="Bommeparthi"/>
    <n v="26"/>
    <s v="C. Santamma"/>
    <x v="609"/>
    <x v="9"/>
    <d v="2017-11-21T00:00:00"/>
    <s v="K.Ramesh"/>
    <s v="Not Yet Fixed"/>
    <m/>
    <n v="580"/>
    <n v="215"/>
    <n v="365"/>
  </r>
  <r>
    <s v="Narpala"/>
    <s v="Duggumarri"/>
    <n v="1017"/>
    <s v="Duggumarri"/>
    <n v="12"/>
    <s v="K.Pedda Bibi"/>
    <x v="610"/>
    <x v="10"/>
    <d v="2019-04-03T00:00:00"/>
    <s v="palaiah"/>
    <s v="Not Yet Fixed"/>
    <m/>
    <n v="580"/>
    <n v="215"/>
    <n v="365"/>
  </r>
  <r>
    <s v="Narpala"/>
    <s v="Duggumarri"/>
    <n v="1017"/>
    <s v="Duggumarri"/>
    <n v="15"/>
    <s v="A.Lakshmidevi"/>
    <x v="611"/>
    <x v="6"/>
    <d v="2017-04-22T00:00:00"/>
    <s v="palaiah"/>
    <s v="Not Yet Fixed"/>
    <m/>
    <n v="580"/>
    <n v="215"/>
    <n v="365"/>
  </r>
  <r>
    <s v="Narpala"/>
    <s v="Duggumarri"/>
    <n v="1017"/>
    <s v="Duggumarri"/>
    <n v="18"/>
    <s v="K.Bayappa reddy"/>
    <x v="612"/>
    <x v="6"/>
    <d v="2018-02-02T00:00:00"/>
    <s v="palaiah"/>
    <s v="Not Yet Fixed"/>
    <m/>
    <n v="580"/>
    <n v="215"/>
    <n v="365"/>
  </r>
  <r>
    <s v="Tadimarri"/>
    <s v="Chinnakondayapalli"/>
    <n v="1121"/>
    <s v="China Kondaya Palli"/>
    <n v="4"/>
    <s v="D.Narayanamma"/>
    <x v="613"/>
    <x v="6"/>
    <d v="2019-01-21T00:00:00"/>
    <s v="Mylar"/>
    <s v="Not Yet Fixed"/>
    <m/>
    <n v="580"/>
    <n v="215"/>
    <n v="365"/>
  </r>
  <r>
    <s v="Tadimarri"/>
    <s v="Chinnakondayapalli"/>
    <n v="1121"/>
    <s v="China Kondaya Palli"/>
    <n v="8"/>
    <s v="Lakshmikanthamma"/>
    <x v="614"/>
    <x v="4"/>
    <d v="2019-01-21T00:00:00"/>
    <s v="Mylar"/>
    <s v="Not Yet Fixed"/>
    <m/>
    <n v="580"/>
    <n v="215"/>
    <n v="365"/>
  </r>
  <r>
    <s v="Tadimarri"/>
    <s v="Chinnakondayapalli"/>
    <n v="1121"/>
    <s v="China Kondaya Palli"/>
    <n v="26"/>
    <s v="Saraswathi"/>
    <x v="615"/>
    <x v="6"/>
    <d v="2018-01-20T00:00:00"/>
    <s v="Mylar swamy"/>
    <s v="Not Yet Fixed"/>
    <m/>
    <n v="580"/>
    <n v="215"/>
    <n v="365"/>
  </r>
  <r>
    <s v="Putaparthi"/>
    <s v="Putaparthi"/>
    <n v="1120"/>
    <s v="Kappula Konda"/>
    <n v="4"/>
    <s v="B.Veeranjinamma"/>
    <x v="616"/>
    <x v="9"/>
    <d v="2017-12-01T00:00:00"/>
    <s v="Mylar swamy"/>
    <s v="Not Yet Fixed"/>
    <m/>
    <n v="580"/>
    <n v="215"/>
    <n v="365"/>
  </r>
  <r>
    <s v="Putaparthi"/>
    <s v="Putaparthi"/>
    <n v="1120"/>
    <s v="Kappula Konda"/>
    <n v="8"/>
    <s v="Anitha"/>
    <x v="617"/>
    <x v="9"/>
    <d v="2017-12-01T00:00:00"/>
    <s v="Mylar swamy"/>
    <s v="Not Yet Fixed"/>
    <m/>
    <n v="580"/>
    <n v="215"/>
    <n v="365"/>
  </r>
  <r>
    <s v="Putaparthi"/>
    <s v="Putaparthi"/>
    <n v="1119"/>
    <s v="Beedu Palli"/>
    <n v="8"/>
    <s v="E.Rathnamma"/>
    <x v="618"/>
    <x v="9"/>
    <d v="2019-01-30T00:00:00"/>
    <s v="Mylar"/>
    <s v="Not Yet Fixed"/>
    <m/>
    <n v="580"/>
    <n v="215"/>
    <n v="365"/>
  </r>
  <r>
    <s v="Putaparthi"/>
    <s v="Putaparthi"/>
    <n v="1119"/>
    <s v="Beedu Palli"/>
    <n v="13"/>
    <s v="P.Ramreddy"/>
    <x v="619"/>
    <x v="6"/>
    <d v="2016-12-04T00:00:00"/>
    <s v="Mylar swamy"/>
    <s v="Not Yet Fixed"/>
    <m/>
    <n v="580"/>
    <n v="215"/>
    <n v="365"/>
  </r>
  <r>
    <s v="Putaparthi"/>
    <s v="Putaparthi"/>
    <n v="1119"/>
    <s v="Beedu Palli"/>
    <n v="17"/>
    <s v="B.Githa"/>
    <x v="620"/>
    <x v="9"/>
    <d v="2016-12-04T00:00:00"/>
    <s v="Mylar swamy"/>
    <s v="Not Yet Fixed"/>
    <m/>
    <n v="580"/>
    <n v="215"/>
    <n v="365"/>
  </r>
  <r>
    <s v="Tadimarri"/>
    <s v="Chinnakondayapalli"/>
    <n v="1121"/>
    <s v="China Kondaya Palli"/>
    <n v="27"/>
    <s v="G.Subbamma"/>
    <x v="621"/>
    <x v="6"/>
    <d v="2018-01-20T00:00:00"/>
    <s v="Mylar swamy"/>
    <s v="Not Yet Fixed"/>
    <m/>
    <n v="580"/>
    <n v="215"/>
    <n v="365"/>
  </r>
  <r>
    <s v="Tadimarri"/>
    <s v="Chinnakondayapalli"/>
    <n v="1121"/>
    <s v="China Kondaya Palli"/>
    <n v="30"/>
    <s v="M.Kalavathi"/>
    <x v="622"/>
    <x v="9"/>
    <d v="2017-12-10T00:00:00"/>
    <s v="Mylar swamy"/>
    <s v="Not Yet Fixed"/>
    <m/>
    <n v="580"/>
    <n v="215"/>
    <n v="365"/>
  </r>
  <r>
    <s v="Tadimarri"/>
    <s v="Chinnakondayapalli"/>
    <n v="1121"/>
    <s v="China Kondaya Palli"/>
    <n v="33"/>
    <s v="P.Mamatha"/>
    <x v="623"/>
    <x v="5"/>
    <d v="2019-01-21T00:00:00"/>
    <s v="Mylar"/>
    <s v="Not Yet Fixed"/>
    <m/>
    <n v="580"/>
    <n v="215"/>
    <n v="365"/>
  </r>
  <r>
    <s v="Narpala"/>
    <s v="Duggumarri"/>
    <n v="1017"/>
    <s v="Duggumarri"/>
    <n v="21"/>
    <s v="T.Lakshmikanthamma"/>
    <x v="624"/>
    <x v="10"/>
    <d v="2018-01-05T00:00:00"/>
    <s v="palaiah"/>
    <s v="Not Yet Fixed"/>
    <m/>
    <n v="580"/>
    <n v="215"/>
    <n v="365"/>
  </r>
  <r>
    <s v="Kanaganepalli"/>
    <s v="Kanaganipalli"/>
    <n v="1100"/>
    <s v="Kanaganepalli"/>
    <n v="113"/>
    <s v="M Suvarna"/>
    <x v="625"/>
    <x v="8"/>
    <d v="2021-07-01T00:00:00"/>
    <s v="palaiah"/>
    <d v="2021-08-01T00:00:00"/>
    <s v="palaiah"/>
    <n v="63"/>
    <n v="63"/>
    <n v="0"/>
  </r>
  <r>
    <s v="Kanaganepalli"/>
    <s v="Kanaganipalli"/>
    <n v="1100"/>
    <s v="Kanaganepalli"/>
    <n v="121"/>
    <s v="A Nagalakshmi"/>
    <x v="626"/>
    <x v="9"/>
    <d v="2018-02-06T00:00:00"/>
    <s v="K.Anjineyulu"/>
    <s v="Not Yet Fixed"/>
    <m/>
    <n v="580"/>
    <n v="215"/>
    <n v="365"/>
  </r>
  <r>
    <s v="Kanaganepalli"/>
    <s v="Kanaganipalli"/>
    <n v="1100"/>
    <s v="Kanaganepalli"/>
    <n v="122"/>
    <s v="A Radha"/>
    <x v="627"/>
    <x v="9"/>
    <d v="2018-02-06T00:00:00"/>
    <s v="K.Anjineyulu"/>
    <s v="Not Yet Fixed"/>
    <m/>
    <n v="580"/>
    <n v="215"/>
    <n v="365"/>
  </r>
  <r>
    <s v="Kanaganepalli"/>
    <s v="Kanaganipalli"/>
    <n v="1100"/>
    <s v="Kanaganepalli"/>
    <n v="123"/>
    <s v="T Sreedevi"/>
    <x v="628"/>
    <x v="9"/>
    <d v="2017-11-10T00:00:00"/>
    <s v="K.Anjineyulu"/>
    <s v="Not Yet Fixed"/>
    <m/>
    <n v="580"/>
    <n v="215"/>
    <n v="365"/>
  </r>
  <r>
    <s v="Kanaganepalli"/>
    <s v="Kanaganipalli"/>
    <n v="1100"/>
    <s v="Kanaganepalli"/>
    <n v="125"/>
    <s v="V Sunitha"/>
    <x v="629"/>
    <x v="5"/>
    <d v="2021-07-01T00:00:00"/>
    <s v="palaiah"/>
    <d v="2021-08-03T00:00:00"/>
    <s v="palaiah"/>
    <n v="65"/>
    <n v="65"/>
    <n v="0"/>
  </r>
  <r>
    <s v="Kanaganepalli"/>
    <s v="Kanaganipalli"/>
    <n v="1100"/>
    <s v="Kanaganepalli"/>
    <n v="131"/>
    <s v="V Chennappa"/>
    <x v="630"/>
    <x v="5"/>
    <d v="2021-07-01T00:00:00"/>
    <s v="palaiah"/>
    <d v="2021-08-06T00:00:00"/>
    <s v="palaiah"/>
    <n v="68"/>
    <n v="68"/>
    <n v="0"/>
  </r>
  <r>
    <s v="Kanaganepalli"/>
    <s v="Kanaganipalli"/>
    <n v="1100"/>
    <s v="Kanaganepalli"/>
    <n v="132"/>
    <s v="Naganna p"/>
    <x v="631"/>
    <x v="9"/>
    <d v="2017-11-28T00:00:00"/>
    <s v="K.Anjineyulu"/>
    <s v="Not Yet Fixed"/>
    <m/>
    <n v="580"/>
    <n v="215"/>
    <n v="365"/>
  </r>
  <r>
    <s v="Anantapur Rural"/>
    <s v="Upparapalli"/>
    <n v="1122"/>
    <s v="Upparapalli"/>
    <n v="1"/>
    <s v="B Lakshmidevi"/>
    <x v="632"/>
    <x v="1"/>
    <d v="2022-11-08T00:00:00"/>
    <s v="palaiah"/>
    <s v="Not Yet Fixed"/>
    <m/>
    <n v="54"/>
    <n v="0"/>
    <n v="54"/>
  </r>
  <r>
    <s v="Anantapur Rural"/>
    <s v="Upparapalli"/>
    <n v="1122"/>
    <s v="Upparapalli"/>
    <n v="2"/>
    <s v="T.Rajamma"/>
    <x v="633"/>
    <x v="1"/>
    <d v="2022-03-30T00:00:00"/>
    <s v="palaiah"/>
    <d v="2022-11-08T00:00:00"/>
    <s v="palaiah"/>
    <n v="224"/>
    <n v="0"/>
    <n v="224"/>
  </r>
  <r>
    <s v="Anantapur Rural"/>
    <s v="Upparapalli"/>
    <n v="1122"/>
    <s v="Upparapalli"/>
    <n v="3"/>
    <s v="T.Sarojamma"/>
    <x v="634"/>
    <x v="9"/>
    <d v="2019-05-01T00:00:00"/>
    <s v="palaiah"/>
    <s v="Not Yet Fixed"/>
    <m/>
    <n v="580"/>
    <n v="215"/>
    <n v="365"/>
  </r>
  <r>
    <s v="Anantapur Rural"/>
    <s v="Upparapalli"/>
    <n v="1122"/>
    <s v="Upparapalli"/>
    <n v="5"/>
    <s v="T.Narasamma"/>
    <x v="635"/>
    <x v="1"/>
    <d v="2022-06-04T00:00:00"/>
    <s v="palaiah"/>
    <d v="2022-11-08T00:00:00"/>
    <s v="palaiah"/>
    <n v="158"/>
    <n v="0"/>
    <n v="158"/>
  </r>
  <r>
    <s v="Anantapur Rural"/>
    <s v="Upparapalli"/>
    <n v="1122"/>
    <s v="Upparapalli"/>
    <n v="10"/>
    <s v="A Sakunthala"/>
    <x v="636"/>
    <x v="3"/>
    <d v="2022-06-04T00:00:00"/>
    <s v="palaiah"/>
    <d v="2022-06-07T00:00:00"/>
    <s v="palaiah"/>
    <n v="4"/>
    <n v="0"/>
    <n v="4"/>
  </r>
  <r>
    <s v="Anantapur Rural"/>
    <s v="Upparapalli"/>
    <n v="1122"/>
    <s v="Upparapalli"/>
    <n v="11"/>
    <s v="P.Naramma"/>
    <x v="637"/>
    <x v="3"/>
    <d v="2022-03-30T00:00:00"/>
    <s v="palaiah"/>
    <d v="2022-03-30T00:00:00"/>
    <s v="palaiah"/>
    <n v="1"/>
    <n v="0"/>
    <n v="1"/>
  </r>
  <r>
    <s v="Anantapur Rural"/>
    <s v="Upparapalli"/>
    <n v="1122"/>
    <s v="Upparapalli"/>
    <n v="11"/>
    <s v="P.Naramma"/>
    <x v="637"/>
    <x v="3"/>
    <d v="2022-06-04T00:00:00"/>
    <s v="palaiah"/>
    <d v="2022-06-07T00:00:00"/>
    <s v="palaiah"/>
    <n v="4"/>
    <n v="0"/>
    <n v="4"/>
  </r>
  <r>
    <s v="Battalapalli"/>
    <s v="Sangala"/>
    <n v="1124"/>
    <s v="Sangala"/>
    <n v="6"/>
    <s v="G.Nagi Reddy"/>
    <x v="638"/>
    <x v="4"/>
    <d v="2021-07-16T00:00:00"/>
    <s v="K.Anjineyulu"/>
    <d v="2021-07-17T00:00:00"/>
    <s v="K.Anjineyulu"/>
    <n v="48"/>
    <n v="48"/>
    <n v="0"/>
  </r>
  <r>
    <s v="Battalapalli"/>
    <s v="Thammapuram"/>
    <n v="1123"/>
    <s v="Jwalapuram"/>
    <n v="3"/>
    <s v="E.Narasimhudu"/>
    <x v="639"/>
    <x v="4"/>
    <d v="2021-07-16T00:00:00"/>
    <s v="K.Anjineyulu"/>
    <d v="2021-07-17T00:00:00"/>
    <s v="K.Anjineyulu"/>
    <n v="48"/>
    <n v="48"/>
    <n v="0"/>
  </r>
  <r>
    <s v="Battalapalli"/>
    <s v="Thammapuram"/>
    <n v="1123"/>
    <s v="Jwalapuram"/>
    <n v="4"/>
    <s v="U.Narayana Reddy"/>
    <x v="640"/>
    <x v="3"/>
    <d v="2021-06-20T00:00:00"/>
    <s v="K.Anjineyulu"/>
    <d v="2021-06-20T00:00:00"/>
    <s v="K.Anjineyulu"/>
    <n v="21"/>
    <n v="21"/>
    <n v="0"/>
  </r>
  <r>
    <s v="Battalapalli"/>
    <s v="Thammapuram"/>
    <n v="1123"/>
    <s v="Jwalapuram"/>
    <n v="4"/>
    <s v="U.Narayana Reddy"/>
    <x v="640"/>
    <x v="3"/>
    <d v="2021-07-16T00:00:00"/>
    <s v="K.Anjineyulu"/>
    <d v="2021-07-17T00:00:00"/>
    <s v="K.Anjineyulu"/>
    <n v="48"/>
    <n v="48"/>
    <n v="0"/>
  </r>
  <r>
    <s v="Battalapalli"/>
    <s v="Thammapuram"/>
    <n v="1123"/>
    <s v="Jwalapuram"/>
    <n v="4"/>
    <s v="U.Narayana Reddy"/>
    <x v="640"/>
    <x v="3"/>
    <d v="2021-09-18T00:00:00"/>
    <s v="K.Anjineyulu"/>
    <d v="2021-09-19T00:00:00"/>
    <s v="K.Anjineyulu"/>
    <n v="112"/>
    <n v="112"/>
    <n v="0"/>
  </r>
  <r>
    <s v="Battalapalli"/>
    <s v="Thammapuram"/>
    <n v="1123"/>
    <s v="Jwalapuram"/>
    <n v="4"/>
    <s v="U.Narayana Reddy"/>
    <x v="640"/>
    <x v="3"/>
    <d v="2022-03-17T00:00:00"/>
    <s v="K.Anjineyulu"/>
    <d v="2022-03-17T00:00:00"/>
    <s v="K.Anjineyulu"/>
    <n v="1"/>
    <n v="0"/>
    <n v="1"/>
  </r>
  <r>
    <s v="Battalapalli"/>
    <s v="Thammapuram"/>
    <n v="1123"/>
    <s v="Jwalapuram"/>
    <n v="8"/>
    <s v="G.Ramana Reddy"/>
    <x v="641"/>
    <x v="1"/>
    <d v="2021-07-16T00:00:00"/>
    <s v="K.Anjineyulu"/>
    <d v="2021-07-17T00:00:00"/>
    <s v="K.Anjineyulu"/>
    <n v="48"/>
    <n v="48"/>
    <n v="0"/>
  </r>
  <r>
    <s v="Battalapalli"/>
    <s v="Thammapuram"/>
    <n v="1123"/>
    <s v="Jwalapuram"/>
    <n v="8"/>
    <s v="G.Ramana Reddy"/>
    <x v="641"/>
    <x v="3"/>
    <d v="2021-09-18T00:00:00"/>
    <s v="K.Anjineyulu"/>
    <d v="2021-09-19T00:00:00"/>
    <s v="K.Anjineyulu"/>
    <n v="112"/>
    <n v="112"/>
    <n v="0"/>
  </r>
  <r>
    <s v="Battalapalli"/>
    <s v="Thammapuram"/>
    <n v="1123"/>
    <s v="Jwalapuram"/>
    <n v="9"/>
    <s v="Guggella Harinatha Reddy"/>
    <x v="642"/>
    <x v="1"/>
    <d v="2021-07-16T00:00:00"/>
    <s v="K.Anjineyulu"/>
    <d v="2021-07-17T00:00:00"/>
    <s v="K.Anjineyulu"/>
    <n v="48"/>
    <n v="48"/>
    <n v="0"/>
  </r>
  <r>
    <s v="Battalapalli"/>
    <s v="Sangala"/>
    <n v="1124"/>
    <s v="Sangala"/>
    <n v="5"/>
    <s v="N.Subbarayudu"/>
    <x v="643"/>
    <x v="7"/>
    <d v="2021-06-18T00:00:00"/>
    <s v="K.Anjineyulu"/>
    <d v="2021-06-19T00:00:00"/>
    <s v="K.Anjineyulu"/>
    <n v="20"/>
    <n v="20"/>
    <n v="0"/>
  </r>
  <r>
    <s v="Battalapalli"/>
    <s v="Sangala"/>
    <n v="1124"/>
    <s v="Sangala"/>
    <n v="5"/>
    <s v="N.Subbarayudu"/>
    <x v="643"/>
    <x v="3"/>
    <d v="2021-07-16T00:00:00"/>
    <s v="K.Anjineyulu"/>
    <d v="2021-07-17T00:00:00"/>
    <s v="K.Anjineyulu"/>
    <n v="48"/>
    <n v="48"/>
    <n v="0"/>
  </r>
  <r>
    <s v="Battalapalli"/>
    <s v="Sangala"/>
    <n v="1124"/>
    <s v="Sangala"/>
    <n v="5"/>
    <s v="N.Subbarayudu"/>
    <x v="643"/>
    <x v="4"/>
    <d v="2021-08-04T00:00:00"/>
    <s v="K.Anjineyulu"/>
    <d v="2021-08-06T00:00:00"/>
    <s v="K.Anjineyulu"/>
    <n v="68"/>
    <n v="68"/>
    <n v="0"/>
  </r>
  <r>
    <s v="Battalapalli"/>
    <s v="Sangala"/>
    <n v="1124"/>
    <s v="Sangala"/>
    <n v="5"/>
    <s v="N.Subbarayudu"/>
    <x v="643"/>
    <x v="3"/>
    <d v="2021-08-04T00:00:00"/>
    <s v="K.Anjineyulu"/>
    <d v="2021-08-06T00:00:00"/>
    <s v="K.Anjineyulu"/>
    <n v="68"/>
    <n v="68"/>
    <n v="0"/>
  </r>
  <r>
    <s v="Battalapalli"/>
    <s v="Sangala"/>
    <n v="1124"/>
    <s v="Sangala"/>
    <n v="5"/>
    <s v="N.Subbarayudu"/>
    <x v="643"/>
    <x v="3"/>
    <d v="2021-10-12T00:00:00"/>
    <s v="K.Anjineyulu"/>
    <d v="2021-10-13T00:00:00"/>
    <s v="K.Anjineyulu"/>
    <n v="136"/>
    <n v="136"/>
    <n v="0"/>
  </r>
  <r>
    <s v="Battalapalli"/>
    <s v="Sangala"/>
    <n v="1124"/>
    <s v="Sangala"/>
    <n v="5"/>
    <s v="N.Subbarayudu"/>
    <x v="643"/>
    <x v="1"/>
    <d v="2022-03-21T00:00:00"/>
    <s v="K.Anjineyulu"/>
    <d v="2022-03-21T00:00:00"/>
    <s v="K.Anjineyulu"/>
    <n v="1"/>
    <n v="0"/>
    <n v="1"/>
  </r>
  <r>
    <s v="Battalapalli"/>
    <s v="Sangala"/>
    <n v="1124"/>
    <s v="Sangala"/>
    <n v="3"/>
    <s v="C.Siva Reddy"/>
    <x v="644"/>
    <x v="13"/>
    <d v="2021-08-04T00:00:00"/>
    <s v="K.Anjineyulu"/>
    <d v="2021-08-06T00:00:00"/>
    <s v="K.Anjineyulu"/>
    <n v="68"/>
    <n v="68"/>
    <n v="0"/>
  </r>
  <r>
    <s v="Battalapalli"/>
    <s v="Sangala"/>
    <n v="1124"/>
    <s v="Sangala"/>
    <n v="3"/>
    <s v="C.Siva Reddy"/>
    <x v="644"/>
    <x v="13"/>
    <d v="2021-09-06T00:00:00"/>
    <s v="K.Anjineyulu"/>
    <d v="2021-09-11T00:00:00"/>
    <s v="K.Anjineyulu"/>
    <n v="104"/>
    <n v="104"/>
    <n v="0"/>
  </r>
  <r>
    <s v="Battalapalli"/>
    <s v="Sangala"/>
    <n v="1124"/>
    <s v="Sangala"/>
    <n v="3"/>
    <s v="C.Siva Reddy"/>
    <x v="644"/>
    <x v="11"/>
    <d v="2021-09-06T00:00:00"/>
    <s v="K.Anjineyulu"/>
    <d v="2021-09-11T00:00:00"/>
    <s v="K.Anjineyulu"/>
    <n v="104"/>
    <n v="104"/>
    <n v="0"/>
  </r>
  <r>
    <s v="Battalapalli"/>
    <s v="Sangala"/>
    <n v="1124"/>
    <s v="Sangala"/>
    <n v="3"/>
    <s v="C.Siva Reddy"/>
    <x v="644"/>
    <x v="3"/>
    <d v="2021-10-12T00:00:00"/>
    <s v="K.Anjineyulu"/>
    <d v="2021-10-13T00:00:00"/>
    <s v="K.Anjineyulu"/>
    <n v="136"/>
    <n v="136"/>
    <n v="0"/>
  </r>
  <r>
    <s v="Battalapalli"/>
    <s v="Sangala"/>
    <n v="1124"/>
    <s v="Sangala"/>
    <n v="3"/>
    <s v="C.Siva Reddy"/>
    <x v="644"/>
    <x v="1"/>
    <d v="2021-10-12T00:00:00"/>
    <s v="K.Anjineyulu"/>
    <d v="2021-10-13T00:00:00"/>
    <s v="K.Anjineyulu"/>
    <n v="136"/>
    <n v="136"/>
    <n v="0"/>
  </r>
  <r>
    <s v="Battalapalli"/>
    <s v="Sangala"/>
    <n v="1124"/>
    <s v="Sangala"/>
    <n v="3"/>
    <s v="C.Siva Reddy"/>
    <x v="644"/>
    <x v="1"/>
    <d v="2022-03-21T00:00:00"/>
    <s v="K.Anjineyulu"/>
    <d v="2022-03-21T00:00:00"/>
    <s v="K.Anjineyulu"/>
    <n v="1"/>
    <n v="0"/>
    <n v="1"/>
  </r>
  <r>
    <s v="Battalapalli"/>
    <s v="Sangala"/>
    <n v="1124"/>
    <s v="Sangala"/>
    <n v="3"/>
    <s v="C.Siva Reddy"/>
    <x v="644"/>
    <x v="3"/>
    <d v="2022-04-15T00:00:00"/>
    <s v="K.Anjineyulu"/>
    <d v="2022-04-15T00:00:00"/>
    <s v="K.Anjineyulu"/>
    <n v="1"/>
    <n v="0"/>
    <n v="1"/>
  </r>
  <r>
    <s v="Singanamala"/>
    <s v="Salakamcheruvu"/>
    <n v="1125"/>
    <s v="Bandarlapalli"/>
    <n v="5"/>
    <s v="P Anusuyamma"/>
    <x v="645"/>
    <x v="5"/>
    <d v="2019-01-04T00:00:00"/>
    <s v="chakra"/>
    <s v="Not Yet Fixed"/>
    <m/>
    <n v="580"/>
    <n v="215"/>
    <n v="365"/>
  </r>
  <r>
    <s v="Singanamala"/>
    <s v="Salakamcheruvu"/>
    <n v="1082"/>
    <s v="Salakamcheruvu"/>
    <n v="46"/>
    <s v="Govidamma"/>
    <x v="646"/>
    <x v="9"/>
    <d v="2019-05-04T00:00:00"/>
    <s v="chakra"/>
    <s v="Not Yet Fixed"/>
    <m/>
    <n v="580"/>
    <n v="215"/>
    <n v="365"/>
  </r>
  <r>
    <s v="Singanamala"/>
    <s v="Salakamcheruvu"/>
    <n v="1125"/>
    <s v="Bandarlapalli"/>
    <n v="19"/>
    <s v="M Lakshminarayanamma"/>
    <x v="647"/>
    <x v="5"/>
    <d v="2019-01-16T00:00:00"/>
    <s v="chakra"/>
    <s v="Not Yet Fixed"/>
    <m/>
    <n v="580"/>
    <n v="215"/>
    <n v="365"/>
  </r>
  <r>
    <s v="Singanamala"/>
    <s v="Salakamcheruvu"/>
    <n v="1125"/>
    <s v="Bandarlapalli"/>
    <n v="20"/>
    <s v="V Veeranarayanamma"/>
    <x v="648"/>
    <x v="8"/>
    <d v="2018-02-01T00:00:00"/>
    <s v="chakra"/>
    <s v="Not Yet Fixed"/>
    <m/>
    <n v="580"/>
    <n v="215"/>
    <n v="365"/>
  </r>
  <r>
    <s v="Singanamala"/>
    <s v="Salakamcheruvu"/>
    <n v="1125"/>
    <s v="Bandarlapalli"/>
    <n v="21"/>
    <s v="M Anitha"/>
    <x v="649"/>
    <x v="6"/>
    <d v="2019-01-22T00:00:00"/>
    <s v="chakra"/>
    <s v="Not Yet Fixed"/>
    <m/>
    <n v="580"/>
    <n v="215"/>
    <n v="365"/>
  </r>
  <r>
    <s v="Singanamala"/>
    <s v="Salakamcheruvu"/>
    <n v="1125"/>
    <s v="Bandarlapalli"/>
    <n v="22"/>
    <s v="V Shakuthalamma"/>
    <x v="650"/>
    <x v="9"/>
    <d v="2019-01-23T00:00:00"/>
    <s v="chakra"/>
    <s v="Not Yet Fixed"/>
    <m/>
    <n v="580"/>
    <n v="215"/>
    <n v="365"/>
  </r>
  <r>
    <s v="Singanamala"/>
    <s v="Salakamcheruvu"/>
    <n v="1125"/>
    <s v="Bandarlapalli"/>
    <n v="23"/>
    <s v="M Narayanamma"/>
    <x v="651"/>
    <x v="5"/>
    <d v="2019-01-26T00:00:00"/>
    <s v="chakra"/>
    <s v="Not Yet Fixed"/>
    <m/>
    <n v="580"/>
    <n v="215"/>
    <n v="365"/>
  </r>
  <r>
    <s v="Singanamala"/>
    <s v="Salakamcheruvu"/>
    <n v="1082"/>
    <s v="Salakamcheruvu"/>
    <n v="37"/>
    <s v="A Adilakshmi"/>
    <x v="652"/>
    <x v="14"/>
    <d v="2019-01-15T00:00:00"/>
    <s v="chakra"/>
    <s v="Not Yet Fixed"/>
    <m/>
    <n v="580"/>
    <n v="215"/>
    <n v="365"/>
  </r>
  <r>
    <s v="Singanamala"/>
    <s v="Salakamcheruvu"/>
    <n v="1082"/>
    <s v="Salakamcheruvu"/>
    <n v="39"/>
    <s v="Y Adimma"/>
    <x v="653"/>
    <x v="5"/>
    <d v="2019-01-17T00:00:00"/>
    <s v="chakra"/>
    <s v="Not Yet Fixed"/>
    <m/>
    <n v="580"/>
    <n v="215"/>
    <n v="365"/>
  </r>
  <r>
    <s v="Singanamala"/>
    <s v="Salakamcheruvu"/>
    <n v="1082"/>
    <s v="Salakamcheruvu"/>
    <n v="41"/>
    <s v="M Thirupalamma"/>
    <x v="654"/>
    <x v="6"/>
    <d v="2019-05-04T00:00:00"/>
    <s v="chakra"/>
    <s v="Not Yet Fixed"/>
    <m/>
    <n v="580"/>
    <n v="215"/>
    <n v="365"/>
  </r>
  <r>
    <s v="Singanamala"/>
    <s v="Salakamcheruvu"/>
    <n v="1082"/>
    <s v="Salakamcheruvu"/>
    <n v="42"/>
    <s v="B Lakshmimma"/>
    <x v="655"/>
    <x v="5"/>
    <d v="2019-01-19T00:00:00"/>
    <s v="chakra"/>
    <s v="Not Yet Fixed"/>
    <m/>
    <n v="580"/>
    <n v="215"/>
    <n v="365"/>
  </r>
  <r>
    <s v="Singanamala"/>
    <s v="Salakamcheruvu"/>
    <n v="1082"/>
    <s v="Salakamcheruvu"/>
    <n v="43"/>
    <s v="N Subbamma"/>
    <x v="656"/>
    <x v="9"/>
    <d v="2019-05-03T00:00:00"/>
    <s v="chakra"/>
    <s v="Not Yet Fixed"/>
    <m/>
    <n v="580"/>
    <n v="215"/>
    <n v="365"/>
  </r>
  <r>
    <s v="Bukkarayasamudram"/>
    <s v="Venkatapuramu"/>
    <n v="1002"/>
    <s v="Venkatapuramu"/>
    <n v="32"/>
    <s v="D.Lakshmi devi"/>
    <x v="657"/>
    <x v="3"/>
    <d v="2022-05-16T00:00:00"/>
    <s v="Bala Raju"/>
    <d v="2022-05-18T00:00:00"/>
    <s v="Bala Raju"/>
    <n v="3"/>
    <n v="0"/>
    <n v="3"/>
  </r>
  <r>
    <s v="Kanaganepalli"/>
    <s v="Kanaganipalli"/>
    <n v="1107"/>
    <s v="Kanaganapalli BC Colony"/>
    <n v="4"/>
    <s v="Y Chandrakala"/>
    <x v="658"/>
    <x v="1"/>
    <d v="2022-09-12T00:00:00"/>
    <s v="palaiah"/>
    <s v="Not Yet Fixed"/>
    <m/>
    <n v="111"/>
    <n v="0"/>
    <n v="111"/>
  </r>
  <r>
    <s v="Kanaganepalli"/>
    <s v="Kanaganipalli"/>
    <n v="1107"/>
    <s v="Kanaganapalli BC Colony"/>
    <n v="6"/>
    <s v="T Potakka"/>
    <x v="659"/>
    <x v="1"/>
    <d v="2022-09-12T00:00:00"/>
    <s v="palaiah"/>
    <s v="Not Yet Fixed"/>
    <m/>
    <n v="111"/>
    <n v="0"/>
    <n v="111"/>
  </r>
  <r>
    <s v="Kanaganepalli"/>
    <s v="Kanaganipalli"/>
    <n v="1107"/>
    <s v="Kanaganapalli BC Colony"/>
    <n v="9"/>
    <s v="K Nagalaxmi"/>
    <x v="660"/>
    <x v="1"/>
    <d v="2022-09-12T00:00:00"/>
    <s v="palaiah"/>
    <d v="2022-09-13T00:00:00"/>
    <s v="palaiah"/>
    <n v="2"/>
    <n v="0"/>
    <n v="2"/>
  </r>
  <r>
    <s v="Tadimarri"/>
    <s v="Chinnakondayapalli"/>
    <n v="1121"/>
    <s v="China Kondaya Palli"/>
    <n v="48"/>
    <s v="Obulamma"/>
    <x v="661"/>
    <x v="10"/>
    <d v="2018-01-20T00:00:00"/>
    <s v="Mylar swamy"/>
    <s v="Not Yet Fixed"/>
    <m/>
    <n v="580"/>
    <n v="215"/>
    <n v="365"/>
  </r>
  <r>
    <s v="Tadimarri"/>
    <s v="Chinnakondayapalli"/>
    <n v="1121"/>
    <s v="China Kondaya Palli"/>
    <n v="50"/>
    <s v="C.Chennamma"/>
    <x v="662"/>
    <x v="6"/>
    <d v="2018-01-20T00:00:00"/>
    <s v="Mylar swamy"/>
    <s v="Not Yet Fixed"/>
    <m/>
    <n v="580"/>
    <n v="215"/>
    <n v="365"/>
  </r>
  <r>
    <s v="Tadimarri"/>
    <s v="Chinnakondayapalli"/>
    <n v="1121"/>
    <s v="China Kondaya Palli"/>
    <n v="52"/>
    <s v="M.Manjula"/>
    <x v="663"/>
    <x v="6"/>
    <d v="2018-01-20T00:00:00"/>
    <s v="Mylar swamy"/>
    <s v="Not Yet Fixed"/>
    <m/>
    <n v="580"/>
    <n v="215"/>
    <n v="365"/>
  </r>
  <r>
    <s v="Tadimarri"/>
    <s v="Nidigallu"/>
    <n v="1102"/>
    <s v="Nidigallu"/>
    <n v="31"/>
    <s v="Anithamma"/>
    <x v="664"/>
    <x v="9"/>
    <d v="2018-01-25T00:00:00"/>
    <s v="Mylar swamy"/>
    <s v="Not Yet Fixed"/>
    <m/>
    <n v="580"/>
    <n v="215"/>
    <n v="365"/>
  </r>
  <r>
    <s v="Dharmavaram"/>
    <s v="Ravulacheruvu"/>
    <n v="81"/>
    <s v="Ravulacheruvu"/>
    <n v="45"/>
    <s v="Ramalakshmi"/>
    <x v="665"/>
    <x v="6"/>
    <d v="2018-01-26T00:00:00"/>
    <s v="Mylar swamy"/>
    <d v="2022-06-15T00:00:00"/>
    <s v="Mylar"/>
    <n v="381"/>
    <n v="215"/>
    <n v="166"/>
  </r>
  <r>
    <s v="Tadimarri"/>
    <s v="Chinnakondayapalli"/>
    <n v="1121"/>
    <s v="China Kondaya Palli"/>
    <n v="39"/>
    <s v="Siveswaramma"/>
    <x v="666"/>
    <x v="6"/>
    <d v="2018-01-20T00:00:00"/>
    <s v="Mylar swamy"/>
    <s v="Not Yet Fixed"/>
    <m/>
    <n v="580"/>
    <n v="215"/>
    <n v="365"/>
  </r>
  <r>
    <s v="Tadimarri"/>
    <s v="Chinnakondayapalli"/>
    <n v="1121"/>
    <s v="China Kondaya Palli"/>
    <n v="42"/>
    <s v="P.Saroja"/>
    <x v="667"/>
    <x v="6"/>
    <d v="2018-01-20T00:00:00"/>
    <s v="Mylar swamy"/>
    <s v="Not Yet Fixed"/>
    <m/>
    <n v="580"/>
    <n v="215"/>
    <n v="365"/>
  </r>
  <r>
    <s v="Tadimarri"/>
    <s v="Chinnakondayapalli"/>
    <n v="1121"/>
    <s v="China Kondaya Palli"/>
    <n v="43"/>
    <s v="P.Nagamani"/>
    <x v="668"/>
    <x v="6"/>
    <d v="2018-01-20T00:00:00"/>
    <s v="Mylar swamy"/>
    <s v="Not Yet Fixed"/>
    <m/>
    <n v="580"/>
    <n v="215"/>
    <n v="365"/>
  </r>
  <r>
    <s v="Anantapur Rural"/>
    <s v="Upparapalli"/>
    <n v="1122"/>
    <s v="Upparapalli"/>
    <n v="7"/>
    <s v="V.Padmavathamma"/>
    <x v="669"/>
    <x v="1"/>
    <d v="2022-03-30T00:00:00"/>
    <s v="palaiah"/>
    <d v="2022-11-08T00:00:00"/>
    <s v="palaiah"/>
    <n v="224"/>
    <n v="0"/>
    <n v="224"/>
  </r>
  <r>
    <s v="Narpala"/>
    <s v="Duggumarri"/>
    <n v="1017"/>
    <s v="Duggumarri"/>
    <n v="33"/>
    <s v="K.Lakshmidevi"/>
    <x v="670"/>
    <x v="9"/>
    <d v="2017-04-02T00:00:00"/>
    <s v="palaiah"/>
    <s v="Not Yet Fixed"/>
    <m/>
    <n v="580"/>
    <n v="215"/>
    <n v="365"/>
  </r>
  <r>
    <s v="Rapthadu"/>
    <s v="Bommeparthi"/>
    <n v="139"/>
    <s v="Bommeparthi"/>
    <n v="49"/>
    <s v="A. Peddakka"/>
    <x v="671"/>
    <x v="6"/>
    <d v="2019-01-22T00:00:00"/>
    <s v="K.Ramesh"/>
    <s v="Not Yet Fixed"/>
    <m/>
    <n v="580"/>
    <n v="215"/>
    <n v="365"/>
  </r>
  <r>
    <s v="Rapthadu"/>
    <s v="Bommeparthi"/>
    <n v="139"/>
    <s v="Bommeparthi"/>
    <n v="53"/>
    <s v="M Yerramma"/>
    <x v="672"/>
    <x v="9"/>
    <d v="2017-08-18T00:00:00"/>
    <s v="K.Ramesh"/>
    <s v="Not Yet Fixed"/>
    <m/>
    <n v="580"/>
    <n v="215"/>
    <n v="365"/>
  </r>
  <r>
    <s v="Rapthadu"/>
    <s v="Bommeparthi"/>
    <n v="139"/>
    <s v="Bommeparthi"/>
    <n v="62"/>
    <s v="R. Lakshmi devi"/>
    <x v="673"/>
    <x v="9"/>
    <d v="2017-12-21T00:00:00"/>
    <s v="K Ramesh"/>
    <s v="Not Yet Fixed"/>
    <m/>
    <n v="580"/>
    <n v="215"/>
    <n v="365"/>
  </r>
  <r>
    <s v="Battalapalli"/>
    <s v="Sanjeevapuramu"/>
    <n v="1128"/>
    <s v="Lingareddy Palli"/>
    <n v="1"/>
    <s v="Challa Obulesh"/>
    <x v="674"/>
    <x v="1"/>
    <d v="2021-11-05T00:00:00"/>
    <s v="K.Anjineyulu"/>
    <d v="2021-11-05T00:00:00"/>
    <s v="K.Anjineyulu"/>
    <n v="159"/>
    <n v="159"/>
    <n v="0"/>
  </r>
  <r>
    <s v="Battalapalli"/>
    <s v="Sanjeevapuramu"/>
    <n v="1128"/>
    <s v="Lingareddy Palli"/>
    <n v="3"/>
    <s v="Challa Bhaskar"/>
    <x v="675"/>
    <x v="5"/>
    <d v="2021-09-20T00:00:00"/>
    <s v="K.Anjineyulu"/>
    <d v="2021-09-24T00:00:00"/>
    <s v="K.Anjineyulu"/>
    <n v="117"/>
    <n v="117"/>
    <n v="0"/>
  </r>
  <r>
    <s v="Battalapalli"/>
    <s v="Sanjeevapuramu"/>
    <n v="1128"/>
    <s v="Lingareddy Palli"/>
    <n v="8"/>
    <s v="Kantagani Eswaraiah"/>
    <x v="676"/>
    <x v="13"/>
    <d v="2021-11-05T00:00:00"/>
    <s v="K.Anjineyulu"/>
    <d v="2021-11-05T00:00:00"/>
    <s v="K.Anjineyulu"/>
    <n v="159"/>
    <n v="159"/>
    <n v="0"/>
  </r>
  <r>
    <s v="Battalapalli"/>
    <s v="Malyavantham"/>
    <n v="1129"/>
    <s v="Venkatagari Palli"/>
    <n v="2"/>
    <s v="Derangula Gangadhara"/>
    <x v="677"/>
    <x v="4"/>
    <d v="2021-06-12T00:00:00"/>
    <s v="K.Anjineyulu"/>
    <d v="2021-06-13T00:00:00"/>
    <s v="K.Anjineyulu"/>
    <n v="14"/>
    <n v="14"/>
    <n v="0"/>
  </r>
  <r>
    <s v="Battalapalli"/>
    <s v="Malyavantham"/>
    <n v="1129"/>
    <s v="Venkatagari Palli"/>
    <n v="5"/>
    <s v="B.Rajakullayappa"/>
    <x v="678"/>
    <x v="4"/>
    <d v="2021-06-12T00:00:00"/>
    <s v="K.Anjineyulu"/>
    <d v="2021-06-12T00:00:00"/>
    <s v="K.Anjineyulu"/>
    <n v="13"/>
    <n v="13"/>
    <n v="0"/>
  </r>
  <r>
    <s v="Battalapalli"/>
    <s v="Malyavantham"/>
    <n v="1129"/>
    <s v="Venkatagari Palli"/>
    <n v="5"/>
    <s v="B.Rajakullayappa"/>
    <x v="678"/>
    <x v="3"/>
    <d v="2021-08-06T00:00:00"/>
    <s v="K.Anjineyulu"/>
    <d v="2021-08-06T00:00:00"/>
    <s v="K.Anjineyulu"/>
    <n v="68"/>
    <n v="68"/>
    <n v="0"/>
  </r>
  <r>
    <s v="Battalapalli"/>
    <s v="Malyavantham"/>
    <n v="1129"/>
    <s v="Venkatagari Palli"/>
    <n v="5"/>
    <s v="B.Rajakullayappa"/>
    <x v="678"/>
    <x v="4"/>
    <d v="2022-02-24T00:00:00"/>
    <s v="K.Anjineyulu"/>
    <d v="2022-02-24T00:00:00"/>
    <s v="K.Anjineyulu"/>
    <n v="1"/>
    <n v="0"/>
    <n v="1"/>
  </r>
  <r>
    <s v="Battalapalli"/>
    <s v="Malyavantham"/>
    <n v="1129"/>
    <s v="Venkatagari Palli"/>
    <n v="5"/>
    <s v="B.Rajakullayappa"/>
    <x v="678"/>
    <x v="3"/>
    <d v="2022-02-24T00:00:00"/>
    <s v="K.Anjineyulu"/>
    <d v="2022-02-24T00:00:00"/>
    <s v="K.Anjineyulu"/>
    <n v="1"/>
    <n v="0"/>
    <n v="1"/>
  </r>
  <r>
    <s v="Battalapalli"/>
    <s v="Malyavantham"/>
    <n v="1129"/>
    <s v="Venkatagari Palli"/>
    <n v="5"/>
    <s v="B.Rajakullayappa"/>
    <x v="678"/>
    <x v="3"/>
    <d v="2022-03-29T00:00:00"/>
    <s v="K.Anjineyulu"/>
    <d v="2022-03-29T00:00:00"/>
    <s v="K.Anjineyulu"/>
    <n v="1"/>
    <n v="0"/>
    <n v="1"/>
  </r>
  <r>
    <s v="Battalapalli"/>
    <s v="Malyavantham"/>
    <n v="1129"/>
    <s v="Venkatagari Palli"/>
    <n v="5"/>
    <s v="B.Rajakullayappa"/>
    <x v="678"/>
    <x v="3"/>
    <d v="2022-04-20T00:00:00"/>
    <s v="K.Anjineyulu"/>
    <d v="2022-04-20T00:00:00"/>
    <s v="K.Anjineyulu"/>
    <n v="1"/>
    <n v="0"/>
    <n v="1"/>
  </r>
  <r>
    <s v="Battalapalli"/>
    <s v="Malyavantham"/>
    <n v="1129"/>
    <s v="Venkatagari Palli"/>
    <n v="5"/>
    <s v="B.Rajakullayappa"/>
    <x v="678"/>
    <x v="3"/>
    <d v="2022-09-19T00:00:00"/>
    <s v="K.Anjineyulu"/>
    <d v="2022-09-19T00:00:00"/>
    <s v="K.Anjineyulu"/>
    <n v="1"/>
    <n v="0"/>
    <n v="1"/>
  </r>
  <r>
    <s v="Battalapalli"/>
    <s v="Malyavantham"/>
    <n v="1129"/>
    <s v="Venkatagari Palli"/>
    <n v="5"/>
    <s v="B.Rajakullayappa"/>
    <x v="678"/>
    <x v="11"/>
    <d v="2022-09-19T00:00:00"/>
    <s v="K.Anjineyulu"/>
    <d v="2022-09-19T00:00:00"/>
    <s v="K.Anjineyulu"/>
    <n v="1"/>
    <n v="0"/>
    <n v="1"/>
  </r>
  <r>
    <s v="Battalapalli"/>
    <s v="Battalapalli"/>
    <n v="1115"/>
    <s v="Ghantapuram"/>
    <n v="28"/>
    <s v="Bommineni Appaswamy"/>
    <x v="679"/>
    <x v="7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28"/>
    <s v="Bommineni Appaswamy"/>
    <x v="679"/>
    <x v="4"/>
    <d v="2021-10-02T00:00:00"/>
    <s v="K.Anjineyulu"/>
    <d v="2021-10-07T00:00:00"/>
    <s v="K.Anjineyulu"/>
    <n v="130"/>
    <n v="130"/>
    <n v="0"/>
  </r>
  <r>
    <s v="Kanaganepalli"/>
    <s v="Kanaganipalli"/>
    <n v="1107"/>
    <s v="Kanaganapalli BC Colony"/>
    <n v="14"/>
    <s v="G Mathyalamma"/>
    <x v="680"/>
    <x v="5"/>
    <d v="2022-09-12T00:00:00"/>
    <s v="palaiah"/>
    <d v="2022-09-13T00:00:00"/>
    <s v="palaiah"/>
    <n v="2"/>
    <n v="0"/>
    <n v="2"/>
  </r>
  <r>
    <s v="Kanaganepalli"/>
    <s v="Kanaganipalli"/>
    <n v="1107"/>
    <s v="Kanaganapalli BC Colony"/>
    <n v="15"/>
    <s v="T Radhika"/>
    <x v="681"/>
    <x v="1"/>
    <d v="2022-09-12T00:00:00"/>
    <s v="palaiah"/>
    <d v="2022-09-13T00:00:00"/>
    <s v="palaiah"/>
    <n v="2"/>
    <n v="0"/>
    <n v="2"/>
  </r>
  <r>
    <s v="Rapthadu"/>
    <s v="Bommeparthi"/>
    <n v="139"/>
    <s v="Bommeparthi"/>
    <n v="33"/>
    <s v="Savitramma"/>
    <x v="682"/>
    <x v="9"/>
    <d v="2017-12-14T00:00:00"/>
    <s v="K Ramesh"/>
    <s v="Not Yet Fixed"/>
    <m/>
    <n v="580"/>
    <n v="215"/>
    <n v="365"/>
  </r>
  <r>
    <s v="Rapthadu"/>
    <s v="Bommeparthi"/>
    <n v="139"/>
    <s v="Bommeparthi"/>
    <n v="35"/>
    <s v="Sarojamma"/>
    <x v="683"/>
    <x v="9"/>
    <d v="2017-12-12T00:00:00"/>
    <s v="K Ramesh"/>
    <s v="Not Yet Fixed"/>
    <m/>
    <n v="580"/>
    <n v="215"/>
    <n v="365"/>
  </r>
  <r>
    <s v="Garladinne"/>
    <s v="Kamalapuram"/>
    <n v="1130"/>
    <s v="Kamalapuram Kottala"/>
    <n v="4"/>
    <s v="Aswaraya"/>
    <x v="684"/>
    <x v="9"/>
    <d v="2017-02-10T00:00:00"/>
    <s v="nagesh"/>
    <s v="Not Yet Fixed"/>
    <m/>
    <n v="580"/>
    <n v="215"/>
    <n v="365"/>
  </r>
  <r>
    <s v="Garladinne"/>
    <s v="Kamalapuram"/>
    <n v="1130"/>
    <s v="Kamalapuram Kottala"/>
    <n v="6"/>
    <s v="D Pushapalatha"/>
    <x v="685"/>
    <x v="9"/>
    <d v="2017-03-25T00:00:00"/>
    <s v="nagesh"/>
    <s v="Not Yet Fixed"/>
    <m/>
    <n v="580"/>
    <n v="215"/>
    <n v="365"/>
  </r>
  <r>
    <s v="Battalapalli"/>
    <s v="Battalapalli"/>
    <n v="1115"/>
    <s v="Ghantapuram"/>
    <n v="23"/>
    <s v="N.Chandramma"/>
    <x v="686"/>
    <x v="9"/>
    <d v="2019-10-12T00:00:00"/>
    <s v="K.Anjineyulu"/>
    <s v="Not Yet Fixed"/>
    <m/>
    <n v="580"/>
    <n v="215"/>
    <n v="365"/>
  </r>
  <r>
    <s v="Battalapalli"/>
    <s v="Battalapalli"/>
    <n v="1115"/>
    <s v="Ghantapuram"/>
    <n v="24"/>
    <s v="Bomme Appaswami"/>
    <x v="687"/>
    <x v="1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24"/>
    <s v="Bomme Appaswami"/>
    <x v="687"/>
    <x v="7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25"/>
    <s v="Bhume Appaswami"/>
    <x v="688"/>
    <x v="1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25"/>
    <s v="Bhume Appaswami"/>
    <x v="688"/>
    <x v="3"/>
    <d v="2022-04-22T00:00:00"/>
    <s v="K.Anjineyulu"/>
    <d v="2022-04-22T00:00:00"/>
    <s v="K.Anjineyulu"/>
    <n v="1"/>
    <n v="0"/>
    <n v="1"/>
  </r>
  <r>
    <s v="Battalapalli"/>
    <s v="Battalapalli"/>
    <n v="1115"/>
    <s v="Ghantapuram"/>
    <n v="26"/>
    <s v="Polarapu Nagabhushana"/>
    <x v="689"/>
    <x v="1"/>
    <d v="2021-07-14T00:00:00"/>
    <s v="K.Anjineyulu"/>
    <d v="2021-07-15T00:00:00"/>
    <s v="K.Anjineyulu"/>
    <n v="46"/>
    <n v="46"/>
    <n v="0"/>
  </r>
  <r>
    <s v="Battalapalli"/>
    <s v="Battalapalli"/>
    <n v="1115"/>
    <s v="Ghantapuram"/>
    <n v="27"/>
    <s v="P.Sreenivasulu"/>
    <x v="690"/>
    <x v="3"/>
    <d v="2022-04-21T00:00:00"/>
    <s v="K.Anjineyulu"/>
    <d v="2022-04-21T00:00:00"/>
    <s v="K.Anjineyulu"/>
    <n v="1"/>
    <n v="0"/>
    <n v="1"/>
  </r>
  <r>
    <s v="Narpala"/>
    <s v="Ganganapalli"/>
    <n v="1037"/>
    <s v="Thumpera"/>
    <n v="39"/>
    <s v="S.Saraswathi"/>
    <x v="691"/>
    <x v="9"/>
    <d v="2017-12-28T00:00:00"/>
    <s v="palaiah"/>
    <s v="Not Yet Fixed"/>
    <m/>
    <n v="580"/>
    <n v="215"/>
    <n v="365"/>
  </r>
  <r>
    <s v="Garladinne"/>
    <s v="Kamalapuram"/>
    <n v="1132"/>
    <s v="Kamalapuram"/>
    <n v="5"/>
    <s v="Nagarathanama"/>
    <x v="692"/>
    <x v="5"/>
    <d v="2019-01-30T00:00:00"/>
    <s v="nagesh"/>
    <s v="Not Yet Fixed"/>
    <m/>
    <n v="580"/>
    <n v="215"/>
    <n v="365"/>
  </r>
  <r>
    <s v="Garladinne"/>
    <s v="Kamalapuram"/>
    <n v="1132"/>
    <s v="Kamalapuram"/>
    <n v="6"/>
    <s v="Lakshmidevi"/>
    <x v="693"/>
    <x v="5"/>
    <d v="2018-01-12T00:00:00"/>
    <s v="nagesh"/>
    <s v="Not Yet Fixed"/>
    <m/>
    <n v="580"/>
    <n v="215"/>
    <n v="365"/>
  </r>
  <r>
    <s v="Garladinne"/>
    <s v="Kamalapuram"/>
    <n v="1132"/>
    <s v="Kamalapuram"/>
    <n v="8"/>
    <s v="C Anusuyamma"/>
    <x v="694"/>
    <x v="5"/>
    <d v="2022-06-17T00:00:00"/>
    <s v="nagesh"/>
    <d v="2022-06-23T00:00:00"/>
    <s v="Nagesh"/>
    <n v="7"/>
    <n v="0"/>
    <n v="7"/>
  </r>
  <r>
    <s v="Bukkarayasamudram"/>
    <s v="Bommalatapalli"/>
    <n v="988"/>
    <s v="BommalataPALLI"/>
    <n v="6"/>
    <s v="G.Pramila"/>
    <x v="695"/>
    <x v="9"/>
    <d v="2019-08-14T00:00:00"/>
    <s v="balaraju"/>
    <s v="Not Yet Fixed"/>
    <m/>
    <n v="580"/>
    <n v="215"/>
    <n v="365"/>
  </r>
  <r>
    <s v="Bukkarayasamudram"/>
    <s v="Bommalatapalli"/>
    <n v="988"/>
    <s v="BommalataPALLI"/>
    <n v="7"/>
    <s v="G.Venkatamma"/>
    <x v="696"/>
    <x v="3"/>
    <d v="2021-09-02T00:00:00"/>
    <s v="balaraju"/>
    <d v="2021-09-11T00:00:00"/>
    <s v="balaraju"/>
    <n v="104"/>
    <n v="104"/>
    <n v="0"/>
  </r>
  <r>
    <s v="Bukkarayasamudram"/>
    <s v="Bommalatapalli"/>
    <n v="988"/>
    <s v="BommalataPALLI"/>
    <n v="9"/>
    <s v="G.Veeranaramma"/>
    <x v="697"/>
    <x v="5"/>
    <d v="2022-10-20T00:00:00"/>
    <s v="Bala Raju"/>
    <d v="2022-11-05T00:00:00"/>
    <s v="Bala Raju"/>
    <n v="17"/>
    <n v="0"/>
    <n v="17"/>
  </r>
  <r>
    <s v="Bukkarayasamudram"/>
    <s v="Bommalatapalli"/>
    <n v="988"/>
    <s v="BommalataPALLI"/>
    <n v="10"/>
    <s v="K.Savitri"/>
    <x v="698"/>
    <x v="5"/>
    <d v="2022-10-15T00:00:00"/>
    <s v="Bala Raju"/>
    <d v="2022-11-06T00:00:00"/>
    <s v="Bala Raju"/>
    <n v="23"/>
    <n v="0"/>
    <n v="23"/>
  </r>
  <r>
    <s v="Bukkarayasamudram"/>
    <s v="Bommalatapalli"/>
    <n v="988"/>
    <s v="BommalataPALLI"/>
    <n v="13"/>
    <s v="M.Nagalakshmi"/>
    <x v="699"/>
    <x v="9"/>
    <d v="2019-08-16T00:00:00"/>
    <s v="balaraju"/>
    <s v="Not Yet Fixed"/>
    <m/>
    <n v="580"/>
    <n v="215"/>
    <n v="365"/>
  </r>
  <r>
    <s v="Battalapalli"/>
    <s v="Sanjeevapuramu"/>
    <n v="1128"/>
    <s v="Lingareddy Palli"/>
    <n v="12"/>
    <s v="B.Kesavaiah"/>
    <x v="700"/>
    <x v="1"/>
    <d v="2021-09-20T00:00:00"/>
    <s v="K.Anjineyulu"/>
    <d v="2021-09-21T00:00:00"/>
    <s v="K.Anjineyulu"/>
    <n v="114"/>
    <n v="114"/>
    <n v="0"/>
  </r>
  <r>
    <s v="Battalapalli"/>
    <s v="Sanjeevapuramu"/>
    <n v="1128"/>
    <s v="Lingareddy Palli"/>
    <n v="12"/>
    <s v="B.Kesavaiah"/>
    <x v="700"/>
    <x v="4"/>
    <d v="2021-11-05T00:00:00"/>
    <s v="K.Anjineyulu"/>
    <d v="2021-11-05T00:00:00"/>
    <s v="K.Anjineyulu"/>
    <n v="159"/>
    <n v="159"/>
    <n v="0"/>
  </r>
  <r>
    <s v="Battalapalli"/>
    <s v="Sanjeevapuramu"/>
    <n v="1128"/>
    <s v="Lingareddy Palli"/>
    <n v="12"/>
    <s v="B.Kesavaiah"/>
    <x v="700"/>
    <x v="1"/>
    <d v="2022-04-25T00:00:00"/>
    <s v="K.Anjineyulu"/>
    <d v="2022-04-25T00:00:00"/>
    <s v="K.Anjineyulu"/>
    <n v="1"/>
    <n v="0"/>
    <n v="1"/>
  </r>
  <r>
    <s v="Battalapalli"/>
    <s v="Sanjeevapuramu"/>
    <n v="1128"/>
    <s v="Lingareddy Palli"/>
    <n v="12"/>
    <s v="B.Kesavaiah"/>
    <x v="700"/>
    <x v="4"/>
    <d v="2022-04-25T00:00:00"/>
    <s v="K.Anjineyulu"/>
    <d v="2022-04-25T00:00:00"/>
    <s v="K.Anjineyulu"/>
    <n v="1"/>
    <n v="0"/>
    <n v="1"/>
  </r>
  <r>
    <s v="Battalapalli"/>
    <s v="Sanjeevapuramu"/>
    <n v="1128"/>
    <s v="Lingareddy Palli"/>
    <n v="17"/>
    <s v="M.Ramanjineyulu"/>
    <x v="701"/>
    <x v="4"/>
    <d v="2021-09-20T00:00:00"/>
    <s v="K.Anjineyulu"/>
    <d v="2021-09-21T00:00:00"/>
    <s v="K.Anjineyulu"/>
    <n v="114"/>
    <n v="114"/>
    <n v="0"/>
  </r>
  <r>
    <s v="Battalapalli"/>
    <s v="Sanjeevapuramu"/>
    <n v="1128"/>
    <s v="Lingareddy Palli"/>
    <n v="17"/>
    <s v="M.Ramanjineyulu"/>
    <x v="701"/>
    <x v="4"/>
    <d v="2021-11-05T00:00:00"/>
    <s v="K.Anjineyulu"/>
    <d v="2021-11-06T00:00:00"/>
    <s v="K.Anjineyulu"/>
    <n v="160"/>
    <n v="160"/>
    <n v="0"/>
  </r>
  <r>
    <s v="Battalapalli"/>
    <s v="Sanjeevapuramu"/>
    <n v="1128"/>
    <s v="Lingareddy Palli"/>
    <n v="17"/>
    <s v="M.Ramanjineyulu"/>
    <x v="701"/>
    <x v="1"/>
    <d v="2022-04-25T00:00:00"/>
    <s v="K.Anjineyulu"/>
    <d v="2022-04-25T00:00:00"/>
    <s v="K.Anjineyulu"/>
    <n v="1"/>
    <n v="0"/>
    <n v="1"/>
  </r>
  <r>
    <s v="Battalapalli"/>
    <s v="Sanjeevapuramu"/>
    <n v="1128"/>
    <s v="Lingareddy Palli"/>
    <n v="17"/>
    <s v="M.Ramanjineyulu"/>
    <x v="701"/>
    <x v="3"/>
    <d v="2022-04-25T00:00:00"/>
    <s v="K.Anjineyulu"/>
    <d v="2022-04-25T00:00:00"/>
    <s v="K.Anjineyulu"/>
    <n v="1"/>
    <n v="0"/>
    <n v="1"/>
  </r>
  <r>
    <s v="Battalapalli"/>
    <s v="Sanjeevapuramu"/>
    <n v="1128"/>
    <s v="Lingareddy Palli"/>
    <n v="17"/>
    <s v="M.Ramanjineyulu"/>
    <x v="701"/>
    <x v="2"/>
    <d v="2022-05-20T00:00:00"/>
    <s v="K.Anjineyulu"/>
    <d v="2022-05-20T00:00:00"/>
    <s v="K.Anjineyulu"/>
    <n v="1"/>
    <n v="0"/>
    <n v="1"/>
  </r>
  <r>
    <s v="Battalapalli"/>
    <s v="Sanjeevapuramu"/>
    <n v="1128"/>
    <s v="Lingareddy Palli"/>
    <n v="17"/>
    <s v="M.Ramanjineyulu"/>
    <x v="701"/>
    <x v="3"/>
    <d v="2022-07-09T00:00:00"/>
    <s v="K.Anjineyulu"/>
    <d v="2022-07-09T00:00:00"/>
    <s v="K.Anjineyulu"/>
    <n v="1"/>
    <n v="0"/>
    <n v="1"/>
  </r>
  <r>
    <s v="Battalapalli"/>
    <s v="Sanjeevapuramu"/>
    <n v="1128"/>
    <s v="Lingareddy Palli"/>
    <n v="17"/>
    <s v="M.Ramanjineyulu"/>
    <x v="701"/>
    <x v="5"/>
    <d v="2022-08-25T00:00:00"/>
    <s v="K.Anjineyulu"/>
    <d v="2022-09-11T00:00:00"/>
    <s v="K.Anjineyulu"/>
    <n v="18"/>
    <n v="0"/>
    <n v="18"/>
  </r>
  <r>
    <s v="Kanaganepalli"/>
    <s v="Elakuntla"/>
    <n v="1136"/>
    <s v="Elakkuntla"/>
    <n v="1"/>
    <s v="V.Govindamma"/>
    <x v="702"/>
    <x v="3"/>
    <d v="2021-11-02T00:00:00"/>
    <s v="palaiah"/>
    <d v="2021-11-02T00:00:00"/>
    <s v="palaiah"/>
    <n v="156"/>
    <n v="156"/>
    <n v="0"/>
  </r>
  <r>
    <s v="Kanaganepalli"/>
    <s v="Elakuntla"/>
    <n v="1136"/>
    <s v="Elakkuntla"/>
    <n v="1"/>
    <s v="V.Govindamma"/>
    <x v="702"/>
    <x v="1"/>
    <d v="2022-06-06T00:00:00"/>
    <s v="palaiah"/>
    <d v="2022-06-23T00:00:00"/>
    <s v="palaiah"/>
    <n v="18"/>
    <n v="0"/>
    <n v="18"/>
  </r>
  <r>
    <s v="Kanaganepalli"/>
    <s v="Elakuntla"/>
    <n v="1136"/>
    <s v="Elakkuntla"/>
    <n v="2"/>
    <s v="K.Krishnavenamma"/>
    <x v="703"/>
    <x v="5"/>
    <d v="2022-06-06T00:00:00"/>
    <s v="palaiah"/>
    <d v="2022-06-23T00:00:00"/>
    <s v="palaiah"/>
    <n v="18"/>
    <n v="0"/>
    <n v="18"/>
  </r>
  <r>
    <s v="Kanaganepalli"/>
    <s v="Elakuntla"/>
    <n v="1136"/>
    <s v="Elakkuntla"/>
    <n v="3"/>
    <s v="K.Mamatha"/>
    <x v="704"/>
    <x v="1"/>
    <d v="2021-10-15T00:00:00"/>
    <s v="palaiah"/>
    <d v="2021-10-15T00:00:00"/>
    <s v="palaiah"/>
    <n v="138"/>
    <n v="138"/>
    <n v="0"/>
  </r>
  <r>
    <s v="Kanaganepalli"/>
    <s v="Elakuntla"/>
    <n v="1136"/>
    <s v="Elakkuntla"/>
    <n v="3"/>
    <s v="K.Mamatha"/>
    <x v="704"/>
    <x v="1"/>
    <d v="2022-06-06T00:00:00"/>
    <s v="palaiah"/>
    <d v="2022-06-23T00:00:00"/>
    <s v="palaiah"/>
    <n v="18"/>
    <n v="0"/>
    <n v="18"/>
  </r>
  <r>
    <s v="Kanaganepalli"/>
    <s v="Elakuntla"/>
    <n v="1136"/>
    <s v="Elakkuntla"/>
    <n v="3"/>
    <s v="K.Mamatha"/>
    <x v="704"/>
    <x v="3"/>
    <d v="2022-09-17T00:00:00"/>
    <s v="palaiah"/>
    <d v="2022-09-17T00:00:00"/>
    <s v="palaiah"/>
    <n v="1"/>
    <n v="0"/>
    <n v="1"/>
  </r>
  <r>
    <s v="Kanaganepalli"/>
    <s v="Elakuntla"/>
    <n v="1136"/>
    <s v="Elakkuntla"/>
    <n v="5"/>
    <s v="E.Savithramma"/>
    <x v="705"/>
    <x v="5"/>
    <d v="2022-06-06T00:00:00"/>
    <s v="palaiah"/>
    <d v="2022-06-17T00:00:00"/>
    <s v="palaiah"/>
    <n v="12"/>
    <n v="0"/>
    <n v="12"/>
  </r>
  <r>
    <s v="Kanaganepalli"/>
    <s v="Elakuntla"/>
    <n v="1136"/>
    <s v="Elakkuntla"/>
    <n v="6"/>
    <s v="E.Sangamma"/>
    <x v="706"/>
    <x v="1"/>
    <d v="2021-11-02T00:00:00"/>
    <s v="palaiah"/>
    <d v="2021-11-02T00:00:00"/>
    <s v="palaiah"/>
    <n v="156"/>
    <n v="156"/>
    <n v="0"/>
  </r>
  <r>
    <s v="Kanaganepalli"/>
    <s v="Elakuntla"/>
    <n v="1136"/>
    <s v="Elakkuntla"/>
    <n v="7"/>
    <s v="K.Jayasankarreddy"/>
    <x v="707"/>
    <x v="1"/>
    <d v="2022-06-06T00:00:00"/>
    <s v="palaiah"/>
    <d v="2022-06-17T00:00:00"/>
    <s v="palaiah"/>
    <n v="12"/>
    <n v="0"/>
    <n v="12"/>
  </r>
  <r>
    <s v="Kanaganepalli"/>
    <s v="Elakuntla"/>
    <n v="1136"/>
    <s v="Elakkuntla"/>
    <n v="8"/>
    <s v="K.Venkatalakshmamma"/>
    <x v="708"/>
    <x v="1"/>
    <d v="2022-09-17T00:00:00"/>
    <s v="palaiah"/>
    <d v="2022-09-17T00:00:00"/>
    <s v="palaiah"/>
    <n v="1"/>
    <n v="0"/>
    <n v="1"/>
  </r>
  <r>
    <s v="Kanaganepalli"/>
    <s v="Elakuntla"/>
    <n v="1136"/>
    <s v="Elakkuntla"/>
    <n v="10"/>
    <s v="K.Rathnamma"/>
    <x v="709"/>
    <x v="5"/>
    <d v="2022-06-06T00:00:00"/>
    <s v="palaiah"/>
    <d v="2022-06-17T00:00:00"/>
    <s v="palaiah"/>
    <n v="12"/>
    <n v="0"/>
    <n v="12"/>
  </r>
  <r>
    <s v="Kanaganepalli"/>
    <s v="Elakuntla"/>
    <n v="1136"/>
    <s v="Elakkuntla"/>
    <n v="11"/>
    <s v="K.Nagarathnamma"/>
    <x v="710"/>
    <x v="5"/>
    <d v="2022-06-06T00:00:00"/>
    <s v="palaiah"/>
    <d v="2022-06-17T00:00:00"/>
    <s v="palaiah"/>
    <n v="12"/>
    <n v="0"/>
    <n v="12"/>
  </r>
  <r>
    <s v="Tadimarri"/>
    <s v="Tdimarri"/>
    <n v="1138"/>
    <s v="Modugula Kunta"/>
    <n v="4"/>
    <s v="Alivelamma"/>
    <x v="711"/>
    <x v="0"/>
    <d v="2017-02-03T00:00:00"/>
    <s v="Mylar"/>
    <d v="2021-09-04T00:00:00"/>
    <s v="Mylar"/>
    <n v="97"/>
    <n v="97"/>
    <n v="0"/>
  </r>
  <r>
    <s v="Tadimarri"/>
    <s v="Tdimarri"/>
    <n v="1138"/>
    <s v="Modugula Kunta"/>
    <n v="5"/>
    <s v="N.Chennama"/>
    <x v="712"/>
    <x v="5"/>
    <d v="2021-09-02T00:00:00"/>
    <s v="Mylar"/>
    <d v="2021-09-04T00:00:00"/>
    <s v="Mylar"/>
    <n v="97"/>
    <n v="97"/>
    <n v="0"/>
  </r>
  <r>
    <s v="Tadimarri"/>
    <s v="Tdimarri"/>
    <n v="1138"/>
    <s v="Modugula Kunta"/>
    <n v="7"/>
    <s v="Varalakshmi"/>
    <x v="713"/>
    <x v="0"/>
    <d v="2021-09-03T00:00:00"/>
    <s v="Mylar"/>
    <d v="2021-09-04T00:00:00"/>
    <s v="Mylar"/>
    <n v="97"/>
    <n v="97"/>
    <n v="0"/>
  </r>
  <r>
    <s v="Tadimarri"/>
    <s v="Tdimarri"/>
    <n v="1138"/>
    <s v="Modugula Kunta"/>
    <n v="8"/>
    <s v="Saraswathi"/>
    <x v="714"/>
    <x v="4"/>
    <d v="2021-09-03T00:00:00"/>
    <s v="Mylar"/>
    <d v="2021-09-04T00:00:00"/>
    <s v="Mylar"/>
    <n v="97"/>
    <n v="97"/>
    <n v="0"/>
  </r>
  <r>
    <s v="Putaparthi"/>
    <s v="Nidimamidi"/>
    <n v="1169"/>
    <s v="Buggapalli"/>
    <n v="22"/>
    <s v="G.Prakash"/>
    <x v="715"/>
    <x v="3"/>
    <d v="2021-09-23T00:00:00"/>
    <s v="Mylar"/>
    <d v="2021-09-24T00:00:00"/>
    <s v="Mylar"/>
    <n v="117"/>
    <n v="117"/>
    <n v="0"/>
  </r>
  <r>
    <s v="Putaparthi"/>
    <s v="Nidimamidi"/>
    <n v="1169"/>
    <s v="Buggapalli"/>
    <n v="22"/>
    <s v="G.Prakash"/>
    <x v="715"/>
    <x v="4"/>
    <d v="2022-06-27T00:00:00"/>
    <s v="Mylar"/>
    <d v="2022-06-28T00:00:00"/>
    <s v="Mylar"/>
    <n v="2"/>
    <n v="0"/>
    <n v="2"/>
  </r>
  <r>
    <s v="Kanaganepalli"/>
    <s v=" Kanaganapalli"/>
    <n v="1143"/>
    <s v="Rampuram"/>
    <n v="1"/>
    <s v="D.Anusha"/>
    <x v="716"/>
    <x v="9"/>
    <d v="2021-07-01T00:00:00"/>
    <s v="palaiah"/>
    <s v="Not Yet Fixed"/>
    <m/>
    <n v="549"/>
    <n v="184"/>
    <n v="365"/>
  </r>
  <r>
    <s v="Kanaganepalli"/>
    <s v=" Kanaganapalli"/>
    <n v="1143"/>
    <s v="Rampuram"/>
    <n v="2"/>
    <s v="B.Chandramma"/>
    <x v="717"/>
    <x v="1"/>
    <d v="2021-08-02T00:00:00"/>
    <s v="palaiah"/>
    <d v="2021-08-05T00:00:00"/>
    <s v="palaiah"/>
    <n v="67"/>
    <n v="67"/>
    <n v="0"/>
  </r>
  <r>
    <s v="Kanaganepalli"/>
    <s v=" Kanaganapalli"/>
    <n v="1143"/>
    <s v="Rampuram"/>
    <n v="2"/>
    <s v="B.Chandramma"/>
    <x v="717"/>
    <x v="1"/>
    <d v="2022-05-23T00:00:00"/>
    <s v="palaiah"/>
    <d v="2022-05-26T00:00:00"/>
    <s v="palaiah"/>
    <n v="4"/>
    <n v="0"/>
    <n v="4"/>
  </r>
  <r>
    <s v="Kanaganepalli"/>
    <s v=" Kanaganapalli"/>
    <n v="1143"/>
    <s v="Rampuram"/>
    <n v="3"/>
    <s v="S.Narayanamma"/>
    <x v="718"/>
    <x v="4"/>
    <d v="2022-05-23T00:00:00"/>
    <s v="palaiah"/>
    <d v="2022-05-23T00:00:00"/>
    <s v="palaiah"/>
    <n v="1"/>
    <n v="0"/>
    <n v="1"/>
  </r>
  <r>
    <s v="Kanaganepalli"/>
    <s v=" Kanaganapalli"/>
    <n v="1143"/>
    <s v="Rampuram"/>
    <n v="5"/>
    <s v="B.Chandramma"/>
    <x v="719"/>
    <x v="6"/>
    <d v="2021-06-02T00:00:00"/>
    <s v="palaiah"/>
    <d v="2021-07-01T00:00:00"/>
    <s v="palaiah"/>
    <n v="32"/>
    <n v="32"/>
    <n v="0"/>
  </r>
  <r>
    <s v="Kanaganepalli"/>
    <s v=" Kanaganapalli"/>
    <n v="1143"/>
    <s v="Rampuram"/>
    <n v="6"/>
    <s v="G.Ujjamma"/>
    <x v="720"/>
    <x v="9"/>
    <d v="2021-07-01T00:00:00"/>
    <s v="palaiah"/>
    <s v="Not Yet Fixed"/>
    <m/>
    <n v="549"/>
    <n v="184"/>
    <n v="365"/>
  </r>
  <r>
    <s v="Kanaganepalli"/>
    <s v=" Kanaganapalli"/>
    <n v="1143"/>
    <s v="Rampuram"/>
    <n v="7"/>
    <s v="G.Nagendramma"/>
    <x v="721"/>
    <x v="1"/>
    <d v="2021-07-01T00:00:00"/>
    <s v="palaiah"/>
    <d v="2021-07-08T00:00:00"/>
    <s v="palaiah"/>
    <n v="39"/>
    <n v="39"/>
    <n v="0"/>
  </r>
  <r>
    <s v="Kanaganepalli"/>
    <s v=" Kanaganapalli"/>
    <n v="1143"/>
    <s v="Rampuram"/>
    <n v="7"/>
    <s v="G.Nagendramma"/>
    <x v="721"/>
    <x v="3"/>
    <d v="2021-09-17T00:00:00"/>
    <s v="palaiah"/>
    <d v="2021-09-17T00:00:00"/>
    <s v="palaiah"/>
    <n v="110"/>
    <n v="110"/>
    <n v="0"/>
  </r>
  <r>
    <s v="Kanaganepalli"/>
    <s v=" Kanaganapalli"/>
    <n v="1143"/>
    <s v="Rampuram"/>
    <n v="7"/>
    <s v="G.Nagendramma"/>
    <x v="721"/>
    <x v="1"/>
    <d v="2022-05-23T00:00:00"/>
    <s v="palaiah"/>
    <d v="2022-05-25T00:00:00"/>
    <s v="palaiah"/>
    <n v="3"/>
    <n v="0"/>
    <n v="3"/>
  </r>
  <r>
    <s v="Kanaganepalli"/>
    <s v=" Kanaganapalli"/>
    <n v="1143"/>
    <s v="Rampuram"/>
    <n v="7"/>
    <s v="G.Nagendramma"/>
    <x v="721"/>
    <x v="5"/>
    <d v="2022-07-26T00:00:00"/>
    <s v="palaiah"/>
    <d v="2022-08-01T00:00:00"/>
    <s v="palaiah"/>
    <n v="7"/>
    <n v="0"/>
    <n v="7"/>
  </r>
  <r>
    <s v="Kanaganepalli"/>
    <s v=" Kanaganapalli"/>
    <n v="1143"/>
    <s v="Rampuram"/>
    <n v="8"/>
    <s v="G.Lakshmidevi"/>
    <x v="722"/>
    <x v="3"/>
    <d v="2021-07-01T00:00:00"/>
    <s v="palaiah"/>
    <d v="2021-07-01T00:00:00"/>
    <s v="palaiah"/>
    <n v="32"/>
    <n v="32"/>
    <n v="0"/>
  </r>
  <r>
    <s v="Kanaganepalli"/>
    <s v=" Kanaganapalli"/>
    <n v="1143"/>
    <s v="Rampuram"/>
    <n v="8"/>
    <s v="G.Lakshmidevi"/>
    <x v="722"/>
    <x v="3"/>
    <d v="2021-09-17T00:00:00"/>
    <s v="palaiah"/>
    <d v="2021-09-17T00:00:00"/>
    <s v="palaiah"/>
    <n v="110"/>
    <n v="110"/>
    <n v="0"/>
  </r>
  <r>
    <s v="Kanaganepalli"/>
    <s v=" Kanaganapalli"/>
    <n v="1143"/>
    <s v="Rampuram"/>
    <n v="8"/>
    <s v="G.Lakshmidevi"/>
    <x v="722"/>
    <x v="1"/>
    <d v="2022-05-23T00:00:00"/>
    <s v="palaiah"/>
    <d v="2022-05-25T00:00:00"/>
    <s v="palaiah"/>
    <n v="3"/>
    <n v="0"/>
    <n v="3"/>
  </r>
  <r>
    <s v="Kanaganepalli"/>
    <s v=" Kanaganapalli"/>
    <n v="1143"/>
    <s v="Rampuram"/>
    <n v="8"/>
    <s v="G.Lakshmidevi"/>
    <x v="722"/>
    <x v="5"/>
    <d v="2022-07-28T00:00:00"/>
    <s v="palaiah"/>
    <d v="2022-08-01T00:00:00"/>
    <s v="palaiah"/>
    <n v="5"/>
    <n v="0"/>
    <n v="5"/>
  </r>
  <r>
    <s v="Kanaganepalli"/>
    <s v=" Kanaganapalli"/>
    <n v="1143"/>
    <s v="Rampuram"/>
    <n v="9"/>
    <s v="B.Ramanamma"/>
    <x v="723"/>
    <x v="1"/>
    <d v="2021-07-01T00:00:00"/>
    <s v="palaiah"/>
    <d v="2021-07-08T00:00:00"/>
    <s v="palaiah"/>
    <n v="39"/>
    <n v="39"/>
    <n v="0"/>
  </r>
  <r>
    <s v="Kanaganepalli"/>
    <s v=" Kanaganapalli"/>
    <n v="1143"/>
    <s v="Rampuram"/>
    <n v="9"/>
    <s v="B.Ramanamma"/>
    <x v="723"/>
    <x v="5"/>
    <d v="2022-11-17T00:00:00"/>
    <s v="palaiah"/>
    <d v="2022-11-18T00:00:00"/>
    <s v="palaiah"/>
    <n v="2"/>
    <n v="0"/>
    <n v="2"/>
  </r>
  <r>
    <s v="Kanaganepalli"/>
    <s v="Elakuntla"/>
    <n v="1136"/>
    <s v="Elakkuntla"/>
    <n v="17"/>
    <s v="B.Umadevi"/>
    <x v="724"/>
    <x v="1"/>
    <d v="2021-10-24T00:00:00"/>
    <s v="palaiah"/>
    <d v="2021-10-24T00:00:00"/>
    <s v="palaiah"/>
    <n v="147"/>
    <n v="147"/>
    <n v="0"/>
  </r>
  <r>
    <s v="Kanaganepalli"/>
    <s v="Elakuntla"/>
    <n v="1136"/>
    <s v="Elakkuntla"/>
    <n v="17"/>
    <s v="B.Umadevi"/>
    <x v="724"/>
    <x v="3"/>
    <d v="2021-11-01T00:00:00"/>
    <s v="palaiah"/>
    <d v="2021-11-01T00:00:00"/>
    <s v="palaiah"/>
    <n v="155"/>
    <n v="155"/>
    <n v="0"/>
  </r>
  <r>
    <s v="Kanaganepalli"/>
    <s v="Elakuntla"/>
    <n v="1136"/>
    <s v="Elakkuntla"/>
    <n v="17"/>
    <s v="B.Umadevi"/>
    <x v="724"/>
    <x v="5"/>
    <d v="2022-06-06T00:00:00"/>
    <s v="palaiah"/>
    <d v="2022-06-08T00:00:00"/>
    <s v="palaiah"/>
    <n v="3"/>
    <n v="0"/>
    <n v="3"/>
  </r>
  <r>
    <s v="Kanaganepalli"/>
    <s v="Elakuntla"/>
    <n v="1136"/>
    <s v="Elakkuntla"/>
    <n v="18"/>
    <s v="K.Suvarnamma"/>
    <x v="725"/>
    <x v="3"/>
    <d v="2022-09-17T00:00:00"/>
    <s v="palaiah"/>
    <d v="2022-09-17T00:00:00"/>
    <s v="palaiah"/>
    <n v="1"/>
    <n v="0"/>
    <n v="1"/>
  </r>
  <r>
    <s v="Kanaganepalli"/>
    <s v="Elakuntla"/>
    <n v="1136"/>
    <s v="Elakkuntla"/>
    <n v="22"/>
    <s v="K.Nandamohanreddy"/>
    <x v="726"/>
    <x v="3"/>
    <d v="2021-10-16T00:00:00"/>
    <s v="palaiah"/>
    <d v="2021-10-16T00:00:00"/>
    <s v="palaiah"/>
    <n v="139"/>
    <n v="139"/>
    <n v="0"/>
  </r>
  <r>
    <s v="Kanaganepalli"/>
    <s v=" Kanaganapalli"/>
    <n v="1143"/>
    <s v="Rampuram"/>
    <n v="10"/>
    <s v="D.Anitha"/>
    <x v="727"/>
    <x v="8"/>
    <d v="2021-07-01T00:00:00"/>
    <s v="palaiah"/>
    <s v="Not Yet Fixed"/>
    <m/>
    <n v="549"/>
    <n v="184"/>
    <n v="365"/>
  </r>
  <r>
    <s v="Kanaganepalli"/>
    <s v=" Kanaganapalli"/>
    <n v="1143"/>
    <s v="Rampuram"/>
    <n v="11"/>
    <s v="K.Sandya"/>
    <x v="728"/>
    <x v="14"/>
    <d v="2021-07-01T00:00:00"/>
    <s v="palaiah"/>
    <d v="2021-07-16T00:00:00"/>
    <s v="palaiah"/>
    <n v="47"/>
    <n v="47"/>
    <n v="0"/>
  </r>
  <r>
    <s v="Kanaganepalli"/>
    <s v=" Kanaganapalli"/>
    <n v="1143"/>
    <s v="Rampuram"/>
    <n v="11"/>
    <s v="K.Sandya"/>
    <x v="728"/>
    <x v="8"/>
    <d v="2022-05-23T00:00:00"/>
    <s v="palaiah"/>
    <d v="2022-05-28T00:00:00"/>
    <s v="palaiah"/>
    <n v="6"/>
    <n v="0"/>
    <n v="6"/>
  </r>
  <r>
    <s v="Kanaganepalli"/>
    <s v=" Kanaganapalli"/>
    <n v="1143"/>
    <s v="Rampuram"/>
    <n v="12"/>
    <s v="B.Lakshmidevi"/>
    <x v="729"/>
    <x v="9"/>
    <d v="2021-07-01T00:00:00"/>
    <s v="palaiah"/>
    <s v="Not Yet Fixed"/>
    <m/>
    <n v="549"/>
    <n v="184"/>
    <n v="365"/>
  </r>
  <r>
    <s v="Kanaganepalli"/>
    <s v=" Kanaganapalli"/>
    <n v="1143"/>
    <s v="Rampuram"/>
    <n v="14"/>
    <s v="G.Eswaramma"/>
    <x v="730"/>
    <x v="3"/>
    <d v="2021-09-17T00:00:00"/>
    <s v="palaiah"/>
    <d v="2021-09-17T00:00:00"/>
    <s v="palaiah"/>
    <n v="110"/>
    <n v="110"/>
    <n v="0"/>
  </r>
  <r>
    <s v="Kanaganepalli"/>
    <s v=" Kanaganapalli"/>
    <n v="1143"/>
    <s v="Rampuram"/>
    <n v="14"/>
    <s v="G.Eswaramma"/>
    <x v="730"/>
    <x v="1"/>
    <d v="2022-05-23T00:00:00"/>
    <s v="palaiah"/>
    <d v="2022-05-27T00:00:00"/>
    <s v="palaiah"/>
    <n v="5"/>
    <n v="0"/>
    <n v="5"/>
  </r>
  <r>
    <s v="Kanaganepalli"/>
    <s v=" Kanaganapalli"/>
    <n v="1143"/>
    <s v="Rampuram"/>
    <n v="14"/>
    <s v="G.Eswaramma"/>
    <x v="730"/>
    <x v="5"/>
    <d v="2022-07-28T00:00:00"/>
    <s v="palaiah"/>
    <d v="2022-08-01T00:00:00"/>
    <s v="palaiah"/>
    <n v="5"/>
    <n v="0"/>
    <n v="5"/>
  </r>
  <r>
    <s v="Battalapalli"/>
    <s v="Obulapuram"/>
    <n v="1144"/>
    <s v="Obulapuram"/>
    <n v="1"/>
    <s v="Chimperi Peddanna"/>
    <x v="731"/>
    <x v="3"/>
    <d v="2022-03-29T00:00:00"/>
    <s v="K.Anjineyulu"/>
    <d v="2022-03-29T00:00:00"/>
    <s v="K.Anjineyulu"/>
    <n v="1"/>
    <n v="0"/>
    <n v="1"/>
  </r>
  <r>
    <s v="Battalapalli"/>
    <s v="Obulapuram"/>
    <n v="1144"/>
    <s v="Obulapuram"/>
    <n v="1"/>
    <s v="Chimperi Peddanna"/>
    <x v="731"/>
    <x v="5"/>
    <d v="2022-07-14T00:00:00"/>
    <s v="K.Anjineyulu"/>
    <d v="2022-08-12T00:00:00"/>
    <s v="K.Anjineyulu"/>
    <n v="30"/>
    <n v="0"/>
    <n v="30"/>
  </r>
  <r>
    <s v="Dharmavaram"/>
    <s v="Regatipalli"/>
    <n v="238"/>
    <s v="Muchurami"/>
    <n v="75"/>
    <s v="M.Kalavathi"/>
    <x v="732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75"/>
    <s v="M.Kalavathi"/>
    <x v="732"/>
    <x v="8"/>
    <d v="2021-09-10T00:00:00"/>
    <s v="ahpalai"/>
    <d v="2021-10-08T00:00:00"/>
    <s v="palaiah"/>
    <n v="131"/>
    <n v="131"/>
    <n v="0"/>
  </r>
  <r>
    <s v="Dharmavaram"/>
    <s v="Regatipalli"/>
    <n v="238"/>
    <s v="Muchurami"/>
    <n v="76"/>
    <s v="B.Lakshmidevi"/>
    <x v="733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77"/>
    <s v="B.Bagyalakshmi"/>
    <x v="734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77"/>
    <s v="B.Bagyalakshmi"/>
    <x v="734"/>
    <x v="1"/>
    <d v="2021-09-10T00:00:00"/>
    <s v="ahpalai"/>
    <d v="2021-09-30T00:00:00"/>
    <s v="palaiah"/>
    <n v="123"/>
    <n v="123"/>
    <n v="0"/>
  </r>
  <r>
    <s v="Anantapur"/>
    <s v="Kodimi"/>
    <n v="952"/>
    <s v="Kodimi"/>
    <n v="1"/>
    <s v="Kadiyala Tirupathamma"/>
    <x v="735"/>
    <x v="3"/>
    <d v="2021-12-01T00:00:00"/>
    <s v="balaraju"/>
    <d v="2021-12-01T00:00:00"/>
    <s v="balaraju"/>
    <n v="185"/>
    <n v="185"/>
    <n v="0"/>
  </r>
  <r>
    <s v="Anantapur"/>
    <s v="Kodimi"/>
    <n v="952"/>
    <s v="Kodimi"/>
    <n v="1"/>
    <s v="Kadiyala Tirupathamma"/>
    <x v="735"/>
    <x v="11"/>
    <d v="2022-04-16T00:00:00"/>
    <s v="Bala Raju"/>
    <d v="2022-04-16T00:00:00"/>
    <s v="Bala Raju"/>
    <n v="1"/>
    <n v="0"/>
    <n v="1"/>
  </r>
  <r>
    <s v="Anantapur"/>
    <s v="Kodimi"/>
    <n v="952"/>
    <s v="Kodimi"/>
    <n v="2"/>
    <s v="C.Ramalinga"/>
    <x v="736"/>
    <x v="3"/>
    <d v="2022-04-08T00:00:00"/>
    <s v="Bala Raju"/>
    <d v="2022-04-08T00:00:00"/>
    <s v="Bala Raju"/>
    <n v="1"/>
    <n v="0"/>
    <n v="1"/>
  </r>
  <r>
    <s v="Anantapur"/>
    <s v="Kodimi"/>
    <n v="952"/>
    <s v="Kodimi"/>
    <n v="3"/>
    <s v="C.Kadiramma"/>
    <x v="737"/>
    <x v="3"/>
    <d v="2021-12-01T00:00:00"/>
    <s v="balaraju"/>
    <d v="2021-12-01T00:00:00"/>
    <s v="balaraju"/>
    <n v="185"/>
    <n v="185"/>
    <n v="0"/>
  </r>
  <r>
    <s v="Anantapur"/>
    <s v="Kodimi"/>
    <n v="952"/>
    <s v="Kodimi"/>
    <n v="3"/>
    <s v="C.Kadiramma"/>
    <x v="737"/>
    <x v="13"/>
    <d v="2021-12-01T00:00:00"/>
    <s v="balaraju"/>
    <d v="2021-12-01T00:00:00"/>
    <s v="balaraju"/>
    <n v="185"/>
    <n v="185"/>
    <n v="0"/>
  </r>
  <r>
    <s v="Anantapur"/>
    <s v="Kodimi"/>
    <n v="952"/>
    <s v="Kodimi"/>
    <n v="3"/>
    <s v="C.Kadiramma"/>
    <x v="737"/>
    <x v="3"/>
    <d v="2022-04-08T00:00:00"/>
    <s v="Bala Raju"/>
    <d v="2022-04-08T00:00:00"/>
    <s v="Bala Raju"/>
    <n v="1"/>
    <n v="0"/>
    <n v="1"/>
  </r>
  <r>
    <s v="Anantapur"/>
    <s v="Kodimi"/>
    <n v="952"/>
    <s v="Kodimi"/>
    <n v="4"/>
    <s v="C.Kanthamma"/>
    <x v="738"/>
    <x v="3"/>
    <d v="2021-12-01T00:00:00"/>
    <s v="balaraju"/>
    <d v="2021-12-01T00:00:00"/>
    <s v="balaraju"/>
    <n v="185"/>
    <n v="185"/>
    <n v="0"/>
  </r>
  <r>
    <s v="Anantapur"/>
    <s v="Kodimi"/>
    <n v="952"/>
    <s v="Kodimi"/>
    <n v="4"/>
    <s v="C.Kanthamma"/>
    <x v="738"/>
    <x v="13"/>
    <d v="2021-12-01T00:00:00"/>
    <s v="balaraju"/>
    <d v="2021-12-01T00:00:00"/>
    <s v="balaraju"/>
    <n v="185"/>
    <n v="185"/>
    <n v="0"/>
  </r>
  <r>
    <s v="Anantapur"/>
    <s v="Kodimi"/>
    <n v="952"/>
    <s v="Kodimi"/>
    <n v="5"/>
    <s v="V.Venkatalakshmi"/>
    <x v="739"/>
    <x v="3"/>
    <d v="2021-12-01T00:00:00"/>
    <s v="balaraju"/>
    <d v="2021-12-01T00:00:00"/>
    <s v="balaraju"/>
    <n v="185"/>
    <n v="185"/>
    <n v="0"/>
  </r>
  <r>
    <s v="Anantapur"/>
    <s v="Kodimi"/>
    <n v="952"/>
    <s v="Kodimi"/>
    <n v="5"/>
    <s v="V.Venkatalakshmi"/>
    <x v="739"/>
    <x v="13"/>
    <d v="2022-04-16T00:00:00"/>
    <s v="Bala Raju"/>
    <d v="2022-04-16T00:00:00"/>
    <s v="Bala Raju"/>
    <n v="1"/>
    <n v="0"/>
    <n v="1"/>
  </r>
  <r>
    <s v="Anantapur"/>
    <s v="Kodimi"/>
    <n v="952"/>
    <s v="Kodimi"/>
    <n v="6"/>
    <s v="B.Naramma"/>
    <x v="740"/>
    <x v="13"/>
    <d v="2021-12-01T00:00:00"/>
    <s v="balaraju"/>
    <d v="2021-12-01T00:00:00"/>
    <s v="balaraju"/>
    <n v="185"/>
    <n v="185"/>
    <n v="0"/>
  </r>
  <r>
    <s v="Anantapur"/>
    <s v="Kodimi"/>
    <n v="952"/>
    <s v="Kodimi"/>
    <n v="7"/>
    <s v="B.Ramalaksmi"/>
    <x v="741"/>
    <x v="4"/>
    <d v="2022-04-08T00:00:00"/>
    <s v="Bala Raju"/>
    <d v="2022-04-08T00:00:00"/>
    <s v="Bala Raju"/>
    <n v="1"/>
    <n v="0"/>
    <n v="1"/>
  </r>
  <r>
    <s v="Anantapur"/>
    <s v="Kodimi"/>
    <n v="952"/>
    <s v="Kodimi"/>
    <n v="11"/>
    <s v="B Padmavathi"/>
    <x v="742"/>
    <x v="3"/>
    <d v="2021-12-01T00:00:00"/>
    <s v="balaraju"/>
    <d v="2021-12-01T00:00:00"/>
    <s v="balaraju"/>
    <n v="185"/>
    <n v="185"/>
    <n v="0"/>
  </r>
  <r>
    <s v="Anantapur Rural"/>
    <s v="Upparapalli"/>
    <n v="1122"/>
    <s v="Upparapalli"/>
    <n v="14"/>
    <s v="Ayapareddy"/>
    <x v="743"/>
    <x v="9"/>
    <d v="2022-03-30T00:00:00"/>
    <s v="palaiah"/>
    <s v="Not Yet Fixed"/>
    <m/>
    <n v="277"/>
    <n v="0"/>
    <n v="277"/>
  </r>
  <r>
    <s v="Dharmavaram"/>
    <s v="Regatipalli"/>
    <n v="238"/>
    <s v="Muchurami"/>
    <n v="78"/>
    <s v="B.Lalithamma"/>
    <x v="744"/>
    <x v="8"/>
    <d v="2021-08-02T00:00:00"/>
    <s v="palaiah"/>
    <d v="2021-08-05T00:00:00"/>
    <s v="palaiah"/>
    <n v="67"/>
    <n v="67"/>
    <n v="0"/>
  </r>
  <r>
    <s v="Dharmavaram"/>
    <s v="Chigicherla"/>
    <n v="59"/>
    <s v="Chigicherla"/>
    <n v="1"/>
    <s v="R.pullareddy"/>
    <x v="745"/>
    <x v="12"/>
    <d v="2022-04-29T00:00:00"/>
    <s v="Mylar"/>
    <d v="2022-04-29T00:00:00"/>
    <s v="Mylar"/>
    <n v="1"/>
    <n v="0"/>
    <n v="1"/>
  </r>
  <r>
    <s v="Dharmavaram"/>
    <s v="Chigicherla"/>
    <n v="59"/>
    <s v="Chigicherla"/>
    <n v="2"/>
    <s v="K.Narayanmma"/>
    <x v="746"/>
    <x v="3"/>
    <d v="2022-04-29T00:00:00"/>
    <s v="Mylar"/>
    <d v="2022-04-29T00:00:00"/>
    <s v="Mylar"/>
    <n v="1"/>
    <n v="0"/>
    <n v="1"/>
  </r>
  <r>
    <s v="Dharmavaram"/>
    <s v="Chigicherla"/>
    <n v="59"/>
    <s v="Chigicherla"/>
    <n v="3"/>
    <s v="M.Savtramma"/>
    <x v="747"/>
    <x v="1"/>
    <d v="2022-04-29T00:00:00"/>
    <s v="Mylar"/>
    <d v="2022-04-29T00:00:00"/>
    <s v="Mylar"/>
    <n v="1"/>
    <n v="0"/>
    <n v="1"/>
  </r>
  <r>
    <s v="Dharmavaram"/>
    <s v="Chigicherla"/>
    <n v="59"/>
    <s v="Chigicherla"/>
    <n v="4"/>
    <s v="C.Lakshmidevi"/>
    <x v="748"/>
    <x v="5"/>
    <d v="2022-06-08T00:00:00"/>
    <s v="Mylar"/>
    <d v="2022-06-09T00:00:00"/>
    <s v="Mylar"/>
    <n v="2"/>
    <n v="0"/>
    <n v="2"/>
  </r>
  <r>
    <s v="Dharmavaram"/>
    <s v="Chigicherla"/>
    <n v="59"/>
    <s v="Chigicherla"/>
    <n v="27"/>
    <s v="K.Yasodhamma"/>
    <x v="749"/>
    <x v="1"/>
    <d v="2022-04-29T00:00:00"/>
    <s v="Mylar"/>
    <d v="2022-04-29T00:00:00"/>
    <s v="Mylar"/>
    <n v="1"/>
    <n v="0"/>
    <n v="1"/>
  </r>
  <r>
    <s v="Dharmavaram"/>
    <s v="Chigicherla"/>
    <n v="59"/>
    <s v="Chigicherla"/>
    <n v="27"/>
    <s v="K.Yasodhamma"/>
    <x v="749"/>
    <x v="2"/>
    <d v="2022-04-29T00:00:00"/>
    <s v="Mylar"/>
    <d v="2022-04-29T00:00:00"/>
    <s v="Mylar"/>
    <n v="1"/>
    <n v="0"/>
    <n v="1"/>
  </r>
  <r>
    <s v="Dharmavaram"/>
    <s v="Chigicherla"/>
    <n v="59"/>
    <s v="Chigicherla"/>
    <n v="27"/>
    <s v="K.Yasodhamma"/>
    <x v="749"/>
    <x v="5"/>
    <d v="2022-06-08T00:00:00"/>
    <s v="Mylar"/>
    <d v="2022-06-09T00:00:00"/>
    <s v="Mylar"/>
    <n v="2"/>
    <n v="0"/>
    <n v="2"/>
  </r>
  <r>
    <s v="Dharmavaram"/>
    <s v="Chigicherla"/>
    <n v="59"/>
    <s v="Chigicherla"/>
    <n v="27"/>
    <s v="K.Yasodhamma"/>
    <x v="749"/>
    <x v="3"/>
    <d v="2022-06-09T00:00:00"/>
    <s v="Mylar"/>
    <d v="2022-06-09T00:00:00"/>
    <s v="Mylar"/>
    <n v="1"/>
    <n v="0"/>
    <n v="1"/>
  </r>
  <r>
    <s v="Dharmavaram"/>
    <s v="Chigicherla"/>
    <n v="59"/>
    <s v="Chigicherla"/>
    <n v="28"/>
    <s v="K.Bhagyalakshmi"/>
    <x v="750"/>
    <x v="3"/>
    <d v="2022-04-29T00:00:00"/>
    <s v="Mylar"/>
    <d v="2022-04-29T00:00:00"/>
    <s v="Mylar"/>
    <n v="1"/>
    <n v="0"/>
    <n v="1"/>
  </r>
  <r>
    <s v="Dharmavaram"/>
    <s v="Chigicherla"/>
    <n v="59"/>
    <s v="Chigicherla"/>
    <n v="30"/>
    <s v="C.Ramanjinamma"/>
    <x v="751"/>
    <x v="3"/>
    <d v="2022-06-09T00:00:00"/>
    <s v="Mylar"/>
    <d v="2022-06-09T00:00:00"/>
    <s v="Mylar"/>
    <n v="1"/>
    <n v="0"/>
    <n v="1"/>
  </r>
  <r>
    <s v="Kanaganepalli"/>
    <s v=" Kanaganapalli"/>
    <n v="1143"/>
    <s v="Rampuram"/>
    <n v="16"/>
    <s v="G Radha"/>
    <x v="752"/>
    <x v="5"/>
    <d v="2021-07-01T00:00:00"/>
    <s v="palaiah"/>
    <d v="2021-08-01T00:00:00"/>
    <s v="palaiah"/>
    <n v="63"/>
    <n v="63"/>
    <n v="0"/>
  </r>
  <r>
    <s v="Kanaganepalli"/>
    <s v=" Kanaganapalli"/>
    <n v="1143"/>
    <s v="Rampuram"/>
    <n v="16"/>
    <s v="G Radha"/>
    <x v="752"/>
    <x v="15"/>
    <d v="2022-05-23T00:00:00"/>
    <s v="palaiah"/>
    <d v="2022-05-27T00:00:00"/>
    <s v="palaiah"/>
    <n v="5"/>
    <n v="0"/>
    <n v="5"/>
  </r>
  <r>
    <s v="Kanaganepalli"/>
    <s v=" Kanaganapalli"/>
    <n v="1143"/>
    <s v="Rampuram"/>
    <n v="17"/>
    <s v="B.Rajamma"/>
    <x v="753"/>
    <x v="9"/>
    <d v="2021-07-01T00:00:00"/>
    <s v="palaiah"/>
    <s v="Not Yet Fixed"/>
    <m/>
    <n v="549"/>
    <n v="184"/>
    <n v="365"/>
  </r>
  <r>
    <s v="Battalapalli"/>
    <s v="Appara Chervu"/>
    <n v="1109"/>
    <s v="Appara chervu"/>
    <n v="1"/>
    <s v="Aakylati Veeranarappa"/>
    <x v="754"/>
    <x v="3"/>
    <d v="2021-09-26T00:00:00"/>
    <s v="K.Anjineyulu"/>
    <d v="2021-09-27T00:00:00"/>
    <s v="K.Anjineyulu"/>
    <n v="120"/>
    <n v="120"/>
    <n v="0"/>
  </r>
  <r>
    <s v="Battalapalli"/>
    <s v="Appara Chervu"/>
    <n v="1109"/>
    <s v="Appara chervu"/>
    <n v="13"/>
    <s v="Masireddygari Madava Reddy"/>
    <x v="755"/>
    <x v="3"/>
    <d v="2021-09-26T00:00:00"/>
    <s v="K.Anjineyulu"/>
    <d v="2021-09-27T00:00:00"/>
    <s v="K.Anjineyulu"/>
    <n v="120"/>
    <n v="120"/>
    <n v="0"/>
  </r>
  <r>
    <s v="Battalapalli"/>
    <s v="Appara Chervu"/>
    <n v="1109"/>
    <s v="Appara chervu"/>
    <n v="13"/>
    <s v="Masireddygari Madava Reddy"/>
    <x v="755"/>
    <x v="4"/>
    <d v="2021-09-26T00:00:00"/>
    <s v="K.Anjineyulu"/>
    <d v="2021-09-27T00:00:00"/>
    <s v="K.Anjineyulu"/>
    <n v="120"/>
    <n v="120"/>
    <n v="0"/>
  </r>
  <r>
    <s v="Battalapalli"/>
    <s v="Appara Chervu"/>
    <n v="1109"/>
    <s v="Appara chervu"/>
    <n v="14"/>
    <s v="M.Aswani Kumar Reddy"/>
    <x v="756"/>
    <x v="3"/>
    <d v="2021-09-26T00:00:00"/>
    <s v="K.Anjineyulu"/>
    <d v="2021-09-27T00:00:00"/>
    <s v="K.Anjineyulu"/>
    <n v="120"/>
    <n v="120"/>
    <n v="0"/>
  </r>
  <r>
    <s v="Battalapalli"/>
    <s v="Appara Chervu"/>
    <n v="1109"/>
    <s v="Appara chervu"/>
    <n v="15"/>
    <s v="M.Narayana Reddy"/>
    <x v="757"/>
    <x v="3"/>
    <d v="2021-09-26T00:00:00"/>
    <s v="K.Anjineyulu"/>
    <d v="2021-09-27T00:00:00"/>
    <s v="K.Anjineyulu"/>
    <n v="120"/>
    <n v="120"/>
    <n v="0"/>
  </r>
  <r>
    <s v="Battalapalli"/>
    <s v="Appara Chervu"/>
    <n v="1109"/>
    <s v="Appara chervu"/>
    <n v="15"/>
    <s v="M.Narayana Reddy"/>
    <x v="757"/>
    <x v="4"/>
    <d v="2021-09-26T00:00:00"/>
    <s v="K.Anjineyulu"/>
    <d v="2021-09-27T00:00:00"/>
    <s v="K.Anjineyulu"/>
    <n v="120"/>
    <n v="120"/>
    <n v="0"/>
  </r>
  <r>
    <s v="Dharmavaram"/>
    <s v="Regatipalli"/>
    <n v="238"/>
    <s v="Muchurami"/>
    <n v="79"/>
    <s v="K.Madhavi"/>
    <x v="758"/>
    <x v="8"/>
    <d v="2021-08-02T00:00:00"/>
    <s v="palaiah"/>
    <d v="2021-08-05T00:00:00"/>
    <s v="palaiah"/>
    <n v="67"/>
    <n v="67"/>
    <n v="0"/>
  </r>
  <r>
    <s v="Dharmavaram"/>
    <s v="Regatipalli"/>
    <n v="238"/>
    <s v="Muchurami"/>
    <n v="79"/>
    <s v="K.Madhavi"/>
    <x v="758"/>
    <x v="1"/>
    <d v="2021-09-10T00:00:00"/>
    <s v="ahpalai"/>
    <d v="2021-10-02T00:00:00"/>
    <s v="palaiah"/>
    <n v="125"/>
    <n v="125"/>
    <n v="0"/>
  </r>
  <r>
    <s v="Dharmavaram"/>
    <s v="Regatipalli"/>
    <n v="238"/>
    <s v="Muchurami"/>
    <n v="80"/>
    <s v="B.Ramanjinamma"/>
    <x v="759"/>
    <x v="9"/>
    <d v="2021-06-03T00:00:00"/>
    <s v="palaiah"/>
    <s v="Not Yet Fixed"/>
    <m/>
    <n v="577"/>
    <n v="212"/>
    <n v="365"/>
  </r>
  <r>
    <s v="Putaparthi"/>
    <s v="Nidimamidi"/>
    <n v="1169"/>
    <s v="Buggapalli"/>
    <n v="24"/>
    <s v="Y.Swaroopa"/>
    <x v="760"/>
    <x v="13"/>
    <d v="2021-10-02T00:00:00"/>
    <s v="Mylar"/>
    <d v="2021-10-04T00:00:00"/>
    <s v="Mylar"/>
    <n v="127"/>
    <n v="127"/>
    <n v="0"/>
  </r>
  <r>
    <s v="Putaparthi"/>
    <s v="Nidimamidi"/>
    <n v="1169"/>
    <s v="Buggapalli"/>
    <n v="25"/>
    <s v="Sathyamaya"/>
    <x v="761"/>
    <x v="4"/>
    <d v="2022-06-27T00:00:00"/>
    <s v="Mylar"/>
    <d v="2022-06-28T00:00:00"/>
    <s v="Mylar"/>
    <n v="2"/>
    <n v="0"/>
    <n v="2"/>
  </r>
  <r>
    <s v="Putaparthi"/>
    <s v="Nidimamidi"/>
    <n v="1169"/>
    <s v="Buggapalli"/>
    <n v="26"/>
    <s v="G.Ravi chandhra"/>
    <x v="762"/>
    <x v="3"/>
    <d v="2021-09-15T00:00:00"/>
    <s v="Mylar"/>
    <d v="2021-09-16T00:00:00"/>
    <s v="Mylar"/>
    <n v="109"/>
    <n v="109"/>
    <n v="0"/>
  </r>
  <r>
    <s v="Putaparthi"/>
    <s v="Nidimamidi"/>
    <n v="1169"/>
    <s v="Buggapalli"/>
    <n v="27"/>
    <s v="K.Hemadri"/>
    <x v="763"/>
    <x v="13"/>
    <d v="2021-10-02T00:00:00"/>
    <s v="Mylar"/>
    <d v="2021-10-04T00:00:00"/>
    <s v="Mylar"/>
    <n v="127"/>
    <n v="127"/>
    <n v="0"/>
  </r>
  <r>
    <s v="Putaparthi"/>
    <s v="Nidimamidi"/>
    <n v="1169"/>
    <s v="Buggapalli"/>
    <n v="28"/>
    <s v="Y.Narayanappa"/>
    <x v="764"/>
    <x v="3"/>
    <d v="2021-09-22T00:00:00"/>
    <s v="Mylar"/>
    <d v="2021-09-23T00:00:00"/>
    <s v="Mylar"/>
    <n v="116"/>
    <n v="116"/>
    <n v="0"/>
  </r>
  <r>
    <s v="Anantapur"/>
    <s v="Kodimi"/>
    <n v="952"/>
    <s v="Kodimi"/>
    <n v="12"/>
    <s v="C.Kavitha"/>
    <x v="765"/>
    <x v="3"/>
    <d v="2022-04-08T00:00:00"/>
    <s v="Bala Raju"/>
    <d v="2022-04-08T00:00:00"/>
    <s v="Bala Raju"/>
    <n v="1"/>
    <n v="0"/>
    <n v="1"/>
  </r>
  <r>
    <s v="Anantapur"/>
    <s v="Kodimi"/>
    <n v="952"/>
    <s v="Kodimi"/>
    <n v="12"/>
    <s v="C.Kavitha"/>
    <x v="765"/>
    <x v="13"/>
    <d v="2022-04-16T00:00:00"/>
    <s v="Bala Raju"/>
    <d v="2022-04-16T00:00:00"/>
    <s v="Bala Raju"/>
    <n v="1"/>
    <n v="0"/>
    <n v="1"/>
  </r>
  <r>
    <s v="Anantapur"/>
    <s v="Kodimi"/>
    <n v="952"/>
    <s v="Kodimi"/>
    <n v="13"/>
    <s v="Gujjala Suvarna"/>
    <x v="766"/>
    <x v="3"/>
    <d v="2022-04-08T00:00:00"/>
    <s v="Bala Raju"/>
    <d v="2022-04-08T00:00:00"/>
    <s v="Bala Raju"/>
    <n v="1"/>
    <n v="0"/>
    <n v="1"/>
  </r>
  <r>
    <s v="Anantapur"/>
    <s v="Kodimi"/>
    <n v="952"/>
    <s v="Kodimi"/>
    <n v="14"/>
    <s v="B.Bharathi"/>
    <x v="767"/>
    <x v="13"/>
    <d v="2022-04-16T00:00:00"/>
    <s v="Bala Raju"/>
    <d v="2022-04-16T00:00:00"/>
    <s v="Bala Raju"/>
    <n v="1"/>
    <n v="0"/>
    <n v="1"/>
  </r>
  <r>
    <s v="Anantapur"/>
    <s v="Kodimi"/>
    <n v="952"/>
    <s v="Kodimi"/>
    <n v="16"/>
    <s v="V.Sharadhamma"/>
    <x v="768"/>
    <x v="3"/>
    <d v="2022-04-15T00:00:00"/>
    <s v="Bala Raju"/>
    <d v="2022-04-16T00:00:00"/>
    <s v="Bala Raju"/>
    <n v="2"/>
    <n v="0"/>
    <n v="2"/>
  </r>
  <r>
    <s v="Anantapur"/>
    <s v="Kodimi"/>
    <n v="952"/>
    <s v="Kodimi"/>
    <n v="17"/>
    <s v="B.Kateswaramma"/>
    <x v="769"/>
    <x v="3"/>
    <d v="2022-04-15T00:00:00"/>
    <s v="Bala Raju"/>
    <d v="2022-04-16T00:00:00"/>
    <s v="Bala Raju"/>
    <n v="2"/>
    <n v="0"/>
    <n v="2"/>
  </r>
  <r>
    <s v="Anantapur"/>
    <s v="Kodimi"/>
    <n v="952"/>
    <s v="Kodimi"/>
    <n v="18"/>
    <s v="B.Rmalakshimamma"/>
    <x v="770"/>
    <x v="3"/>
    <d v="2022-04-15T00:00:00"/>
    <s v="Bala Raju"/>
    <d v="2022-04-16T00:00:00"/>
    <s v="Bala Raju"/>
    <n v="2"/>
    <n v="0"/>
    <n v="2"/>
  </r>
  <r>
    <s v="Anantapur"/>
    <s v="Kodimi"/>
    <n v="952"/>
    <s v="Kodimi"/>
    <n v="19"/>
    <s v="B.Lakshminarasamma"/>
    <x v="771"/>
    <x v="3"/>
    <d v="2022-04-15T00:00:00"/>
    <s v="Bala Raju"/>
    <d v="2022-04-16T00:00:00"/>
    <s v="Bala Raju"/>
    <n v="2"/>
    <n v="0"/>
    <n v="2"/>
  </r>
  <r>
    <s v="Kanaganepalli"/>
    <s v="Mukthapuram"/>
    <n v="1157"/>
    <s v="Mukthapuram"/>
    <n v="1"/>
    <s v="T.Sujatha"/>
    <x v="772"/>
    <x v="3"/>
    <d v="2021-07-01T00:00:00"/>
    <s v="palaiah"/>
    <d v="2021-07-01T00:00:00"/>
    <s v="palaiah"/>
    <n v="32"/>
    <n v="32"/>
    <n v="0"/>
  </r>
  <r>
    <s v="Kanaganepalli"/>
    <s v="Mukthapuram"/>
    <n v="1157"/>
    <s v="Mukthapuram"/>
    <n v="1"/>
    <s v="T.Sujatha"/>
    <x v="772"/>
    <x v="3"/>
    <d v="2021-11-27T00:00:00"/>
    <s v="palaiah"/>
    <d v="2021-11-27T00:00:00"/>
    <s v="palaiah"/>
    <n v="181"/>
    <n v="181"/>
    <n v="0"/>
  </r>
  <r>
    <s v="Kanaganepalli"/>
    <s v="Mukthapuram"/>
    <n v="1157"/>
    <s v="Mukthapuram"/>
    <n v="1"/>
    <s v="T.Sujatha"/>
    <x v="772"/>
    <x v="2"/>
    <d v="2022-03-29T00:00:00"/>
    <s v="palaiah"/>
    <d v="2022-03-29T00:00:00"/>
    <s v="palaiah"/>
    <n v="1"/>
    <n v="0"/>
    <n v="1"/>
  </r>
  <r>
    <s v="Kanaganepalli"/>
    <s v="Mukthapuram"/>
    <n v="1157"/>
    <s v="Mukthapuram"/>
    <n v="1"/>
    <s v="T.Sujatha"/>
    <x v="772"/>
    <x v="5"/>
    <d v="2022-11-17T00:00:00"/>
    <s v="palaiah"/>
    <d v="2022-11-18T00:00:00"/>
    <s v="palaiah"/>
    <n v="2"/>
    <n v="0"/>
    <n v="2"/>
  </r>
  <r>
    <s v="Kanaganepalli"/>
    <s v="Mukthapuram"/>
    <n v="1157"/>
    <s v="Mukthapuram"/>
    <n v="2"/>
    <s v="T Lakshmireddy"/>
    <x v="773"/>
    <x v="2"/>
    <d v="2022-03-29T00:00:00"/>
    <s v="palaiah"/>
    <d v="2022-03-29T00:00:00"/>
    <s v="palaiah"/>
    <n v="1"/>
    <n v="0"/>
    <n v="1"/>
  </r>
  <r>
    <s v="Kanaganepalli"/>
    <s v="Mukthapuram"/>
    <n v="1157"/>
    <s v="Mukthapuram"/>
    <n v="2"/>
    <s v="T Lakshmireddy"/>
    <x v="773"/>
    <x v="3"/>
    <d v="2022-09-16T00:00:00"/>
    <s v="palaiah"/>
    <d v="2022-09-16T00:00:00"/>
    <s v="palaiah"/>
    <n v="1"/>
    <n v="0"/>
    <n v="1"/>
  </r>
  <r>
    <s v="Kanaganepalli"/>
    <s v="Mukthapuram"/>
    <n v="1157"/>
    <s v="Mukthapuram"/>
    <n v="3"/>
    <s v="T.Jyothi"/>
    <x v="774"/>
    <x v="5"/>
    <d v="2021-07-01T00:00:00"/>
    <s v="palaiah"/>
    <d v="2021-07-23T00:00:00"/>
    <s v="palaiah"/>
    <n v="54"/>
    <n v="54"/>
    <n v="0"/>
  </r>
  <r>
    <s v="Kanaganepalli"/>
    <s v="Mukthapuram"/>
    <n v="1157"/>
    <s v="Mukthapuram"/>
    <n v="3"/>
    <s v="T.Jyothi"/>
    <x v="774"/>
    <x v="3"/>
    <d v="2021-11-30T00:00:00"/>
    <s v="palaiah"/>
    <d v="2021-11-30T00:00:00"/>
    <s v="palaiah"/>
    <n v="184"/>
    <n v="184"/>
    <n v="0"/>
  </r>
  <r>
    <s v="Kanaganepalli"/>
    <s v="Mukthapuram"/>
    <n v="1157"/>
    <s v="Mukthapuram"/>
    <n v="3"/>
    <s v="T.Jyothi"/>
    <x v="774"/>
    <x v="1"/>
    <d v="2022-03-29T00:00:00"/>
    <s v="palaiah"/>
    <d v="2022-03-30T00:00:00"/>
    <s v="palaiah"/>
    <n v="2"/>
    <n v="0"/>
    <n v="2"/>
  </r>
  <r>
    <s v="Kanaganepalli"/>
    <s v="Mukthapuram"/>
    <n v="1157"/>
    <s v="Mukthapuram"/>
    <n v="3"/>
    <s v="T.Jyothi"/>
    <x v="774"/>
    <x v="5"/>
    <d v="2022-05-14T00:00:00"/>
    <s v="palaiah"/>
    <d v="2022-05-17T00:00:00"/>
    <s v="palaiah"/>
    <n v="4"/>
    <n v="0"/>
    <n v="4"/>
  </r>
  <r>
    <s v="Kanaganepalli"/>
    <s v="Mukthapuram"/>
    <n v="1157"/>
    <s v="Mukthapuram"/>
    <n v="4"/>
    <s v="Y.Sumalatha"/>
    <x v="775"/>
    <x v="1"/>
    <d v="2021-07-01T00:00:00"/>
    <s v="palaiah"/>
    <d v="2021-07-01T00:00:00"/>
    <s v="palaiah"/>
    <n v="32"/>
    <n v="32"/>
    <n v="0"/>
  </r>
  <r>
    <s v="Kanaganepalli"/>
    <s v="Mukthapuram"/>
    <n v="1157"/>
    <s v="Mukthapuram"/>
    <n v="4"/>
    <s v="Y.Sumalatha"/>
    <x v="775"/>
    <x v="1"/>
    <d v="2022-03-29T00:00:00"/>
    <s v="palaiah"/>
    <d v="2022-03-30T00:00:00"/>
    <s v="palaiah"/>
    <n v="2"/>
    <n v="0"/>
    <n v="2"/>
  </r>
  <r>
    <s v="Kanaganepalli"/>
    <s v="Mukthapuram"/>
    <n v="1157"/>
    <s v="Mukthapuram"/>
    <n v="4"/>
    <s v="Y.Sumalatha"/>
    <x v="775"/>
    <x v="5"/>
    <d v="2022-11-16T00:00:00"/>
    <s v="palaiah"/>
    <d v="2022-11-16T00:00:00"/>
    <s v="palaiah"/>
    <n v="1"/>
    <n v="0"/>
    <n v="1"/>
  </r>
  <r>
    <s v="Kanaganepalli"/>
    <s v="Mukthapuram"/>
    <n v="1157"/>
    <s v="Mukthapuram"/>
    <n v="5"/>
    <s v="G.Jamuna"/>
    <x v="776"/>
    <x v="3"/>
    <d v="2021-07-01T00:00:00"/>
    <s v="palaiah"/>
    <d v="2021-07-01T00:00:00"/>
    <s v="palaiah"/>
    <n v="32"/>
    <n v="32"/>
    <n v="0"/>
  </r>
  <r>
    <s v="Kanaganepalli"/>
    <s v="Mukthapuram"/>
    <n v="1157"/>
    <s v="Mukthapuram"/>
    <n v="5"/>
    <s v="G.Jamuna"/>
    <x v="776"/>
    <x v="5"/>
    <d v="2021-08-01T00:00:00"/>
    <s v="palaiah"/>
    <d v="2021-08-05T00:00:00"/>
    <s v="palaiah"/>
    <n v="67"/>
    <n v="67"/>
    <n v="0"/>
  </r>
  <r>
    <s v="Kanaganepalli"/>
    <s v="Mukthapuram"/>
    <n v="1157"/>
    <s v="Mukthapuram"/>
    <n v="5"/>
    <s v="G.Jamuna"/>
    <x v="776"/>
    <x v="3"/>
    <d v="2021-11-27T00:00:00"/>
    <s v="palaiah"/>
    <d v="2021-11-27T00:00:00"/>
    <s v="palaiah"/>
    <n v="181"/>
    <n v="181"/>
    <n v="0"/>
  </r>
  <r>
    <s v="Kanaganepalli"/>
    <s v="Mukthapuram"/>
    <n v="1157"/>
    <s v="Mukthapuram"/>
    <n v="5"/>
    <s v="G.Jamuna"/>
    <x v="776"/>
    <x v="2"/>
    <d v="2022-03-29T00:00:00"/>
    <s v="palaiah"/>
    <d v="2022-03-29T00:00:00"/>
    <s v="palaiah"/>
    <n v="1"/>
    <n v="0"/>
    <n v="1"/>
  </r>
  <r>
    <s v="Kanaganepalli"/>
    <s v="Mukthapuram"/>
    <n v="1157"/>
    <s v="Mukthapuram"/>
    <n v="5"/>
    <s v="G.Jamuna"/>
    <x v="776"/>
    <x v="5"/>
    <d v="2022-05-14T00:00:00"/>
    <s v="palaiah"/>
    <d v="2022-05-17T00:00:00"/>
    <s v="palaiah"/>
    <n v="4"/>
    <n v="0"/>
    <n v="4"/>
  </r>
  <r>
    <s v="Kanaganepalli"/>
    <s v="Mukthapuram"/>
    <n v="1157"/>
    <s v="Mukthapuram"/>
    <n v="5"/>
    <s v="G.Jamuna"/>
    <x v="776"/>
    <x v="3"/>
    <d v="2022-09-16T00:00:00"/>
    <s v="palaiah"/>
    <d v="2022-09-16T00:00:00"/>
    <s v="palaiah"/>
    <n v="1"/>
    <n v="0"/>
    <n v="1"/>
  </r>
  <r>
    <s v="Kanaganepalli"/>
    <s v="Mukthapuram"/>
    <n v="1157"/>
    <s v="Mukthapuram"/>
    <n v="6"/>
    <s v="G.Narayanamma"/>
    <x v="777"/>
    <x v="5"/>
    <d v="2021-07-01T00:00:00"/>
    <s v="palaiah"/>
    <d v="2021-07-11T00:00:00"/>
    <s v="palaiah"/>
    <n v="42"/>
    <n v="42"/>
    <n v="0"/>
  </r>
  <r>
    <s v="Kanaganepalli"/>
    <s v="Mukthapuram"/>
    <n v="1157"/>
    <s v="Mukthapuram"/>
    <n v="6"/>
    <s v="G.Narayanamma"/>
    <x v="777"/>
    <x v="1"/>
    <d v="2021-11-10T00:00:00"/>
    <s v="palaiah"/>
    <d v="2021-11-10T00:00:00"/>
    <s v="palaiah"/>
    <n v="164"/>
    <n v="164"/>
    <n v="0"/>
  </r>
  <r>
    <s v="Kanaganepalli"/>
    <s v="Mukthapuram"/>
    <n v="1157"/>
    <s v="Mukthapuram"/>
    <n v="6"/>
    <s v="G.Narayanamma"/>
    <x v="777"/>
    <x v="1"/>
    <d v="2022-03-29T00:00:00"/>
    <s v="palaiah"/>
    <d v="2022-03-30T00:00:00"/>
    <s v="palaiah"/>
    <n v="2"/>
    <n v="0"/>
    <n v="2"/>
  </r>
  <r>
    <s v="Kanaganepalli"/>
    <s v="Mukthapuram"/>
    <n v="1157"/>
    <s v="Mukthapuram"/>
    <n v="7"/>
    <s v="B Durgamma"/>
    <x v="778"/>
    <x v="1"/>
    <d v="2021-11-10T00:00:00"/>
    <s v="palaiah"/>
    <d v="2021-11-10T00:00:00"/>
    <s v="palaiah"/>
    <n v="164"/>
    <n v="164"/>
    <n v="0"/>
  </r>
  <r>
    <s v="Kanaganepalli"/>
    <s v="Mukthapuram"/>
    <n v="1157"/>
    <s v="Mukthapuram"/>
    <n v="7"/>
    <s v="B Durgamma"/>
    <x v="778"/>
    <x v="1"/>
    <d v="2022-03-29T00:00:00"/>
    <s v="palaiah"/>
    <d v="2022-03-30T00:00:00"/>
    <s v="palaiah"/>
    <n v="2"/>
    <n v="0"/>
    <n v="2"/>
  </r>
  <r>
    <s v="Kanaganepalli"/>
    <s v="Mukthapuram"/>
    <n v="1157"/>
    <s v="Mukthapuram"/>
    <n v="7"/>
    <s v="B Durgamma"/>
    <x v="778"/>
    <x v="3"/>
    <d v="2022-09-16T00:00:00"/>
    <s v="palaiah"/>
    <d v="2022-09-16T00:00:00"/>
    <s v="palaiah"/>
    <n v="1"/>
    <n v="0"/>
    <n v="1"/>
  </r>
  <r>
    <s v="Dharmavaram"/>
    <s v="Chigicherla"/>
    <n v="59"/>
    <s v="Chigicherla"/>
    <n v="34"/>
    <s v="K.Yallamma"/>
    <x v="779"/>
    <x v="1"/>
    <d v="2022-04-29T00:00:00"/>
    <s v="Mylar"/>
    <d v="2022-04-29T00:00:00"/>
    <s v="Mylar"/>
    <n v="1"/>
    <n v="0"/>
    <n v="1"/>
  </r>
  <r>
    <s v="Dharmavaram"/>
    <s v="Chigicherla"/>
    <n v="59"/>
    <s v="Chigicherla"/>
    <n v="34"/>
    <s v="K.Yallamma"/>
    <x v="779"/>
    <x v="2"/>
    <d v="2022-04-29T00:00:00"/>
    <s v="Mylar"/>
    <d v="2022-04-29T00:00:00"/>
    <s v="Mylar"/>
    <n v="1"/>
    <n v="0"/>
    <n v="1"/>
  </r>
  <r>
    <s v="Dharmavaram"/>
    <s v="Chigicherla"/>
    <n v="59"/>
    <s v="Chigicherla"/>
    <n v="34"/>
    <s v="K.Yallamma"/>
    <x v="779"/>
    <x v="3"/>
    <d v="2022-06-09T00:00:00"/>
    <s v="Mylar"/>
    <d v="2022-06-09T00:00:00"/>
    <s v="Mylar"/>
    <n v="1"/>
    <n v="0"/>
    <n v="1"/>
  </r>
  <r>
    <s v="Garladinne"/>
    <s v="Yarraguntla"/>
    <n v="1158"/>
    <s v="Yarraguntla"/>
    <n v="4"/>
    <s v="C.Lakshmidevi"/>
    <x v="780"/>
    <x v="5"/>
    <d v="2022-06-11T00:00:00"/>
    <s v="nagesh"/>
    <d v="2022-06-14T00:00:00"/>
    <s v="Nagesh"/>
    <n v="4"/>
    <n v="0"/>
    <n v="4"/>
  </r>
  <r>
    <s v="Dharmavaram"/>
    <s v="Regatipalli"/>
    <n v="238"/>
    <s v="Muchurami"/>
    <n v="81"/>
    <s v="S Venkatanarayanamma"/>
    <x v="781"/>
    <x v="1"/>
    <d v="2021-08-02T00:00:00"/>
    <s v="palaiah"/>
    <d v="2021-08-05T00:00:00"/>
    <s v="palaiah"/>
    <n v="67"/>
    <n v="67"/>
    <n v="0"/>
  </r>
  <r>
    <s v="Dharmavaram"/>
    <s v="Regatipalli"/>
    <n v="238"/>
    <s v="Muchurami"/>
    <n v="81"/>
    <s v="S Venkatanarayanamma"/>
    <x v="781"/>
    <x v="8"/>
    <d v="2021-09-02T00:00:00"/>
    <s v="palaiah"/>
    <s v="Not Yet Fixed"/>
    <m/>
    <n v="486"/>
    <n v="121"/>
    <n v="365"/>
  </r>
  <r>
    <s v="Kanaganepalli"/>
    <s v="Mukthapuram"/>
    <n v="1157"/>
    <s v="Mukthapuram"/>
    <n v="9"/>
    <s v="T.Krishnamma"/>
    <x v="782"/>
    <x v="3"/>
    <d v="2022-09-16T00:00:00"/>
    <s v="palaiah"/>
    <d v="2022-09-16T00:00:00"/>
    <s v="palaiah"/>
    <n v="1"/>
    <n v="0"/>
    <n v="1"/>
  </r>
  <r>
    <s v="Kanaganepalli"/>
    <s v="Mukthapuram"/>
    <n v="1157"/>
    <s v="Mukthapuram"/>
    <n v="10"/>
    <s v="G.Nagalakshmi"/>
    <x v="783"/>
    <x v="9"/>
    <d v="2021-07-01T00:00:00"/>
    <s v="palaiah"/>
    <s v="Not Yet Fixed"/>
    <m/>
    <n v="549"/>
    <n v="184"/>
    <n v="365"/>
  </r>
  <r>
    <s v="Kanaganepalli"/>
    <s v="Mukthapuram"/>
    <n v="1157"/>
    <s v="Mukthapuram"/>
    <n v="11"/>
    <s v="L.Lakshminarayanamma"/>
    <x v="784"/>
    <x v="5"/>
    <d v="2021-07-01T00:00:00"/>
    <s v="palaiah"/>
    <d v="2021-07-11T00:00:00"/>
    <s v="palaiah"/>
    <n v="42"/>
    <n v="42"/>
    <n v="0"/>
  </r>
  <r>
    <s v="Kanaganepalli"/>
    <s v="Mukthapuram"/>
    <n v="1157"/>
    <s v="Mukthapuram"/>
    <n v="13"/>
    <s v="L.Nagamma"/>
    <x v="785"/>
    <x v="5"/>
    <d v="2021-07-01T00:00:00"/>
    <s v="palaiah"/>
    <d v="2021-07-10T00:00:00"/>
    <s v="palaiah"/>
    <n v="41"/>
    <n v="41"/>
    <n v="0"/>
  </r>
  <r>
    <s v="Kanaganepalli"/>
    <s v="Mukthapuram"/>
    <n v="1157"/>
    <s v="Mukthapuram"/>
    <n v="13"/>
    <s v="L.Nagamma"/>
    <x v="785"/>
    <x v="2"/>
    <d v="2022-03-29T00:00:00"/>
    <s v="palaiah"/>
    <d v="2022-03-29T00:00:00"/>
    <s v="palaiah"/>
    <n v="1"/>
    <n v="0"/>
    <n v="1"/>
  </r>
  <r>
    <s v="Kanaganepalli"/>
    <s v="Mukthapuram"/>
    <n v="1157"/>
    <s v="Mukthapuram"/>
    <n v="13"/>
    <s v="L.Nagamma"/>
    <x v="785"/>
    <x v="3"/>
    <d v="2022-09-16T00:00:00"/>
    <s v="palaiah"/>
    <d v="2022-09-16T00:00:00"/>
    <s v="palaiah"/>
    <n v="1"/>
    <n v="0"/>
    <n v="1"/>
  </r>
  <r>
    <s v="Bukkarayasamudram"/>
    <s v="Bommalatapalli"/>
    <n v="988"/>
    <s v="BommalataPALLI"/>
    <n v="20"/>
    <s v="Y.Ramalingamma"/>
    <x v="786"/>
    <x v="0"/>
    <d v="2021-09-02T00:00:00"/>
    <s v="balaraju"/>
    <d v="2021-09-03T00:00:00"/>
    <s v="balaraju"/>
    <n v="96"/>
    <n v="96"/>
    <n v="0"/>
  </r>
  <r>
    <s v="Bukkarayasamudram"/>
    <s v="Bommalatapalli"/>
    <n v="988"/>
    <s v="BommalataPALLI"/>
    <n v="21"/>
    <s v="Y.Nallamma"/>
    <x v="787"/>
    <x v="13"/>
    <d v="2021-09-02T00:00:00"/>
    <s v="balaraju"/>
    <d v="2021-09-11T00:00:00"/>
    <s v="balaraju"/>
    <n v="104"/>
    <n v="104"/>
    <n v="0"/>
  </r>
  <r>
    <s v="Bukkarayasamudram"/>
    <s v="Bommalatapalli"/>
    <n v="988"/>
    <s v="BommalataPALLI"/>
    <n v="21"/>
    <s v="Y.Nallamma"/>
    <x v="787"/>
    <x v="5"/>
    <d v="2022-10-18T00:00:00"/>
    <s v="Bala Raju"/>
    <d v="2022-11-06T00:00:00"/>
    <s v="Bala Raju"/>
    <n v="20"/>
    <n v="0"/>
    <n v="20"/>
  </r>
  <r>
    <s v="Bukkarayasamudram"/>
    <s v="Bommalatapalli"/>
    <n v="988"/>
    <s v="BommalataPALLI"/>
    <n v="22"/>
    <s v="K.Lakshminarayanamma"/>
    <x v="788"/>
    <x v="3"/>
    <d v="2021-09-02T00:00:00"/>
    <s v="balaraju"/>
    <d v="2021-09-03T00:00:00"/>
    <s v="balaraju"/>
    <n v="96"/>
    <n v="96"/>
    <n v="0"/>
  </r>
  <r>
    <s v="Bukkarayasamudram"/>
    <s v="Bommalatapalli"/>
    <n v="988"/>
    <s v="BommalataPALLI"/>
    <n v="23"/>
    <s v="Y.Thulasi"/>
    <x v="789"/>
    <x v="3"/>
    <d v="2021-09-02T00:00:00"/>
    <s v="balaraju"/>
    <d v="2021-09-03T00:00:00"/>
    <s v="balaraju"/>
    <n v="96"/>
    <n v="96"/>
    <n v="0"/>
  </r>
  <r>
    <s v="Bukkarayasamudram"/>
    <s v="KK Agraharam"/>
    <n v="986"/>
    <s v="Sanjeevapuram"/>
    <n v="1"/>
    <s v="B.Muralimouhanreddy"/>
    <x v="790"/>
    <x v="11"/>
    <d v="2022-05-20T00:00:00"/>
    <s v="Bala Raju"/>
    <d v="2022-05-21T00:00:00"/>
    <s v="Bala Raju"/>
    <n v="2"/>
    <n v="0"/>
    <n v="2"/>
  </r>
  <r>
    <s v="Bukkarayasamudram"/>
    <s v="KK Agraharam"/>
    <n v="986"/>
    <s v="Sanjeevapuram"/>
    <n v="2"/>
    <s v="Prashanthi"/>
    <x v="791"/>
    <x v="13"/>
    <d v="2022-05-20T00:00:00"/>
    <s v="Bala Raju"/>
    <d v="2022-05-21T00:00:00"/>
    <s v="Bala Raju"/>
    <n v="2"/>
    <n v="0"/>
    <n v="2"/>
  </r>
  <r>
    <s v="Bukkarayasamudram"/>
    <s v="KK Agraharam"/>
    <n v="986"/>
    <s v="Sanjeevapuram"/>
    <n v="3"/>
    <s v="M Madhusudhanreddy"/>
    <x v="792"/>
    <x v="3"/>
    <d v="2022-05-20T00:00:00"/>
    <s v="Bala Raju"/>
    <d v="2022-05-23T00:00:00"/>
    <s v="Bala Raju"/>
    <n v="4"/>
    <n v="0"/>
    <n v="4"/>
  </r>
  <r>
    <s v="Bukkarayasamudram"/>
    <s v="KK Agraharam"/>
    <n v="986"/>
    <s v="Sanjeevapuram"/>
    <n v="4"/>
    <s v="B.Padhmavathi"/>
    <x v="793"/>
    <x v="7"/>
    <d v="2022-05-20T00:00:00"/>
    <s v="Bala Raju"/>
    <d v="2022-05-23T00:00:00"/>
    <s v="Bala Raju"/>
    <n v="4"/>
    <n v="0"/>
    <n v="4"/>
  </r>
  <r>
    <s v="Bukkarayasamudram"/>
    <s v="KK Agraharam"/>
    <n v="986"/>
    <s v="Sanjeevapuram"/>
    <n v="5"/>
    <s v="K.Koushalya"/>
    <x v="794"/>
    <x v="3"/>
    <d v="2022-05-20T00:00:00"/>
    <s v="Bala Raju"/>
    <d v="2022-05-23T00:00:00"/>
    <s v="Bala Raju"/>
    <n v="4"/>
    <n v="0"/>
    <n v="4"/>
  </r>
  <r>
    <s v="Bukkarayasamudram"/>
    <s v="KK Agraharam"/>
    <n v="986"/>
    <s v="Sanjeevapuram"/>
    <n v="6"/>
    <s v="R.Narayanamma"/>
    <x v="795"/>
    <x v="3"/>
    <d v="2022-05-20T00:00:00"/>
    <s v="Bala Raju"/>
    <d v="2022-05-23T00:00:00"/>
    <s v="Bala Raju"/>
    <n v="4"/>
    <n v="0"/>
    <n v="4"/>
  </r>
  <r>
    <s v="Bukkarayasamudram"/>
    <s v="KK Agraharam"/>
    <n v="986"/>
    <s v="Sanjeevapuram"/>
    <n v="10"/>
    <s v="Nirmala"/>
    <x v="796"/>
    <x v="3"/>
    <d v="2022-05-20T00:00:00"/>
    <s v="Bala Raju"/>
    <d v="2022-05-23T00:00:00"/>
    <s v="Bala Raju"/>
    <n v="4"/>
    <n v="0"/>
    <n v="4"/>
  </r>
  <r>
    <s v="Bukkarayasamudram"/>
    <s v="KK Agraharam"/>
    <n v="986"/>
    <s v="Sanjeevapuram"/>
    <n v="11"/>
    <s v="B.Sai Lakshmi"/>
    <x v="797"/>
    <x v="13"/>
    <d v="2022-05-20T00:00:00"/>
    <s v="Bala Raju"/>
    <d v="2022-05-23T00:00:00"/>
    <s v="Bala Raju"/>
    <n v="4"/>
    <n v="0"/>
    <n v="4"/>
  </r>
  <r>
    <s v="Bukkarayasamudram"/>
    <s v="KK Agraharam"/>
    <n v="986"/>
    <s v="Sanjeevapuram"/>
    <n v="12"/>
    <s v="Chinna Eswar Reddy"/>
    <x v="798"/>
    <x v="1"/>
    <d v="2022-05-20T00:00:00"/>
    <s v="Bala Raju"/>
    <d v="2022-05-23T00:00:00"/>
    <s v="Bala Raju"/>
    <n v="4"/>
    <n v="0"/>
    <n v="4"/>
  </r>
  <r>
    <s v="Battalapalli"/>
    <s v="Edula Mushturu"/>
    <n v="1049"/>
    <s v="Edula Mushturu"/>
    <n v="18"/>
    <s v="Dasari Nagendra"/>
    <x v="799"/>
    <x v="1"/>
    <d v="2021-08-02T00:00:00"/>
    <s v="K.Anjineyulu"/>
    <d v="2021-08-03T00:00:00"/>
    <s v="K.Anjineyulu"/>
    <n v="65"/>
    <n v="65"/>
    <n v="0"/>
  </r>
  <r>
    <s v="Battalapalli"/>
    <s v="Edula Mushturu"/>
    <n v="1049"/>
    <s v="Edula Mushturu"/>
    <n v="18"/>
    <s v="Dasari Nagendra"/>
    <x v="799"/>
    <x v="4"/>
    <d v="2021-09-17T00:00:00"/>
    <s v="K.Anjineyulu"/>
    <d v="2021-09-18T00:00:00"/>
    <s v="K.Anjineyulu"/>
    <n v="111"/>
    <n v="111"/>
    <n v="0"/>
  </r>
  <r>
    <s v="Battalapalli"/>
    <s v="Edula Mushturu"/>
    <n v="1049"/>
    <s v="Edula Mushturu"/>
    <n v="18"/>
    <s v="Dasari Nagendra"/>
    <x v="799"/>
    <x v="4"/>
    <d v="2021-10-02T00:00:00"/>
    <s v="K.Anjineyulu"/>
    <d v="2021-10-03T00:00:00"/>
    <s v="K.Anjineyulu"/>
    <n v="126"/>
    <n v="126"/>
    <n v="0"/>
  </r>
  <r>
    <s v="Battalapalli"/>
    <s v="Edula Mushturu"/>
    <n v="1049"/>
    <s v="Edula Mushturu"/>
    <n v="18"/>
    <s v="Dasari Nagendra"/>
    <x v="799"/>
    <x v="3"/>
    <d v="2022-02-19T00:00:00"/>
    <s v="K.Anjineyulu"/>
    <d v="2022-02-20T00:00:00"/>
    <s v="K.Anjineyulu"/>
    <n v="2"/>
    <n v="0"/>
    <n v="2"/>
  </r>
  <r>
    <s v="Battalapalli"/>
    <s v="Edula Mushturu"/>
    <n v="1049"/>
    <s v="Edula Mushturu"/>
    <n v="18"/>
    <s v="Dasari Nagendra"/>
    <x v="799"/>
    <x v="5"/>
    <d v="2022-05-30T00:00:00"/>
    <s v="K.Anjineyulu"/>
    <d v="2022-06-06T00:00:00"/>
    <s v="K.Anjineyulu"/>
    <n v="8"/>
    <n v="0"/>
    <n v="8"/>
  </r>
  <r>
    <s v="Battalapalli"/>
    <s v="Edula Mushturu"/>
    <n v="1049"/>
    <s v="Edula Mushturu"/>
    <n v="18"/>
    <s v="Dasari Nagendra"/>
    <x v="799"/>
    <x v="12"/>
    <d v="2022-06-26T00:00:00"/>
    <s v="K.Anjineyulu"/>
    <d v="2022-06-26T00:00:00"/>
    <s v="K.Anjineyulu"/>
    <n v="1"/>
    <n v="0"/>
    <n v="1"/>
  </r>
  <r>
    <s v="Battalapalli"/>
    <s v="Edula Mushturu"/>
    <n v="1049"/>
    <s v="Edula Mushturu"/>
    <n v="20"/>
    <s v="C.Prabhakar Reddy"/>
    <x v="800"/>
    <x v="13"/>
    <d v="2021-09-28T00:00:00"/>
    <s v="K.Anjineyulu"/>
    <d v="2021-09-29T00:00:00"/>
    <s v="K.Anjineyulu"/>
    <n v="122"/>
    <n v="122"/>
    <n v="0"/>
  </r>
  <r>
    <s v="Battalapalli"/>
    <s v="Edula Mushturu"/>
    <n v="1049"/>
    <s v="Edula Mushturu"/>
    <n v="20"/>
    <s v="C.Prabhakar Reddy"/>
    <x v="800"/>
    <x v="1"/>
    <d v="2021-11-05T00:00:00"/>
    <s v="K.Anjineyulu"/>
    <d v="2021-11-06T00:00:00"/>
    <s v="K.Anjineyulu"/>
    <n v="160"/>
    <n v="160"/>
    <n v="0"/>
  </r>
  <r>
    <s v="Battalapalli"/>
    <s v="Edula Mushturu"/>
    <n v="1049"/>
    <s v="Edula Mushturu"/>
    <n v="20"/>
    <s v="C.Prabhakar Reddy"/>
    <x v="800"/>
    <x v="3"/>
    <d v="2021-12-13T00:00:00"/>
    <s v="K.Anjineyulu"/>
    <d v="2021-12-13T00:00:00"/>
    <s v="K.Anjineyulu"/>
    <n v="197"/>
    <n v="197"/>
    <n v="0"/>
  </r>
  <r>
    <s v="Battalapalli"/>
    <s v="Edula Mushturu"/>
    <n v="1049"/>
    <s v="Edula Mushturu"/>
    <n v="21"/>
    <s v="Dasari Tirupal"/>
    <x v="801"/>
    <x v="1"/>
    <d v="2021-07-12T00:00:00"/>
    <s v="K.Anjineyulu"/>
    <d v="2021-07-13T00:00:00"/>
    <s v="K.Anjineyulu"/>
    <n v="44"/>
    <n v="44"/>
    <n v="0"/>
  </r>
  <r>
    <s v="Battalapalli"/>
    <s v="Edula Mushturu"/>
    <n v="1049"/>
    <s v="Edula Mushturu"/>
    <n v="22"/>
    <s v="Talari Sivaiah"/>
    <x v="802"/>
    <x v="1"/>
    <d v="2021-07-12T00:00:00"/>
    <s v="K.Anjineyulu"/>
    <d v="2021-07-13T00:00:00"/>
    <s v="K.Anjineyulu"/>
    <n v="44"/>
    <n v="44"/>
    <n v="0"/>
  </r>
  <r>
    <s v="Battalapalli"/>
    <s v="Edula Mushturu"/>
    <n v="1049"/>
    <s v="Edula Mushturu"/>
    <n v="22"/>
    <s v="Talari Sivaiah"/>
    <x v="802"/>
    <x v="4"/>
    <d v="2022-02-19T00:00:00"/>
    <s v="K.Anjineyulu"/>
    <d v="2022-02-20T00:00:00"/>
    <s v="K.Anjineyulu"/>
    <n v="2"/>
    <n v="0"/>
    <n v="2"/>
  </r>
  <r>
    <s v="Battalapalli"/>
    <s v="Edula Mushturu"/>
    <n v="1049"/>
    <s v="Edula Mushturu"/>
    <n v="22"/>
    <s v="Talari Sivaiah"/>
    <x v="802"/>
    <x v="1"/>
    <d v="2022-03-16T00:00:00"/>
    <s v="K.Anjineyulu"/>
    <d v="2022-03-16T00:00:00"/>
    <s v="K.Anjineyulu"/>
    <n v="1"/>
    <n v="0"/>
    <n v="1"/>
  </r>
  <r>
    <s v="Battalapalli"/>
    <s v="Edula Mushturu"/>
    <n v="1049"/>
    <s v="Edula Mushturu"/>
    <n v="23"/>
    <s v="C.Bramhanandha Reddy"/>
    <x v="803"/>
    <x v="3"/>
    <d v="2021-10-02T00:00:00"/>
    <s v="K.Anjineyulu"/>
    <d v="2021-10-05T00:00:00"/>
    <s v="K.Anjineyulu"/>
    <n v="128"/>
    <n v="128"/>
    <n v="0"/>
  </r>
  <r>
    <s v="Battalapalli"/>
    <s v="Edula Mushturu"/>
    <n v="1049"/>
    <s v="Edula Mushturu"/>
    <n v="23"/>
    <s v="C.Bramhanandha Reddy"/>
    <x v="803"/>
    <x v="1"/>
    <d v="2021-11-05T00:00:00"/>
    <s v="K.Anjineyulu"/>
    <d v="2021-11-06T00:00:00"/>
    <s v="K.Anjineyulu"/>
    <n v="160"/>
    <n v="160"/>
    <n v="0"/>
  </r>
  <r>
    <s v="Battalapalli"/>
    <s v="Edula Mushturu"/>
    <n v="1049"/>
    <s v="Edula Mushturu"/>
    <n v="23"/>
    <s v="C.Bramhanandha Reddy"/>
    <x v="803"/>
    <x v="12"/>
    <d v="2021-12-19T00:00:00"/>
    <s v="K.Anjineyulu"/>
    <d v="2021-12-19T00:00:00"/>
    <s v="K.Anjineyulu"/>
    <n v="203"/>
    <n v="203"/>
    <n v="0"/>
  </r>
  <r>
    <s v="Battalapalli"/>
    <s v="Edula Mushturu"/>
    <n v="1049"/>
    <s v="Edula Mushturu"/>
    <n v="24"/>
    <s v="Mallela Narayanaswami"/>
    <x v="804"/>
    <x v="3"/>
    <d v="2021-06-11T00:00:00"/>
    <s v="K.Anjineyulu"/>
    <d v="2021-06-11T00:00:00"/>
    <s v="K.Anjineyulu"/>
    <n v="12"/>
    <n v="12"/>
    <n v="0"/>
  </r>
  <r>
    <s v="Battalapalli"/>
    <s v="Edula Mushturu"/>
    <n v="1049"/>
    <s v="Edula Mushturu"/>
    <n v="25"/>
    <s v="B.Peddanna"/>
    <x v="805"/>
    <x v="1"/>
    <d v="2021-06-11T00:00:00"/>
    <s v="K.Anjineyulu"/>
    <d v="2021-06-11T00:00:00"/>
    <s v="K.Anjineyulu"/>
    <n v="12"/>
    <n v="12"/>
    <n v="0"/>
  </r>
  <r>
    <s v="Battalapalli"/>
    <s v="Edula Mushturu"/>
    <n v="1049"/>
    <s v="Edula Mushturu"/>
    <n v="25"/>
    <s v="B.Peddanna"/>
    <x v="805"/>
    <x v="4"/>
    <d v="2021-09-28T00:00:00"/>
    <s v="K.Anjineyulu"/>
    <d v="2021-09-29T00:00:00"/>
    <s v="K.Anjineyulu"/>
    <n v="122"/>
    <n v="122"/>
    <n v="0"/>
  </r>
  <r>
    <s v="Battalapalli"/>
    <s v="Edula Mushturu"/>
    <n v="1049"/>
    <s v="Edula Mushturu"/>
    <n v="25"/>
    <s v="B.Peddanna"/>
    <x v="805"/>
    <x v="1"/>
    <d v="2021-11-05T00:00:00"/>
    <s v="K.Anjineyulu"/>
    <d v="2021-11-06T00:00:00"/>
    <s v="K.Anjineyulu"/>
    <n v="160"/>
    <n v="160"/>
    <n v="0"/>
  </r>
  <r>
    <s v="Battalapalli"/>
    <s v="Edula Mushturu"/>
    <n v="1049"/>
    <s v="Edula Mushturu"/>
    <n v="25"/>
    <s v="B.Peddanna"/>
    <x v="805"/>
    <x v="1"/>
    <d v="2022-03-29T00:00:00"/>
    <s v="K.Anjineyulu"/>
    <d v="2022-03-29T00:00:00"/>
    <s v="K.Anjineyulu"/>
    <n v="1"/>
    <n v="0"/>
    <n v="1"/>
  </r>
  <r>
    <s v="Battalapalli"/>
    <s v="Edula Mushturu"/>
    <n v="1049"/>
    <s v="Edula Mushturu"/>
    <n v="25"/>
    <s v="B.Peddanna"/>
    <x v="805"/>
    <x v="12"/>
    <d v="2022-04-25T00:00:00"/>
    <s v="K.Anjineyulu"/>
    <d v="2022-04-25T00:00:00"/>
    <s v="K.Anjineyulu"/>
    <n v="1"/>
    <n v="0"/>
    <n v="1"/>
  </r>
  <r>
    <s v="Battalapalli"/>
    <s v="Edula Mushturu"/>
    <n v="1049"/>
    <s v="Edula Mushturu"/>
    <n v="25"/>
    <s v="B.Peddanna"/>
    <x v="805"/>
    <x v="1"/>
    <d v="2022-05-23T00:00:00"/>
    <s v="K.Anjineyulu"/>
    <d v="2022-05-24T00:00:00"/>
    <s v="K.Anjineyulu"/>
    <n v="2"/>
    <n v="0"/>
    <n v="2"/>
  </r>
  <r>
    <s v="Battalapalli"/>
    <s v="Edula Mushturu"/>
    <n v="1049"/>
    <s v="Edula Mushturu"/>
    <n v="25"/>
    <s v="B.Peddanna"/>
    <x v="805"/>
    <x v="3"/>
    <d v="2022-06-19T00:00:00"/>
    <s v="K.Anjineyulu"/>
    <d v="2022-06-19T00:00:00"/>
    <s v="K.Anjineyulu"/>
    <n v="1"/>
    <n v="0"/>
    <n v="1"/>
  </r>
  <r>
    <s v="Battalapalli"/>
    <s v="Edula Mushturu"/>
    <n v="1049"/>
    <s v="Edula Mushturu"/>
    <n v="26"/>
    <s v="Pulla Anand"/>
    <x v="806"/>
    <x v="1"/>
    <d v="2021-06-10T00:00:00"/>
    <s v="K.Anjineyulu"/>
    <d v="2021-06-11T00:00:00"/>
    <s v="K.Anjineyulu"/>
    <n v="12"/>
    <n v="12"/>
    <n v="0"/>
  </r>
  <r>
    <s v="Battalapalli"/>
    <s v="Edula Mushturu"/>
    <n v="1049"/>
    <s v="Edula Mushturu"/>
    <n v="26"/>
    <s v="Pulla Anand"/>
    <x v="806"/>
    <x v="5"/>
    <d v="2021-08-09T00:00:00"/>
    <s v="K.Anjineyulu"/>
    <d v="2021-08-27T00:00:00"/>
    <s v="K.Anjineyulu"/>
    <n v="89"/>
    <n v="89"/>
    <n v="0"/>
  </r>
  <r>
    <s v="Battalapalli"/>
    <s v="Edula Mushturu"/>
    <n v="1049"/>
    <s v="Edula Mushturu"/>
    <n v="26"/>
    <s v="Pulla Anand"/>
    <x v="806"/>
    <x v="1"/>
    <d v="2021-11-05T00:00:00"/>
    <s v="K.Anjineyulu"/>
    <d v="2021-11-06T00:00:00"/>
    <s v="K.Anjineyulu"/>
    <n v="160"/>
    <n v="160"/>
    <n v="0"/>
  </r>
  <r>
    <s v="Battalapalli"/>
    <s v="Edula Mushturu"/>
    <n v="1049"/>
    <s v="Edula Mushturu"/>
    <n v="26"/>
    <s v="Pulla Anand"/>
    <x v="806"/>
    <x v="3"/>
    <d v="2021-12-20T00:00:00"/>
    <s v="K.Anjineyulu"/>
    <d v="2021-12-20T00:00:00"/>
    <s v="K.Anjineyulu"/>
    <n v="204"/>
    <n v="204"/>
    <n v="0"/>
  </r>
  <r>
    <s v="Battalapalli"/>
    <s v="Edula Mushturu"/>
    <n v="1049"/>
    <s v="Edula Mushturu"/>
    <n v="27"/>
    <s v="Chinna Bathinanna"/>
    <x v="807"/>
    <x v="4"/>
    <d v="2021-06-10T00:00:00"/>
    <s v="K.Anjineyulu"/>
    <d v="2021-06-11T00:00:00"/>
    <s v="K.Anjineyulu"/>
    <n v="12"/>
    <n v="12"/>
    <n v="0"/>
  </r>
  <r>
    <s v="Battalapalli"/>
    <s v="Edula Mushturu"/>
    <n v="1049"/>
    <s v="Edula Mushturu"/>
    <n v="27"/>
    <s v="Chinna Bathinanna"/>
    <x v="807"/>
    <x v="3"/>
    <d v="2021-09-17T00:00:00"/>
    <s v="K.Anjineyulu"/>
    <d v="2021-09-18T00:00:00"/>
    <s v="K.Anjineyulu"/>
    <n v="111"/>
    <n v="111"/>
    <n v="0"/>
  </r>
  <r>
    <s v="Battalapalli"/>
    <s v="Edula Mushturu"/>
    <n v="1049"/>
    <s v="Edula Mushturu"/>
    <n v="27"/>
    <s v="Chinna Bathinanna"/>
    <x v="807"/>
    <x v="5"/>
    <d v="2022-04-25T00:00:00"/>
    <s v="K.Anjineyulu"/>
    <d v="2022-04-30T00:00:00"/>
    <s v="K.Anjineyulu"/>
    <n v="6"/>
    <n v="0"/>
    <n v="6"/>
  </r>
  <r>
    <s v="Battalapalli"/>
    <s v="Edula Mushturu"/>
    <n v="1049"/>
    <s v="Edula Mushturu"/>
    <n v="27"/>
    <s v="Chinna Bathinanna"/>
    <x v="807"/>
    <x v="3"/>
    <d v="2022-05-12T00:00:00"/>
    <s v="K.Anjineyulu"/>
    <d v="2022-05-12T00:00:00"/>
    <s v="K.Anjineyulu"/>
    <n v="1"/>
    <n v="0"/>
    <n v="1"/>
  </r>
  <r>
    <s v="Dharmavaram"/>
    <s v="Regatipalli"/>
    <n v="288"/>
    <s v="Seetharampalli"/>
    <n v="72"/>
    <s v="D.Nagendrareddy"/>
    <x v="808"/>
    <x v="1"/>
    <d v="2021-08-06T00:00:00"/>
    <s v="palaiah"/>
    <d v="2021-08-10T00:00:00"/>
    <s v="palaiah"/>
    <n v="72"/>
    <n v="72"/>
    <n v="0"/>
  </r>
  <r>
    <s v="Bukkarayasamudram"/>
    <s v="KK Agraharam"/>
    <n v="986"/>
    <s v="Sanjeevapuram"/>
    <n v="14"/>
    <s v="M.Jayamma"/>
    <x v="809"/>
    <x v="3"/>
    <d v="2022-05-20T00:00:00"/>
    <s v="Bala Raju"/>
    <d v="2022-05-23T00:00:00"/>
    <s v="Bala Raju"/>
    <n v="4"/>
    <n v="0"/>
    <n v="4"/>
  </r>
  <r>
    <s v="Bukkarayasamudram"/>
    <s v="Bommalatapalli"/>
    <n v="988"/>
    <s v="BommalataPALLI"/>
    <n v="25"/>
    <s v="M.Ratnamma"/>
    <x v="810"/>
    <x v="3"/>
    <d v="2021-09-02T00:00:00"/>
    <s v="balaraju"/>
    <d v="2021-09-03T00:00:00"/>
    <s v="balaraju"/>
    <n v="96"/>
    <n v="96"/>
    <n v="0"/>
  </r>
  <r>
    <s v="Rapthadu"/>
    <s v="Gollapalli"/>
    <n v="894"/>
    <s v="Gollapalli"/>
    <n v="1"/>
    <s v="M.Narayanamma"/>
    <x v="811"/>
    <x v="2"/>
    <d v="2022-09-13T00:00:00"/>
    <s v="palaiah"/>
    <d v="2022-09-13T00:00:00"/>
    <s v="palaiah"/>
    <n v="1"/>
    <n v="0"/>
    <n v="1"/>
  </r>
  <r>
    <s v="Tadimarri"/>
    <s v="Tdimarri"/>
    <n v="1166"/>
    <s v="Pinnadari"/>
    <n v="4"/>
    <s v="S.Ramadevi"/>
    <x v="812"/>
    <x v="3"/>
    <d v="2021-09-08T00:00:00"/>
    <s v="Mylar"/>
    <d v="2021-09-09T00:00:00"/>
    <s v="Mylar"/>
    <n v="102"/>
    <n v="102"/>
    <n v="0"/>
  </r>
  <r>
    <s v="Rapthadu"/>
    <s v="Gollapalli"/>
    <n v="894"/>
    <s v="Gollapalli"/>
    <n v="6"/>
    <s v="Kondamma"/>
    <x v="813"/>
    <x v="12"/>
    <d v="2022-09-13T00:00:00"/>
    <s v="palaiah"/>
    <d v="2022-09-13T00:00:00"/>
    <s v="palaiah"/>
    <n v="1"/>
    <n v="0"/>
    <n v="1"/>
  </r>
  <r>
    <s v="Rapthadu"/>
    <s v="Gollapalli"/>
    <n v="894"/>
    <s v="Gollapalli"/>
    <n v="8"/>
    <s v="C.Vani"/>
    <x v="814"/>
    <x v="1"/>
    <d v="2022-09-13T00:00:00"/>
    <s v="palaiah"/>
    <d v="2022-09-13T00:00:00"/>
    <s v="palaiah"/>
    <n v="1"/>
    <n v="0"/>
    <n v="1"/>
  </r>
  <r>
    <s v="Rapthadu"/>
    <s v="Gollapalli"/>
    <n v="894"/>
    <s v="Gollapalli"/>
    <n v="9"/>
    <s v="C.Nagalakshmi"/>
    <x v="815"/>
    <x v="2"/>
    <d v="2022-09-13T00:00:00"/>
    <s v="palaiah"/>
    <d v="2022-09-13T00:00:00"/>
    <s v="palaiah"/>
    <n v="1"/>
    <n v="0"/>
    <n v="1"/>
  </r>
  <r>
    <s v="Putaparthi"/>
    <s v="Nidimamidi"/>
    <n v="1169"/>
    <s v="Buggapalli"/>
    <n v="1"/>
    <s v="C.Govindhappa"/>
    <x v="816"/>
    <x v="13"/>
    <d v="2021-10-01T00:00:00"/>
    <s v="Mylar"/>
    <d v="2021-10-04T00:00:00"/>
    <s v="Mylar"/>
    <n v="127"/>
    <n v="127"/>
    <n v="0"/>
  </r>
  <r>
    <s v="Putaparthi"/>
    <s v="Nidimamidi"/>
    <n v="1169"/>
    <s v="Buggapalli"/>
    <n v="2"/>
    <s v="K.Suryanarayana"/>
    <x v="817"/>
    <x v="3"/>
    <d v="2021-09-18T00:00:00"/>
    <s v="Mylar"/>
    <d v="2021-09-19T00:00:00"/>
    <s v="Mylar"/>
    <n v="112"/>
    <n v="112"/>
    <n v="0"/>
  </r>
  <r>
    <s v="Putaparthi"/>
    <s v="Nidimamidi"/>
    <n v="1169"/>
    <s v="Buggapalli"/>
    <n v="3"/>
    <s v="K.Adhiramappa"/>
    <x v="818"/>
    <x v="3"/>
    <d v="2021-09-16T00:00:00"/>
    <s v="Mylar"/>
    <d v="2021-09-17T00:00:00"/>
    <s v="Mylar"/>
    <n v="110"/>
    <n v="110"/>
    <n v="0"/>
  </r>
  <r>
    <s v="Putaparthi"/>
    <s v="Nidimamidi"/>
    <n v="1169"/>
    <s v="Buggapalli"/>
    <n v="3"/>
    <s v="K.Adhiramappa"/>
    <x v="818"/>
    <x v="5"/>
    <d v="2022-08-10T00:00:00"/>
    <s v="Mylar"/>
    <d v="2022-08-12T00:00:00"/>
    <s v="Mylar"/>
    <n v="3"/>
    <n v="0"/>
    <n v="3"/>
  </r>
  <r>
    <s v="Putaparthi"/>
    <s v="Nidimamidi"/>
    <n v="1169"/>
    <s v="Buggapalli"/>
    <n v="5"/>
    <s v="K.Ramaya"/>
    <x v="819"/>
    <x v="13"/>
    <d v="2021-10-02T00:00:00"/>
    <s v="Mylar"/>
    <d v="2021-10-04T00:00:00"/>
    <s v="Mylar"/>
    <n v="127"/>
    <n v="127"/>
    <n v="0"/>
  </r>
  <r>
    <s v="Putaparthi"/>
    <s v="Nidimamidi"/>
    <n v="1169"/>
    <s v="Buggapalli"/>
    <n v="7"/>
    <s v="Venkataramudu"/>
    <x v="820"/>
    <x v="5"/>
    <d v="2022-08-10T00:00:00"/>
    <s v="Mylar"/>
    <d v="2022-08-12T00:00:00"/>
    <s v="Mylar"/>
    <n v="3"/>
    <n v="0"/>
    <n v="3"/>
  </r>
  <r>
    <s v="Putaparthi"/>
    <s v="Nidimamidi"/>
    <n v="1169"/>
    <s v="Buggapalli"/>
    <n v="9"/>
    <s v="Y.Veerabadra"/>
    <x v="821"/>
    <x v="13"/>
    <d v="2021-10-02T00:00:00"/>
    <s v="Mylar"/>
    <d v="2021-10-04T00:00:00"/>
    <s v="Mylar"/>
    <n v="127"/>
    <n v="127"/>
    <n v="0"/>
  </r>
  <r>
    <s v="Putaparthi"/>
    <s v="Nidimamidi"/>
    <n v="1169"/>
    <s v="Buggapalli"/>
    <n v="15"/>
    <s v="P.Krishtappa"/>
    <x v="822"/>
    <x v="13"/>
    <d v="2021-10-02T00:00:00"/>
    <s v="Mylar"/>
    <d v="2021-10-04T00:00:00"/>
    <s v="Mylar"/>
    <n v="127"/>
    <n v="127"/>
    <n v="0"/>
  </r>
  <r>
    <s v="Putaparthi"/>
    <s v="Nidimamidi"/>
    <n v="1169"/>
    <s v="Buggapalli"/>
    <n v="16"/>
    <s v="Y.Lalitha"/>
    <x v="823"/>
    <x v="3"/>
    <d v="2021-01-21T00:00:00"/>
    <s v="Mylar"/>
    <d v="2021-09-22T00:00:00"/>
    <s v="Mylar"/>
    <n v="115"/>
    <n v="115"/>
    <n v="0"/>
  </r>
  <r>
    <s v="Putaparthi"/>
    <s v="Nidimamidi"/>
    <n v="1169"/>
    <s v="Buggapalli"/>
    <n v="19"/>
    <s v="Saraswathi.K"/>
    <x v="824"/>
    <x v="4"/>
    <d v="2022-06-27T00:00:00"/>
    <s v="Mylar"/>
    <d v="2022-06-28T00:00:00"/>
    <s v="Mylar"/>
    <n v="2"/>
    <n v="0"/>
    <n v="2"/>
  </r>
  <r>
    <s v="Putaparthi"/>
    <s v="Nidimamidi"/>
    <n v="1169"/>
    <s v="Buggapalli"/>
    <n v="20"/>
    <s v="L.Sreenivasulu"/>
    <x v="825"/>
    <x v="13"/>
    <d v="2021-10-02T00:00:00"/>
    <s v="Mylar"/>
    <d v="2021-10-04T00:00:00"/>
    <s v="Mylar"/>
    <n v="127"/>
    <n v="127"/>
    <n v="0"/>
  </r>
  <r>
    <s v="Singanamala"/>
    <s v="Kallumadi"/>
    <n v="1160"/>
    <s v="Gummepalli"/>
    <n v="6"/>
    <s v="K.Pushavathi"/>
    <x v="826"/>
    <x v="1"/>
    <d v="2022-04-13T00:00:00"/>
    <s v="nagesh"/>
    <d v="2022-04-14T00:00:00"/>
    <s v="Nagesh"/>
    <n v="2"/>
    <n v="0"/>
    <n v="2"/>
  </r>
  <r>
    <s v="Singanamala"/>
    <s v="Kallumadi"/>
    <n v="1160"/>
    <s v="Gummepalli"/>
    <n v="6"/>
    <s v="K.Pushavathi"/>
    <x v="826"/>
    <x v="1"/>
    <d v="2022-04-13T00:00:00"/>
    <s v="nagesh"/>
    <d v="2022-04-14T00:00:00"/>
    <s v="Nagesh"/>
    <n v="2"/>
    <n v="0"/>
    <n v="2"/>
  </r>
  <r>
    <s v="Battalapalli"/>
    <s v="Dampetla"/>
    <n v="1174"/>
    <s v="Katakindapalli"/>
    <n v="7"/>
    <s v="B.Chandrashekar"/>
    <x v="827"/>
    <x v="1"/>
    <d v="2021-11-04T00:00:00"/>
    <s v="K.Anjineyulu"/>
    <d v="2021-11-04T00:00:00"/>
    <s v="K.Anjineyulu"/>
    <n v="158"/>
    <n v="158"/>
    <n v="0"/>
  </r>
  <r>
    <s v="Battalapalli"/>
    <s v="Dampetla"/>
    <n v="1174"/>
    <s v="Katakindapalli"/>
    <n v="9"/>
    <s v="Challa Narayanappa"/>
    <x v="828"/>
    <x v="4"/>
    <d v="2021-11-04T00:00:00"/>
    <s v="K.Anjineyulu"/>
    <d v="2021-11-04T00:00:00"/>
    <s v="K.Anjineyulu"/>
    <n v="158"/>
    <n v="158"/>
    <n v="0"/>
  </r>
  <r>
    <s v="Battalapalli"/>
    <s v="Dampetla"/>
    <n v="1174"/>
    <s v="Katakindapalli"/>
    <n v="10"/>
    <s v="C.Chandrasheker Naidu"/>
    <x v="829"/>
    <x v="4"/>
    <d v="2021-11-04T00:00:00"/>
    <s v="K.Anjineyulu"/>
    <d v="2021-11-04T00:00:00"/>
    <s v="K.Anjineyulu"/>
    <n v="158"/>
    <n v="158"/>
    <n v="0"/>
  </r>
  <r>
    <s v="Bukkarayasamudram"/>
    <s v="Bommalatapalli"/>
    <n v="988"/>
    <s v="BommalataPALLI"/>
    <n v="27"/>
    <s v="M.Kumari"/>
    <x v="830"/>
    <x v="3"/>
    <d v="2021-09-02T00:00:00"/>
    <s v="balaraju"/>
    <d v="2021-09-03T00:00:00"/>
    <s v="balaraju"/>
    <n v="96"/>
    <n v="96"/>
    <n v="0"/>
  </r>
  <r>
    <s v="Kanaganepalli"/>
    <s v="Tallimadugula"/>
    <n v="1181"/>
    <s v="Tallimadugula"/>
    <n v="1"/>
    <s v="K.Kanthamma"/>
    <x v="831"/>
    <x v="3"/>
    <d v="2021-09-17T00:00:00"/>
    <s v="palaiah"/>
    <d v="2021-09-17T00:00:00"/>
    <s v="palaiah"/>
    <n v="110"/>
    <n v="110"/>
    <n v="0"/>
  </r>
  <r>
    <s v="Kanaganepalli"/>
    <s v="Tallimadugula"/>
    <n v="1181"/>
    <s v="Tallimadugula"/>
    <n v="2"/>
    <s v="B.Savithramma"/>
    <x v="832"/>
    <x v="3"/>
    <d v="2021-08-01T00:00:00"/>
    <s v="palaiah"/>
    <d v="2021-08-01T00:00:00"/>
    <s v="palaiah"/>
    <n v="63"/>
    <n v="63"/>
    <n v="0"/>
  </r>
  <r>
    <s v="Kanaganepalli"/>
    <s v="Tallimadugula"/>
    <n v="1181"/>
    <s v="Tallimadugula"/>
    <n v="3"/>
    <s v="B.Padmavathi"/>
    <x v="833"/>
    <x v="1"/>
    <d v="2021-08-01T00:00:00"/>
    <s v="palaiah"/>
    <d v="2021-08-04T00:00:00"/>
    <s v="palaiah"/>
    <n v="66"/>
    <n v="66"/>
    <n v="0"/>
  </r>
  <r>
    <s v="Kanaganepalli"/>
    <s v="Tallimadugula"/>
    <n v="1181"/>
    <s v="Tallimadugula"/>
    <n v="5"/>
    <s v="B.Eswaramma"/>
    <x v="834"/>
    <x v="13"/>
    <d v="2021-08-01T00:00:00"/>
    <s v="palaiah"/>
    <d v="2021-08-01T00:00:00"/>
    <s v="palaiah"/>
    <n v="63"/>
    <n v="63"/>
    <n v="0"/>
  </r>
  <r>
    <s v="Kanaganepalli"/>
    <s v="Tallimadugula"/>
    <n v="1181"/>
    <s v="Tallimadugula"/>
    <n v="5"/>
    <s v="B.Eswaramma"/>
    <x v="834"/>
    <x v="5"/>
    <d v="2021-08-01T00:00:00"/>
    <s v="palaiah"/>
    <d v="2021-08-05T00:00:00"/>
    <s v="palaiah"/>
    <n v="67"/>
    <n v="67"/>
    <n v="0"/>
  </r>
  <r>
    <s v="Kanaganepalli"/>
    <s v="Tallimadugula"/>
    <n v="1181"/>
    <s v="Tallimadugula"/>
    <n v="5"/>
    <s v="B.Eswaramma"/>
    <x v="834"/>
    <x v="3"/>
    <d v="2021-10-23T00:00:00"/>
    <s v="palaiah"/>
    <d v="2021-10-23T00:00:00"/>
    <s v="palaiah"/>
    <n v="146"/>
    <n v="146"/>
    <n v="0"/>
  </r>
  <r>
    <s v="Kanaganepalli"/>
    <s v="Tallimadugula"/>
    <n v="1181"/>
    <s v="Tallimadugula"/>
    <n v="5"/>
    <s v="B.Eswaramma"/>
    <x v="834"/>
    <x v="3"/>
    <d v="2022-03-11T00:00:00"/>
    <s v="palaiah"/>
    <d v="2022-03-11T00:00:00"/>
    <s v="palaiah"/>
    <n v="1"/>
    <n v="0"/>
    <n v="1"/>
  </r>
  <r>
    <s v="Kanaganepalli"/>
    <s v="Tallimadugula"/>
    <n v="1181"/>
    <s v="Tallimadugula"/>
    <n v="6"/>
    <s v="K Pramelamma"/>
    <x v="835"/>
    <x v="8"/>
    <d v="2021-08-01T00:00:00"/>
    <s v="palaiah"/>
    <d v="2021-09-01T00:00:00"/>
    <s v="palaiah"/>
    <n v="94"/>
    <n v="94"/>
    <n v="0"/>
  </r>
  <r>
    <s v="Kanaganepalli"/>
    <s v="Tallimadugula"/>
    <n v="1181"/>
    <s v="Tallimadugula"/>
    <n v="6"/>
    <s v="K Pramelamma"/>
    <x v="835"/>
    <x v="1"/>
    <d v="2022-03-11T00:00:00"/>
    <s v="palaiah"/>
    <d v="2022-03-11T00:00:00"/>
    <s v="palaiah"/>
    <n v="1"/>
    <n v="0"/>
    <n v="1"/>
  </r>
  <r>
    <s v="Anantapur Rural"/>
    <s v="Upparapalli"/>
    <n v="1122"/>
    <s v="Upparapalli"/>
    <n v="15"/>
    <s v="Parvathamma"/>
    <x v="836"/>
    <x v="9"/>
    <d v="2022-03-30T00:00:00"/>
    <s v="palaiah"/>
    <s v="Not Yet Fixed"/>
    <m/>
    <n v="277"/>
    <n v="0"/>
    <n v="277"/>
  </r>
  <r>
    <s v="Kanaganepalli"/>
    <s v="Tallimadugula"/>
    <n v="1181"/>
    <s v="Tallimadugula"/>
    <n v="7"/>
    <s v="M Akkamma"/>
    <x v="837"/>
    <x v="1"/>
    <d v="2021-10-08T00:00:00"/>
    <s v="palaiah"/>
    <d v="2021-10-08T00:00:00"/>
    <s v="palaiah"/>
    <n v="131"/>
    <n v="131"/>
    <n v="0"/>
  </r>
  <r>
    <s v="Kanaganepalli"/>
    <s v="Tallimadugula"/>
    <n v="1181"/>
    <s v="Tallimadugula"/>
    <n v="7"/>
    <s v="M Akkamma"/>
    <x v="837"/>
    <x v="2"/>
    <d v="2022-03-11T00:00:00"/>
    <s v="palaiah"/>
    <d v="2022-03-11T00:00:00"/>
    <s v="palaiah"/>
    <n v="1"/>
    <n v="0"/>
    <n v="1"/>
  </r>
  <r>
    <s v="Kanaganepalli"/>
    <s v="Tallimadugula"/>
    <n v="1181"/>
    <s v="Tallimadugula"/>
    <n v="8"/>
    <s v="P Subbalakshmi"/>
    <x v="838"/>
    <x v="5"/>
    <d v="2021-08-01T00:00:00"/>
    <s v="palaiah"/>
    <d v="2021-09-04T00:00:00"/>
    <s v="palaiah"/>
    <n v="97"/>
    <n v="97"/>
    <n v="0"/>
  </r>
  <r>
    <s v="Kanaganepalli"/>
    <s v="Tallimadugula"/>
    <n v="1181"/>
    <s v="Tallimadugula"/>
    <n v="9"/>
    <s v="N.Sakamma"/>
    <x v="839"/>
    <x v="3"/>
    <d v="2021-10-23T00:00:00"/>
    <s v="palaiah"/>
    <d v="2021-10-23T00:00:00"/>
    <s v="palaiah"/>
    <n v="146"/>
    <n v="146"/>
    <n v="0"/>
  </r>
  <r>
    <s v="Kanaganepalli"/>
    <s v="Tallimadugula"/>
    <n v="1181"/>
    <s v="Tallimadugula"/>
    <n v="9"/>
    <s v="N.Sakamma"/>
    <x v="839"/>
    <x v="1"/>
    <d v="2022-03-11T00:00:00"/>
    <s v="palaiah"/>
    <d v="2022-03-15T00:00:00"/>
    <s v="palaiah"/>
    <n v="5"/>
    <n v="0"/>
    <n v="5"/>
  </r>
  <r>
    <s v="Kanaganepalli"/>
    <s v="Tallimadugula"/>
    <n v="1181"/>
    <s v="Tallimadugula"/>
    <n v="10"/>
    <s v="K.Adinarayanamma"/>
    <x v="840"/>
    <x v="0"/>
    <d v="2021-08-01T00:00:00"/>
    <s v="palaiah"/>
    <d v="2021-08-01T00:00:00"/>
    <s v="palaiah"/>
    <n v="63"/>
    <n v="63"/>
    <n v="0"/>
  </r>
  <r>
    <s v="Kanaganepalli"/>
    <s v="Tallimadugula"/>
    <n v="1181"/>
    <s v="Tallimadugula"/>
    <n v="10"/>
    <s v="K.Adinarayanamma"/>
    <x v="840"/>
    <x v="3"/>
    <d v="2021-10-22T00:00:00"/>
    <s v="palaiah"/>
    <d v="2021-10-22T00:00:00"/>
    <s v="palaiah"/>
    <n v="145"/>
    <n v="145"/>
    <n v="0"/>
  </r>
  <r>
    <s v="Kanaganepalli"/>
    <s v="Tallimadugula"/>
    <n v="1181"/>
    <s v="Tallimadugula"/>
    <n v="11"/>
    <s v="B.Varalakshmi"/>
    <x v="841"/>
    <x v="8"/>
    <d v="2021-08-01T00:00:00"/>
    <s v="palaiah"/>
    <d v="2021-08-05T00:00:00"/>
    <s v="palaiah"/>
    <n v="67"/>
    <n v="67"/>
    <n v="0"/>
  </r>
  <r>
    <s v="Kanaganepalli"/>
    <s v="Tallimadugula"/>
    <n v="1181"/>
    <s v="Tallimadugula"/>
    <n v="12"/>
    <s v="S.Banubee"/>
    <x v="842"/>
    <x v="3"/>
    <d v="2021-08-01T00:00:00"/>
    <s v="palaiah"/>
    <d v="2021-08-01T00:00:00"/>
    <s v="palaiah"/>
    <n v="63"/>
    <n v="63"/>
    <n v="0"/>
  </r>
  <r>
    <s v="Kanaganepalli"/>
    <s v="Tallimadugula"/>
    <n v="1181"/>
    <s v="Tallimadugula"/>
    <n v="12"/>
    <s v="S.Banubee"/>
    <x v="842"/>
    <x v="3"/>
    <d v="2021-10-23T00:00:00"/>
    <s v="palaiah"/>
    <d v="2021-10-23T00:00:00"/>
    <s v="palaiah"/>
    <n v="146"/>
    <n v="146"/>
    <n v="0"/>
  </r>
  <r>
    <s v="Kanaganepalli"/>
    <s v="Tallimadugula"/>
    <n v="1181"/>
    <s v="Tallimadugula"/>
    <n v="12"/>
    <s v="S.Banubee"/>
    <x v="842"/>
    <x v="12"/>
    <d v="2022-03-11T00:00:00"/>
    <s v="palaiah"/>
    <d v="2022-03-11T00:00:00"/>
    <s v="palaiah"/>
    <n v="1"/>
    <n v="0"/>
    <n v="1"/>
  </r>
  <r>
    <s v="Kanaganepalli"/>
    <s v="Tallimadugula"/>
    <n v="1181"/>
    <s v="Tallimadugula"/>
    <n v="13"/>
    <s v="Mohana"/>
    <x v="843"/>
    <x v="6"/>
    <d v="2021-08-01T00:00:00"/>
    <s v="palaiah"/>
    <d v="2021-10-06T00:00:00"/>
    <s v="palaiah"/>
    <n v="129"/>
    <n v="129"/>
    <n v="0"/>
  </r>
  <r>
    <s v="Kanaganepalli"/>
    <s v="Tallimadugula"/>
    <n v="1181"/>
    <s v="Tallimadugula"/>
    <n v="14"/>
    <s v="Rangamma"/>
    <x v="844"/>
    <x v="9"/>
    <d v="2021-08-03T00:00:00"/>
    <s v="palaiah"/>
    <s v="Not Yet Fixed"/>
    <m/>
    <n v="516"/>
    <n v="151"/>
    <n v="365"/>
  </r>
  <r>
    <s v="Kanaganepalli"/>
    <s v="Tallimadugula"/>
    <n v="1181"/>
    <s v="Tallimadugula"/>
    <n v="15"/>
    <s v="Rajeeswari"/>
    <x v="845"/>
    <x v="9"/>
    <d v="2021-06-02T00:00:00"/>
    <s v="palaiah"/>
    <s v="Not Yet Fixed"/>
    <m/>
    <n v="578"/>
    <n v="213"/>
    <n v="365"/>
  </r>
  <r>
    <s v="Battalapalli"/>
    <s v="Dampetla"/>
    <n v="1180"/>
    <s v="Saiddannagaripalli"/>
    <n v="3"/>
    <s v="P.Ravindra Reddy"/>
    <x v="846"/>
    <x v="3"/>
    <d v="2021-07-14T00:00:00"/>
    <s v="K.Anjineyulu"/>
    <d v="2021-07-14T00:00:00"/>
    <s v="K.Anjineyulu"/>
    <n v="45"/>
    <n v="45"/>
    <n v="0"/>
  </r>
  <r>
    <s v="Battalapalli"/>
    <s v="Dampetla"/>
    <n v="1180"/>
    <s v="Saiddannagaripalli"/>
    <n v="3"/>
    <s v="P.Ravindra Reddy"/>
    <x v="846"/>
    <x v="3"/>
    <d v="2022-02-09T00:00:00"/>
    <s v="K.Anjineyulu"/>
    <d v="2022-02-10T00:00:00"/>
    <s v="K.Anjineyulu"/>
    <n v="2"/>
    <n v="0"/>
    <n v="2"/>
  </r>
  <r>
    <s v="Battalapalli"/>
    <s v="Dampetla"/>
    <n v="1180"/>
    <s v="Saiddannagaripalli"/>
    <n v="3"/>
    <s v="P.Ravindra Reddy"/>
    <x v="846"/>
    <x v="4"/>
    <d v="2022-02-25T00:00:00"/>
    <s v="K.Anjineyulu"/>
    <d v="2022-02-25T00:00:00"/>
    <s v="K.Anjineyulu"/>
    <n v="1"/>
    <n v="0"/>
    <n v="1"/>
  </r>
  <r>
    <s v="Battalapalli"/>
    <s v="Dampetla"/>
    <n v="1180"/>
    <s v="Saiddannagaripalli"/>
    <n v="3"/>
    <s v="P.Ravindra Reddy"/>
    <x v="846"/>
    <x v="3"/>
    <d v="2022-06-07T00:00:00"/>
    <s v="K.Anjineyulu"/>
    <d v="2022-06-07T00:00:00"/>
    <s v="K.Anjineyulu"/>
    <n v="1"/>
    <n v="0"/>
    <n v="1"/>
  </r>
  <r>
    <s v="Battalapalli"/>
    <s v="Dampetla"/>
    <n v="1180"/>
    <s v="Saiddannagaripalli"/>
    <n v="3"/>
    <s v="P.Ravindra Reddy"/>
    <x v="846"/>
    <x v="2"/>
    <d v="2022-06-28T00:00:00"/>
    <s v="K.Anjineyulu"/>
    <d v="2022-06-28T00:00:00"/>
    <s v="K.Anjineyulu"/>
    <n v="1"/>
    <n v="0"/>
    <n v="1"/>
  </r>
  <r>
    <s v="Battalapalli"/>
    <s v="Dampetla"/>
    <n v="1180"/>
    <s v="Saiddannagaripalli"/>
    <n v="3"/>
    <s v="P.Ravindra Reddy"/>
    <x v="846"/>
    <x v="3"/>
    <d v="2022-08-18T00:00:00"/>
    <s v="K.Anjineyulu"/>
    <d v="2022-08-18T00:00:00"/>
    <s v="K.Anjineyulu"/>
    <n v="1"/>
    <n v="0"/>
    <n v="1"/>
  </r>
  <r>
    <s v="Battalapalli"/>
    <s v="Dampetla"/>
    <n v="1180"/>
    <s v="Saiddannagaripalli"/>
    <n v="3"/>
    <s v="P.Ravindra Reddy"/>
    <x v="846"/>
    <x v="4"/>
    <d v="2022-10-08T00:00:00"/>
    <s v="K.Anjineyulu"/>
    <d v="2022-10-08T00:00:00"/>
    <s v="K.Anjineyulu"/>
    <n v="1"/>
    <n v="0"/>
    <n v="1"/>
  </r>
  <r>
    <s v="Battalapalli"/>
    <s v="Dampetla"/>
    <n v="1180"/>
    <s v="Saiddannagaripalli"/>
    <n v="4"/>
    <s v="Bomma Sudakar Reddy"/>
    <x v="847"/>
    <x v="1"/>
    <d v="2021-10-14T00:00:00"/>
    <s v="K.Anjineyulu"/>
    <d v="2021-10-14T00:00:00"/>
    <s v="K.Anjineyulu"/>
    <n v="137"/>
    <n v="137"/>
    <n v="0"/>
  </r>
  <r>
    <s v="Battalapalli"/>
    <s v="Dampetla"/>
    <n v="1180"/>
    <s v="Saiddannagaripalli"/>
    <n v="4"/>
    <s v="Bomma Sudakar Reddy"/>
    <x v="847"/>
    <x v="12"/>
    <d v="2021-11-08T00:00:00"/>
    <s v="K.Anjineyulu"/>
    <d v="2021-11-08T00:00:00"/>
    <s v="K.Anjineyulu"/>
    <n v="162"/>
    <n v="162"/>
    <n v="0"/>
  </r>
  <r>
    <s v="Battalapalli"/>
    <s v="Dampetla"/>
    <n v="1180"/>
    <s v="Saiddannagaripalli"/>
    <n v="4"/>
    <s v="Bomma Sudakar Reddy"/>
    <x v="847"/>
    <x v="3"/>
    <d v="2021-12-14T00:00:00"/>
    <s v="K.Anjineyulu"/>
    <d v="2021-12-14T00:00:00"/>
    <s v="K.Anjineyulu"/>
    <n v="198"/>
    <n v="198"/>
    <n v="0"/>
  </r>
  <r>
    <s v="Battalapalli"/>
    <s v="Dampetla"/>
    <n v="1180"/>
    <s v="Saiddannagaripalli"/>
    <n v="4"/>
    <s v="Bomma Sudakar Reddy"/>
    <x v="847"/>
    <x v="7"/>
    <d v="2022-02-13T00:00:00"/>
    <s v="K.Anjineyulu"/>
    <d v="2022-02-13T00:00:00"/>
    <s v="K.Anjineyulu"/>
    <n v="1"/>
    <n v="0"/>
    <n v="1"/>
  </r>
  <r>
    <s v="Battalapalli"/>
    <s v="Dampetla"/>
    <n v="1180"/>
    <s v="Saiddannagaripalli"/>
    <n v="4"/>
    <s v="Bomma Sudakar Reddy"/>
    <x v="847"/>
    <x v="11"/>
    <d v="2022-05-28T00:00:00"/>
    <s v="K.Anjineyulu"/>
    <d v="2022-05-28T00:00:00"/>
    <s v="K.Anjineyulu"/>
    <n v="1"/>
    <n v="0"/>
    <n v="1"/>
  </r>
  <r>
    <s v="Battalapalli"/>
    <s v="Dampetla"/>
    <n v="1180"/>
    <s v="Saiddannagaripalli"/>
    <n v="4"/>
    <s v="Bomma Sudakar Reddy"/>
    <x v="847"/>
    <x v="12"/>
    <d v="2022-06-27T00:00:00"/>
    <s v="K.Anjineyulu"/>
    <d v="2022-06-27T00:00:00"/>
    <s v="K.Anjineyulu"/>
    <n v="1"/>
    <n v="0"/>
    <n v="1"/>
  </r>
  <r>
    <s v="Battalapalli"/>
    <s v="Dampetla"/>
    <n v="1180"/>
    <s v="Saiddannagaripalli"/>
    <n v="4"/>
    <s v="Bomma Sudakar Reddy"/>
    <x v="847"/>
    <x v="5"/>
    <d v="2022-08-22T00:00:00"/>
    <s v="K.Anjineyulu"/>
    <d v="2022-09-12T00:00:00"/>
    <s v="K.Anjineyulu"/>
    <n v="22"/>
    <n v="0"/>
    <n v="22"/>
  </r>
  <r>
    <s v="Battalapalli"/>
    <s v="Dampetla"/>
    <n v="1180"/>
    <s v="Saiddannagaripalli"/>
    <n v="4"/>
    <s v="Bomma Sudakar Reddy"/>
    <x v="847"/>
    <x v="3"/>
    <d v="2022-10-08T00:00:00"/>
    <s v="K.Anjineyulu"/>
    <d v="2022-10-08T00:00:00"/>
    <s v="K.Anjineyulu"/>
    <n v="1"/>
    <n v="0"/>
    <n v="1"/>
  </r>
  <r>
    <s v="Battalapalli"/>
    <s v="Dampetla"/>
    <n v="1180"/>
    <s v="Saiddannagaripalli"/>
    <n v="5"/>
    <s v="Bomma Raja Reddy"/>
    <x v="848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5"/>
    <s v="Bomma Raja Reddy"/>
    <x v="848"/>
    <x v="1"/>
    <d v="2022-06-12T00:00:00"/>
    <s v="K.Anjineyulu"/>
    <d v="2022-06-12T00:00:00"/>
    <s v="K.Anjineyulu"/>
    <n v="1"/>
    <n v="0"/>
    <n v="1"/>
  </r>
  <r>
    <s v="Battalapalli"/>
    <s v="Dampetla"/>
    <n v="1180"/>
    <s v="Saiddannagaripalli"/>
    <n v="5"/>
    <s v="Bomma Raja Reddy"/>
    <x v="848"/>
    <x v="3"/>
    <d v="2022-07-14T00:00:00"/>
    <s v="K.Anjineyulu"/>
    <d v="2022-08-14T00:00:00"/>
    <s v="K.Anjineyulu"/>
    <n v="32"/>
    <n v="0"/>
    <n v="32"/>
  </r>
  <r>
    <s v="Battalapalli"/>
    <s v="Dampetla"/>
    <n v="1180"/>
    <s v="Saiddannagaripalli"/>
    <n v="5"/>
    <s v="Bomma Raja Reddy"/>
    <x v="848"/>
    <x v="3"/>
    <d v="2022-10-08T00:00:00"/>
    <s v="K.Anjineyulu"/>
    <d v="2022-10-08T00:00:00"/>
    <s v="K.Anjineyulu"/>
    <n v="1"/>
    <n v="0"/>
    <n v="1"/>
  </r>
  <r>
    <s v="Battalapalli"/>
    <s v="Dampetla"/>
    <n v="1180"/>
    <s v="Saiddannagaripalli"/>
    <n v="6"/>
    <s v="Aanke Narasimhulu"/>
    <x v="849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6"/>
    <s v="Aanke Narasimhulu"/>
    <x v="849"/>
    <x v="4"/>
    <d v="2022-06-14T00:00:00"/>
    <s v="K.Anjineyulu"/>
    <d v="2022-06-14T00:00:00"/>
    <s v="K.Anjineyulu"/>
    <n v="1"/>
    <n v="0"/>
    <n v="1"/>
  </r>
  <r>
    <s v="Battalapalli"/>
    <s v="Dampetla"/>
    <n v="1180"/>
    <s v="Saiddannagaripalli"/>
    <n v="6"/>
    <s v="Aanke Narasimhulu"/>
    <x v="849"/>
    <x v="3"/>
    <d v="2022-07-20T00:00:00"/>
    <s v="K.Anjineyulu"/>
    <d v="2022-07-20T00:00:00"/>
    <s v="K.Anjineyulu"/>
    <n v="1"/>
    <n v="0"/>
    <n v="1"/>
  </r>
  <r>
    <s v="Battalapalli"/>
    <s v="Dampetla"/>
    <n v="1180"/>
    <s v="Saiddannagaripalli"/>
    <n v="6"/>
    <s v="Aanke Narasimhulu"/>
    <x v="849"/>
    <x v="2"/>
    <d v="2022-08-26T00:00:00"/>
    <s v="K.Anjineyulu"/>
    <d v="2022-08-26T00:00:00"/>
    <s v="K.Anjineyulu"/>
    <n v="1"/>
    <n v="0"/>
    <n v="1"/>
  </r>
  <r>
    <s v="Battalapalli"/>
    <s v="Dampetla"/>
    <n v="1180"/>
    <s v="Saiddannagaripalli"/>
    <n v="7"/>
    <s v="B.Ramachandra Reddy"/>
    <x v="850"/>
    <x v="3"/>
    <d v="2021-09-10T00:00:00"/>
    <s v="K.Anjineyulu"/>
    <d v="2021-09-11T00:00:00"/>
    <s v="K.Anjineyulu"/>
    <n v="104"/>
    <n v="104"/>
    <n v="0"/>
  </r>
  <r>
    <s v="Battalapalli"/>
    <s v="Dampetla"/>
    <n v="1180"/>
    <s v="Saiddannagaripalli"/>
    <n v="7"/>
    <s v="B.Ramachandra Reddy"/>
    <x v="850"/>
    <x v="13"/>
    <d v="2021-09-10T00:00:00"/>
    <s v="K.Anjineyulu"/>
    <d v="2021-09-11T00:00:00"/>
    <s v="K.Anjineyulu"/>
    <n v="104"/>
    <n v="104"/>
    <n v="0"/>
  </r>
  <r>
    <s v="Battalapalli"/>
    <s v="Dampetla"/>
    <n v="1180"/>
    <s v="Saiddannagaripalli"/>
    <n v="7"/>
    <s v="B.Ramachandra Reddy"/>
    <x v="850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7"/>
    <s v="B.Ramachandra Reddy"/>
    <x v="850"/>
    <x v="2"/>
    <d v="2022-06-14T00:00:00"/>
    <s v="K.Anjineyulu"/>
    <d v="2022-06-14T00:00:00"/>
    <s v="K.Anjineyulu"/>
    <n v="1"/>
    <n v="0"/>
    <n v="1"/>
  </r>
  <r>
    <s v="Battalapalli"/>
    <s v="Dampetla"/>
    <n v="1180"/>
    <s v="Saiddannagaripalli"/>
    <n v="7"/>
    <s v="B.Ramachandra Reddy"/>
    <x v="850"/>
    <x v="3"/>
    <d v="2022-07-23T00:00:00"/>
    <s v="K.Anjineyulu"/>
    <d v="2022-07-23T00:00:00"/>
    <s v="K.Anjineyulu"/>
    <n v="1"/>
    <n v="0"/>
    <n v="1"/>
  </r>
  <r>
    <s v="Battalapalli"/>
    <s v="Dampetla"/>
    <n v="1180"/>
    <s v="Saiddannagaripalli"/>
    <n v="7"/>
    <s v="B.Ramachandra Reddy"/>
    <x v="850"/>
    <x v="1"/>
    <d v="2022-08-26T00:00:00"/>
    <s v="K.Anjineyulu"/>
    <d v="2022-08-26T00:00:00"/>
    <s v="K.Anjineyulu"/>
    <n v="1"/>
    <n v="0"/>
    <n v="1"/>
  </r>
  <r>
    <s v="Battalapalli"/>
    <s v="Dampetla"/>
    <n v="1180"/>
    <s v="Saiddannagaripalli"/>
    <n v="8"/>
    <s v="Bomma Obireddy"/>
    <x v="851"/>
    <x v="13"/>
    <d v="2021-09-10T00:00:00"/>
    <s v="K.Anjineyulu"/>
    <d v="2021-09-11T00:00:00"/>
    <s v="K.Anjineyulu"/>
    <n v="104"/>
    <n v="104"/>
    <n v="0"/>
  </r>
  <r>
    <s v="Battalapalli"/>
    <s v="Dampetla"/>
    <n v="1180"/>
    <s v="Saiddannagaripalli"/>
    <n v="8"/>
    <s v="Bomma Obireddy"/>
    <x v="851"/>
    <x v="3"/>
    <d v="2021-09-16T00:00:00"/>
    <s v="K.Anjineyulu"/>
    <d v="2021-09-17T00:00:00"/>
    <s v="K.Anjineyulu"/>
    <n v="110"/>
    <n v="110"/>
    <n v="0"/>
  </r>
  <r>
    <s v="Battalapalli"/>
    <s v="Dampetla"/>
    <n v="1180"/>
    <s v="Saiddannagaripalli"/>
    <n v="8"/>
    <s v="Bomma Obireddy"/>
    <x v="851"/>
    <x v="3"/>
    <d v="2022-02-09T00:00:00"/>
    <s v="K.Anjineyulu"/>
    <d v="2022-02-10T00:00:00"/>
    <s v="K.Anjineyulu"/>
    <n v="2"/>
    <n v="0"/>
    <n v="2"/>
  </r>
  <r>
    <s v="Battalapalli"/>
    <s v="Dampetla"/>
    <n v="1180"/>
    <s v="Saiddannagaripalli"/>
    <n v="8"/>
    <s v="Bomma Obireddy"/>
    <x v="851"/>
    <x v="3"/>
    <d v="2022-02-25T00:00:00"/>
    <s v="K.Anjineyulu"/>
    <d v="2022-02-25T00:00:00"/>
    <s v="K.Anjineyulu"/>
    <n v="1"/>
    <n v="0"/>
    <n v="1"/>
  </r>
  <r>
    <s v="Battalapalli"/>
    <s v="Dampetla"/>
    <n v="1180"/>
    <s v="Saiddannagaripalli"/>
    <n v="8"/>
    <s v="Bomma Obireddy"/>
    <x v="851"/>
    <x v="4"/>
    <d v="2022-03-07T00:00:00"/>
    <s v="K.Anjineyulu"/>
    <d v="2022-03-07T00:00:00"/>
    <s v="K.Anjineyulu"/>
    <n v="1"/>
    <n v="0"/>
    <n v="1"/>
  </r>
  <r>
    <s v="Battalapalli"/>
    <s v="Dampetla"/>
    <n v="1180"/>
    <s v="Saiddannagaripalli"/>
    <n v="8"/>
    <s v="Bomma Obireddy"/>
    <x v="851"/>
    <x v="1"/>
    <d v="2022-03-07T00:00:00"/>
    <s v="K.Anjineyulu"/>
    <d v="2022-03-07T00:00:00"/>
    <s v="K.Anjineyulu"/>
    <n v="1"/>
    <n v="0"/>
    <n v="1"/>
  </r>
  <r>
    <s v="Battalapalli"/>
    <s v="Dampetla"/>
    <n v="1180"/>
    <s v="Saiddannagaripalli"/>
    <n v="8"/>
    <s v="Bomma Obireddy"/>
    <x v="851"/>
    <x v="1"/>
    <d v="2022-06-10T00:00:00"/>
    <s v="K.Anjineyulu"/>
    <d v="2022-06-10T00:00:00"/>
    <s v="K.Anjineyulu"/>
    <n v="1"/>
    <n v="0"/>
    <n v="1"/>
  </r>
  <r>
    <s v="Battalapalli"/>
    <s v="Dampetla"/>
    <n v="1180"/>
    <s v="Saiddannagaripalli"/>
    <n v="8"/>
    <s v="Bomma Obireddy"/>
    <x v="851"/>
    <x v="3"/>
    <d v="2022-08-26T00:00:00"/>
    <s v="K.Anjineyulu"/>
    <d v="2022-08-26T00:00:00"/>
    <s v="K.Anjineyulu"/>
    <n v="1"/>
    <n v="0"/>
    <n v="1"/>
  </r>
  <r>
    <s v="Battalapalli"/>
    <s v="Dampetla"/>
    <n v="1180"/>
    <s v="Saiddannagaripalli"/>
    <n v="10"/>
    <s v="Bomma Obireddy"/>
    <x v="852"/>
    <x v="4"/>
    <d v="2022-02-25T00:00:00"/>
    <s v="K.Anjineyulu"/>
    <d v="2022-02-25T00:00:00"/>
    <s v="K.Anjineyulu"/>
    <n v="1"/>
    <n v="0"/>
    <n v="1"/>
  </r>
  <r>
    <s v="Battalapalli"/>
    <s v="Dampetla"/>
    <n v="1180"/>
    <s v="Saiddannagaripalli"/>
    <n v="10"/>
    <s v="Bomma Obireddy"/>
    <x v="852"/>
    <x v="1"/>
    <d v="2022-05-12T00:00:00"/>
    <s v="K.Anjineyulu"/>
    <d v="2022-05-12T00:00:00"/>
    <s v="K.Anjineyulu"/>
    <n v="1"/>
    <n v="0"/>
    <n v="1"/>
  </r>
  <r>
    <s v="Battalapalli"/>
    <s v="Dampetla"/>
    <n v="1180"/>
    <s v="Saiddannagaripalli"/>
    <n v="10"/>
    <s v="Bomma Obireddy"/>
    <x v="852"/>
    <x v="3"/>
    <d v="2022-08-26T00:00:00"/>
    <s v="K.Anjineyulu"/>
    <d v="2022-08-26T00:00:00"/>
    <s v="K.Anjineyulu"/>
    <n v="1"/>
    <n v="0"/>
    <n v="1"/>
  </r>
  <r>
    <s v="Battalapalli"/>
    <s v="Dampetla"/>
    <n v="1180"/>
    <s v="Saiddannagaripalli"/>
    <n v="11"/>
    <s v="Velpula Ramakrishna Reddy"/>
    <x v="853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11"/>
    <s v="Velpula Ramakrishna Reddy"/>
    <x v="853"/>
    <x v="3"/>
    <d v="2022-06-10T00:00:00"/>
    <s v="K.Anjineyulu"/>
    <d v="2022-06-10T00:00:00"/>
    <s v="K.Anjineyulu"/>
    <n v="1"/>
    <n v="0"/>
    <n v="1"/>
  </r>
  <r>
    <s v="Battalapalli"/>
    <s v="Dampetla"/>
    <n v="1180"/>
    <s v="Saiddannagaripalli"/>
    <n v="11"/>
    <s v="Velpula Ramakrishna Reddy"/>
    <x v="853"/>
    <x v="4"/>
    <d v="2022-08-26T00:00:00"/>
    <s v="K.Anjineyulu"/>
    <d v="2022-08-26T00:00:00"/>
    <s v="K.Anjineyulu"/>
    <n v="1"/>
    <n v="0"/>
    <n v="1"/>
  </r>
  <r>
    <s v="Battalapalli"/>
    <s v="Dampetla"/>
    <n v="1180"/>
    <s v="Saiddannagaripalli"/>
    <n v="12"/>
    <s v="V.Vanoor Reddy"/>
    <x v="854"/>
    <x v="5"/>
    <d v="2021-09-16T00:00:00"/>
    <s v="K.Anjineyulu"/>
    <d v="2021-09-23T00:00:00"/>
    <s v="K.Anjineyulu"/>
    <n v="116"/>
    <n v="116"/>
    <n v="0"/>
  </r>
  <r>
    <s v="Battalapalli"/>
    <s v="Dampetla"/>
    <n v="1180"/>
    <s v="Saiddannagaripalli"/>
    <n v="12"/>
    <s v="V.Vanoor Reddy"/>
    <x v="854"/>
    <x v="4"/>
    <d v="2021-11-04T00:00:00"/>
    <s v="K.Anjineyulu"/>
    <d v="2021-11-04T00:00:00"/>
    <s v="K.Anjineyulu"/>
    <n v="158"/>
    <n v="158"/>
    <n v="0"/>
  </r>
  <r>
    <s v="Battalapalli"/>
    <s v="Dampetla"/>
    <n v="1180"/>
    <s v="Saiddannagaripalli"/>
    <n v="12"/>
    <s v="V.Vanoor Reddy"/>
    <x v="854"/>
    <x v="3"/>
    <d v="2021-12-18T00:00:00"/>
    <s v="K.Anjineyulu"/>
    <d v="2021-12-18T00:00:00"/>
    <s v="K.Anjineyulu"/>
    <n v="202"/>
    <n v="202"/>
    <n v="0"/>
  </r>
  <r>
    <s v="Battalapalli"/>
    <s v="Dampetla"/>
    <n v="1180"/>
    <s v="Saiddannagaripalli"/>
    <n v="12"/>
    <s v="V.Vanoor Reddy"/>
    <x v="854"/>
    <x v="5"/>
    <d v="2022-04-28T00:00:00"/>
    <s v="K.Anjineyulu"/>
    <d v="2022-06-07T00:00:00"/>
    <s v="K.Anjineyulu"/>
    <n v="41"/>
    <n v="0"/>
    <n v="41"/>
  </r>
  <r>
    <s v="Battalapalli"/>
    <s v="Dampetla"/>
    <n v="1180"/>
    <s v="Saiddannagaripalli"/>
    <n v="12"/>
    <s v="V.Vanoor Reddy"/>
    <x v="854"/>
    <x v="4"/>
    <d v="2022-05-11T00:00:00"/>
    <s v="K.Anjineyulu"/>
    <d v="2022-05-11T00:00:00"/>
    <s v="K.Anjineyulu"/>
    <n v="1"/>
    <n v="0"/>
    <n v="1"/>
  </r>
  <r>
    <s v="Battalapalli"/>
    <s v="Dampetla"/>
    <n v="1180"/>
    <s v="Saiddannagaripalli"/>
    <n v="13"/>
    <s v="B.Siva Reddy"/>
    <x v="855"/>
    <x v="1"/>
    <d v="2021-07-13T00:00:00"/>
    <s v="K.Anjineyulu"/>
    <d v="2021-07-14T00:00:00"/>
    <s v="K.Anjineyulu"/>
    <n v="45"/>
    <n v="45"/>
    <n v="0"/>
  </r>
  <r>
    <s v="Battalapalli"/>
    <s v="Dampetla"/>
    <n v="1180"/>
    <s v="Saiddannagaripalli"/>
    <n v="13"/>
    <s v="B.Siva Reddy"/>
    <x v="855"/>
    <x v="5"/>
    <d v="2021-09-16T00:00:00"/>
    <s v="K.Anjineyulu"/>
    <d v="2021-09-23T00:00:00"/>
    <s v="K.Anjineyulu"/>
    <n v="116"/>
    <n v="116"/>
    <n v="0"/>
  </r>
  <r>
    <s v="Battalapalli"/>
    <s v="Dampetla"/>
    <n v="1180"/>
    <s v="Saiddannagaripalli"/>
    <n v="13"/>
    <s v="B.Siva Reddy"/>
    <x v="855"/>
    <x v="3"/>
    <d v="2021-10-10T00:00:00"/>
    <s v="K.Anjineyulu"/>
    <d v="2021-10-10T00:00:00"/>
    <s v="K.Anjineyulu"/>
    <n v="133"/>
    <n v="133"/>
    <n v="0"/>
  </r>
  <r>
    <s v="Battalapalli"/>
    <s v="Dampetla"/>
    <n v="1180"/>
    <s v="Saiddannagaripalli"/>
    <n v="13"/>
    <s v="B.Siva Reddy"/>
    <x v="855"/>
    <x v="7"/>
    <d v="2021-12-16T00:00:00"/>
    <s v="K.Anjineyulu"/>
    <d v="2021-12-16T00:00:00"/>
    <s v="K.Anjineyulu"/>
    <n v="200"/>
    <n v="200"/>
    <n v="0"/>
  </r>
  <r>
    <s v="Battalapalli"/>
    <s v="Dampetla"/>
    <n v="1180"/>
    <s v="Saiddannagaripalli"/>
    <n v="13"/>
    <s v="B.Siva Reddy"/>
    <x v="855"/>
    <x v="1"/>
    <d v="2022-02-19T00:00:00"/>
    <s v="K.Anjineyulu"/>
    <d v="2022-02-19T00:00:00"/>
    <s v="K.Anjineyulu"/>
    <n v="1"/>
    <n v="0"/>
    <n v="1"/>
  </r>
  <r>
    <s v="Battalapalli"/>
    <s v="Dampetla"/>
    <n v="1180"/>
    <s v="Saiddannagaripalli"/>
    <n v="13"/>
    <s v="B.Siva Reddy"/>
    <x v="855"/>
    <x v="5"/>
    <d v="2022-05-28T00:00:00"/>
    <s v="K.Anjineyulu"/>
    <d v="2022-06-07T00:00:00"/>
    <s v="K.Anjineyulu"/>
    <n v="11"/>
    <n v="0"/>
    <n v="11"/>
  </r>
  <r>
    <s v="Battalapalli"/>
    <s v="Dampetla"/>
    <n v="1180"/>
    <s v="Saiddannagaripalli"/>
    <n v="13"/>
    <s v="B.Siva Reddy"/>
    <x v="855"/>
    <x v="4"/>
    <d v="2022-06-18T00:00:00"/>
    <s v="K.Anjineyulu"/>
    <d v="2022-06-18T00:00:00"/>
    <s v="K.Anjineyulu"/>
    <n v="1"/>
    <n v="0"/>
    <n v="1"/>
  </r>
  <r>
    <s v="Battalapalli"/>
    <s v="Dampetla"/>
    <n v="1180"/>
    <s v="Saiddannagaripalli"/>
    <n v="14"/>
    <s v="S.Ganga Raju"/>
    <x v="856"/>
    <x v="3"/>
    <d v="2022-01-04T00:00:00"/>
    <s v="K.Anjineyulu"/>
    <d v="2022-01-04T00:00:00"/>
    <s v="K.Anjineyulu"/>
    <n v="1"/>
    <n v="0"/>
    <n v="1"/>
  </r>
  <r>
    <s v="Battalapalli"/>
    <s v="Dampetla"/>
    <n v="1180"/>
    <s v="Saiddannagaripalli"/>
    <n v="15"/>
    <s v="Purla Narayana Reddy"/>
    <x v="857"/>
    <x v="1"/>
    <d v="2021-07-13T00:00:00"/>
    <s v="K.Anjineyulu"/>
    <d v="2021-07-14T00:00:00"/>
    <s v="K.Anjineyulu"/>
    <n v="45"/>
    <n v="45"/>
    <n v="0"/>
  </r>
  <r>
    <s v="Battalapalli"/>
    <s v="Dampetla"/>
    <n v="1180"/>
    <s v="Saiddannagaripalli"/>
    <n v="15"/>
    <s v="Purla Narayana Reddy"/>
    <x v="857"/>
    <x v="3"/>
    <d v="2022-07-06T00:00:00"/>
    <s v="K.Anjineyulu"/>
    <d v="2022-07-06T00:00:00"/>
    <s v="K.Anjineyulu"/>
    <n v="1"/>
    <n v="0"/>
    <n v="1"/>
  </r>
  <r>
    <s v="Battalapalli"/>
    <s v="Dampetla"/>
    <n v="1180"/>
    <s v="Saiddannagaripalli"/>
    <n v="16"/>
    <s v="P.Venkata Lingareddy"/>
    <x v="858"/>
    <x v="1"/>
    <d v="2022-04-27T00:00:00"/>
    <s v="K.Anjineyulu"/>
    <d v="2022-04-27T00:00:00"/>
    <s v="K.Anjineyulu"/>
    <n v="1"/>
    <n v="0"/>
    <n v="1"/>
  </r>
  <r>
    <s v="Battalapalli"/>
    <s v="Dampetla"/>
    <n v="1180"/>
    <s v="Saiddannagaripalli"/>
    <n v="16"/>
    <s v="P.Venkata Lingareddy"/>
    <x v="858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16"/>
    <s v="P.Venkata Lingareddy"/>
    <x v="858"/>
    <x v="7"/>
    <d v="2022-06-17T00:00:00"/>
    <s v="K.Anjineyulu"/>
    <d v="2022-06-17T00:00:00"/>
    <s v="K.Anjineyulu"/>
    <n v="1"/>
    <n v="0"/>
    <n v="1"/>
  </r>
  <r>
    <s v="Battalapalli"/>
    <s v="Dampetla"/>
    <n v="1180"/>
    <s v="Saiddannagaripalli"/>
    <n v="17"/>
    <s v="Kinkiri Malli Reddy"/>
    <x v="859"/>
    <x v="4"/>
    <d v="2021-07-13T00:00:00"/>
    <s v="K.Anjineyulu"/>
    <d v="2021-07-14T00:00:00"/>
    <s v="K.Anjineyulu"/>
    <n v="45"/>
    <n v="45"/>
    <n v="0"/>
  </r>
  <r>
    <s v="Battalapalli"/>
    <s v="Dampetla"/>
    <n v="1180"/>
    <s v="Saiddannagaripalli"/>
    <n v="17"/>
    <s v="Kinkiri Malli Reddy"/>
    <x v="859"/>
    <x v="1"/>
    <d v="2021-08-04T00:00:00"/>
    <s v="K.Anjineyulu"/>
    <d v="2021-08-05T00:00:00"/>
    <s v="K.Anjineyulu"/>
    <n v="67"/>
    <n v="67"/>
    <n v="0"/>
  </r>
  <r>
    <s v="Battalapalli"/>
    <s v="Dampetla"/>
    <n v="1180"/>
    <s v="Saiddannagaripalli"/>
    <n v="17"/>
    <s v="Kinkiri Malli Reddy"/>
    <x v="859"/>
    <x v="7"/>
    <d v="2021-09-16T00:00:00"/>
    <s v="K.Anjineyulu"/>
    <d v="2021-09-17T00:00:00"/>
    <s v="K.Anjineyulu"/>
    <n v="110"/>
    <n v="110"/>
    <n v="0"/>
  </r>
  <r>
    <s v="Battalapalli"/>
    <s v="Dampetla"/>
    <n v="1180"/>
    <s v="Saiddannagaripalli"/>
    <n v="17"/>
    <s v="Kinkiri Malli Reddy"/>
    <x v="859"/>
    <x v="1"/>
    <d v="2022-02-12T00:00:00"/>
    <s v="K.Anjineyulu"/>
    <d v="2022-02-12T00:00:00"/>
    <s v="K.Anjineyulu"/>
    <n v="1"/>
    <n v="0"/>
    <n v="1"/>
  </r>
  <r>
    <s v="Battalapalli"/>
    <s v="Dampetla"/>
    <n v="1180"/>
    <s v="Saiddannagaripalli"/>
    <n v="17"/>
    <s v="Kinkiri Malli Reddy"/>
    <x v="859"/>
    <x v="3"/>
    <d v="2022-03-18T00:00:00"/>
    <s v="K.Anjineyulu"/>
    <d v="2022-03-18T00:00:00"/>
    <s v="K.Anjineyulu"/>
    <n v="1"/>
    <n v="0"/>
    <n v="1"/>
  </r>
  <r>
    <s v="Battalapalli"/>
    <s v="Dampetla"/>
    <n v="1180"/>
    <s v="Saiddannagaripalli"/>
    <n v="17"/>
    <s v="Kinkiri Malli Reddy"/>
    <x v="859"/>
    <x v="1"/>
    <d v="2022-04-27T00:00:00"/>
    <s v="K.Anjineyulu"/>
    <d v="2022-04-27T00:00:00"/>
    <s v="K.Anjineyulu"/>
    <n v="1"/>
    <n v="0"/>
    <n v="1"/>
  </r>
  <r>
    <s v="Battalapalli"/>
    <s v="Dampetla"/>
    <n v="1180"/>
    <s v="Saiddannagaripalli"/>
    <n v="17"/>
    <s v="Kinkiri Malli Reddy"/>
    <x v="859"/>
    <x v="2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17"/>
    <s v="Kinkiri Malli Reddy"/>
    <x v="859"/>
    <x v="3"/>
    <d v="2022-06-14T00:00:00"/>
    <s v="K.Anjineyulu"/>
    <d v="2022-06-14T00:00:00"/>
    <s v="K.Anjineyulu"/>
    <n v="1"/>
    <n v="0"/>
    <n v="1"/>
  </r>
  <r>
    <s v="Battalapalli"/>
    <s v="Dampetla"/>
    <n v="1180"/>
    <s v="Saiddannagaripalli"/>
    <n v="18"/>
    <s v="Velupula Raja Reddy"/>
    <x v="860"/>
    <x v="1"/>
    <d v="2021-09-16T00:00:00"/>
    <s v="K.Anjineyulu"/>
    <d v="2021-09-17T00:00:00"/>
    <s v="K.Anjineyulu"/>
    <n v="110"/>
    <n v="110"/>
    <n v="0"/>
  </r>
  <r>
    <s v="Battalapalli"/>
    <s v="Dampetla"/>
    <n v="1180"/>
    <s v="Saiddannagaripalli"/>
    <n v="18"/>
    <s v="Velupula Raja Reddy"/>
    <x v="860"/>
    <x v="5"/>
    <d v="2022-04-27T00:00:00"/>
    <s v="K.Anjineyulu"/>
    <d v="2022-04-29T00:00:00"/>
    <s v="K.Anjineyulu"/>
    <n v="3"/>
    <n v="0"/>
    <n v="3"/>
  </r>
  <r>
    <s v="Battalapalli"/>
    <s v="Dampetla"/>
    <n v="1180"/>
    <s v="Saiddannagaripalli"/>
    <n v="18"/>
    <s v="Velupula Raja Reddy"/>
    <x v="860"/>
    <x v="12"/>
    <d v="2022-05-13T00:00:00"/>
    <s v="K.Anjineyulu"/>
    <d v="2022-05-13T00:00:00"/>
    <s v="K.Anjineyulu"/>
    <n v="1"/>
    <n v="0"/>
    <n v="1"/>
  </r>
  <r>
    <s v="Dharmavaram"/>
    <s v="Regatipalli"/>
    <n v="238"/>
    <s v="Muchurami"/>
    <n v="82"/>
    <s v="B Asha"/>
    <x v="861"/>
    <x v="9"/>
    <d v="2020-12-24T00:00:00"/>
    <s v="palaiah"/>
    <s v="Not Yet Fixed"/>
    <m/>
    <n v="580"/>
    <n v="215"/>
    <n v="365"/>
  </r>
  <r>
    <s v="Kanaganepalli"/>
    <s v="Mukthapuram"/>
    <n v="1157"/>
    <s v="Mukthapuram"/>
    <n v="17"/>
    <s v="G.Sumalatha"/>
    <x v="862"/>
    <x v="3"/>
    <d v="2021-10-30T00:00:00"/>
    <s v="palaiah"/>
    <d v="2021-10-30T00:00:00"/>
    <s v="palaiah"/>
    <n v="153"/>
    <n v="153"/>
    <n v="0"/>
  </r>
  <r>
    <s v="Kanaganepalli"/>
    <s v="Mukthapuram"/>
    <n v="1157"/>
    <s v="Mukthapuram"/>
    <n v="17"/>
    <s v="G.Sumalatha"/>
    <x v="862"/>
    <x v="3"/>
    <d v="2022-03-29T00:00:00"/>
    <s v="palaiah"/>
    <d v="2022-03-29T00:00:00"/>
    <s v="palaiah"/>
    <n v="1"/>
    <n v="0"/>
    <n v="1"/>
  </r>
  <r>
    <s v="Battalapalli"/>
    <s v="Edula Mushturu"/>
    <n v="1049"/>
    <s v="Edula Mushturu"/>
    <n v="28"/>
    <s v="Bathini Chinnanna"/>
    <x v="863"/>
    <x v="1"/>
    <d v="2021-06-10T00:00:00"/>
    <s v="K.Anjineyulu"/>
    <d v="2021-06-11T00:00:00"/>
    <s v="K.Anjineyulu"/>
    <n v="12"/>
    <n v="12"/>
    <n v="0"/>
  </r>
  <r>
    <s v="Battalapalli"/>
    <s v="Edula Mushturu"/>
    <n v="1049"/>
    <s v="Edula Mushturu"/>
    <n v="28"/>
    <s v="Bathini Chinnanna"/>
    <x v="863"/>
    <x v="4"/>
    <d v="2021-08-02T00:00:00"/>
    <s v="K.Anjineyulu"/>
    <d v="2021-08-03T00:00:00"/>
    <s v="K.Anjineyulu"/>
    <n v="65"/>
    <n v="65"/>
    <n v="0"/>
  </r>
  <r>
    <s v="Battalapalli"/>
    <s v="Edula Mushturu"/>
    <n v="1049"/>
    <s v="Edula Mushturu"/>
    <n v="28"/>
    <s v="Bathini Chinnanna"/>
    <x v="863"/>
    <x v="3"/>
    <d v="2022-03-28T00:00:00"/>
    <s v="K.Anjineyulu"/>
    <d v="2022-03-28T00:00:00"/>
    <s v="K.Anjineyulu"/>
    <n v="1"/>
    <n v="0"/>
    <n v="1"/>
  </r>
  <r>
    <s v="Battalapalli"/>
    <s v="Edula Mushturu"/>
    <n v="1049"/>
    <s v="Edula Mushturu"/>
    <n v="28"/>
    <s v="Bathini Chinnanna"/>
    <x v="863"/>
    <x v="12"/>
    <d v="2022-06-17T00:00:00"/>
    <s v="K.Anjineyulu"/>
    <d v="2022-06-17T00:00:00"/>
    <s v="K.Anjineyulu"/>
    <n v="1"/>
    <n v="0"/>
    <n v="1"/>
  </r>
  <r>
    <s v="Battalapalli"/>
    <s v="Edula Mushturu"/>
    <n v="1049"/>
    <s v="Edula Mushturu"/>
    <n v="29"/>
    <s v="Bathini Chinna Peddanna"/>
    <x v="864"/>
    <x v="1"/>
    <d v="2021-06-10T00:00:00"/>
    <s v="K.Anjineyulu"/>
    <d v="2021-06-11T00:00:00"/>
    <s v="K.Anjineyulu"/>
    <n v="12"/>
    <n v="12"/>
    <n v="0"/>
  </r>
  <r>
    <s v="Battalapalli"/>
    <s v="Edula Mushturu"/>
    <n v="1049"/>
    <s v="Edula Mushturu"/>
    <n v="29"/>
    <s v="Bathini Chinna Peddanna"/>
    <x v="864"/>
    <x v="4"/>
    <d v="2021-08-02T00:00:00"/>
    <s v="K.Anjineyulu"/>
    <d v="2021-08-03T00:00:00"/>
    <s v="K.Anjineyulu"/>
    <n v="65"/>
    <n v="65"/>
    <n v="0"/>
  </r>
  <r>
    <s v="Battalapalli"/>
    <s v="Edula Mushturu"/>
    <n v="1049"/>
    <s v="Edula Mushturu"/>
    <n v="29"/>
    <s v="Bathini Chinna Peddanna"/>
    <x v="864"/>
    <x v="1"/>
    <d v="2021-09-17T00:00:00"/>
    <s v="K.Anjineyulu"/>
    <d v="2021-09-18T00:00:00"/>
    <s v="K.Anjineyulu"/>
    <n v="111"/>
    <n v="111"/>
    <n v="0"/>
  </r>
  <r>
    <s v="Battalapalli"/>
    <s v="Edula Mushturu"/>
    <n v="1049"/>
    <s v="Edula Mushturu"/>
    <n v="29"/>
    <s v="Bathini Chinna Peddanna"/>
    <x v="864"/>
    <x v="3"/>
    <d v="2021-11-05T00:00:00"/>
    <s v="K.Anjineyulu"/>
    <d v="2021-11-06T00:00:00"/>
    <s v="K.Anjineyulu"/>
    <n v="160"/>
    <n v="160"/>
    <n v="0"/>
  </r>
  <r>
    <s v="Battalapalli"/>
    <s v="Edula Mushturu"/>
    <n v="1049"/>
    <s v="Edula Mushturu"/>
    <n v="29"/>
    <s v="Bathini Chinna Peddanna"/>
    <x v="864"/>
    <x v="3"/>
    <d v="2022-03-20T00:00:00"/>
    <s v="K.Anjineyulu"/>
    <d v="2022-03-20T00:00:00"/>
    <s v="K.Anjineyulu"/>
    <n v="1"/>
    <n v="0"/>
    <n v="1"/>
  </r>
  <r>
    <s v="Battalapalli"/>
    <s v="Edula Mushturu"/>
    <n v="1049"/>
    <s v="Edula Mushturu"/>
    <n v="29"/>
    <s v="Bathini Chinna Peddanna"/>
    <x v="864"/>
    <x v="3"/>
    <d v="2022-03-31T00:00:00"/>
    <s v="K.Anjineyulu"/>
    <d v="2022-03-31T00:00:00"/>
    <s v="K.Anjineyulu"/>
    <n v="1"/>
    <n v="0"/>
    <n v="1"/>
  </r>
  <r>
    <s v="Battalapalli"/>
    <s v="Edula Mushturu"/>
    <n v="1049"/>
    <s v="Edula Mushturu"/>
    <n v="29"/>
    <s v="Bathini Chinna Peddanna"/>
    <x v="864"/>
    <x v="1"/>
    <d v="2022-04-20T00:00:00"/>
    <s v="K.Anjineyulu"/>
    <d v="2022-04-20T00:00:00"/>
    <s v="K.Anjineyulu"/>
    <n v="1"/>
    <n v="0"/>
    <n v="1"/>
  </r>
  <r>
    <s v="Battalapalli"/>
    <s v="Dampetla"/>
    <n v="1180"/>
    <s v="Saiddannagaripalli"/>
    <n v="21"/>
    <s v="Bomma Narayana Reddy"/>
    <x v="865"/>
    <x v="3"/>
    <d v="2022-02-09T00:00:00"/>
    <s v="K.Anjineyulu"/>
    <d v="2022-02-10T00:00:00"/>
    <s v="K.Anjineyulu"/>
    <n v="2"/>
    <n v="0"/>
    <n v="2"/>
  </r>
  <r>
    <s v="Battalapalli"/>
    <s v="Dampetla"/>
    <n v="1180"/>
    <s v="Saiddannagaripalli"/>
    <n v="21"/>
    <s v="Bomma Narayana Reddy"/>
    <x v="865"/>
    <x v="3"/>
    <d v="2022-02-25T00:00:00"/>
    <s v="K.Anjineyulu"/>
    <d v="2022-02-25T00:00:00"/>
    <s v="K.Anjineyulu"/>
    <n v="1"/>
    <n v="0"/>
    <n v="1"/>
  </r>
  <r>
    <s v="Battalapalli"/>
    <s v="Dampetla"/>
    <n v="1180"/>
    <s v="Saiddannagaripalli"/>
    <n v="21"/>
    <s v="Bomma Narayana Reddy"/>
    <x v="865"/>
    <x v="3"/>
    <d v="2022-03-18T00:00:00"/>
    <s v="K.Anjineyulu"/>
    <d v="2022-03-18T00:00:00"/>
    <s v="K.Anjineyulu"/>
    <n v="1"/>
    <n v="0"/>
    <n v="1"/>
  </r>
  <r>
    <s v="Battalapalli"/>
    <s v="Dampetla"/>
    <n v="1180"/>
    <s v="Saiddannagaripalli"/>
    <n v="21"/>
    <s v="Bomma Narayana Reddy"/>
    <x v="865"/>
    <x v="1"/>
    <d v="2022-04-27T00:00:00"/>
    <s v="K.Anjineyulu"/>
    <d v="2022-04-27T00:00:00"/>
    <s v="K.Anjineyulu"/>
    <n v="1"/>
    <n v="0"/>
    <n v="1"/>
  </r>
  <r>
    <s v="Battalapalli"/>
    <s v="Dampetla"/>
    <n v="1180"/>
    <s v="Saiddannagaripalli"/>
    <n v="21"/>
    <s v="Bomma Narayana Reddy"/>
    <x v="865"/>
    <x v="2"/>
    <d v="2022-04-27T00:00:00"/>
    <s v="K.Anjineyulu"/>
    <d v="2022-04-27T00:00:00"/>
    <s v="K.Anjineyulu"/>
    <n v="1"/>
    <n v="0"/>
    <n v="1"/>
  </r>
  <r>
    <s v="Battalapalli"/>
    <s v="Dampetla"/>
    <n v="1180"/>
    <s v="Saiddannagaripalli"/>
    <n v="21"/>
    <s v="Bomma Narayana Reddy"/>
    <x v="865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21"/>
    <s v="Bomma Narayana Reddy"/>
    <x v="865"/>
    <x v="12"/>
    <d v="2022-06-15T00:00:00"/>
    <s v="K.Anjineyulu"/>
    <d v="2022-06-15T00:00:00"/>
    <s v="K.Anjineyulu"/>
    <n v="1"/>
    <n v="0"/>
    <n v="1"/>
  </r>
  <r>
    <s v="Battalapalli"/>
    <s v="Dampetla"/>
    <n v="1180"/>
    <s v="Saiddannagaripalli"/>
    <n v="22"/>
    <s v="V.Raghunath Reddy"/>
    <x v="866"/>
    <x v="1"/>
    <d v="2021-08-04T00:00:00"/>
    <s v="K.Anjineyulu"/>
    <d v="2021-08-05T00:00:00"/>
    <s v="K.Anjineyulu"/>
    <n v="67"/>
    <n v="67"/>
    <n v="0"/>
  </r>
  <r>
    <s v="Battalapalli"/>
    <s v="Dampetla"/>
    <n v="1180"/>
    <s v="Saiddannagaripalli"/>
    <n v="22"/>
    <s v="V.Raghunath Reddy"/>
    <x v="866"/>
    <x v="3"/>
    <d v="2022-04-27T00:00:00"/>
    <s v="K.Anjineyulu"/>
    <d v="2022-04-27T00:00:00"/>
    <s v="K.Anjineyulu"/>
    <n v="1"/>
    <n v="0"/>
    <n v="1"/>
  </r>
  <r>
    <s v="Battalapalli"/>
    <s v="Dampetla"/>
    <n v="1180"/>
    <s v="Saiddannagaripalli"/>
    <n v="22"/>
    <s v="V.Raghunath Reddy"/>
    <x v="866"/>
    <x v="3"/>
    <d v="2022-05-24T00:00:00"/>
    <s v="K.Anjineyulu"/>
    <d v="2022-05-24T00:00:00"/>
    <s v="K.Anjineyulu"/>
    <n v="1"/>
    <n v="0"/>
    <n v="1"/>
  </r>
  <r>
    <s v="Battalapalli"/>
    <s v="Dampetla"/>
    <n v="1180"/>
    <s v="Saiddannagaripalli"/>
    <n v="22"/>
    <s v="V.Raghunath Reddy"/>
    <x v="866"/>
    <x v="1"/>
    <d v="2022-06-16T00:00:00"/>
    <s v="K.Anjineyulu"/>
    <d v="2022-06-16T00:00:00"/>
    <s v="K.Anjineyulu"/>
    <n v="1"/>
    <n v="0"/>
    <n v="1"/>
  </r>
  <r>
    <s v="Battalapalli"/>
    <s v="Dampetla"/>
    <n v="1180"/>
    <s v="Saiddannagaripalli"/>
    <n v="22"/>
    <s v="V.Raghunath Reddy"/>
    <x v="866"/>
    <x v="3"/>
    <d v="2022-06-16T00:00:00"/>
    <s v="K.Anjineyulu"/>
    <d v="2022-06-16T00:00:00"/>
    <s v="K.Anjineyulu"/>
    <n v="1"/>
    <n v="0"/>
    <n v="1"/>
  </r>
  <r>
    <s v="Battalapalli"/>
    <s v="Dampetla"/>
    <n v="1180"/>
    <s v="Saiddannagaripalli"/>
    <n v="23"/>
    <s v="V.Ramohan Reddy"/>
    <x v="867"/>
    <x v="3"/>
    <d v="2022-02-25T00:00:00"/>
    <s v="K.Anjineyulu"/>
    <d v="2022-02-25T00:00:00"/>
    <s v="K.Anjineyulu"/>
    <n v="1"/>
    <n v="0"/>
    <n v="1"/>
  </r>
  <r>
    <s v="Battalapalli"/>
    <s v="Dampetla"/>
    <n v="1180"/>
    <s v="Saiddannagaripalli"/>
    <n v="23"/>
    <s v="V.Ramohan Reddy"/>
    <x v="867"/>
    <x v="3"/>
    <d v="2022-04-27T00:00:00"/>
    <s v="K.Anjineyulu"/>
    <d v="2022-04-27T00:00:00"/>
    <s v="K.Anjineyulu"/>
    <n v="1"/>
    <n v="0"/>
    <n v="1"/>
  </r>
  <r>
    <s v="Battalapalli"/>
    <s v="Dampetla"/>
    <n v="1180"/>
    <s v="Saiddannagaripalli"/>
    <n v="23"/>
    <s v="V.Ramohan Reddy"/>
    <x v="867"/>
    <x v="1"/>
    <d v="2022-06-16T00:00:00"/>
    <s v="K.Anjineyulu"/>
    <d v="2022-06-16T00:00:00"/>
    <s v="K.Anjineyulu"/>
    <n v="1"/>
    <n v="0"/>
    <n v="1"/>
  </r>
  <r>
    <s v="Battalapalli"/>
    <s v="Dampetla"/>
    <n v="1180"/>
    <s v="Saiddannagaripalli"/>
    <n v="24"/>
    <s v="Velupula Narashimha Reddy"/>
    <x v="868"/>
    <x v="3"/>
    <d v="2022-02-09T00:00:00"/>
    <s v="K.Anjineyulu"/>
    <d v="2022-02-10T00:00:00"/>
    <s v="K.Anjineyulu"/>
    <n v="2"/>
    <n v="0"/>
    <n v="2"/>
  </r>
  <r>
    <s v="Battalapalli"/>
    <s v="Dampetla"/>
    <n v="1180"/>
    <s v="Saiddannagaripalli"/>
    <n v="25"/>
    <s v="Pamidi Ramachndra Reddy"/>
    <x v="869"/>
    <x v="3"/>
    <d v="2021-07-13T00:00:00"/>
    <s v="K.Anjineyulu"/>
    <d v="2021-07-14T00:00:00"/>
    <s v="K.Anjineyulu"/>
    <n v="45"/>
    <n v="45"/>
    <n v="0"/>
  </r>
  <r>
    <s v="Battalapalli"/>
    <s v="Dampetla"/>
    <n v="1180"/>
    <s v="Saiddannagaripalli"/>
    <n v="25"/>
    <s v="Pamidi Ramachndra Reddy"/>
    <x v="869"/>
    <x v="1"/>
    <d v="2022-04-27T00:00:00"/>
    <s v="K.Anjineyulu"/>
    <d v="2022-04-27T00:00:00"/>
    <s v="K.Anjineyulu"/>
    <n v="1"/>
    <n v="0"/>
    <n v="1"/>
  </r>
  <r>
    <s v="Battalapalli"/>
    <s v="Nalla Boyanapalli"/>
    <n v="1187"/>
    <s v="Muddana Palli"/>
    <n v="1"/>
    <s v="Maddimani Gangamanohar"/>
    <x v="870"/>
    <x v="1"/>
    <d v="2021-09-24T00:00:00"/>
    <s v="K.Anjineyulu"/>
    <d v="2021-09-25T00:00:00"/>
    <s v="K.Anjineyulu"/>
    <n v="118"/>
    <n v="118"/>
    <n v="0"/>
  </r>
  <r>
    <s v="Battalapalli"/>
    <s v="Nalla Boyanapalli"/>
    <n v="1187"/>
    <s v="Muddana Palli"/>
    <n v="1"/>
    <s v="Maddimani Gangamanohar"/>
    <x v="870"/>
    <x v="4"/>
    <d v="2021-09-24T00:00:00"/>
    <s v="K.Anjineyulu"/>
    <d v="2021-09-25T00:00:00"/>
    <s v="K.Anjineyulu"/>
    <n v="118"/>
    <n v="118"/>
    <n v="0"/>
  </r>
  <r>
    <s v="Kothacheruvu"/>
    <s v="Pothulakunta "/>
    <n v="1186"/>
    <s v="Obuladevarapalli"/>
    <n v="1"/>
    <s v="M.Rangareddy"/>
    <x v="871"/>
    <x v="12"/>
    <d v="2022-02-08T00:00:00"/>
    <s v="Mylar"/>
    <d v="2022-03-08T00:00:00"/>
    <s v="Mylar"/>
    <n v="29"/>
    <n v="0"/>
    <n v="29"/>
  </r>
  <r>
    <s v="Battalapalli"/>
    <s v="Nalla Boyanapalli"/>
    <n v="1187"/>
    <s v="Muddana Palli"/>
    <n v="3"/>
    <s v="U.Nagaiah"/>
    <x v="872"/>
    <x v="3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4"/>
    <s v="B.Siddendra Bhoopathi"/>
    <x v="873"/>
    <x v="1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4"/>
    <s v="B.Siddendra Bhoopathi"/>
    <x v="873"/>
    <x v="3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4"/>
    <s v="B.Siddendra Bhoopathi"/>
    <x v="873"/>
    <x v="3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6"/>
    <s v="Maddimani Ramakrishna"/>
    <x v="874"/>
    <x v="1"/>
    <d v="2021-09-24T00:00:00"/>
    <s v="K.Anjineyulu"/>
    <d v="2021-09-25T00:00:00"/>
    <s v="K.Anjineyulu"/>
    <n v="118"/>
    <n v="118"/>
    <n v="0"/>
  </r>
  <r>
    <s v="Battalapalli"/>
    <s v="Nalla Boyanapalli"/>
    <n v="1187"/>
    <s v="Muddana Palli"/>
    <n v="7"/>
    <s v="Maddimani Mallesh"/>
    <x v="875"/>
    <x v="1"/>
    <d v="2021-09-24T00:00:00"/>
    <s v="K.Anjineyulu"/>
    <d v="2021-09-25T00:00:00"/>
    <s v="K.Anjineyulu"/>
    <n v="118"/>
    <n v="118"/>
    <n v="0"/>
  </r>
  <r>
    <s v="Battalapalli"/>
    <s v="Nalla Boyanapalli"/>
    <n v="1187"/>
    <s v="Muddana Palli"/>
    <n v="8"/>
    <s v="Maddimani Naryana Swami"/>
    <x v="876"/>
    <x v="1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10"/>
    <s v="Madymani Raja Gopal"/>
    <x v="877"/>
    <x v="1"/>
    <d v="2021-09-24T00:00:00"/>
    <s v="K.Anjineyulu"/>
    <d v="2021-09-25T00:00:00"/>
    <s v="K.Anjineyulu"/>
    <n v="118"/>
    <n v="118"/>
    <n v="0"/>
  </r>
  <r>
    <s v="Battalapalli"/>
    <s v="Nalla Boyanapalli"/>
    <n v="1187"/>
    <s v="Muddana Palli"/>
    <n v="11"/>
    <s v="Maddimani Nagaraju"/>
    <x v="878"/>
    <x v="4"/>
    <d v="2021-09-24T00:00:00"/>
    <s v="K.Anjineyulu"/>
    <d v="2021-09-25T00:00:00"/>
    <s v="K.Anjineyulu"/>
    <n v="118"/>
    <n v="118"/>
    <n v="0"/>
  </r>
  <r>
    <s v="Battalapalli"/>
    <s v="Nalla Boyanapalli"/>
    <n v="1187"/>
    <s v="Muddana Palli"/>
    <n v="12"/>
    <s v="Y.Adinaryana Reddy"/>
    <x v="879"/>
    <x v="1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13"/>
    <s v="Saake Surya Narayana"/>
    <x v="880"/>
    <x v="13"/>
    <d v="2021-09-10T00:00:00"/>
    <s v="K.Anjineyulu"/>
    <d v="2021-09-11T00:00:00"/>
    <s v="K.Anjineyulu"/>
    <n v="104"/>
    <n v="104"/>
    <n v="0"/>
  </r>
  <r>
    <s v="Battalapalli"/>
    <s v="Nalla Boyanapalli"/>
    <n v="1187"/>
    <s v="Muddana Palli"/>
    <n v="13"/>
    <s v="Saake Surya Narayana"/>
    <x v="880"/>
    <x v="3"/>
    <d v="2021-09-10T00:00:00"/>
    <s v="K.Anjineyulu"/>
    <d v="2021-09-11T00:00:00"/>
    <s v="K.Anjineyulu"/>
    <n v="104"/>
    <n v="104"/>
    <n v="0"/>
  </r>
  <r>
    <s v="Battalapalli"/>
    <s v="Nalla Boyanapalli"/>
    <n v="1187"/>
    <s v="Muddana Palli"/>
    <n v="15"/>
    <s v="Mode Palli Padmanabu Naidu"/>
    <x v="881"/>
    <x v="5"/>
    <d v="2022-07-09T00:00:00"/>
    <s v="K.Anjineyulu"/>
    <d v="2022-08-09T00:00:00"/>
    <s v="K.Anjineyulu"/>
    <n v="32"/>
    <n v="0"/>
    <n v="32"/>
  </r>
  <r>
    <s v="Battalapalli"/>
    <s v="Nalla Boyanapalli"/>
    <n v="1187"/>
    <s v="Muddana Palli"/>
    <n v="16"/>
    <s v="Bala Nagasekhar"/>
    <x v="882"/>
    <x v="3"/>
    <d v="2022-03-05T00:00:00"/>
    <s v="K.Anjineyulu"/>
    <d v="2022-03-05T00:00:00"/>
    <s v="K.Anjineyulu"/>
    <n v="1"/>
    <n v="0"/>
    <n v="1"/>
  </r>
  <r>
    <s v="Battalapalli"/>
    <s v="Nalla Boyanapalli"/>
    <n v="1187"/>
    <s v="Muddana Palli"/>
    <n v="16"/>
    <s v="Bala Nagasekhar"/>
    <x v="882"/>
    <x v="1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16"/>
    <s v="Bala Nagasekhar"/>
    <x v="882"/>
    <x v="3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17"/>
    <s v="Maddimani Vem Narayana"/>
    <x v="883"/>
    <x v="3"/>
    <d v="2022-03-05T00:00:00"/>
    <s v="K.Anjineyulu"/>
    <d v="2022-03-05T00:00:00"/>
    <s v="K.Anjineyulu"/>
    <n v="1"/>
    <n v="0"/>
    <n v="1"/>
  </r>
  <r>
    <s v="Battalapalli"/>
    <s v="Nalla Boyanapalli"/>
    <n v="1187"/>
    <s v="Muddana Palli"/>
    <n v="19"/>
    <s v="A.Naryanaswamy"/>
    <x v="884"/>
    <x v="1"/>
    <d v="2022-06-13T00:00:00"/>
    <s v="K.Anjineyulu"/>
    <d v="2022-06-13T00:00:00"/>
    <s v="K.Anjineyulu"/>
    <n v="1"/>
    <n v="0"/>
    <n v="1"/>
  </r>
  <r>
    <s v="Battalapalli"/>
    <s v="Dampetla"/>
    <n v="1180"/>
    <s v="Saiddannagaripalli"/>
    <n v="26"/>
    <s v="Tadi Lakshmidevamma"/>
    <x v="885"/>
    <x v="4"/>
    <d v="2021-07-13T00:00:00"/>
    <s v="K.Anjineyulu"/>
    <d v="2021-07-14T00:00:00"/>
    <s v="K.Anjineyulu"/>
    <n v="45"/>
    <n v="45"/>
    <n v="0"/>
  </r>
  <r>
    <s v="Battalapalli"/>
    <s v="Dampetla"/>
    <n v="1180"/>
    <s v="Saiddannagaripalli"/>
    <n v="26"/>
    <s v="Tadi Lakshmidevamma"/>
    <x v="885"/>
    <x v="3"/>
    <d v="2021-08-04T00:00:00"/>
    <s v="K.Anjineyulu"/>
    <d v="2021-08-05T00:00:00"/>
    <s v="K.Anjineyulu"/>
    <n v="67"/>
    <n v="67"/>
    <n v="0"/>
  </r>
  <r>
    <s v="Kothacheruvu"/>
    <s v="Pothulakunta "/>
    <n v="1186"/>
    <s v="Obuladevarapalli"/>
    <n v="4"/>
    <s v="M.Harinathreddy"/>
    <x v="886"/>
    <x v="12"/>
    <d v="2022-06-18T00:00:00"/>
    <s v="Mylar"/>
    <d v="2022-06-18T00:00:00"/>
    <s v="Mylar"/>
    <n v="1"/>
    <n v="0"/>
    <n v="1"/>
  </r>
  <r>
    <s v="Kothacheruvu"/>
    <s v="Pothulakunta "/>
    <n v="1186"/>
    <s v="Obuladevarapalli"/>
    <n v="7"/>
    <s v="C.Gopal reddy"/>
    <x v="887"/>
    <x v="1"/>
    <d v="2022-03-07T00:00:00"/>
    <s v="Mylar"/>
    <d v="2022-03-08T00:00:00"/>
    <s v="Mylar"/>
    <n v="2"/>
    <n v="0"/>
    <n v="2"/>
  </r>
  <r>
    <s v="Kothacheruvu"/>
    <s v="Pothulakunta "/>
    <n v="1186"/>
    <s v="Obuladevarapalli"/>
    <n v="8"/>
    <s v="ObulamNamagari.Nagamanamma"/>
    <x v="888"/>
    <x v="3"/>
    <d v="2022-06-18T00:00:00"/>
    <s v="Mylar"/>
    <d v="2022-06-18T00:00:00"/>
    <s v="Mylar"/>
    <n v="1"/>
    <n v="0"/>
    <n v="1"/>
  </r>
  <r>
    <s v="Kothacheruvu"/>
    <s v="Pothulakunta "/>
    <n v="1186"/>
    <s v="Obuladevarapalli"/>
    <n v="11"/>
    <s v="V.Kullasekar reddy"/>
    <x v="889"/>
    <x v="1"/>
    <d v="2022-06-18T00:00:00"/>
    <s v="Mylar"/>
    <d v="2022-06-18T00:00:00"/>
    <s v="Mylar"/>
    <n v="1"/>
    <n v="0"/>
    <n v="1"/>
  </r>
  <r>
    <s v="Kothacheruvu"/>
    <s v="Pothulakunta "/>
    <n v="1186"/>
    <s v="Obuladevarapalli"/>
    <n v="12"/>
    <s v="N.Subbareddy"/>
    <x v="890"/>
    <x v="3"/>
    <d v="2022-03-07T00:00:00"/>
    <s v="Mylar"/>
    <d v="2022-03-08T00:00:00"/>
    <s v="Mylar"/>
    <n v="2"/>
    <n v="0"/>
    <n v="2"/>
  </r>
  <r>
    <s v="Kothacheruvu"/>
    <s v="Pothulakunta "/>
    <n v="1186"/>
    <s v="Obuladevarapalli"/>
    <n v="14"/>
    <s v="M.Thippa reddy"/>
    <x v="891"/>
    <x v="13"/>
    <d v="2022-03-07T00:00:00"/>
    <s v="Mylar"/>
    <d v="2022-03-08T00:00:00"/>
    <s v="Mylar"/>
    <n v="2"/>
    <n v="0"/>
    <n v="2"/>
  </r>
  <r>
    <s v="Kothacheruvu"/>
    <s v="Pothulakunta "/>
    <n v="1186"/>
    <s v="Obuladevarapalli"/>
    <n v="17"/>
    <s v="B.O.Ramakrishnareddy"/>
    <x v="892"/>
    <x v="12"/>
    <d v="2022-06-18T00:00:00"/>
    <s v="Mylar"/>
    <d v="2022-06-18T00:00:00"/>
    <s v="Mylar"/>
    <n v="1"/>
    <n v="0"/>
    <n v="1"/>
  </r>
  <r>
    <s v="Kothacheruvu"/>
    <s v="Pothulakunta "/>
    <n v="1186"/>
    <s v="Obuladevarapalli"/>
    <n v="18"/>
    <s v="V.Padhamavathi"/>
    <x v="893"/>
    <x v="1"/>
    <d v="2022-03-07T00:00:00"/>
    <s v="Mylar"/>
    <d v="2022-03-08T00:00:00"/>
    <s v="Mylar"/>
    <n v="2"/>
    <n v="0"/>
    <n v="2"/>
  </r>
  <r>
    <s v="Kothacheruvu"/>
    <s v="Pothulakunta "/>
    <n v="1186"/>
    <s v="Obuladevarapalli"/>
    <n v="20"/>
    <s v="K.Mallesh"/>
    <x v="894"/>
    <x v="13"/>
    <d v="2022-03-07T00:00:00"/>
    <s v="Mylar"/>
    <d v="2022-03-08T00:00:00"/>
    <s v="Mylar"/>
    <n v="2"/>
    <n v="0"/>
    <n v="2"/>
  </r>
  <r>
    <s v="Kothacheruvu"/>
    <s v="Pothulakunta "/>
    <n v="1186"/>
    <s v="Obuladevarapalli"/>
    <n v="20"/>
    <s v="K.Mallesh"/>
    <x v="894"/>
    <x v="4"/>
    <d v="2022-06-18T00:00:00"/>
    <s v="Mylar"/>
    <d v="2022-06-18T00:00:00"/>
    <s v="Mylar"/>
    <n v="1"/>
    <n v="0"/>
    <n v="1"/>
  </r>
  <r>
    <s v="Kothacheruvu"/>
    <s v="Pothulakunta "/>
    <n v="1186"/>
    <s v="Obuladevarapalli"/>
    <n v="22"/>
    <s v="C.Kishor kumar reddy"/>
    <x v="895"/>
    <x v="1"/>
    <d v="2022-03-07T00:00:00"/>
    <s v="Mylar"/>
    <d v="2022-03-08T00:00:00"/>
    <s v="Mylar"/>
    <n v="2"/>
    <n v="0"/>
    <n v="2"/>
  </r>
  <r>
    <s v="Kothacheruvu"/>
    <s v="Pothulakunta "/>
    <n v="1186"/>
    <s v="Obuladevarapalli"/>
    <n v="23"/>
    <s v="Chenna reddy"/>
    <x v="896"/>
    <x v="1"/>
    <d v="2022-03-07T00:00:00"/>
    <s v="Mylar"/>
    <d v="2022-03-08T00:00:00"/>
    <s v="Mylar"/>
    <n v="2"/>
    <n v="0"/>
    <n v="2"/>
  </r>
  <r>
    <s v="Kothacheruvu"/>
    <s v="Pothulakunta "/>
    <n v="1186"/>
    <s v="Obuladevarapalli"/>
    <n v="23"/>
    <s v="Chenna reddy"/>
    <x v="896"/>
    <x v="11"/>
    <d v="2022-06-18T00:00:00"/>
    <s v="Mylar"/>
    <d v="2022-06-18T00:00:00"/>
    <s v="Mylar"/>
    <n v="1"/>
    <n v="0"/>
    <n v="1"/>
  </r>
  <r>
    <s v="Narpala"/>
    <s v="Nadimidoddi"/>
    <n v="1006"/>
    <s v="Nadimidoddi"/>
    <n v="1"/>
    <s v="D.Sarojamma"/>
    <x v="897"/>
    <x v="3"/>
    <d v="2021-11-27T00:00:00"/>
    <s v="palaiah"/>
    <d v="2021-11-27T00:00:00"/>
    <s v="palaiah"/>
    <n v="181"/>
    <n v="181"/>
    <n v="0"/>
  </r>
  <r>
    <s v="Kanaganepalli"/>
    <s v="Daduluru"/>
    <n v="1207"/>
    <s v="Chandra Charla"/>
    <n v="10"/>
    <s v="R Savithramma"/>
    <x v="898"/>
    <x v="2"/>
    <d v="2022-02-07T00:00:00"/>
    <s v="palaiah"/>
    <d v="2022-02-07T00:00:00"/>
    <s v="palaiah"/>
    <n v="1"/>
    <n v="0"/>
    <n v="1"/>
  </r>
  <r>
    <s v="Kanaganepalli"/>
    <s v="Daduluru"/>
    <n v="1207"/>
    <s v="Chandra Charla"/>
    <n v="10"/>
    <s v="R Savithramma"/>
    <x v="898"/>
    <x v="2"/>
    <d v="2022-09-09T00:00:00"/>
    <s v="palaiah"/>
    <d v="2022-09-09T00:00:00"/>
    <s v="palaiah"/>
    <n v="1"/>
    <n v="0"/>
    <n v="1"/>
  </r>
  <r>
    <s v="Kanaganepalli"/>
    <s v="Daduluru"/>
    <n v="1207"/>
    <s v="Chandra Charla"/>
    <n v="10"/>
    <s v="R Savithramma"/>
    <x v="898"/>
    <x v="3"/>
    <d v="2022-09-09T00:00:00"/>
    <s v="palaiah"/>
    <d v="2022-09-09T00:00:00"/>
    <s v="palaiah"/>
    <n v="1"/>
    <n v="0"/>
    <n v="1"/>
  </r>
  <r>
    <s v="Narpala"/>
    <s v="Nadimidoddi"/>
    <n v="1006"/>
    <s v="Nadimidoddi"/>
    <n v="8"/>
    <s v="S.Saroja"/>
    <x v="899"/>
    <x v="1"/>
    <d v="2021-11-27T00:00:00"/>
    <s v="palaiah"/>
    <d v="2021-11-27T00:00:00"/>
    <s v="palaiah"/>
    <n v="181"/>
    <n v="181"/>
    <n v="0"/>
  </r>
  <r>
    <s v="Battalapalli"/>
    <s v="Uppalapadu"/>
    <n v="1193"/>
    <s v="Uppalapadu"/>
    <n v="1"/>
    <s v="Pannura Gangaiah"/>
    <x v="900"/>
    <x v="3"/>
    <d v="2021-10-14T00:00:00"/>
    <s v="K.Anjineyulu"/>
    <d v="2021-10-15T00:00:00"/>
    <s v="K.Anjineyulu"/>
    <n v="138"/>
    <n v="138"/>
    <n v="0"/>
  </r>
  <r>
    <s v="Battalapalli"/>
    <s v="Uppalapadu"/>
    <n v="1193"/>
    <s v="Uppalapadu"/>
    <n v="1"/>
    <s v="Pannura Gangaiah"/>
    <x v="900"/>
    <x v="4"/>
    <d v="2021-11-09T00:00:00"/>
    <s v="K.Anjineyulu"/>
    <d v="2021-11-10T00:00:00"/>
    <s v="K.Anjineyulu"/>
    <n v="164"/>
    <n v="164"/>
    <n v="0"/>
  </r>
  <r>
    <s v="Battalapalli"/>
    <s v="Uppalapadu"/>
    <n v="1193"/>
    <s v="Uppalapadu"/>
    <n v="1"/>
    <s v="Pannura Gangaiah"/>
    <x v="900"/>
    <x v="3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2"/>
    <s v="P.Janardhana"/>
    <x v="901"/>
    <x v="3"/>
    <d v="2021-08-01T00:00:00"/>
    <s v="K.Anjineyulu"/>
    <d v="2021-08-01T00:00:00"/>
    <s v="K.Anjineyulu"/>
    <n v="63"/>
    <n v="63"/>
    <n v="0"/>
  </r>
  <r>
    <s v="Battalapalli"/>
    <s v="Uppalapadu"/>
    <n v="1193"/>
    <s v="Uppalapadu"/>
    <n v="2"/>
    <s v="P.Janardhana"/>
    <x v="901"/>
    <x v="1"/>
    <d v="2021-10-14T00:00:00"/>
    <s v="K.Anjineyulu"/>
    <d v="2021-10-15T00:00:00"/>
    <s v="K.Anjineyulu"/>
    <n v="138"/>
    <n v="138"/>
    <n v="0"/>
  </r>
  <r>
    <s v="Battalapalli"/>
    <s v="Uppalapadu"/>
    <n v="1193"/>
    <s v="Uppalapadu"/>
    <n v="2"/>
    <s v="P.Janardhana"/>
    <x v="901"/>
    <x v="4"/>
    <d v="2022-02-24T00:00:00"/>
    <s v="K.Anjineyulu"/>
    <d v="2022-02-25T00:00:00"/>
    <s v="K.Anjineyulu"/>
    <n v="2"/>
    <n v="0"/>
    <n v="2"/>
  </r>
  <r>
    <s v="Battalapalli"/>
    <s v="Uppalapadu"/>
    <n v="1193"/>
    <s v="Uppalapadu"/>
    <n v="2"/>
    <s v="P.Janardhana"/>
    <x v="901"/>
    <x v="3"/>
    <d v="2022-03-18T00:00:00"/>
    <s v="K.Anjineyulu"/>
    <d v="2022-03-18T00:00:00"/>
    <s v="K.Anjineyulu"/>
    <n v="1"/>
    <n v="0"/>
    <n v="1"/>
  </r>
  <r>
    <s v="Battalapalli"/>
    <s v="Uppalapadu"/>
    <n v="1193"/>
    <s v="Uppalapadu"/>
    <n v="3"/>
    <s v="S.Sankar"/>
    <x v="902"/>
    <x v="13"/>
    <d v="2021-10-14T00:00:00"/>
    <s v="K.Anjineyulu"/>
    <d v="2021-10-15T00:00:00"/>
    <s v="K.Anjineyulu"/>
    <n v="138"/>
    <n v="138"/>
    <n v="0"/>
  </r>
  <r>
    <s v="Battalapalli"/>
    <s v="Uppalapadu"/>
    <n v="1193"/>
    <s v="Uppalapadu"/>
    <n v="3"/>
    <s v="S.Sankar"/>
    <x v="902"/>
    <x v="12"/>
    <d v="2022-02-24T00:00:00"/>
    <s v="K.Anjineyulu"/>
    <d v="2022-02-25T00:00:00"/>
    <s v="K.Anjineyulu"/>
    <n v="2"/>
    <n v="0"/>
    <n v="2"/>
  </r>
  <r>
    <s v="Battalapalli"/>
    <s v="Uppalapadu"/>
    <n v="1193"/>
    <s v="Uppalapadu"/>
    <n v="4"/>
    <s v="M.Ramachandra Reddy"/>
    <x v="903"/>
    <x v="3"/>
    <d v="2021-08-01T00:00:00"/>
    <s v="K.Anjineyulu"/>
    <d v="2021-08-01T00:00:00"/>
    <s v="K.Anjineyulu"/>
    <n v="63"/>
    <n v="63"/>
    <n v="0"/>
  </r>
  <r>
    <s v="Battalapalli"/>
    <s v="Uppalapadu"/>
    <n v="1193"/>
    <s v="Uppalapadu"/>
    <n v="4"/>
    <s v="M.Ramachandra Reddy"/>
    <x v="903"/>
    <x v="3"/>
    <d v="2021-11-09T00:00:00"/>
    <s v="K.Anjineyulu"/>
    <d v="2021-11-10T00:00:00"/>
    <s v="K.Anjineyulu"/>
    <n v="164"/>
    <n v="164"/>
    <n v="0"/>
  </r>
  <r>
    <s v="Battalapalli"/>
    <s v="Uppalapadu"/>
    <n v="1193"/>
    <s v="Uppalapadu"/>
    <n v="4"/>
    <s v="M.Ramachandra Reddy"/>
    <x v="903"/>
    <x v="3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5"/>
    <s v="M.Vikarasimha Reddy"/>
    <x v="904"/>
    <x v="3"/>
    <d v="2021-09-10T00:00:00"/>
    <s v="K.Anjineyuli"/>
    <d v="2021-09-11T00:00:00"/>
    <s v="K.Anjineyulu"/>
    <n v="104"/>
    <n v="104"/>
    <n v="0"/>
  </r>
  <r>
    <s v="Battalapalli"/>
    <s v="Uppalapadu"/>
    <n v="1193"/>
    <s v="Uppalapadu"/>
    <n v="5"/>
    <s v="M.Vikarasimha Reddy"/>
    <x v="904"/>
    <x v="3"/>
    <d v="2021-11-09T00:00:00"/>
    <s v="K.Anjineyulu"/>
    <d v="2021-11-10T00:00:00"/>
    <s v="K.Anjineyulu"/>
    <n v="164"/>
    <n v="164"/>
    <n v="0"/>
  </r>
  <r>
    <s v="Battalapalli"/>
    <s v="Uppalapadu"/>
    <n v="1193"/>
    <s v="Uppalapadu"/>
    <n v="5"/>
    <s v="M.Vikarasimha Reddy"/>
    <x v="904"/>
    <x v="3"/>
    <d v="2022-02-24T00:00:00"/>
    <s v="K.Anjineyulu"/>
    <d v="2022-02-25T00:00:00"/>
    <s v="K.Anjineyulu"/>
    <n v="2"/>
    <n v="0"/>
    <n v="2"/>
  </r>
  <r>
    <s v="Battalapalli"/>
    <s v="Uppalapadu"/>
    <n v="1193"/>
    <s v="Uppalapadu"/>
    <n v="6"/>
    <s v="Pannur Pullanna"/>
    <x v="905"/>
    <x v="3"/>
    <d v="2021-11-09T00:00:00"/>
    <s v="K.Anjineyulu"/>
    <d v="2021-11-10T00:00:00"/>
    <s v="K.Anjineyulu"/>
    <n v="164"/>
    <n v="164"/>
    <n v="0"/>
  </r>
  <r>
    <s v="Battalapalli"/>
    <s v="Uppalapadu"/>
    <n v="1193"/>
    <s v="Uppalapadu"/>
    <n v="6"/>
    <s v="Pannur Pullanna"/>
    <x v="905"/>
    <x v="3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7"/>
    <s v="P.Naryanaswamy"/>
    <x v="906"/>
    <x v="4"/>
    <d v="2021-08-01T00:00:00"/>
    <s v="K.Anjineyulu"/>
    <d v="2021-08-01T00:00:00"/>
    <s v="K.Anjineyulu"/>
    <n v="63"/>
    <n v="63"/>
    <n v="0"/>
  </r>
  <r>
    <s v="Battalapalli"/>
    <s v="Uppalapadu"/>
    <n v="1193"/>
    <s v="Uppalapadu"/>
    <n v="7"/>
    <s v="P.Naryanaswamy"/>
    <x v="906"/>
    <x v="1"/>
    <d v="2021-10-14T00:00:00"/>
    <s v="K.Anjineyulu"/>
    <d v="2021-10-15T00:00:00"/>
    <s v="K.Anjineyulu"/>
    <n v="138"/>
    <n v="138"/>
    <n v="0"/>
  </r>
  <r>
    <s v="Battalapalli"/>
    <s v="Uppalapadu"/>
    <n v="1193"/>
    <s v="Uppalapadu"/>
    <n v="7"/>
    <s v="P.Naryanaswamy"/>
    <x v="906"/>
    <x v="1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7"/>
    <s v="P.Naryanaswamy"/>
    <x v="906"/>
    <x v="5"/>
    <d v="2022-10-25T00:00:00"/>
    <s v="K.Anjineyulu"/>
    <d v="2022-10-30T00:00:00"/>
    <s v="K.Anjineyulu"/>
    <n v="6"/>
    <n v="0"/>
    <n v="6"/>
  </r>
  <r>
    <s v="Battalapalli"/>
    <s v="Uppalapadu"/>
    <n v="1193"/>
    <s v="Uppalapadu"/>
    <n v="8"/>
    <s v="P.Nageshwara Reddy"/>
    <x v="907"/>
    <x v="3"/>
    <d v="2021-11-09T00:00:00"/>
    <s v="K.Anjineyulu"/>
    <d v="2021-11-10T00:00:00"/>
    <s v="K.Anjineyulu"/>
    <n v="164"/>
    <n v="164"/>
    <n v="0"/>
  </r>
  <r>
    <s v="Battalapalli"/>
    <s v="Uppalapadu"/>
    <n v="1193"/>
    <s v="Uppalapadu"/>
    <n v="8"/>
    <s v="P.Nageshwara Reddy"/>
    <x v="907"/>
    <x v="3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9"/>
    <s v="P.Obula Naidu"/>
    <x v="908"/>
    <x v="8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10"/>
    <s v="M.Narashima Reddy"/>
    <x v="909"/>
    <x v="3"/>
    <d v="2021-08-01T00:00:00"/>
    <s v="K.Anjineyulu"/>
    <d v="2021-08-01T00:00:00"/>
    <s v="K.Anjineyulu"/>
    <n v="63"/>
    <n v="63"/>
    <n v="0"/>
  </r>
  <r>
    <s v="Battalapalli"/>
    <s v="Uppalapadu"/>
    <n v="1193"/>
    <s v="Uppalapadu"/>
    <n v="10"/>
    <s v="M.Narashima Reddy"/>
    <x v="909"/>
    <x v="3"/>
    <d v="2021-10-14T00:00:00"/>
    <s v="K.Anjineyulu"/>
    <d v="2021-10-15T00:00:00"/>
    <s v="K.Anjineyulu"/>
    <n v="138"/>
    <n v="138"/>
    <n v="0"/>
  </r>
  <r>
    <s v="Battalapalli"/>
    <s v="Uppalapadu"/>
    <n v="1193"/>
    <s v="Uppalapadu"/>
    <n v="10"/>
    <s v="M.Narashima Reddy"/>
    <x v="909"/>
    <x v="3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11"/>
    <s v="Rage Peddakka"/>
    <x v="910"/>
    <x v="3"/>
    <d v="2021-09-19T00:00:00"/>
    <s v="K.Anjineyulu"/>
    <d v="2021-09-20T00:00:00"/>
    <s v="K.Anjineyulu"/>
    <n v="113"/>
    <n v="113"/>
    <n v="0"/>
  </r>
  <r>
    <s v="Battalapalli"/>
    <s v="Uppalapadu"/>
    <n v="1193"/>
    <s v="Uppalapadu"/>
    <n v="11"/>
    <s v="Rage Peddakka"/>
    <x v="910"/>
    <x v="3"/>
    <d v="2022-02-07T00:00:00"/>
    <s v="K.Anjineyulu"/>
    <d v="2022-02-08T00:00:00"/>
    <s v="K.Anjineyulu"/>
    <n v="2"/>
    <n v="0"/>
    <n v="2"/>
  </r>
  <r>
    <s v="Battalapalli"/>
    <s v="Uppalapadu"/>
    <n v="1193"/>
    <s v="Uppalapadu"/>
    <n v="12"/>
    <s v="RageYellamma"/>
    <x v="911"/>
    <x v="3"/>
    <d v="2021-08-01T00:00:00"/>
    <s v="K.Anjineyulu"/>
    <d v="2021-08-01T00:00:00"/>
    <s v="K.Anjineyulu"/>
    <n v="63"/>
    <n v="63"/>
    <n v="0"/>
  </r>
  <r>
    <s v="Battalapalli"/>
    <s v="Uppalapadu"/>
    <n v="1193"/>
    <s v="Uppalapadu"/>
    <n v="12"/>
    <s v="RageYellamma"/>
    <x v="911"/>
    <x v="3"/>
    <d v="2021-09-18T00:00:00"/>
    <s v="K.Anjineyulu"/>
    <d v="2021-09-19T00:00:00"/>
    <s v="K.Anjineyulu"/>
    <n v="112"/>
    <n v="112"/>
    <n v="0"/>
  </r>
  <r>
    <s v="Battalapalli"/>
    <s v="Uppalapadu"/>
    <n v="1193"/>
    <s v="Uppalapadu"/>
    <n v="12"/>
    <s v="RageYellamma"/>
    <x v="911"/>
    <x v="3"/>
    <d v="2022-02-07T00:00:00"/>
    <s v="K.Anjineyulu"/>
    <d v="2022-02-08T00:00:00"/>
    <s v="K.Anjineyulu"/>
    <n v="2"/>
    <n v="0"/>
    <n v="2"/>
  </r>
  <r>
    <s v="Battalapalli"/>
    <s v="Dampetla"/>
    <n v="1180"/>
    <s v="Saiddannagaripalli"/>
    <n v="27"/>
    <s v="Pamidi Lakshminaryana Reddy"/>
    <x v="912"/>
    <x v="3"/>
    <d v="2022-02-09T00:00:00"/>
    <s v="K.Anjineyulu"/>
    <d v="2022-02-10T00:00:00"/>
    <s v="K.Anjineyulu"/>
    <n v="2"/>
    <n v="0"/>
    <n v="2"/>
  </r>
  <r>
    <s v="Battalapalli"/>
    <s v="Dampetla"/>
    <n v="1180"/>
    <s v="Saiddannagaripalli"/>
    <n v="27"/>
    <s v="Pamidi Lakshminaryana Reddy"/>
    <x v="912"/>
    <x v="3"/>
    <d v="2022-02-25T00:00:00"/>
    <s v="K.Anjineyulu"/>
    <d v="2022-02-25T00:00:00"/>
    <s v="K.Anjineyulu"/>
    <n v="1"/>
    <n v="0"/>
    <n v="1"/>
  </r>
  <r>
    <s v="Battalapalli"/>
    <s v="Nalla Boyanapalli"/>
    <n v="1187"/>
    <s v="Muddana Palli"/>
    <n v="21"/>
    <s v="V.Narendra"/>
    <x v="913"/>
    <x v="3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22"/>
    <s v="Yerraula Suresh"/>
    <x v="914"/>
    <x v="13"/>
    <d v="2021-09-10T00:00:00"/>
    <s v="K.Anjineyulu"/>
    <d v="2021-09-11T00:00:00"/>
    <s v="K.Anjineyulu"/>
    <n v="104"/>
    <n v="104"/>
    <n v="0"/>
  </r>
  <r>
    <s v="Battalapalli"/>
    <s v="Nalla Boyanapalli"/>
    <n v="1187"/>
    <s v="Muddana Palli"/>
    <n v="22"/>
    <s v="Yerraula Suresh"/>
    <x v="914"/>
    <x v="3"/>
    <d v="2021-09-10T00:00:00"/>
    <s v="K.Anjineyulu"/>
    <d v="2021-09-11T00:00:00"/>
    <s v="K.Anjineyulu"/>
    <n v="104"/>
    <n v="104"/>
    <n v="0"/>
  </r>
  <r>
    <s v="Kothacheruvu"/>
    <s v="Kanamukkala"/>
    <n v="1196"/>
    <s v="Kanamukkala"/>
    <n v="2"/>
    <s v="A.Bhaskar Reddy"/>
    <x v="915"/>
    <x v="3"/>
    <d v="2022-04-05T00:00:00"/>
    <s v="Mylar"/>
    <d v="2022-04-05T00:00:00"/>
    <s v="Mylar"/>
    <n v="1"/>
    <n v="0"/>
    <n v="1"/>
  </r>
  <r>
    <s v="Kothacheruvu"/>
    <s v="Kanamukkala"/>
    <n v="1196"/>
    <s v="Kanamukkala"/>
    <n v="3"/>
    <s v="R.Chendhrasekar reddy"/>
    <x v="916"/>
    <x v="3"/>
    <d v="2022-04-05T00:00:00"/>
    <s v="Mylar"/>
    <d v="2022-04-05T00:00:00"/>
    <s v="Mylar"/>
    <n v="1"/>
    <n v="0"/>
    <n v="1"/>
  </r>
  <r>
    <s v="Kothacheruvu"/>
    <s v="Kanamukkala"/>
    <n v="1196"/>
    <s v="Kanamukkala"/>
    <n v="3"/>
    <s v="R.Chendhrasekar reddy"/>
    <x v="916"/>
    <x v="2"/>
    <d v="2022-04-05T00:00:00"/>
    <s v="Mylar"/>
    <d v="2022-04-05T00:00:00"/>
    <s v="Mylar"/>
    <n v="1"/>
    <n v="0"/>
    <n v="1"/>
  </r>
  <r>
    <s v="Kothacheruvu"/>
    <s v="Kanamukkala"/>
    <n v="1196"/>
    <s v="Kanamukkala"/>
    <n v="3"/>
    <s v="R.Chendhrasekar reddy"/>
    <x v="916"/>
    <x v="1"/>
    <d v="2022-04-28T00:00:00"/>
    <s v="Mylar"/>
    <d v="2022-04-28T00:00:00"/>
    <s v="Mylar"/>
    <n v="1"/>
    <n v="0"/>
    <n v="1"/>
  </r>
  <r>
    <s v="Kothacheruvu"/>
    <s v="Kanamukkala"/>
    <n v="1196"/>
    <s v="Kanamukkala"/>
    <n v="3"/>
    <s v="R.Chendhrasekar reddy"/>
    <x v="916"/>
    <x v="3"/>
    <d v="2022-04-28T00:00:00"/>
    <s v="Mylar"/>
    <d v="2022-04-28T00:00:00"/>
    <s v="Mylar"/>
    <n v="1"/>
    <n v="0"/>
    <n v="1"/>
  </r>
  <r>
    <s v="Kothacheruvu"/>
    <s v="Kanamukkala"/>
    <n v="1196"/>
    <s v="Kanamukkala"/>
    <n v="3"/>
    <s v="R.Chendhrasekar reddy"/>
    <x v="916"/>
    <x v="5"/>
    <d v="2022-05-04T00:00:00"/>
    <s v="Mylar"/>
    <d v="2022-05-06T00:00:00"/>
    <s v="Mylar"/>
    <n v="3"/>
    <n v="0"/>
    <n v="3"/>
  </r>
  <r>
    <s v="Kothacheruvu"/>
    <s v="Kanamukkala"/>
    <n v="1196"/>
    <s v="Kanamukkala"/>
    <n v="6"/>
    <s v="R.Rammohan reddy"/>
    <x v="917"/>
    <x v="1"/>
    <d v="2022-04-28T00:00:00"/>
    <s v="Mylar"/>
    <d v="2022-04-28T00:00:00"/>
    <s v="Mylar"/>
    <n v="1"/>
    <n v="0"/>
    <n v="1"/>
  </r>
  <r>
    <s v="Kothacheruvu"/>
    <s v="Kanamukkala"/>
    <n v="1196"/>
    <s v="Kanamukkala"/>
    <n v="6"/>
    <s v="R.Rammohan reddy"/>
    <x v="917"/>
    <x v="2"/>
    <d v="2022-04-28T00:00:00"/>
    <s v="Mylar"/>
    <d v="2022-04-28T00:00:00"/>
    <s v="Mylar"/>
    <n v="1"/>
    <n v="0"/>
    <n v="1"/>
  </r>
  <r>
    <s v="Kothacheruvu"/>
    <s v="Kanamukkala"/>
    <n v="1196"/>
    <s v="Kanamukkala"/>
    <n v="6"/>
    <s v="R.Rammohan reddy"/>
    <x v="917"/>
    <x v="3"/>
    <d v="2022-04-28T00:00:00"/>
    <s v="Mylar"/>
    <d v="2022-04-28T00:00:00"/>
    <s v="Mylar"/>
    <n v="1"/>
    <n v="0"/>
    <n v="1"/>
  </r>
  <r>
    <s v="Kothacheruvu"/>
    <s v="Kanamukkala"/>
    <n v="1196"/>
    <s v="Kanamukkala"/>
    <n v="6"/>
    <s v="R.Rammohan reddy"/>
    <x v="917"/>
    <x v="5"/>
    <d v="2022-05-04T00:00:00"/>
    <s v="Mylar"/>
    <d v="2022-05-06T00:00:00"/>
    <s v="Mylar"/>
    <n v="3"/>
    <n v="0"/>
    <n v="3"/>
  </r>
  <r>
    <s v="Kothacheruvu"/>
    <s v="Kanamukkala"/>
    <n v="1196"/>
    <s v="Kanamukkala"/>
    <n v="9"/>
    <s v="R.Chennareddy"/>
    <x v="918"/>
    <x v="3"/>
    <d v="2022-04-28T00:00:00"/>
    <s v="Mylar"/>
    <d v="2022-04-28T00:00:00"/>
    <s v="Mylar"/>
    <n v="1"/>
    <n v="0"/>
    <n v="1"/>
  </r>
  <r>
    <s v="Kothacheruvu"/>
    <s v="Kanamukkala"/>
    <n v="1196"/>
    <s v="Kanamukkala"/>
    <n v="10"/>
    <s v="Sumalatha"/>
    <x v="919"/>
    <x v="4"/>
    <d v="2022-04-28T00:00:00"/>
    <s v="Mylar"/>
    <d v="2022-04-28T00:00:00"/>
    <s v="Mylar"/>
    <n v="1"/>
    <n v="0"/>
    <n v="1"/>
  </r>
  <r>
    <s v="Kanaganepalli"/>
    <s v="Daduluru"/>
    <n v="1207"/>
    <s v="Chandra Charla"/>
    <n v="13"/>
    <s v="K Yasodamma"/>
    <x v="920"/>
    <x v="4"/>
    <d v="2022-02-07T00:00:00"/>
    <s v="palaiah"/>
    <d v="2022-02-07T00:00:00"/>
    <s v="palaiah"/>
    <n v="1"/>
    <n v="0"/>
    <n v="1"/>
  </r>
  <r>
    <s v="Kanaganepalli"/>
    <s v="Daduluru"/>
    <n v="1207"/>
    <s v="Chandra Charla"/>
    <n v="13"/>
    <s v="K Yasodamma"/>
    <x v="920"/>
    <x v="3"/>
    <d v="2022-05-31T00:00:00"/>
    <s v="palaiah"/>
    <d v="2022-05-31T00:00:00"/>
    <s v="palaiah"/>
    <n v="1"/>
    <n v="0"/>
    <n v="1"/>
  </r>
  <r>
    <s v="Kanaganepalli"/>
    <s v="Daduluru"/>
    <n v="1207"/>
    <s v="Chandra Charla"/>
    <n v="1"/>
    <s v="C sarada"/>
    <x v="921"/>
    <x v="3"/>
    <d v="2022-02-07T00:00:00"/>
    <s v="palaiah"/>
    <d v="2022-02-07T00:00:00"/>
    <s v="palaiah"/>
    <n v="1"/>
    <n v="0"/>
    <n v="1"/>
  </r>
  <r>
    <s v="Kanaganepalli"/>
    <s v="Daduluru"/>
    <n v="1207"/>
    <s v="Chandra Charla"/>
    <n v="1"/>
    <s v="C sarada"/>
    <x v="921"/>
    <x v="2"/>
    <d v="2022-05-31T00:00:00"/>
    <s v="palaiah"/>
    <d v="2022-05-31T00:00:00"/>
    <s v="palaiah"/>
    <n v="1"/>
    <n v="0"/>
    <n v="1"/>
  </r>
  <r>
    <s v="Kanaganepalli"/>
    <s v="Daduluru"/>
    <n v="1207"/>
    <s v="Chandra Charla"/>
    <n v="1"/>
    <s v="C sarada"/>
    <x v="921"/>
    <x v="3"/>
    <d v="2022-05-31T00:00:00"/>
    <s v="palaiah"/>
    <d v="2022-05-31T00:00:00"/>
    <s v="palaiah"/>
    <n v="1"/>
    <n v="0"/>
    <n v="1"/>
  </r>
  <r>
    <s v="Kanaganepalli"/>
    <s v="Daduluru"/>
    <n v="1207"/>
    <s v="Chandra Charla"/>
    <n v="2"/>
    <s v="N Chandramma"/>
    <x v="922"/>
    <x v="7"/>
    <d v="2022-02-07T00:00:00"/>
    <s v="palaiah"/>
    <d v="2022-02-07T00:00:00"/>
    <s v="palaiah"/>
    <n v="1"/>
    <n v="0"/>
    <n v="1"/>
  </r>
  <r>
    <s v="Kanaganepalli"/>
    <s v="Daduluru"/>
    <n v="1207"/>
    <s v="Chandra Charla"/>
    <n v="2"/>
    <s v="N Chandramma"/>
    <x v="922"/>
    <x v="1"/>
    <d v="2022-09-16T00:00:00"/>
    <s v="palaiah"/>
    <d v="2022-09-16T00:00:00"/>
    <s v="palaiah"/>
    <n v="1"/>
    <n v="0"/>
    <n v="1"/>
  </r>
  <r>
    <s v="Kanaganepalli"/>
    <s v="Daduluru"/>
    <n v="1207"/>
    <s v="Chandra Charla"/>
    <n v="4"/>
    <s v="R Jyothi"/>
    <x v="923"/>
    <x v="2"/>
    <d v="2022-02-07T00:00:00"/>
    <s v="palaiah"/>
    <d v="2022-02-07T00:00:00"/>
    <s v="palaiah"/>
    <n v="1"/>
    <n v="0"/>
    <n v="1"/>
  </r>
  <r>
    <s v="Kanaganepalli"/>
    <s v="Daduluru"/>
    <n v="1207"/>
    <s v="Chandra Charla"/>
    <n v="4"/>
    <s v="R Jyothi"/>
    <x v="923"/>
    <x v="1"/>
    <d v="2022-05-31T00:00:00"/>
    <s v="palaiah"/>
    <d v="2022-05-31T00:00:00"/>
    <s v="palaiah"/>
    <n v="1"/>
    <n v="0"/>
    <n v="1"/>
  </r>
  <r>
    <s v="Kanaganepalli"/>
    <s v="Daduluru"/>
    <n v="1207"/>
    <s v="Chandra Charla"/>
    <n v="4"/>
    <s v="R Jyothi"/>
    <x v="923"/>
    <x v="3"/>
    <d v="2022-09-16T00:00:00"/>
    <s v="palaiah"/>
    <d v="2022-09-16T00:00:00"/>
    <s v="palaiah"/>
    <n v="1"/>
    <n v="0"/>
    <n v="1"/>
  </r>
  <r>
    <s v="Kanaganepalli"/>
    <s v="Daduluru"/>
    <n v="1207"/>
    <s v="Chandra Charla"/>
    <n v="5"/>
    <s v="M Venkatalakshmi"/>
    <x v="924"/>
    <x v="1"/>
    <d v="2022-06-22T00:00:00"/>
    <s v="palaiah"/>
    <d v="2022-09-09T00:00:00"/>
    <s v="palaiah"/>
    <n v="80"/>
    <n v="0"/>
    <n v="80"/>
  </r>
  <r>
    <s v="Kanaganepalli"/>
    <s v="Daduluru"/>
    <n v="1207"/>
    <s v="Chandra Charla"/>
    <n v="5"/>
    <s v="M Venkatalakshmi"/>
    <x v="924"/>
    <x v="12"/>
    <d v="2022-09-16T00:00:00"/>
    <s v="palaiah"/>
    <d v="2022-09-16T00:00:00"/>
    <s v="palaiah"/>
    <n v="1"/>
    <n v="0"/>
    <n v="1"/>
  </r>
  <r>
    <s v="Kanaganepalli"/>
    <s v="Daduluru"/>
    <n v="1207"/>
    <s v="Chandra Charla"/>
    <n v="7"/>
    <s v="K Savithramma"/>
    <x v="925"/>
    <x v="12"/>
    <d v="2022-02-07T00:00:00"/>
    <s v="palaiah"/>
    <d v="2022-02-07T00:00:00"/>
    <s v="palaiah"/>
    <n v="1"/>
    <n v="0"/>
    <n v="1"/>
  </r>
  <r>
    <s v="Kanaganepalli"/>
    <s v="Daduluru"/>
    <n v="1207"/>
    <s v="Chandra Charla"/>
    <n v="7"/>
    <s v="K Savithramma"/>
    <x v="925"/>
    <x v="1"/>
    <d v="2022-06-22T00:00:00"/>
    <s v="palaiah"/>
    <d v="2022-09-09T00:00:00"/>
    <s v="palaiah"/>
    <n v="80"/>
    <n v="0"/>
    <n v="80"/>
  </r>
  <r>
    <s v="Kanaganepalli"/>
    <s v="Daduluru"/>
    <n v="1207"/>
    <s v="Chandra Charla"/>
    <n v="7"/>
    <s v="K Savithramma"/>
    <x v="925"/>
    <x v="2"/>
    <d v="2022-09-09T00:00:00"/>
    <s v="palaiah"/>
    <d v="2022-09-09T00:00:00"/>
    <s v="palaiah"/>
    <n v="1"/>
    <n v="0"/>
    <n v="1"/>
  </r>
  <r>
    <s v="Kanaganepalli"/>
    <s v="Daduluru"/>
    <n v="1207"/>
    <s v="Chandra Charla"/>
    <n v="7"/>
    <s v="K Savithramma"/>
    <x v="925"/>
    <x v="3"/>
    <d v="2022-09-09T00:00:00"/>
    <s v="palaiah"/>
    <d v="2022-09-09T00:00:00"/>
    <s v="palaiah"/>
    <n v="1"/>
    <n v="0"/>
    <n v="1"/>
  </r>
  <r>
    <s v="Kanaganepalli"/>
    <s v="Mamillapalli"/>
    <n v="1206"/>
    <s v="Mamillapalli"/>
    <n v="1"/>
    <s v="K Manemma"/>
    <x v="926"/>
    <x v="1"/>
    <d v="2022-09-14T00:00:00"/>
    <s v="palaiah"/>
    <d v="2022-09-15T00:00:00"/>
    <s v="palaiah"/>
    <n v="2"/>
    <n v="0"/>
    <n v="2"/>
  </r>
  <r>
    <s v="Kanaganepalli"/>
    <s v="Mamillapalli"/>
    <n v="1206"/>
    <s v="Mamillapalli"/>
    <n v="2"/>
    <s v="K Rajeswari"/>
    <x v="927"/>
    <x v="5"/>
    <d v="2022-09-14T00:00:00"/>
    <s v="palaiah"/>
    <d v="2022-09-15T00:00:00"/>
    <s v="palaiah"/>
    <n v="2"/>
    <n v="0"/>
    <n v="2"/>
  </r>
  <r>
    <s v="Kanaganepalli"/>
    <s v="Mamillapalli"/>
    <n v="1206"/>
    <s v="Mamillapalli"/>
    <n v="4"/>
    <s v="A Praveena"/>
    <x v="928"/>
    <x v="3"/>
    <d v="2022-09-14T00:00:00"/>
    <s v="palaiah"/>
    <d v="2022-09-15T00:00:00"/>
    <s v="palaiah"/>
    <n v="2"/>
    <n v="0"/>
    <n v="2"/>
  </r>
  <r>
    <s v="Kanaganepalli"/>
    <s v="Mamillapalli"/>
    <n v="1206"/>
    <s v="Mamillapalli"/>
    <n v="5"/>
    <s v="K Lakshmideve"/>
    <x v="929"/>
    <x v="2"/>
    <d v="2022-09-14T00:00:00"/>
    <s v="palaiah"/>
    <d v="2022-09-14T00:00:00"/>
    <s v="palaiah"/>
    <n v="1"/>
    <n v="0"/>
    <n v="1"/>
  </r>
  <r>
    <s v="Kanaganepalli"/>
    <s v="Daduluru"/>
    <n v="1207"/>
    <s v="Chandra Charla"/>
    <n v="14"/>
    <s v="R Lakshmidevi"/>
    <x v="930"/>
    <x v="12"/>
    <d v="2022-06-22T00:00:00"/>
    <s v="palaiah"/>
    <d v="2022-06-30T00:00:00"/>
    <s v="palaiah"/>
    <n v="9"/>
    <n v="0"/>
    <n v="9"/>
  </r>
  <r>
    <s v="Kanaganepalli"/>
    <s v="Daduluru"/>
    <n v="1207"/>
    <s v="Chandra Charla"/>
    <n v="15"/>
    <s v="M Llikitha"/>
    <x v="931"/>
    <x v="3"/>
    <d v="2022-06-22T00:00:00"/>
    <s v="palaiah"/>
    <d v="2022-06-30T00:00:00"/>
    <s v="palaiah"/>
    <n v="9"/>
    <n v="0"/>
    <n v="9"/>
  </r>
  <r>
    <s v="Kanaganepalli"/>
    <s v="Mamillapalli"/>
    <n v="1206"/>
    <s v="Mamillapalli"/>
    <n v="8"/>
    <s v="C Savithramma"/>
    <x v="932"/>
    <x v="1"/>
    <d v="2022-09-14T00:00:00"/>
    <s v="palaiah"/>
    <d v="2022-09-15T00:00:00"/>
    <s v="palaiah"/>
    <n v="2"/>
    <n v="0"/>
    <n v="2"/>
  </r>
  <r>
    <s v="Kanaganepalli"/>
    <s v="Mamillapalli"/>
    <n v="1206"/>
    <s v="Mamillapalli"/>
    <n v="9"/>
    <s v="Lakshmidevi"/>
    <x v="933"/>
    <x v="1"/>
    <d v="2022-09-14T00:00:00"/>
    <s v="palaiah"/>
    <d v="2022-09-15T00:00:00"/>
    <s v="palaiah"/>
    <n v="2"/>
    <n v="0"/>
    <n v="2"/>
  </r>
  <r>
    <s v="Battalapalli"/>
    <s v="Uppalapadu"/>
    <n v="1197"/>
    <s v="ChinnaChigirirevu"/>
    <n v="2"/>
    <s v="S.Ganga Devi"/>
    <x v="934"/>
    <x v="5"/>
    <d v="2022-10-24T00:00:00"/>
    <s v="K.Anjineyulu"/>
    <d v="2022-10-30T00:00:00"/>
    <s v="K.Anjineyulu"/>
    <n v="7"/>
    <n v="0"/>
    <n v="7"/>
  </r>
  <r>
    <s v="Battalapalli"/>
    <s v="Uppalapadu"/>
    <n v="1200"/>
    <s v="Husanapuram"/>
    <n v="4"/>
    <s v="S.PeddaVengalappa"/>
    <x v="935"/>
    <x v="3"/>
    <d v="2021-09-10T00:00:00"/>
    <s v="K.Anjineyuli"/>
    <d v="2021-09-11T00:00:00"/>
    <s v="K.Anjineyulu"/>
    <n v="104"/>
    <n v="104"/>
    <n v="0"/>
  </r>
  <r>
    <s v="Battalapalli"/>
    <s v="Nalla Boyanapalli"/>
    <n v="1187"/>
    <s v="Muddana Palli"/>
    <n v="20"/>
    <s v="Yerravula Devendra"/>
    <x v="936"/>
    <x v="1"/>
    <d v="2022-06-13T00:00:00"/>
    <s v="K.Anjineyulu"/>
    <d v="2022-06-13T00:00:00"/>
    <s v="K.Anjineyulu"/>
    <n v="1"/>
    <n v="0"/>
    <n v="1"/>
  </r>
  <r>
    <s v="Battalapalli"/>
    <s v="Nalla Boyanapalli"/>
    <n v="1187"/>
    <s v="Muddana Palli"/>
    <n v="20"/>
    <s v="Yerravula Devendra"/>
    <x v="936"/>
    <x v="13"/>
    <d v="2022-06-20T00:00:00"/>
    <s v="K.Anjineyulu"/>
    <d v="2022-06-20T00:00:00"/>
    <s v="K.Anjineyulu"/>
    <n v="1"/>
    <n v="0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1">
  <r>
    <n v="1"/>
    <x v="0"/>
    <x v="0"/>
    <n v="137"/>
    <x v="0"/>
    <n v="6"/>
    <n v="6"/>
    <s v="B.Varalakshmi"/>
    <x v="0"/>
    <d v="2021-05-31T00:00:00"/>
    <d v="2022-12-31T00:00:00"/>
    <n v="580"/>
  </r>
  <r>
    <n v="2"/>
    <x v="0"/>
    <x v="0"/>
    <n v="137"/>
    <x v="0"/>
    <n v="7"/>
    <n v="16"/>
    <s v="B.Lakshmidevi"/>
    <x v="0"/>
    <d v="2021-05-31T00:00:00"/>
    <d v="2022-12-31T00:00:00"/>
    <n v="580"/>
  </r>
  <r>
    <n v="3"/>
    <x v="0"/>
    <x v="0"/>
    <n v="137"/>
    <x v="0"/>
    <n v="8"/>
    <n v="18"/>
    <s v="T.Sujatha"/>
    <x v="1"/>
    <d v="2021-05-31T00:00:00"/>
    <d v="2022-12-31T00:00:00"/>
    <n v="580"/>
  </r>
  <r>
    <n v="4"/>
    <x v="0"/>
    <x v="0"/>
    <n v="137"/>
    <x v="0"/>
    <n v="9"/>
    <n v="35"/>
    <s v="A.Krishnamma"/>
    <x v="2"/>
    <d v="2021-05-31T00:00:00"/>
    <d v="2022-12-31T00:00:00"/>
    <n v="580"/>
  </r>
  <r>
    <n v="5"/>
    <x v="0"/>
    <x v="0"/>
    <n v="137"/>
    <x v="0"/>
    <n v="10"/>
    <n v="36"/>
    <s v="N.Thippakka"/>
    <x v="1"/>
    <d v="2021-05-31T00:00:00"/>
    <d v="2022-12-31T00:00:00"/>
    <n v="580"/>
  </r>
  <r>
    <n v="6"/>
    <x v="0"/>
    <x v="0"/>
    <n v="137"/>
    <x v="0"/>
    <n v="11"/>
    <n v="39"/>
    <s v="Dandu Gowramma"/>
    <x v="3"/>
    <d v="2021-05-31T00:00:00"/>
    <d v="2022-12-31T00:00:00"/>
    <n v="580"/>
  </r>
  <r>
    <n v="7"/>
    <x v="0"/>
    <x v="0"/>
    <n v="137"/>
    <x v="0"/>
    <n v="12"/>
    <n v="37"/>
    <s v="Madiga Pedakka"/>
    <x v="1"/>
    <d v="2021-05-31T00:00:00"/>
    <d v="2022-12-31T00:00:00"/>
    <n v="580"/>
  </r>
  <r>
    <n v="8"/>
    <x v="0"/>
    <x v="1"/>
    <n v="142"/>
    <x v="1"/>
    <n v="13"/>
    <n v="20"/>
    <s v="Gandlparhti Lakshmidevi"/>
    <x v="4"/>
    <d v="2021-05-31T00:00:00"/>
    <d v="2022-12-31T00:00:00"/>
    <n v="580"/>
  </r>
  <r>
    <n v="9"/>
    <x v="0"/>
    <x v="1"/>
    <n v="142"/>
    <x v="1"/>
    <n v="14"/>
    <n v="28"/>
    <s v="M.Kamakshi"/>
    <x v="5"/>
    <d v="2021-05-31T00:00:00"/>
    <d v="2022-12-31T00:00:00"/>
    <n v="580"/>
  </r>
  <r>
    <n v="10"/>
    <x v="0"/>
    <x v="1"/>
    <n v="142"/>
    <x v="1"/>
    <n v="15"/>
    <n v="55"/>
    <s v="Ullikanti Venkatalakshmi"/>
    <x v="6"/>
    <d v="2021-05-31T00:00:00"/>
    <d v="2022-12-31T00:00:00"/>
    <n v="580"/>
  </r>
  <r>
    <n v="11"/>
    <x v="0"/>
    <x v="1"/>
    <n v="142"/>
    <x v="1"/>
    <n v="16"/>
    <n v="71"/>
    <s v="Chitra Jayamma"/>
    <x v="7"/>
    <d v="2021-05-31T00:00:00"/>
    <d v="2022-12-31T00:00:00"/>
    <n v="580"/>
  </r>
  <r>
    <n v="12"/>
    <x v="0"/>
    <x v="1"/>
    <n v="142"/>
    <x v="1"/>
    <n v="18"/>
    <n v="72"/>
    <s v="Muthuluru Bharathi"/>
    <x v="8"/>
    <d v="2021-05-31T00:00:00"/>
    <d v="2022-12-31T00:00:00"/>
    <n v="580"/>
  </r>
  <r>
    <n v="13"/>
    <x v="0"/>
    <x v="1"/>
    <n v="142"/>
    <x v="1"/>
    <n v="19"/>
    <n v="73"/>
    <s v="Ullikanti Lalithamma"/>
    <x v="9"/>
    <d v="2021-05-31T00:00:00"/>
    <d v="2022-12-31T00:00:00"/>
    <n v="580"/>
  </r>
  <r>
    <n v="14"/>
    <x v="1"/>
    <x v="2"/>
    <n v="224"/>
    <x v="2"/>
    <n v="20"/>
    <n v="35"/>
    <s v="N.Sujatha"/>
    <x v="10"/>
    <d v="2021-05-31T00:00:00"/>
    <d v="2022-12-31T00:00:00"/>
    <n v="580"/>
  </r>
  <r>
    <n v="15"/>
    <x v="1"/>
    <x v="2"/>
    <n v="224"/>
    <x v="2"/>
    <n v="21"/>
    <n v="36"/>
    <s v="B.Gangarathna"/>
    <x v="10"/>
    <d v="2021-05-31T00:00:00"/>
    <d v="2022-12-31T00:00:00"/>
    <n v="580"/>
  </r>
  <r>
    <n v="16"/>
    <x v="1"/>
    <x v="2"/>
    <n v="224"/>
    <x v="2"/>
    <n v="22"/>
    <n v="37"/>
    <s v="N.Rohini"/>
    <x v="10"/>
    <d v="2021-05-31T00:00:00"/>
    <d v="2022-12-31T00:00:00"/>
    <n v="580"/>
  </r>
  <r>
    <n v="17"/>
    <x v="1"/>
    <x v="2"/>
    <n v="224"/>
    <x v="2"/>
    <n v="23"/>
    <n v="38"/>
    <s v="B.Syamala"/>
    <x v="10"/>
    <d v="2021-05-31T00:00:00"/>
    <d v="2022-12-31T00:00:00"/>
    <n v="580"/>
  </r>
  <r>
    <n v="18"/>
    <x v="1"/>
    <x v="2"/>
    <n v="224"/>
    <x v="2"/>
    <n v="24"/>
    <n v="39"/>
    <s v="N.Paavani"/>
    <x v="10"/>
    <d v="2021-05-31T00:00:00"/>
    <d v="2022-12-31T00:00:00"/>
    <n v="580"/>
  </r>
  <r>
    <n v="19"/>
    <x v="1"/>
    <x v="2"/>
    <n v="224"/>
    <x v="2"/>
    <n v="25"/>
    <n v="40"/>
    <s v="C.Syamalamma"/>
    <x v="10"/>
    <d v="2021-05-31T00:00:00"/>
    <d v="2022-12-31T00:00:00"/>
    <n v="580"/>
  </r>
  <r>
    <n v="20"/>
    <x v="1"/>
    <x v="2"/>
    <n v="224"/>
    <x v="2"/>
    <n v="26"/>
    <n v="41"/>
    <s v="B.Padhmavathi"/>
    <x v="10"/>
    <d v="2021-05-31T00:00:00"/>
    <d v="2022-12-31T00:00:00"/>
    <n v="580"/>
  </r>
  <r>
    <n v="21"/>
    <x v="1"/>
    <x v="2"/>
    <n v="224"/>
    <x v="2"/>
    <n v="27"/>
    <n v="42"/>
    <s v="N.Venkataramudu"/>
    <x v="10"/>
    <d v="2021-05-31T00:00:00"/>
    <d v="2022-12-31T00:00:00"/>
    <n v="580"/>
  </r>
  <r>
    <n v="22"/>
    <x v="1"/>
    <x v="3"/>
    <n v="947"/>
    <x v="3"/>
    <n v="28"/>
    <n v="1"/>
    <s v="M.Akkamma"/>
    <x v="11"/>
    <d v="2021-05-31T00:00:00"/>
    <d v="2022-12-31T00:00:00"/>
    <n v="580"/>
  </r>
  <r>
    <n v="23"/>
    <x v="1"/>
    <x v="3"/>
    <n v="947"/>
    <x v="3"/>
    <n v="29"/>
    <n v="2"/>
    <s v="Narayanamma"/>
    <x v="12"/>
    <d v="2021-05-31T00:00:00"/>
    <d v="2022-12-31T00:00:00"/>
    <n v="580"/>
  </r>
  <r>
    <n v="24"/>
    <x v="1"/>
    <x v="3"/>
    <n v="947"/>
    <x v="3"/>
    <n v="30"/>
    <n v="3"/>
    <s v="Konamma"/>
    <x v="13"/>
    <d v="2021-05-31T00:00:00"/>
    <d v="2022-12-31T00:00:00"/>
    <n v="580"/>
  </r>
  <r>
    <n v="25"/>
    <x v="1"/>
    <x v="3"/>
    <n v="947"/>
    <x v="3"/>
    <n v="31"/>
    <n v="5"/>
    <s v="K. Lingamma"/>
    <x v="14"/>
    <d v="2021-05-31T00:00:00"/>
    <d v="2022-12-31T00:00:00"/>
    <n v="580"/>
  </r>
  <r>
    <n v="26"/>
    <x v="2"/>
    <x v="4"/>
    <n v="1096"/>
    <x v="4"/>
    <n v="32"/>
    <n v="1"/>
    <s v="M.Premlatha"/>
    <x v="15"/>
    <d v="2021-05-31T00:00:00"/>
    <d v="2022-12-31T00:00:00"/>
    <n v="580"/>
  </r>
  <r>
    <n v="27"/>
    <x v="1"/>
    <x v="2"/>
    <n v="224"/>
    <x v="2"/>
    <n v="33"/>
    <n v="43"/>
    <s v="B.Sumalatha"/>
    <x v="10"/>
    <d v="2021-05-31T00:00:00"/>
    <d v="2022-12-31T00:00:00"/>
    <n v="580"/>
  </r>
  <r>
    <n v="28"/>
    <x v="1"/>
    <x v="3"/>
    <n v="947"/>
    <x v="3"/>
    <n v="34"/>
    <n v="4"/>
    <s v="Eeranaramma.k"/>
    <x v="16"/>
    <d v="2021-05-31T00:00:00"/>
    <d v="2022-12-31T00:00:00"/>
    <n v="580"/>
  </r>
  <r>
    <n v="29"/>
    <x v="1"/>
    <x v="3"/>
    <n v="947"/>
    <x v="3"/>
    <n v="35"/>
    <n v="7"/>
    <s v="Ahdinarayanamma"/>
    <x v="17"/>
    <d v="2021-05-31T00:00:00"/>
    <d v="2022-12-31T00:00:00"/>
    <n v="580"/>
  </r>
  <r>
    <n v="30"/>
    <x v="0"/>
    <x v="5"/>
    <n v="143"/>
    <x v="5"/>
    <n v="36"/>
    <n v="49"/>
    <s v="G.Papamma"/>
    <x v="18"/>
    <d v="2021-05-31T00:00:00"/>
    <d v="2022-12-31T00:00:00"/>
    <n v="580"/>
  </r>
  <r>
    <n v="31"/>
    <x v="0"/>
    <x v="5"/>
    <n v="143"/>
    <x v="5"/>
    <n v="37"/>
    <n v="67"/>
    <s v="B.Nagamani"/>
    <x v="7"/>
    <d v="2021-05-31T00:00:00"/>
    <d v="2022-12-31T00:00:00"/>
    <n v="580"/>
  </r>
  <r>
    <n v="32"/>
    <x v="0"/>
    <x v="5"/>
    <n v="143"/>
    <x v="5"/>
    <n v="38"/>
    <n v="68"/>
    <s v="Jeyachandra"/>
    <x v="7"/>
    <d v="2021-05-31T00:00:00"/>
    <d v="2022-12-31T00:00:00"/>
    <n v="580"/>
  </r>
  <r>
    <n v="33"/>
    <x v="0"/>
    <x v="5"/>
    <n v="143"/>
    <x v="5"/>
    <n v="39"/>
    <n v="70"/>
    <s v="B.Sarada"/>
    <x v="12"/>
    <d v="2021-05-31T00:00:00"/>
    <d v="2022-12-31T00:00:00"/>
    <n v="580"/>
  </r>
  <r>
    <n v="34"/>
    <x v="3"/>
    <x v="6"/>
    <n v="910"/>
    <x v="6"/>
    <n v="41"/>
    <n v="1"/>
    <s v="D.Arundathi"/>
    <x v="19"/>
    <d v="2021-05-31T00:00:00"/>
    <d v="2022-12-31T00:00:00"/>
    <n v="580"/>
  </r>
  <r>
    <n v="35"/>
    <x v="3"/>
    <x v="6"/>
    <n v="910"/>
    <x v="6"/>
    <n v="42"/>
    <n v="2"/>
    <s v="B. Ujjinamma"/>
    <x v="20"/>
    <d v="2021-05-31T00:00:00"/>
    <d v="2022-12-31T00:00:00"/>
    <n v="580"/>
  </r>
  <r>
    <n v="36"/>
    <x v="3"/>
    <x v="6"/>
    <n v="910"/>
    <x v="6"/>
    <n v="43"/>
    <n v="3"/>
    <s v="R. Lakshmi Devi"/>
    <x v="21"/>
    <d v="2021-05-31T00:00:00"/>
    <d v="2022-12-31T00:00:00"/>
    <n v="580"/>
  </r>
  <r>
    <n v="37"/>
    <x v="3"/>
    <x v="6"/>
    <n v="910"/>
    <x v="6"/>
    <n v="44"/>
    <n v="4"/>
    <s v="B. Ganga Ratnamma"/>
    <x v="22"/>
    <d v="2021-05-31T00:00:00"/>
    <d v="2022-12-31T00:00:00"/>
    <n v="580"/>
  </r>
  <r>
    <n v="38"/>
    <x v="3"/>
    <x v="6"/>
    <n v="910"/>
    <x v="6"/>
    <n v="45"/>
    <n v="5"/>
    <s v="H.Nagamani"/>
    <x v="13"/>
    <d v="2021-05-31T00:00:00"/>
    <d v="2022-12-31T00:00:00"/>
    <n v="580"/>
  </r>
  <r>
    <n v="39"/>
    <x v="3"/>
    <x v="6"/>
    <n v="910"/>
    <x v="6"/>
    <n v="46"/>
    <n v="6"/>
    <s v="S. Lakshmi Devi"/>
    <x v="23"/>
    <d v="2021-05-31T00:00:00"/>
    <d v="2022-12-31T00:00:00"/>
    <n v="580"/>
  </r>
  <r>
    <n v="40"/>
    <x v="4"/>
    <x v="7"/>
    <n v="23"/>
    <x v="7"/>
    <n v="50"/>
    <n v="1"/>
    <s v="Upara Laxmidevi"/>
    <x v="24"/>
    <d v="2021-05-31T00:00:00"/>
    <d v="2022-12-31T00:00:00"/>
    <n v="580"/>
  </r>
  <r>
    <n v="41"/>
    <x v="4"/>
    <x v="7"/>
    <n v="23"/>
    <x v="7"/>
    <n v="51"/>
    <n v="2"/>
    <s v="K Radha"/>
    <x v="25"/>
    <d v="2021-05-31T00:00:00"/>
    <d v="2022-12-31T00:00:00"/>
    <n v="580"/>
  </r>
  <r>
    <n v="42"/>
    <x v="4"/>
    <x v="7"/>
    <n v="23"/>
    <x v="7"/>
    <n v="52"/>
    <n v="3"/>
    <s v="M.VenkataReddy"/>
    <x v="26"/>
    <d v="2021-05-31T00:00:00"/>
    <d v="2022-12-31T00:00:00"/>
    <n v="580"/>
  </r>
  <r>
    <n v="43"/>
    <x v="5"/>
    <x v="8"/>
    <n v="1114"/>
    <x v="8"/>
    <n v="53"/>
    <n v="34"/>
    <s v="Attala Kusuma"/>
    <x v="27"/>
    <d v="2021-05-31T00:00:00"/>
    <d v="2022-12-31T00:00:00"/>
    <n v="580"/>
  </r>
  <r>
    <n v="44"/>
    <x v="4"/>
    <x v="7"/>
    <n v="23"/>
    <x v="7"/>
    <n v="54"/>
    <n v="5"/>
    <s v="P Sikunthalamma"/>
    <x v="28"/>
    <d v="2021-05-31T00:00:00"/>
    <d v="2022-12-31T00:00:00"/>
    <n v="580"/>
  </r>
  <r>
    <n v="45"/>
    <x v="4"/>
    <x v="7"/>
    <n v="23"/>
    <x v="7"/>
    <n v="55"/>
    <n v="6"/>
    <s v="K Ramanjinamma"/>
    <x v="24"/>
    <d v="2021-05-31T00:00:00"/>
    <d v="2022-12-31T00:00:00"/>
    <n v="580"/>
  </r>
  <r>
    <n v="46"/>
    <x v="4"/>
    <x v="7"/>
    <n v="23"/>
    <x v="7"/>
    <n v="56"/>
    <n v="7"/>
    <s v="K Rathanamma"/>
    <x v="29"/>
    <d v="2021-05-31T00:00:00"/>
    <d v="2022-12-31T00:00:00"/>
    <n v="580"/>
  </r>
  <r>
    <n v="47"/>
    <x v="4"/>
    <x v="7"/>
    <n v="23"/>
    <x v="7"/>
    <n v="57"/>
    <n v="8"/>
    <s v="K Lakshmidevi"/>
    <x v="30"/>
    <d v="2021-05-31T00:00:00"/>
    <d v="2022-12-31T00:00:00"/>
    <n v="580"/>
  </r>
  <r>
    <n v="48"/>
    <x v="4"/>
    <x v="7"/>
    <n v="23"/>
    <x v="7"/>
    <n v="58"/>
    <n v="9"/>
    <s v="K Rajiswaramma"/>
    <x v="25"/>
    <d v="2021-05-31T00:00:00"/>
    <d v="2022-12-31T00:00:00"/>
    <n v="580"/>
  </r>
  <r>
    <n v="49"/>
    <x v="4"/>
    <x v="7"/>
    <n v="23"/>
    <x v="7"/>
    <n v="59"/>
    <n v="10"/>
    <s v="G Ramulamma"/>
    <x v="31"/>
    <d v="2021-05-31T00:00:00"/>
    <d v="2022-12-31T00:00:00"/>
    <n v="580"/>
  </r>
  <r>
    <n v="50"/>
    <x v="4"/>
    <x v="7"/>
    <n v="23"/>
    <x v="7"/>
    <n v="60"/>
    <n v="11"/>
    <s v="T Madamma"/>
    <x v="32"/>
    <d v="2021-05-31T00:00:00"/>
    <d v="2022-12-31T00:00:00"/>
    <n v="580"/>
  </r>
  <r>
    <n v="51"/>
    <x v="4"/>
    <x v="7"/>
    <n v="23"/>
    <x v="7"/>
    <n v="61"/>
    <n v="12"/>
    <s v="M Varalakshmi"/>
    <x v="33"/>
    <d v="2021-05-31T00:00:00"/>
    <d v="2022-12-31T00:00:00"/>
    <n v="580"/>
  </r>
  <r>
    <n v="52"/>
    <x v="4"/>
    <x v="7"/>
    <n v="23"/>
    <x v="7"/>
    <n v="62"/>
    <n v="13"/>
    <s v="Gida Rathamma"/>
    <x v="34"/>
    <d v="2021-05-31T00:00:00"/>
    <d v="2022-12-31T00:00:00"/>
    <n v="580"/>
  </r>
  <r>
    <n v="53"/>
    <x v="4"/>
    <x v="7"/>
    <n v="23"/>
    <x v="7"/>
    <n v="63"/>
    <n v="14"/>
    <s v="Jugula Nagalakshmi"/>
    <x v="35"/>
    <d v="2021-05-31T00:00:00"/>
    <d v="2022-12-31T00:00:00"/>
    <n v="580"/>
  </r>
  <r>
    <n v="54"/>
    <x v="4"/>
    <x v="7"/>
    <n v="23"/>
    <x v="7"/>
    <n v="64"/>
    <n v="15"/>
    <s v="Guvala Lakshminarayanamma"/>
    <x v="36"/>
    <d v="2021-05-31T00:00:00"/>
    <d v="2022-12-31T00:00:00"/>
    <n v="580"/>
  </r>
  <r>
    <n v="55"/>
    <x v="4"/>
    <x v="7"/>
    <n v="23"/>
    <x v="7"/>
    <n v="65"/>
    <n v="16"/>
    <s v="Umadi Vijayalakshimi"/>
    <x v="24"/>
    <d v="2021-05-31T00:00:00"/>
    <d v="2022-12-31T00:00:00"/>
    <n v="580"/>
  </r>
  <r>
    <n v="56"/>
    <x v="4"/>
    <x v="7"/>
    <n v="23"/>
    <x v="7"/>
    <n v="66"/>
    <n v="17"/>
    <s v="Pushpa"/>
    <x v="37"/>
    <d v="2021-05-31T00:00:00"/>
    <d v="2022-12-31T00:00:00"/>
    <n v="580"/>
  </r>
  <r>
    <n v="57"/>
    <x v="4"/>
    <x v="7"/>
    <n v="23"/>
    <x v="7"/>
    <n v="67"/>
    <n v="18"/>
    <s v="A Gaethiri"/>
    <x v="38"/>
    <d v="2021-05-31T00:00:00"/>
    <d v="2022-12-31T00:00:00"/>
    <n v="580"/>
  </r>
  <r>
    <n v="58"/>
    <x v="4"/>
    <x v="7"/>
    <n v="23"/>
    <x v="7"/>
    <n v="68"/>
    <n v="19"/>
    <s v="Muttal Maliswarri"/>
    <x v="32"/>
    <d v="2021-05-31T00:00:00"/>
    <d v="2022-12-31T00:00:00"/>
    <n v="580"/>
  </r>
  <r>
    <n v="59"/>
    <x v="4"/>
    <x v="7"/>
    <n v="23"/>
    <x v="7"/>
    <n v="69"/>
    <n v="20"/>
    <s v="Gangula Ramalkshmi"/>
    <x v="39"/>
    <d v="2021-05-31T00:00:00"/>
    <d v="2022-12-31T00:00:00"/>
    <n v="580"/>
  </r>
  <r>
    <n v="60"/>
    <x v="3"/>
    <x v="9"/>
    <n v="928"/>
    <x v="9"/>
    <n v="70"/>
    <n v="16"/>
    <s v="A.Nagalakshmi"/>
    <x v="40"/>
    <d v="2021-05-31T00:00:00"/>
    <d v="2022-12-31T00:00:00"/>
    <n v="580"/>
  </r>
  <r>
    <n v="61"/>
    <x v="4"/>
    <x v="7"/>
    <n v="23"/>
    <x v="7"/>
    <n v="71"/>
    <n v="22"/>
    <s v="Thalari Ramalingamma"/>
    <x v="34"/>
    <d v="2021-05-31T00:00:00"/>
    <d v="2022-12-31T00:00:00"/>
    <n v="580"/>
  </r>
  <r>
    <n v="62"/>
    <x v="4"/>
    <x v="7"/>
    <n v="23"/>
    <x v="7"/>
    <n v="72"/>
    <n v="23"/>
    <s v="Pravathamma"/>
    <x v="24"/>
    <d v="2021-05-31T00:00:00"/>
    <d v="2022-12-31T00:00:00"/>
    <n v="580"/>
  </r>
  <r>
    <n v="63"/>
    <x v="4"/>
    <x v="7"/>
    <n v="23"/>
    <x v="7"/>
    <n v="73"/>
    <n v="24"/>
    <s v="K Polamma"/>
    <x v="41"/>
    <d v="2021-05-31T00:00:00"/>
    <d v="2022-12-31T00:00:00"/>
    <n v="580"/>
  </r>
  <r>
    <n v="64"/>
    <x v="3"/>
    <x v="9"/>
    <n v="928"/>
    <x v="9"/>
    <n v="74"/>
    <n v="14"/>
    <s v="A.Bhagyalakshmi"/>
    <x v="42"/>
    <d v="2021-05-31T00:00:00"/>
    <d v="2022-12-31T00:00:00"/>
    <n v="580"/>
  </r>
  <r>
    <n v="65"/>
    <x v="4"/>
    <x v="7"/>
    <n v="23"/>
    <x v="7"/>
    <n v="75"/>
    <n v="26"/>
    <s v="G Lakshmidivi"/>
    <x v="37"/>
    <d v="2021-05-31T00:00:00"/>
    <d v="2022-12-31T00:00:00"/>
    <n v="580"/>
  </r>
  <r>
    <n v="66"/>
    <x v="4"/>
    <x v="7"/>
    <n v="23"/>
    <x v="7"/>
    <n v="76"/>
    <n v="27"/>
    <s v="P Adilakshmi"/>
    <x v="43"/>
    <d v="2021-05-31T00:00:00"/>
    <d v="2022-12-31T00:00:00"/>
    <n v="580"/>
  </r>
  <r>
    <n v="67"/>
    <x v="4"/>
    <x v="7"/>
    <n v="23"/>
    <x v="7"/>
    <n v="77"/>
    <n v="28"/>
    <s v="GVaralakshmi"/>
    <x v="38"/>
    <d v="2021-05-31T00:00:00"/>
    <d v="2022-12-31T00:00:00"/>
    <n v="580"/>
  </r>
  <r>
    <n v="68"/>
    <x v="4"/>
    <x v="7"/>
    <n v="23"/>
    <x v="7"/>
    <n v="78"/>
    <n v="29"/>
    <s v="E Narayanamma"/>
    <x v="32"/>
    <d v="2021-05-31T00:00:00"/>
    <d v="2022-12-31T00:00:00"/>
    <n v="580"/>
  </r>
  <r>
    <n v="69"/>
    <x v="4"/>
    <x v="7"/>
    <n v="23"/>
    <x v="7"/>
    <n v="79"/>
    <n v="30"/>
    <s v="Umadi vinkataliximi"/>
    <x v="38"/>
    <d v="2021-05-31T00:00:00"/>
    <d v="2022-12-31T00:00:00"/>
    <n v="580"/>
  </r>
  <r>
    <n v="70"/>
    <x v="4"/>
    <x v="7"/>
    <n v="23"/>
    <x v="7"/>
    <n v="80"/>
    <n v="31"/>
    <s v="Rajiswaramma"/>
    <x v="44"/>
    <d v="2021-05-31T00:00:00"/>
    <d v="2022-12-31T00:00:00"/>
    <n v="580"/>
  </r>
  <r>
    <n v="71"/>
    <x v="4"/>
    <x v="7"/>
    <n v="23"/>
    <x v="7"/>
    <n v="81"/>
    <n v="32"/>
    <s v="K Kathunabi"/>
    <x v="9"/>
    <d v="2021-05-31T00:00:00"/>
    <d v="2022-12-31T00:00:00"/>
    <n v="580"/>
  </r>
  <r>
    <n v="72"/>
    <x v="4"/>
    <x v="7"/>
    <n v="23"/>
    <x v="7"/>
    <n v="82"/>
    <n v="33"/>
    <s v="K Kalavathi"/>
    <x v="35"/>
    <d v="2021-05-31T00:00:00"/>
    <d v="2022-12-31T00:00:00"/>
    <n v="580"/>
  </r>
  <r>
    <n v="73"/>
    <x v="4"/>
    <x v="7"/>
    <n v="23"/>
    <x v="7"/>
    <n v="83"/>
    <n v="34"/>
    <s v="T Lakshmidivi"/>
    <x v="45"/>
    <d v="2021-05-31T00:00:00"/>
    <d v="2022-12-31T00:00:00"/>
    <n v="580"/>
  </r>
  <r>
    <n v="74"/>
    <x v="4"/>
    <x v="7"/>
    <n v="23"/>
    <x v="7"/>
    <n v="84"/>
    <n v="35"/>
    <s v="K Madavi"/>
    <x v="46"/>
    <d v="2021-05-31T00:00:00"/>
    <d v="2022-12-31T00:00:00"/>
    <n v="580"/>
  </r>
  <r>
    <n v="75"/>
    <x v="4"/>
    <x v="7"/>
    <n v="23"/>
    <x v="7"/>
    <n v="85"/>
    <n v="36"/>
    <s v="Saraswathi"/>
    <x v="32"/>
    <d v="2021-05-31T00:00:00"/>
    <d v="2022-12-31T00:00:00"/>
    <n v="580"/>
  </r>
  <r>
    <n v="76"/>
    <x v="4"/>
    <x v="10"/>
    <n v="13"/>
    <x v="10"/>
    <n v="86"/>
    <n v="20"/>
    <s v="Tirupalamma"/>
    <x v="47"/>
    <d v="2021-05-31T00:00:00"/>
    <d v="2022-12-31T00:00:00"/>
    <n v="580"/>
  </r>
  <r>
    <n v="77"/>
    <x v="5"/>
    <x v="8"/>
    <n v="1114"/>
    <x v="8"/>
    <n v="87"/>
    <n v="30"/>
    <s v="C Pramilamma"/>
    <x v="48"/>
    <d v="2021-05-31T00:00:00"/>
    <d v="2022-12-31T00:00:00"/>
    <n v="580"/>
  </r>
  <r>
    <n v="78"/>
    <x v="4"/>
    <x v="10"/>
    <n v="13"/>
    <x v="10"/>
    <n v="88"/>
    <n v="10"/>
    <s v="P.Chandramma"/>
    <x v="36"/>
    <d v="2021-05-31T00:00:00"/>
    <d v="2022-12-31T00:00:00"/>
    <n v="580"/>
  </r>
  <r>
    <n v="79"/>
    <x v="3"/>
    <x v="6"/>
    <n v="910"/>
    <x v="6"/>
    <n v="89"/>
    <n v="7"/>
    <s v="P. Ramanjinamma"/>
    <x v="49"/>
    <d v="2021-05-31T00:00:00"/>
    <d v="2022-12-31T00:00:00"/>
    <n v="580"/>
  </r>
  <r>
    <n v="80"/>
    <x v="0"/>
    <x v="11"/>
    <n v="963"/>
    <x v="11"/>
    <n v="90"/>
    <n v="83"/>
    <s v="Rama lakshmi"/>
    <x v="50"/>
    <d v="2021-05-31T00:00:00"/>
    <d v="2022-12-31T00:00:00"/>
    <n v="580"/>
  </r>
  <r>
    <n v="81"/>
    <x v="3"/>
    <x v="6"/>
    <n v="910"/>
    <x v="6"/>
    <n v="91"/>
    <n v="9"/>
    <s v="S. Radha"/>
    <x v="51"/>
    <d v="2021-05-31T00:00:00"/>
    <d v="2022-12-31T00:00:00"/>
    <n v="580"/>
  </r>
  <r>
    <n v="82"/>
    <x v="4"/>
    <x v="7"/>
    <n v="23"/>
    <x v="7"/>
    <n v="92"/>
    <n v="37"/>
    <s v="E Lakshmidevi"/>
    <x v="36"/>
    <d v="2021-05-31T00:00:00"/>
    <d v="2022-12-31T00:00:00"/>
    <n v="580"/>
  </r>
  <r>
    <n v="83"/>
    <x v="0"/>
    <x v="5"/>
    <n v="143"/>
    <x v="5"/>
    <n v="93"/>
    <n v="69"/>
    <s v="J.Geetha"/>
    <x v="52"/>
    <d v="2021-05-31T00:00:00"/>
    <d v="2022-12-31T00:00:00"/>
    <n v="580"/>
  </r>
  <r>
    <n v="84"/>
    <x v="4"/>
    <x v="10"/>
    <n v="12"/>
    <x v="12"/>
    <n v="94"/>
    <n v="54"/>
    <s v="T Ramadivi"/>
    <x v="31"/>
    <d v="2021-05-31T00:00:00"/>
    <d v="2022-12-31T00:00:00"/>
    <n v="580"/>
  </r>
  <r>
    <n v="85"/>
    <x v="4"/>
    <x v="10"/>
    <n v="12"/>
    <x v="12"/>
    <n v="95"/>
    <n v="55"/>
    <s v="Anithamma"/>
    <x v="28"/>
    <d v="2021-05-31T00:00:00"/>
    <d v="2022-12-31T00:00:00"/>
    <n v="580"/>
  </r>
  <r>
    <n v="86"/>
    <x v="4"/>
    <x v="10"/>
    <n v="12"/>
    <x v="12"/>
    <n v="96"/>
    <n v="56"/>
    <s v="H Madavi"/>
    <x v="12"/>
    <d v="2021-05-31T00:00:00"/>
    <d v="2022-12-31T00:00:00"/>
    <n v="580"/>
  </r>
  <r>
    <n v="87"/>
    <x v="4"/>
    <x v="10"/>
    <n v="12"/>
    <x v="12"/>
    <n v="97"/>
    <n v="57"/>
    <s v="Pulakuntalakshmidevi"/>
    <x v="53"/>
    <d v="2021-05-31T00:00:00"/>
    <d v="2022-12-31T00:00:00"/>
    <n v="580"/>
  </r>
  <r>
    <n v="88"/>
    <x v="4"/>
    <x v="10"/>
    <n v="12"/>
    <x v="12"/>
    <n v="98"/>
    <n v="58"/>
    <s v="H Yaramma"/>
    <x v="54"/>
    <d v="2021-05-31T00:00:00"/>
    <d v="2022-12-31T00:00:00"/>
    <n v="580"/>
  </r>
  <r>
    <n v="89"/>
    <x v="4"/>
    <x v="10"/>
    <n v="12"/>
    <x v="12"/>
    <n v="99"/>
    <n v="59"/>
    <s v="K Sunitha"/>
    <x v="55"/>
    <d v="2021-05-31T00:00:00"/>
    <d v="2022-12-31T00:00:00"/>
    <n v="580"/>
  </r>
  <r>
    <n v="90"/>
    <x v="4"/>
    <x v="10"/>
    <n v="12"/>
    <x v="12"/>
    <n v="100"/>
    <n v="60"/>
    <s v="Sajala Adilakshmi"/>
    <x v="56"/>
    <d v="2021-05-31T00:00:00"/>
    <d v="2022-12-31T00:00:00"/>
    <n v="580"/>
  </r>
  <r>
    <n v="91"/>
    <x v="4"/>
    <x v="10"/>
    <n v="12"/>
    <x v="12"/>
    <n v="101"/>
    <n v="61"/>
    <s v="Lakshmedevi"/>
    <x v="57"/>
    <d v="2021-05-31T00:00:00"/>
    <d v="2022-12-31T00:00:00"/>
    <n v="580"/>
  </r>
  <r>
    <n v="92"/>
    <x v="4"/>
    <x v="10"/>
    <n v="13"/>
    <x v="10"/>
    <n v="102"/>
    <n v="19"/>
    <s v="Krishnavinni"/>
    <x v="36"/>
    <d v="2021-05-31T00:00:00"/>
    <d v="2022-12-31T00:00:00"/>
    <n v="580"/>
  </r>
  <r>
    <n v="93"/>
    <x v="4"/>
    <x v="10"/>
    <n v="13"/>
    <x v="10"/>
    <n v="103"/>
    <n v="21"/>
    <s v="Primelamma"/>
    <x v="12"/>
    <d v="2021-05-31T00:00:00"/>
    <d v="2022-12-31T00:00:00"/>
    <n v="580"/>
  </r>
  <r>
    <n v="94"/>
    <x v="1"/>
    <x v="3"/>
    <n v="57"/>
    <x v="13"/>
    <n v="104"/>
    <n v="7"/>
    <s v="K.Rajeswari"/>
    <x v="58"/>
    <d v="2021-05-31T00:00:00"/>
    <d v="2022-12-31T00:00:00"/>
    <n v="580"/>
  </r>
  <r>
    <n v="95"/>
    <x v="1"/>
    <x v="3"/>
    <n v="57"/>
    <x v="13"/>
    <n v="105"/>
    <n v="18"/>
    <s v="Bhulakshmi.Y"/>
    <x v="9"/>
    <d v="2021-05-31T00:00:00"/>
    <d v="2022-12-31T00:00:00"/>
    <n v="580"/>
  </r>
  <r>
    <n v="96"/>
    <x v="1"/>
    <x v="3"/>
    <n v="57"/>
    <x v="13"/>
    <n v="106"/>
    <n v="21"/>
    <s v="Y.Nagaratnamma"/>
    <x v="8"/>
    <d v="2021-05-31T00:00:00"/>
    <d v="2022-12-31T00:00:00"/>
    <n v="580"/>
  </r>
  <r>
    <n v="97"/>
    <x v="1"/>
    <x v="3"/>
    <n v="57"/>
    <x v="13"/>
    <n v="107"/>
    <n v="80"/>
    <s v="Alivelamma"/>
    <x v="46"/>
    <d v="2021-05-31T00:00:00"/>
    <d v="2022-12-31T00:00:00"/>
    <n v="580"/>
  </r>
  <r>
    <n v="98"/>
    <x v="1"/>
    <x v="3"/>
    <n v="57"/>
    <x v="13"/>
    <n v="108"/>
    <n v="81"/>
    <s v="Y.Lakshmi devi"/>
    <x v="1"/>
    <d v="2021-05-31T00:00:00"/>
    <d v="2022-12-31T00:00:00"/>
    <n v="580"/>
  </r>
  <r>
    <n v="99"/>
    <x v="1"/>
    <x v="3"/>
    <n v="57"/>
    <x v="13"/>
    <n v="109"/>
    <n v="82"/>
    <s v="Dasari Chanmma"/>
    <x v="31"/>
    <d v="2021-05-31T00:00:00"/>
    <d v="2022-12-31T00:00:00"/>
    <n v="580"/>
  </r>
  <r>
    <n v="100"/>
    <x v="1"/>
    <x v="3"/>
    <n v="57"/>
    <x v="13"/>
    <n v="110"/>
    <n v="83"/>
    <s v="B.Lakshmidevi"/>
    <x v="59"/>
    <d v="2021-05-31T00:00:00"/>
    <d v="2022-12-31T00:00:00"/>
    <n v="580"/>
  </r>
  <r>
    <n v="101"/>
    <x v="1"/>
    <x v="3"/>
    <n v="57"/>
    <x v="13"/>
    <n v="111"/>
    <n v="84"/>
    <s v="Sujatha"/>
    <x v="46"/>
    <d v="2021-05-31T00:00:00"/>
    <d v="2022-12-31T00:00:00"/>
    <n v="580"/>
  </r>
  <r>
    <n v="102"/>
    <x v="1"/>
    <x v="3"/>
    <n v="57"/>
    <x v="13"/>
    <n v="112"/>
    <n v="85"/>
    <s v="A.Lakshmidevi"/>
    <x v="46"/>
    <d v="2021-05-31T00:00:00"/>
    <d v="2022-12-31T00:00:00"/>
    <n v="580"/>
  </r>
  <r>
    <n v="103"/>
    <x v="4"/>
    <x v="10"/>
    <n v="13"/>
    <x v="10"/>
    <n v="113"/>
    <n v="22"/>
    <s v="Sunithamma"/>
    <x v="12"/>
    <d v="2021-05-31T00:00:00"/>
    <d v="2022-12-31T00:00:00"/>
    <n v="580"/>
  </r>
  <r>
    <n v="104"/>
    <x v="3"/>
    <x v="6"/>
    <n v="910"/>
    <x v="6"/>
    <n v="114"/>
    <n v="10"/>
    <s v="C. Obulamma"/>
    <x v="60"/>
    <d v="2021-05-31T00:00:00"/>
    <d v="2022-12-31T00:00:00"/>
    <n v="580"/>
  </r>
  <r>
    <n v="105"/>
    <x v="3"/>
    <x v="6"/>
    <n v="910"/>
    <x v="6"/>
    <n v="115"/>
    <n v="11"/>
    <s v="K. Varalakshmi"/>
    <x v="20"/>
    <d v="2021-05-31T00:00:00"/>
    <d v="2022-12-31T00:00:00"/>
    <n v="580"/>
  </r>
  <r>
    <n v="106"/>
    <x v="3"/>
    <x v="6"/>
    <n v="910"/>
    <x v="6"/>
    <n v="116"/>
    <n v="12"/>
    <s v="B. Naga Munemma"/>
    <x v="61"/>
    <d v="2021-05-31T00:00:00"/>
    <d v="2022-12-31T00:00:00"/>
    <n v="580"/>
  </r>
  <r>
    <n v="107"/>
    <x v="3"/>
    <x v="6"/>
    <n v="910"/>
    <x v="6"/>
    <n v="117"/>
    <n v="13"/>
    <s v="Rage Chandra Kala"/>
    <x v="62"/>
    <d v="2021-05-31T00:00:00"/>
    <d v="2022-12-31T00:00:00"/>
    <n v="580"/>
  </r>
  <r>
    <n v="108"/>
    <x v="3"/>
    <x v="6"/>
    <n v="910"/>
    <x v="6"/>
    <n v="118"/>
    <n v="14"/>
    <s v="K. Rama Subbamma"/>
    <x v="63"/>
    <d v="2021-05-31T00:00:00"/>
    <d v="2022-12-31T00:00:00"/>
    <n v="580"/>
  </r>
  <r>
    <n v="109"/>
    <x v="3"/>
    <x v="6"/>
    <n v="910"/>
    <x v="6"/>
    <n v="119"/>
    <n v="15"/>
    <s v="A. Sivamma"/>
    <x v="30"/>
    <d v="2021-05-31T00:00:00"/>
    <d v="2022-12-31T00:00:00"/>
    <n v="580"/>
  </r>
  <r>
    <n v="110"/>
    <x v="3"/>
    <x v="6"/>
    <n v="910"/>
    <x v="6"/>
    <n v="120"/>
    <n v="16"/>
    <s v="K. Eswaramma"/>
    <x v="64"/>
    <d v="2021-05-31T00:00:00"/>
    <d v="2022-12-31T00:00:00"/>
    <n v="580"/>
  </r>
  <r>
    <n v="111"/>
    <x v="3"/>
    <x v="6"/>
    <n v="910"/>
    <x v="6"/>
    <n v="121"/>
    <n v="17"/>
    <s v="B. Leela Vathi"/>
    <x v="65"/>
    <d v="2021-05-31T00:00:00"/>
    <d v="2022-12-31T00:00:00"/>
    <n v="580"/>
  </r>
  <r>
    <n v="112"/>
    <x v="3"/>
    <x v="6"/>
    <n v="910"/>
    <x v="6"/>
    <n v="122"/>
    <n v="18"/>
    <s v="B. Savitramma"/>
    <x v="13"/>
    <d v="2021-05-31T00:00:00"/>
    <d v="2022-12-31T00:00:00"/>
    <n v="580"/>
  </r>
  <r>
    <n v="113"/>
    <x v="3"/>
    <x v="6"/>
    <n v="910"/>
    <x v="6"/>
    <n v="123"/>
    <n v="19"/>
    <s v="B. Venkata Lakshmi"/>
    <x v="66"/>
    <d v="2021-05-31T00:00:00"/>
    <d v="2022-12-31T00:00:00"/>
    <n v="580"/>
  </r>
  <r>
    <n v="114"/>
    <x v="3"/>
    <x v="6"/>
    <n v="910"/>
    <x v="6"/>
    <n v="124"/>
    <n v="20"/>
    <s v="B. Lakshmi Devi"/>
    <x v="16"/>
    <d v="2021-05-31T00:00:00"/>
    <d v="2022-12-31T00:00:00"/>
    <n v="580"/>
  </r>
  <r>
    <n v="115"/>
    <x v="1"/>
    <x v="3"/>
    <n v="57"/>
    <x v="13"/>
    <n v="125"/>
    <n v="26"/>
    <s v="D.Krishanamma"/>
    <x v="67"/>
    <d v="2021-05-31T00:00:00"/>
    <d v="2022-12-31T00:00:00"/>
    <n v="580"/>
  </r>
  <r>
    <n v="116"/>
    <x v="1"/>
    <x v="12"/>
    <n v="288"/>
    <x v="14"/>
    <n v="126"/>
    <n v="4"/>
    <s v="P Baskar reddy"/>
    <x v="68"/>
    <d v="2021-05-31T00:00:00"/>
    <d v="2022-12-31T00:00:00"/>
    <n v="580"/>
  </r>
  <r>
    <n v="117"/>
    <x v="1"/>
    <x v="12"/>
    <n v="288"/>
    <x v="14"/>
    <n v="127"/>
    <n v="13"/>
    <s v="Venkatalakshmi"/>
    <x v="68"/>
    <d v="2021-05-31T00:00:00"/>
    <d v="2022-12-31T00:00:00"/>
    <n v="580"/>
  </r>
  <r>
    <n v="118"/>
    <x v="1"/>
    <x v="12"/>
    <n v="288"/>
    <x v="14"/>
    <n v="128"/>
    <n v="29"/>
    <s v="Shavitharamma"/>
    <x v="68"/>
    <d v="2021-05-31T00:00:00"/>
    <d v="2022-12-31T00:00:00"/>
    <n v="580"/>
  </r>
  <r>
    <n v="119"/>
    <x v="1"/>
    <x v="12"/>
    <n v="288"/>
    <x v="14"/>
    <n v="129"/>
    <n v="38"/>
    <s v="B Suvarna"/>
    <x v="68"/>
    <d v="2021-05-31T00:00:00"/>
    <d v="2022-12-31T00:00:00"/>
    <n v="580"/>
  </r>
  <r>
    <n v="120"/>
    <x v="1"/>
    <x v="12"/>
    <n v="288"/>
    <x v="14"/>
    <n v="130"/>
    <n v="48"/>
    <s v="B.Kalavathi"/>
    <x v="69"/>
    <d v="2021-05-31T00:00:00"/>
    <d v="2022-12-31T00:00:00"/>
    <n v="580"/>
  </r>
  <r>
    <n v="121"/>
    <x v="1"/>
    <x v="12"/>
    <n v="288"/>
    <x v="14"/>
    <n v="131"/>
    <n v="58"/>
    <s v="Anuradha"/>
    <x v="70"/>
    <d v="2021-05-31T00:00:00"/>
    <d v="2022-12-31T00:00:00"/>
    <n v="580"/>
  </r>
  <r>
    <n v="122"/>
    <x v="1"/>
    <x v="12"/>
    <n v="288"/>
    <x v="14"/>
    <n v="132"/>
    <n v="62"/>
    <s v="B Varalakshmi"/>
    <x v="70"/>
    <d v="2021-05-31T00:00:00"/>
    <d v="2022-12-31T00:00:00"/>
    <n v="580"/>
  </r>
  <r>
    <n v="123"/>
    <x v="1"/>
    <x v="12"/>
    <n v="288"/>
    <x v="14"/>
    <n v="133"/>
    <n v="66"/>
    <s v="Bharathi"/>
    <x v="70"/>
    <d v="2021-05-31T00:00:00"/>
    <d v="2022-12-31T00:00:00"/>
    <n v="580"/>
  </r>
  <r>
    <n v="124"/>
    <x v="1"/>
    <x v="12"/>
    <n v="288"/>
    <x v="14"/>
    <n v="134"/>
    <n v="68"/>
    <s v="B Laxmidevi"/>
    <x v="70"/>
    <d v="2021-05-31T00:00:00"/>
    <d v="2022-12-31T00:00:00"/>
    <n v="580"/>
  </r>
  <r>
    <n v="125"/>
    <x v="1"/>
    <x v="12"/>
    <n v="288"/>
    <x v="14"/>
    <n v="135"/>
    <n v="69"/>
    <s v="Nagamani G"/>
    <x v="70"/>
    <d v="2021-05-31T00:00:00"/>
    <d v="2022-12-31T00:00:00"/>
    <n v="580"/>
  </r>
  <r>
    <n v="126"/>
    <x v="1"/>
    <x v="12"/>
    <n v="288"/>
    <x v="14"/>
    <n v="136"/>
    <n v="70"/>
    <s v="Lakshminarasamma"/>
    <x v="70"/>
    <d v="2021-05-31T00:00:00"/>
    <d v="2022-12-31T00:00:00"/>
    <n v="580"/>
  </r>
  <r>
    <n v="127"/>
    <x v="1"/>
    <x v="12"/>
    <n v="288"/>
    <x v="14"/>
    <n v="137"/>
    <n v="71"/>
    <s v="B.Narayanamma"/>
    <x v="70"/>
    <d v="2021-05-31T00:00:00"/>
    <d v="2022-12-31T00:00:00"/>
    <n v="580"/>
  </r>
  <r>
    <n v="128"/>
    <x v="1"/>
    <x v="3"/>
    <n v="57"/>
    <x v="13"/>
    <n v="138"/>
    <n v="103"/>
    <s v="A.Bhaghemma"/>
    <x v="71"/>
    <d v="2021-05-31T00:00:00"/>
    <d v="2022-12-31T00:00:00"/>
    <n v="580"/>
  </r>
  <r>
    <n v="129"/>
    <x v="1"/>
    <x v="3"/>
    <n v="57"/>
    <x v="13"/>
    <n v="139"/>
    <n v="104"/>
    <s v="A.Krishnamma"/>
    <x v="17"/>
    <d v="2021-05-31T00:00:00"/>
    <d v="2022-12-31T00:00:00"/>
    <n v="580"/>
  </r>
  <r>
    <n v="130"/>
    <x v="6"/>
    <x v="13"/>
    <n v="95"/>
    <x v="15"/>
    <n v="140"/>
    <n v="75"/>
    <s v="L Adilakshmi"/>
    <x v="72"/>
    <d v="2021-05-31T00:00:00"/>
    <d v="2022-12-31T00:00:00"/>
    <n v="580"/>
  </r>
  <r>
    <n v="131"/>
    <x v="6"/>
    <x v="13"/>
    <n v="95"/>
    <x v="15"/>
    <n v="141"/>
    <n v="68"/>
    <s v="B Lalitha"/>
    <x v="73"/>
    <d v="2021-05-31T00:00:00"/>
    <d v="2022-12-31T00:00:00"/>
    <n v="580"/>
  </r>
  <r>
    <n v="132"/>
    <x v="6"/>
    <x v="13"/>
    <n v="95"/>
    <x v="15"/>
    <n v="142"/>
    <n v="69"/>
    <s v="S Varalakshmi"/>
    <x v="23"/>
    <d v="2021-05-31T00:00:00"/>
    <d v="2022-12-31T00:00:00"/>
    <n v="580"/>
  </r>
  <r>
    <n v="133"/>
    <x v="6"/>
    <x v="13"/>
    <n v="95"/>
    <x v="15"/>
    <n v="143"/>
    <n v="70"/>
    <s v="C Chandrakala"/>
    <x v="74"/>
    <d v="2021-05-31T00:00:00"/>
    <d v="2022-12-31T00:00:00"/>
    <n v="580"/>
  </r>
  <r>
    <n v="134"/>
    <x v="6"/>
    <x v="13"/>
    <n v="95"/>
    <x v="15"/>
    <n v="144"/>
    <n v="71"/>
    <s v="L Lakshmidavi"/>
    <x v="72"/>
    <d v="2021-05-31T00:00:00"/>
    <d v="2022-12-31T00:00:00"/>
    <n v="580"/>
  </r>
  <r>
    <n v="135"/>
    <x v="6"/>
    <x v="13"/>
    <n v="95"/>
    <x v="15"/>
    <n v="145"/>
    <n v="72"/>
    <s v="L Kullayamma"/>
    <x v="75"/>
    <d v="2021-05-31T00:00:00"/>
    <d v="2022-12-31T00:00:00"/>
    <n v="580"/>
  </r>
  <r>
    <n v="136"/>
    <x v="6"/>
    <x v="13"/>
    <n v="95"/>
    <x v="15"/>
    <n v="146"/>
    <n v="73"/>
    <s v="L Lakshmidavi"/>
    <x v="75"/>
    <d v="2021-05-31T00:00:00"/>
    <d v="2022-12-31T00:00:00"/>
    <n v="580"/>
  </r>
  <r>
    <n v="137"/>
    <x v="6"/>
    <x v="13"/>
    <n v="95"/>
    <x v="15"/>
    <n v="147"/>
    <n v="74"/>
    <s v="L Polamma"/>
    <x v="72"/>
    <d v="2021-05-31T00:00:00"/>
    <d v="2022-12-31T00:00:00"/>
    <n v="580"/>
  </r>
  <r>
    <n v="138"/>
    <x v="7"/>
    <x v="14"/>
    <n v="1082"/>
    <x v="16"/>
    <n v="148"/>
    <n v="8"/>
    <s v="J Lakshminarayanamma"/>
    <x v="76"/>
    <d v="2021-05-31T00:00:00"/>
    <d v="2022-12-31T00:00:00"/>
    <n v="580"/>
  </r>
  <r>
    <n v="139"/>
    <x v="6"/>
    <x v="15"/>
    <n v="90"/>
    <x v="17"/>
    <n v="149"/>
    <n v="96"/>
    <s v="D Chandbee"/>
    <x v="22"/>
    <d v="2021-05-31T00:00:00"/>
    <d v="2022-12-31T00:00:00"/>
    <n v="580"/>
  </r>
  <r>
    <n v="140"/>
    <x v="7"/>
    <x v="14"/>
    <n v="1082"/>
    <x v="16"/>
    <n v="150"/>
    <n v="9"/>
    <s v="M Sujatha"/>
    <x v="77"/>
    <d v="2021-05-31T00:00:00"/>
    <d v="2022-12-31T00:00:00"/>
    <n v="580"/>
  </r>
  <r>
    <n v="141"/>
    <x v="6"/>
    <x v="15"/>
    <n v="90"/>
    <x v="17"/>
    <n v="151"/>
    <n v="98"/>
    <s v="C Lakshmi devi"/>
    <x v="78"/>
    <d v="2021-05-31T00:00:00"/>
    <d v="2022-12-31T00:00:00"/>
    <n v="580"/>
  </r>
  <r>
    <n v="142"/>
    <x v="4"/>
    <x v="10"/>
    <n v="12"/>
    <x v="12"/>
    <n v="152"/>
    <n v="62"/>
    <s v="Shanthakumari"/>
    <x v="12"/>
    <d v="2021-05-31T00:00:00"/>
    <d v="2022-12-31T00:00:00"/>
    <n v="580"/>
  </r>
  <r>
    <n v="143"/>
    <x v="4"/>
    <x v="10"/>
    <n v="12"/>
    <x v="12"/>
    <n v="153"/>
    <n v="63"/>
    <s v="Varalakshmi"/>
    <x v="79"/>
    <d v="2021-05-31T00:00:00"/>
    <d v="2022-12-31T00:00:00"/>
    <n v="580"/>
  </r>
  <r>
    <n v="144"/>
    <x v="4"/>
    <x v="10"/>
    <n v="12"/>
    <x v="12"/>
    <n v="154"/>
    <n v="64"/>
    <s v="Anusiyamma"/>
    <x v="12"/>
    <d v="2021-05-31T00:00:00"/>
    <d v="2022-12-31T00:00:00"/>
    <n v="580"/>
  </r>
  <r>
    <n v="145"/>
    <x v="4"/>
    <x v="10"/>
    <n v="12"/>
    <x v="12"/>
    <n v="155"/>
    <n v="65"/>
    <s v="Dhanalakshmi"/>
    <x v="30"/>
    <d v="2021-05-31T00:00:00"/>
    <d v="2022-12-31T00:00:00"/>
    <n v="580"/>
  </r>
  <r>
    <n v="146"/>
    <x v="4"/>
    <x v="10"/>
    <n v="12"/>
    <x v="12"/>
    <n v="157"/>
    <n v="67"/>
    <s v="Chamundiswari"/>
    <x v="80"/>
    <d v="2021-05-31T00:00:00"/>
    <d v="2022-12-31T00:00:00"/>
    <n v="580"/>
  </r>
  <r>
    <n v="147"/>
    <x v="4"/>
    <x v="10"/>
    <n v="12"/>
    <x v="12"/>
    <n v="158"/>
    <n v="68"/>
    <s v="Rajiswri"/>
    <x v="34"/>
    <d v="2021-05-31T00:00:00"/>
    <d v="2022-12-31T00:00:00"/>
    <n v="580"/>
  </r>
  <r>
    <n v="148"/>
    <x v="4"/>
    <x v="10"/>
    <n v="12"/>
    <x v="12"/>
    <n v="159"/>
    <n v="69"/>
    <s v="J Akkamma"/>
    <x v="81"/>
    <d v="2021-05-31T00:00:00"/>
    <d v="2022-12-31T00:00:00"/>
    <n v="580"/>
  </r>
  <r>
    <n v="149"/>
    <x v="4"/>
    <x v="10"/>
    <n v="12"/>
    <x v="12"/>
    <n v="160"/>
    <n v="70"/>
    <s v="Subarathanamma"/>
    <x v="25"/>
    <d v="2021-05-31T00:00:00"/>
    <d v="2022-12-31T00:00:00"/>
    <n v="580"/>
  </r>
  <r>
    <n v="150"/>
    <x v="4"/>
    <x v="7"/>
    <n v="23"/>
    <x v="7"/>
    <n v="161"/>
    <n v="39"/>
    <s v="Niramala"/>
    <x v="57"/>
    <d v="2021-05-31T00:00:00"/>
    <d v="2022-12-31T00:00:00"/>
    <n v="580"/>
  </r>
  <r>
    <n v="151"/>
    <x v="4"/>
    <x v="10"/>
    <n v="12"/>
    <x v="12"/>
    <n v="162"/>
    <n v="71"/>
    <s v="Ramanjinamma"/>
    <x v="12"/>
    <d v="2021-05-31T00:00:00"/>
    <d v="2022-12-31T00:00:00"/>
    <n v="580"/>
  </r>
  <r>
    <n v="152"/>
    <x v="4"/>
    <x v="10"/>
    <n v="12"/>
    <x v="12"/>
    <n v="163"/>
    <n v="72"/>
    <s v="Narasamma"/>
    <x v="47"/>
    <d v="2021-05-31T00:00:00"/>
    <d v="2022-12-31T00:00:00"/>
    <n v="580"/>
  </r>
  <r>
    <n v="153"/>
    <x v="6"/>
    <x v="13"/>
    <n v="95"/>
    <x v="15"/>
    <n v="164"/>
    <n v="76"/>
    <s v="P Rajaswari"/>
    <x v="8"/>
    <d v="2021-05-31T00:00:00"/>
    <d v="2022-12-31T00:00:00"/>
    <n v="580"/>
  </r>
  <r>
    <n v="154"/>
    <x v="3"/>
    <x v="6"/>
    <n v="910"/>
    <x v="6"/>
    <n v="165"/>
    <n v="21"/>
    <s v="R. Chalamma"/>
    <x v="82"/>
    <d v="2021-05-31T00:00:00"/>
    <d v="2022-12-31T00:00:00"/>
    <n v="580"/>
  </r>
  <r>
    <n v="155"/>
    <x v="3"/>
    <x v="6"/>
    <n v="910"/>
    <x v="6"/>
    <n v="166"/>
    <n v="22"/>
    <s v="C. Nagamma"/>
    <x v="83"/>
    <d v="2021-05-31T00:00:00"/>
    <d v="2022-12-31T00:00:00"/>
    <n v="580"/>
  </r>
  <r>
    <n v="156"/>
    <x v="3"/>
    <x v="6"/>
    <n v="910"/>
    <x v="6"/>
    <n v="167"/>
    <n v="23"/>
    <s v="Y. Lakshmi Devi"/>
    <x v="84"/>
    <d v="2021-05-31T00:00:00"/>
    <d v="2022-12-31T00:00:00"/>
    <n v="580"/>
  </r>
  <r>
    <n v="157"/>
    <x v="3"/>
    <x v="6"/>
    <n v="910"/>
    <x v="6"/>
    <n v="168"/>
    <n v="24"/>
    <s v="A. Sarojamma"/>
    <x v="85"/>
    <d v="2021-05-31T00:00:00"/>
    <d v="2022-12-31T00:00:00"/>
    <n v="580"/>
  </r>
  <r>
    <n v="158"/>
    <x v="3"/>
    <x v="6"/>
    <n v="910"/>
    <x v="6"/>
    <n v="169"/>
    <n v="25"/>
    <s v="S. Jayamma"/>
    <x v="85"/>
    <d v="2021-05-31T00:00:00"/>
    <d v="2022-12-31T00:00:00"/>
    <n v="580"/>
  </r>
  <r>
    <n v="159"/>
    <x v="3"/>
    <x v="6"/>
    <n v="910"/>
    <x v="6"/>
    <n v="170"/>
    <n v="26"/>
    <s v="S. Obulamma"/>
    <x v="85"/>
    <d v="2021-05-31T00:00:00"/>
    <d v="2022-12-31T00:00:00"/>
    <n v="580"/>
  </r>
  <r>
    <n v="160"/>
    <x v="3"/>
    <x v="6"/>
    <n v="910"/>
    <x v="6"/>
    <n v="171"/>
    <n v="27"/>
    <s v="S. Anasuyamma"/>
    <x v="44"/>
    <d v="2021-05-31T00:00:00"/>
    <d v="2022-12-31T00:00:00"/>
    <n v="580"/>
  </r>
  <r>
    <n v="161"/>
    <x v="3"/>
    <x v="6"/>
    <n v="910"/>
    <x v="6"/>
    <n v="172"/>
    <n v="28"/>
    <s v="R. Vijaya Lakshmi"/>
    <x v="86"/>
    <d v="2021-05-31T00:00:00"/>
    <d v="2022-12-31T00:00:00"/>
    <n v="580"/>
  </r>
  <r>
    <n v="162"/>
    <x v="3"/>
    <x v="6"/>
    <n v="911"/>
    <x v="18"/>
    <n v="173"/>
    <n v="1"/>
    <s v="B. Lakshmi Narayanamma"/>
    <x v="55"/>
    <d v="2021-05-31T00:00:00"/>
    <d v="2022-12-31T00:00:00"/>
    <n v="580"/>
  </r>
  <r>
    <n v="163"/>
    <x v="0"/>
    <x v="16"/>
    <n v="526"/>
    <x v="19"/>
    <n v="174"/>
    <n v="4"/>
    <s v="Nagalaxmi"/>
    <x v="87"/>
    <d v="2021-05-31T00:00:00"/>
    <d v="2022-12-31T00:00:00"/>
    <n v="580"/>
  </r>
  <r>
    <n v="164"/>
    <x v="0"/>
    <x v="16"/>
    <n v="526"/>
    <x v="19"/>
    <n v="175"/>
    <n v="41"/>
    <s v="Subbamma"/>
    <x v="87"/>
    <d v="2021-05-31T00:00:00"/>
    <d v="2022-12-31T00:00:00"/>
    <n v="580"/>
  </r>
  <r>
    <n v="165"/>
    <x v="0"/>
    <x v="16"/>
    <n v="526"/>
    <x v="19"/>
    <n v="176"/>
    <n v="58"/>
    <s v="M.Sunitha"/>
    <x v="88"/>
    <d v="2021-05-31T00:00:00"/>
    <d v="2022-12-31T00:00:00"/>
    <n v="580"/>
  </r>
  <r>
    <n v="166"/>
    <x v="0"/>
    <x v="16"/>
    <n v="526"/>
    <x v="19"/>
    <n v="177"/>
    <n v="74"/>
    <s v="Y.Sravani"/>
    <x v="89"/>
    <d v="2021-05-31T00:00:00"/>
    <d v="2022-12-31T00:00:00"/>
    <n v="580"/>
  </r>
  <r>
    <n v="167"/>
    <x v="0"/>
    <x v="16"/>
    <n v="526"/>
    <x v="19"/>
    <n v="180"/>
    <n v="77"/>
    <s v="Y.Aruna"/>
    <x v="70"/>
    <d v="2021-05-31T00:00:00"/>
    <d v="2022-12-31T00:00:00"/>
    <n v="580"/>
  </r>
  <r>
    <n v="168"/>
    <x v="0"/>
    <x v="16"/>
    <n v="526"/>
    <x v="19"/>
    <n v="181"/>
    <n v="78"/>
    <s v="Y.Lakshminarayanamma"/>
    <x v="11"/>
    <d v="2021-05-31T00:00:00"/>
    <d v="2022-12-31T00:00:00"/>
    <n v="580"/>
  </r>
  <r>
    <n v="169"/>
    <x v="7"/>
    <x v="17"/>
    <n v="1112"/>
    <x v="20"/>
    <n v="185"/>
    <n v="3"/>
    <s v="C Saraswathi"/>
    <x v="90"/>
    <d v="2021-05-31T00:00:00"/>
    <d v="2022-12-31T00:00:00"/>
    <n v="580"/>
  </r>
  <r>
    <n v="170"/>
    <x v="7"/>
    <x v="17"/>
    <n v="1113"/>
    <x v="21"/>
    <n v="186"/>
    <n v="27"/>
    <s v="V Mashanamma"/>
    <x v="91"/>
    <d v="2021-05-31T00:00:00"/>
    <d v="2022-12-31T00:00:00"/>
    <n v="580"/>
  </r>
  <r>
    <n v="171"/>
    <x v="7"/>
    <x v="17"/>
    <n v="1113"/>
    <x v="21"/>
    <n v="187"/>
    <n v="28"/>
    <s v="V Adilakshmi"/>
    <x v="92"/>
    <d v="2021-05-31T00:00:00"/>
    <d v="2022-12-31T00:00:00"/>
    <n v="580"/>
  </r>
  <r>
    <n v="172"/>
    <x v="7"/>
    <x v="17"/>
    <n v="1113"/>
    <x v="21"/>
    <n v="188"/>
    <n v="29"/>
    <s v="M Lakshi narasamma"/>
    <x v="93"/>
    <d v="2021-05-31T00:00:00"/>
    <d v="2022-12-31T00:00:00"/>
    <n v="580"/>
  </r>
  <r>
    <n v="173"/>
    <x v="7"/>
    <x v="14"/>
    <n v="1082"/>
    <x v="16"/>
    <n v="189"/>
    <n v="1"/>
    <s v="K Ramanjinamma"/>
    <x v="77"/>
    <d v="2021-05-31T00:00:00"/>
    <d v="2022-12-31T00:00:00"/>
    <n v="580"/>
  </r>
  <r>
    <n v="174"/>
    <x v="7"/>
    <x v="14"/>
    <n v="1082"/>
    <x v="16"/>
    <n v="190"/>
    <n v="2"/>
    <s v="A Prabavathi"/>
    <x v="77"/>
    <d v="2021-05-31T00:00:00"/>
    <d v="2022-12-31T00:00:00"/>
    <n v="580"/>
  </r>
  <r>
    <n v="175"/>
    <x v="7"/>
    <x v="14"/>
    <n v="1082"/>
    <x v="16"/>
    <n v="191"/>
    <n v="3"/>
    <s v="D Rathamma"/>
    <x v="77"/>
    <d v="2021-05-31T00:00:00"/>
    <d v="2022-12-31T00:00:00"/>
    <n v="580"/>
  </r>
  <r>
    <n v="176"/>
    <x v="7"/>
    <x v="14"/>
    <n v="1082"/>
    <x v="16"/>
    <n v="192"/>
    <n v="4"/>
    <s v="P Suraka"/>
    <x v="77"/>
    <d v="2021-05-31T00:00:00"/>
    <d v="2022-12-31T00:00:00"/>
    <n v="580"/>
  </r>
  <r>
    <n v="177"/>
    <x v="7"/>
    <x v="14"/>
    <n v="1082"/>
    <x v="16"/>
    <n v="193"/>
    <n v="5"/>
    <s v="P Adinarayanamma"/>
    <x v="77"/>
    <d v="2021-05-31T00:00:00"/>
    <d v="2022-12-31T00:00:00"/>
    <n v="580"/>
  </r>
  <r>
    <n v="178"/>
    <x v="7"/>
    <x v="14"/>
    <n v="1082"/>
    <x v="16"/>
    <n v="194"/>
    <n v="6"/>
    <s v="M Varalakshmi"/>
    <x v="77"/>
    <d v="2021-05-31T00:00:00"/>
    <d v="2022-12-31T00:00:00"/>
    <n v="580"/>
  </r>
  <r>
    <n v="179"/>
    <x v="7"/>
    <x v="14"/>
    <n v="1082"/>
    <x v="16"/>
    <n v="195"/>
    <n v="7"/>
    <s v="D Chandrakala"/>
    <x v="77"/>
    <d v="2021-05-31T00:00:00"/>
    <d v="2022-12-31T00:00:00"/>
    <n v="580"/>
  </r>
  <r>
    <n v="180"/>
    <x v="6"/>
    <x v="15"/>
    <n v="90"/>
    <x v="17"/>
    <n v="196"/>
    <n v="99"/>
    <s v="S Nurjahan"/>
    <x v="10"/>
    <d v="2021-05-31T00:00:00"/>
    <d v="2022-12-31T00:00:00"/>
    <n v="580"/>
  </r>
  <r>
    <n v="181"/>
    <x v="1"/>
    <x v="3"/>
    <n v="57"/>
    <x v="13"/>
    <n v="197"/>
    <n v="6"/>
    <s v="K.Adinarayanamma"/>
    <x v="58"/>
    <d v="2021-05-31T00:00:00"/>
    <d v="2022-12-31T00:00:00"/>
    <n v="580"/>
  </r>
  <r>
    <n v="182"/>
    <x v="1"/>
    <x v="3"/>
    <n v="57"/>
    <x v="13"/>
    <n v="198"/>
    <n v="14"/>
    <s v="B.Nagalakshmi"/>
    <x v="94"/>
    <d v="2021-05-31T00:00:00"/>
    <d v="2022-12-31T00:00:00"/>
    <n v="580"/>
  </r>
  <r>
    <n v="183"/>
    <x v="1"/>
    <x v="3"/>
    <n v="57"/>
    <x v="13"/>
    <n v="199"/>
    <n v="23"/>
    <s v="Bayamma.B"/>
    <x v="43"/>
    <d v="2021-05-31T00:00:00"/>
    <d v="2022-12-31T00:00:00"/>
    <n v="580"/>
  </r>
  <r>
    <n v="184"/>
    <x v="1"/>
    <x v="3"/>
    <n v="57"/>
    <x v="13"/>
    <n v="200"/>
    <n v="30"/>
    <s v="B.Veeranaramma"/>
    <x v="58"/>
    <d v="2021-05-31T00:00:00"/>
    <d v="2022-12-31T00:00:00"/>
    <n v="580"/>
  </r>
  <r>
    <n v="185"/>
    <x v="1"/>
    <x v="3"/>
    <n v="57"/>
    <x v="13"/>
    <n v="201"/>
    <n v="114"/>
    <s v="Suvarnamma"/>
    <x v="35"/>
    <d v="2021-05-31T00:00:00"/>
    <d v="2022-12-31T00:00:00"/>
    <n v="580"/>
  </r>
  <r>
    <n v="186"/>
    <x v="1"/>
    <x v="3"/>
    <n v="57"/>
    <x v="13"/>
    <n v="202"/>
    <n v="115"/>
    <s v="Rajeswari.M"/>
    <x v="95"/>
    <d v="2021-05-31T00:00:00"/>
    <d v="2022-12-31T00:00:00"/>
    <n v="580"/>
  </r>
  <r>
    <n v="187"/>
    <x v="1"/>
    <x v="3"/>
    <n v="57"/>
    <x v="13"/>
    <n v="203"/>
    <n v="116"/>
    <s v="Lakshmidevi"/>
    <x v="96"/>
    <d v="2021-05-31T00:00:00"/>
    <d v="2022-12-31T00:00:00"/>
    <n v="580"/>
  </r>
  <r>
    <n v="188"/>
    <x v="1"/>
    <x v="3"/>
    <n v="57"/>
    <x v="13"/>
    <n v="204"/>
    <n v="117"/>
    <s v="Pollaka.A"/>
    <x v="8"/>
    <d v="2021-05-31T00:00:00"/>
    <d v="2022-12-31T00:00:00"/>
    <n v="580"/>
  </r>
  <r>
    <n v="189"/>
    <x v="1"/>
    <x v="18"/>
    <n v="948"/>
    <x v="22"/>
    <n v="205"/>
    <n v="27"/>
    <s v="nagamma"/>
    <x v="97"/>
    <d v="2021-05-31T00:00:00"/>
    <d v="2022-12-31T00:00:00"/>
    <n v="580"/>
  </r>
  <r>
    <n v="190"/>
    <x v="1"/>
    <x v="3"/>
    <n v="57"/>
    <x v="13"/>
    <n v="206"/>
    <n v="119"/>
    <s v="Katammayya"/>
    <x v="37"/>
    <d v="2021-05-31T00:00:00"/>
    <d v="2022-12-31T00:00:00"/>
    <n v="580"/>
  </r>
  <r>
    <n v="191"/>
    <x v="1"/>
    <x v="3"/>
    <n v="57"/>
    <x v="13"/>
    <n v="207"/>
    <n v="120"/>
    <s v="Ramalakshmi.C"/>
    <x v="95"/>
    <d v="2021-05-31T00:00:00"/>
    <d v="2022-12-31T00:00:00"/>
    <n v="580"/>
  </r>
  <r>
    <n v="192"/>
    <x v="1"/>
    <x v="12"/>
    <n v="238"/>
    <x v="23"/>
    <n v="208"/>
    <n v="5"/>
    <s v="T keshavanarayana"/>
    <x v="49"/>
    <d v="2021-05-31T00:00:00"/>
    <d v="2022-12-31T00:00:00"/>
    <n v="580"/>
  </r>
  <r>
    <n v="193"/>
    <x v="1"/>
    <x v="12"/>
    <n v="238"/>
    <x v="23"/>
    <n v="209"/>
    <n v="6"/>
    <s v="K.Puspalatha"/>
    <x v="49"/>
    <d v="2021-05-31T00:00:00"/>
    <d v="2022-12-31T00:00:00"/>
    <n v="580"/>
  </r>
  <r>
    <n v="194"/>
    <x v="1"/>
    <x v="12"/>
    <n v="238"/>
    <x v="23"/>
    <n v="210"/>
    <n v="8"/>
    <s v="Pedda Obuleshu"/>
    <x v="49"/>
    <d v="2021-05-31T00:00:00"/>
    <d v="2022-12-31T00:00:00"/>
    <n v="580"/>
  </r>
  <r>
    <n v="195"/>
    <x v="1"/>
    <x v="12"/>
    <n v="238"/>
    <x v="23"/>
    <n v="211"/>
    <n v="12"/>
    <s v="T.Lakshmidevi"/>
    <x v="49"/>
    <d v="2021-05-31T00:00:00"/>
    <d v="2022-12-31T00:00:00"/>
    <n v="580"/>
  </r>
  <r>
    <n v="196"/>
    <x v="1"/>
    <x v="12"/>
    <n v="238"/>
    <x v="23"/>
    <n v="212"/>
    <n v="28"/>
    <s v="Lakshmidevi"/>
    <x v="49"/>
    <d v="2021-05-31T00:00:00"/>
    <d v="2022-12-31T00:00:00"/>
    <n v="580"/>
  </r>
  <r>
    <n v="197"/>
    <x v="1"/>
    <x v="12"/>
    <n v="238"/>
    <x v="23"/>
    <n v="213"/>
    <n v="37"/>
    <s v="S.Chinna Anjinamma"/>
    <x v="98"/>
    <d v="2021-05-31T00:00:00"/>
    <d v="2022-12-31T00:00:00"/>
    <n v="580"/>
  </r>
  <r>
    <n v="198"/>
    <x v="1"/>
    <x v="12"/>
    <n v="238"/>
    <x v="23"/>
    <n v="214"/>
    <n v="43"/>
    <s v="B.Ramulamma"/>
    <x v="98"/>
    <d v="2021-05-31T00:00:00"/>
    <d v="2022-12-31T00:00:00"/>
    <n v="580"/>
  </r>
  <r>
    <n v="199"/>
    <x v="1"/>
    <x v="12"/>
    <n v="238"/>
    <x v="23"/>
    <n v="215"/>
    <n v="44"/>
    <s v="M.Salamma"/>
    <x v="98"/>
    <d v="2021-05-31T00:00:00"/>
    <d v="2022-12-31T00:00:00"/>
    <n v="580"/>
  </r>
  <r>
    <n v="200"/>
    <x v="1"/>
    <x v="12"/>
    <n v="238"/>
    <x v="23"/>
    <n v="216"/>
    <n v="45"/>
    <s v="A.Suvarnamma"/>
    <x v="98"/>
    <d v="2021-05-31T00:00:00"/>
    <d v="2022-12-31T00:00:00"/>
    <n v="580"/>
  </r>
  <r>
    <n v="201"/>
    <x v="1"/>
    <x v="12"/>
    <n v="238"/>
    <x v="23"/>
    <n v="217"/>
    <n v="46"/>
    <s v="S.Nagalakshimi"/>
    <x v="98"/>
    <d v="2021-05-31T00:00:00"/>
    <d v="2022-12-31T00:00:00"/>
    <n v="580"/>
  </r>
  <r>
    <n v="202"/>
    <x v="1"/>
    <x v="12"/>
    <n v="238"/>
    <x v="23"/>
    <n v="218"/>
    <n v="47"/>
    <s v="k.Ananthamma"/>
    <x v="98"/>
    <d v="2021-05-31T00:00:00"/>
    <d v="2022-12-31T00:00:00"/>
    <n v="580"/>
  </r>
  <r>
    <n v="203"/>
    <x v="1"/>
    <x v="12"/>
    <n v="238"/>
    <x v="23"/>
    <n v="219"/>
    <n v="48"/>
    <s v="T.Nirmmalamma"/>
    <x v="98"/>
    <d v="2021-05-31T00:00:00"/>
    <d v="2022-12-31T00:00:00"/>
    <n v="580"/>
  </r>
  <r>
    <n v="204"/>
    <x v="1"/>
    <x v="12"/>
    <n v="238"/>
    <x v="23"/>
    <n v="220"/>
    <n v="49"/>
    <s v="B.Nagalakshmamma"/>
    <x v="98"/>
    <d v="2021-05-31T00:00:00"/>
    <d v="2022-12-31T00:00:00"/>
    <n v="580"/>
  </r>
  <r>
    <n v="205"/>
    <x v="1"/>
    <x v="12"/>
    <n v="238"/>
    <x v="23"/>
    <n v="221"/>
    <n v="50"/>
    <s v="P.Jayasri"/>
    <x v="98"/>
    <d v="2021-05-31T00:00:00"/>
    <d v="2022-12-31T00:00:00"/>
    <n v="580"/>
  </r>
  <r>
    <n v="206"/>
    <x v="0"/>
    <x v="16"/>
    <n v="526"/>
    <x v="19"/>
    <n v="225"/>
    <n v="68"/>
    <s v="K.Prameela"/>
    <x v="99"/>
    <d v="2021-05-31T00:00:00"/>
    <d v="2022-12-31T00:00:00"/>
    <n v="580"/>
  </r>
  <r>
    <n v="207"/>
    <x v="0"/>
    <x v="16"/>
    <n v="526"/>
    <x v="19"/>
    <n v="226"/>
    <n v="79"/>
    <s v="V.Sivamma"/>
    <x v="100"/>
    <d v="2021-05-31T00:00:00"/>
    <d v="2022-12-31T00:00:00"/>
    <n v="580"/>
  </r>
  <r>
    <n v="208"/>
    <x v="0"/>
    <x v="16"/>
    <n v="526"/>
    <x v="19"/>
    <n v="227"/>
    <n v="80"/>
    <s v="V.Nageswari"/>
    <x v="100"/>
    <d v="2021-05-31T00:00:00"/>
    <d v="2022-12-31T00:00:00"/>
    <n v="580"/>
  </r>
  <r>
    <n v="209"/>
    <x v="0"/>
    <x v="16"/>
    <n v="526"/>
    <x v="19"/>
    <n v="228"/>
    <n v="81"/>
    <s v="M.Ramadevi"/>
    <x v="101"/>
    <d v="2021-05-31T00:00:00"/>
    <d v="2022-12-31T00:00:00"/>
    <n v="580"/>
  </r>
  <r>
    <n v="210"/>
    <x v="0"/>
    <x v="16"/>
    <n v="526"/>
    <x v="19"/>
    <n v="229"/>
    <n v="82"/>
    <s v="J.Lakshiminarasamma"/>
    <x v="102"/>
    <d v="2021-05-31T00:00:00"/>
    <d v="2022-12-31T00:00:00"/>
    <n v="580"/>
  </r>
  <r>
    <n v="211"/>
    <x v="4"/>
    <x v="7"/>
    <n v="23"/>
    <x v="7"/>
    <n v="231"/>
    <n v="38"/>
    <s v="K Ramakka"/>
    <x v="103"/>
    <d v="2021-05-31T00:00:00"/>
    <d v="2022-12-31T00:00:00"/>
    <n v="580"/>
  </r>
  <r>
    <n v="212"/>
    <x v="4"/>
    <x v="7"/>
    <n v="23"/>
    <x v="7"/>
    <n v="232"/>
    <n v="40"/>
    <s v="M Lakshmedevi"/>
    <x v="45"/>
    <d v="2021-05-31T00:00:00"/>
    <d v="2022-12-31T00:00:00"/>
    <n v="580"/>
  </r>
  <r>
    <n v="213"/>
    <x v="4"/>
    <x v="19"/>
    <n v="27"/>
    <x v="24"/>
    <n v="233"/>
    <n v="85"/>
    <s v="T Nagamani"/>
    <x v="32"/>
    <d v="2021-05-31T00:00:00"/>
    <d v="2022-12-31T00:00:00"/>
    <n v="580"/>
  </r>
  <r>
    <n v="214"/>
    <x v="4"/>
    <x v="19"/>
    <n v="27"/>
    <x v="24"/>
    <n v="234"/>
    <n v="86"/>
    <s v="T Rajamma"/>
    <x v="66"/>
    <d v="2021-05-31T00:00:00"/>
    <d v="2022-12-31T00:00:00"/>
    <n v="580"/>
  </r>
  <r>
    <n v="215"/>
    <x v="4"/>
    <x v="19"/>
    <n v="27"/>
    <x v="24"/>
    <n v="235"/>
    <n v="87"/>
    <s v="T Shimula"/>
    <x v="66"/>
    <d v="2021-05-31T00:00:00"/>
    <d v="2022-12-31T00:00:00"/>
    <n v="580"/>
  </r>
  <r>
    <n v="216"/>
    <x v="4"/>
    <x v="19"/>
    <n v="27"/>
    <x v="24"/>
    <n v="236"/>
    <n v="88"/>
    <s v="T Ambojamma"/>
    <x v="104"/>
    <d v="2021-05-31T00:00:00"/>
    <d v="2022-12-31T00:00:00"/>
    <n v="580"/>
  </r>
  <r>
    <n v="217"/>
    <x v="4"/>
    <x v="19"/>
    <n v="27"/>
    <x v="24"/>
    <n v="237"/>
    <n v="89"/>
    <s v="N Sivamma"/>
    <x v="105"/>
    <d v="2021-05-31T00:00:00"/>
    <d v="2022-12-31T00:00:00"/>
    <n v="580"/>
  </r>
  <r>
    <n v="218"/>
    <x v="4"/>
    <x v="19"/>
    <n v="27"/>
    <x v="24"/>
    <n v="238"/>
    <n v="90"/>
    <s v="T Madhamma"/>
    <x v="106"/>
    <d v="2021-05-31T00:00:00"/>
    <d v="2022-12-31T00:00:00"/>
    <n v="580"/>
  </r>
  <r>
    <n v="219"/>
    <x v="4"/>
    <x v="19"/>
    <n v="27"/>
    <x v="24"/>
    <n v="239"/>
    <n v="91"/>
    <s v="T Madhamma"/>
    <x v="66"/>
    <d v="2021-05-31T00:00:00"/>
    <d v="2022-12-31T00:00:00"/>
    <n v="580"/>
  </r>
  <r>
    <n v="220"/>
    <x v="4"/>
    <x v="19"/>
    <n v="27"/>
    <x v="24"/>
    <n v="240"/>
    <n v="92"/>
    <s v="T Madavi"/>
    <x v="66"/>
    <d v="2021-05-31T00:00:00"/>
    <d v="2022-12-31T00:00:00"/>
    <n v="580"/>
  </r>
  <r>
    <n v="221"/>
    <x v="4"/>
    <x v="19"/>
    <n v="27"/>
    <x v="24"/>
    <n v="241"/>
    <n v="93"/>
    <s v="S Prashanthi"/>
    <x v="107"/>
    <d v="2021-05-31T00:00:00"/>
    <d v="2022-12-31T00:00:00"/>
    <n v="580"/>
  </r>
  <r>
    <n v="222"/>
    <x v="4"/>
    <x v="19"/>
    <n v="27"/>
    <x v="24"/>
    <n v="242"/>
    <n v="94"/>
    <s v="B Rajiswari"/>
    <x v="108"/>
    <d v="2021-05-31T00:00:00"/>
    <d v="2022-12-31T00:00:00"/>
    <n v="580"/>
  </r>
  <r>
    <n v="223"/>
    <x v="4"/>
    <x v="19"/>
    <n v="27"/>
    <x v="24"/>
    <n v="243"/>
    <n v="95"/>
    <s v="M Kanthamma"/>
    <x v="105"/>
    <d v="2021-05-31T00:00:00"/>
    <d v="2022-12-31T00:00:00"/>
    <n v="580"/>
  </r>
  <r>
    <n v="224"/>
    <x v="4"/>
    <x v="19"/>
    <n v="27"/>
    <x v="24"/>
    <n v="244"/>
    <n v="96"/>
    <s v="T Rayamma"/>
    <x v="66"/>
    <d v="2021-05-31T00:00:00"/>
    <d v="2022-12-31T00:00:00"/>
    <n v="580"/>
  </r>
  <r>
    <n v="225"/>
    <x v="4"/>
    <x v="19"/>
    <n v="27"/>
    <x v="24"/>
    <n v="245"/>
    <n v="97"/>
    <s v="T Lingamma"/>
    <x v="109"/>
    <d v="2021-05-31T00:00:00"/>
    <d v="2022-12-31T00:00:00"/>
    <n v="580"/>
  </r>
  <r>
    <n v="226"/>
    <x v="4"/>
    <x v="19"/>
    <n v="27"/>
    <x v="24"/>
    <n v="246"/>
    <n v="98"/>
    <s v="Savthramma"/>
    <x v="109"/>
    <d v="2021-05-31T00:00:00"/>
    <d v="2022-12-31T00:00:00"/>
    <n v="580"/>
  </r>
  <r>
    <n v="227"/>
    <x v="1"/>
    <x v="3"/>
    <n v="57"/>
    <x v="13"/>
    <n v="247"/>
    <n v="47"/>
    <s v="Arunamma.Y"/>
    <x v="19"/>
    <d v="2021-05-31T00:00:00"/>
    <d v="2022-12-31T00:00:00"/>
    <n v="580"/>
  </r>
  <r>
    <n v="228"/>
    <x v="6"/>
    <x v="15"/>
    <n v="625"/>
    <x v="25"/>
    <n v="248"/>
    <n v="1"/>
    <s v="K Nagamani"/>
    <x v="110"/>
    <d v="2021-05-31T00:00:00"/>
    <d v="2022-12-31T00:00:00"/>
    <n v="580"/>
  </r>
  <r>
    <n v="229"/>
    <x v="6"/>
    <x v="15"/>
    <n v="625"/>
    <x v="25"/>
    <n v="249"/>
    <n v="27"/>
    <s v="K Chamundeswari"/>
    <x v="110"/>
    <d v="2021-05-31T00:00:00"/>
    <d v="2022-12-31T00:00:00"/>
    <n v="580"/>
  </r>
  <r>
    <n v="230"/>
    <x v="6"/>
    <x v="15"/>
    <n v="625"/>
    <x v="25"/>
    <n v="250"/>
    <n v="28"/>
    <s v="K Maheswari"/>
    <x v="110"/>
    <d v="2021-05-31T00:00:00"/>
    <d v="2022-12-31T00:00:00"/>
    <n v="580"/>
  </r>
  <r>
    <n v="231"/>
    <x v="6"/>
    <x v="15"/>
    <n v="625"/>
    <x v="25"/>
    <n v="251"/>
    <n v="48"/>
    <s v="K Gagamma"/>
    <x v="110"/>
    <d v="2021-05-31T00:00:00"/>
    <d v="2022-12-31T00:00:00"/>
    <n v="580"/>
  </r>
  <r>
    <n v="232"/>
    <x v="6"/>
    <x v="15"/>
    <n v="625"/>
    <x v="25"/>
    <n v="252"/>
    <n v="49"/>
    <s v="K Swathi"/>
    <x v="110"/>
    <d v="2021-05-31T00:00:00"/>
    <d v="2022-12-31T00:00:00"/>
    <n v="580"/>
  </r>
  <r>
    <n v="233"/>
    <x v="6"/>
    <x v="15"/>
    <n v="625"/>
    <x v="25"/>
    <n v="253"/>
    <n v="50"/>
    <s v="K Ramdaevi"/>
    <x v="110"/>
    <d v="2021-05-31T00:00:00"/>
    <d v="2022-12-31T00:00:00"/>
    <n v="580"/>
  </r>
  <r>
    <n v="234"/>
    <x v="6"/>
    <x v="15"/>
    <n v="625"/>
    <x v="25"/>
    <n v="254"/>
    <n v="51"/>
    <s v="G Sesamma"/>
    <x v="110"/>
    <d v="2021-05-31T00:00:00"/>
    <d v="2022-12-31T00:00:00"/>
    <n v="580"/>
  </r>
  <r>
    <n v="235"/>
    <x v="6"/>
    <x v="15"/>
    <n v="625"/>
    <x v="25"/>
    <n v="255"/>
    <n v="52"/>
    <s v="K Appamma"/>
    <x v="110"/>
    <d v="2021-05-31T00:00:00"/>
    <d v="2022-12-31T00:00:00"/>
    <n v="580"/>
  </r>
  <r>
    <n v="236"/>
    <x v="6"/>
    <x v="15"/>
    <n v="625"/>
    <x v="25"/>
    <n v="256"/>
    <n v="53"/>
    <s v="B Arunamma"/>
    <x v="110"/>
    <d v="2021-05-31T00:00:00"/>
    <d v="2022-12-31T00:00:00"/>
    <n v="580"/>
  </r>
  <r>
    <n v="237"/>
    <x v="4"/>
    <x v="10"/>
    <n v="12"/>
    <x v="12"/>
    <n v="257"/>
    <n v="73"/>
    <s v="C Narasamma"/>
    <x v="111"/>
    <d v="2021-05-31T00:00:00"/>
    <d v="2022-12-31T00:00:00"/>
    <n v="580"/>
  </r>
  <r>
    <n v="238"/>
    <x v="4"/>
    <x v="10"/>
    <n v="12"/>
    <x v="12"/>
    <n v="258"/>
    <n v="74"/>
    <s v="D Khasibi"/>
    <x v="47"/>
    <d v="2021-05-31T00:00:00"/>
    <d v="2022-12-31T00:00:00"/>
    <n v="580"/>
  </r>
  <r>
    <n v="239"/>
    <x v="4"/>
    <x v="10"/>
    <n v="12"/>
    <x v="12"/>
    <n v="259"/>
    <n v="75"/>
    <s v="Yaramma"/>
    <x v="54"/>
    <d v="2021-05-31T00:00:00"/>
    <d v="2022-12-31T00:00:00"/>
    <n v="580"/>
  </r>
  <r>
    <n v="240"/>
    <x v="4"/>
    <x v="19"/>
    <n v="27"/>
    <x v="24"/>
    <n v="260"/>
    <n v="99"/>
    <s v="C Lakshmidevi"/>
    <x v="109"/>
    <d v="2021-05-31T00:00:00"/>
    <d v="2022-12-31T00:00:00"/>
    <n v="580"/>
  </r>
  <r>
    <n v="241"/>
    <x v="4"/>
    <x v="19"/>
    <n v="27"/>
    <x v="24"/>
    <n v="261"/>
    <n v="100"/>
    <s v="M Bommakka"/>
    <x v="107"/>
    <d v="2021-05-31T00:00:00"/>
    <d v="2022-12-31T00:00:00"/>
    <n v="580"/>
  </r>
  <r>
    <n v="242"/>
    <x v="4"/>
    <x v="19"/>
    <n v="27"/>
    <x v="24"/>
    <n v="262"/>
    <n v="101"/>
    <s v="T Shanthamma"/>
    <x v="106"/>
    <d v="2021-05-31T00:00:00"/>
    <d v="2022-12-31T00:00:00"/>
    <n v="580"/>
  </r>
  <r>
    <n v="243"/>
    <x v="4"/>
    <x v="19"/>
    <n v="27"/>
    <x v="24"/>
    <n v="263"/>
    <n v="103"/>
    <s v="T Lakshmedevi"/>
    <x v="104"/>
    <d v="2021-05-31T00:00:00"/>
    <d v="2022-12-31T00:00:00"/>
    <n v="580"/>
  </r>
  <r>
    <n v="244"/>
    <x v="4"/>
    <x v="19"/>
    <n v="27"/>
    <x v="24"/>
    <n v="264"/>
    <n v="104"/>
    <s v="T Susilamma"/>
    <x v="105"/>
    <d v="2021-05-31T00:00:00"/>
    <d v="2022-12-31T00:00:00"/>
    <n v="580"/>
  </r>
  <r>
    <n v="245"/>
    <x v="4"/>
    <x v="19"/>
    <n v="27"/>
    <x v="24"/>
    <n v="265"/>
    <n v="105"/>
    <s v="T Obulamma"/>
    <x v="112"/>
    <d v="2021-05-31T00:00:00"/>
    <d v="2022-12-31T00:00:00"/>
    <n v="580"/>
  </r>
  <r>
    <n v="246"/>
    <x v="4"/>
    <x v="19"/>
    <n v="27"/>
    <x v="24"/>
    <n v="266"/>
    <n v="106"/>
    <s v="B Gangadhevi"/>
    <x v="104"/>
    <d v="2021-05-31T00:00:00"/>
    <d v="2022-12-31T00:00:00"/>
    <n v="580"/>
  </r>
  <r>
    <n v="247"/>
    <x v="4"/>
    <x v="20"/>
    <n v="21"/>
    <x v="26"/>
    <n v="267"/>
    <n v="31"/>
    <s v="K.Adilakshmi"/>
    <x v="113"/>
    <d v="2021-05-31T00:00:00"/>
    <d v="2022-12-31T00:00:00"/>
    <n v="580"/>
  </r>
  <r>
    <n v="248"/>
    <x v="4"/>
    <x v="20"/>
    <n v="21"/>
    <x v="26"/>
    <n v="268"/>
    <n v="32"/>
    <s v="Prabhavathi"/>
    <x v="61"/>
    <d v="2021-05-31T00:00:00"/>
    <d v="2022-12-31T00:00:00"/>
    <n v="580"/>
  </r>
  <r>
    <n v="249"/>
    <x v="4"/>
    <x v="20"/>
    <n v="21"/>
    <x v="26"/>
    <n v="269"/>
    <n v="33"/>
    <s v="k Saraswathi"/>
    <x v="113"/>
    <d v="2021-05-31T00:00:00"/>
    <d v="2022-12-31T00:00:00"/>
    <n v="580"/>
  </r>
  <r>
    <n v="250"/>
    <x v="4"/>
    <x v="20"/>
    <n v="21"/>
    <x v="26"/>
    <n v="270"/>
    <n v="34"/>
    <s v="G Suvaranamma"/>
    <x v="55"/>
    <d v="2021-05-31T00:00:00"/>
    <d v="2022-12-31T00:00:00"/>
    <n v="580"/>
  </r>
  <r>
    <n v="251"/>
    <x v="5"/>
    <x v="8"/>
    <n v="1114"/>
    <x v="8"/>
    <n v="271"/>
    <n v="29"/>
    <s v="C Adilakshmi"/>
    <x v="114"/>
    <d v="2021-05-31T00:00:00"/>
    <d v="2022-12-31T00:00:00"/>
    <n v="580"/>
  </r>
  <r>
    <n v="252"/>
    <x v="4"/>
    <x v="20"/>
    <n v="21"/>
    <x v="26"/>
    <n v="272"/>
    <n v="36"/>
    <s v="C Silapa"/>
    <x v="115"/>
    <d v="2021-05-31T00:00:00"/>
    <d v="2022-12-31T00:00:00"/>
    <n v="580"/>
  </r>
  <r>
    <n v="253"/>
    <x v="4"/>
    <x v="20"/>
    <n v="21"/>
    <x v="26"/>
    <n v="273"/>
    <n v="37"/>
    <s v="K Parvathi"/>
    <x v="61"/>
    <d v="2021-05-31T00:00:00"/>
    <d v="2022-12-31T00:00:00"/>
    <n v="580"/>
  </r>
  <r>
    <n v="254"/>
    <x v="4"/>
    <x v="20"/>
    <n v="21"/>
    <x v="26"/>
    <n v="274"/>
    <n v="38"/>
    <s v="C Yaramma"/>
    <x v="61"/>
    <d v="2021-05-31T00:00:00"/>
    <d v="2022-12-31T00:00:00"/>
    <n v="580"/>
  </r>
  <r>
    <n v="255"/>
    <x v="4"/>
    <x v="20"/>
    <n v="21"/>
    <x v="26"/>
    <n v="275"/>
    <n v="39"/>
    <s v="G Venkatalakshmi"/>
    <x v="17"/>
    <d v="2021-05-31T00:00:00"/>
    <d v="2022-12-31T00:00:00"/>
    <n v="580"/>
  </r>
  <r>
    <n v="256"/>
    <x v="4"/>
    <x v="20"/>
    <n v="21"/>
    <x v="26"/>
    <n v="276"/>
    <n v="40"/>
    <s v="M Santhamma"/>
    <x v="16"/>
    <d v="2021-05-31T00:00:00"/>
    <d v="2022-12-31T00:00:00"/>
    <n v="580"/>
  </r>
  <r>
    <n v="257"/>
    <x v="4"/>
    <x v="19"/>
    <n v="27"/>
    <x v="24"/>
    <n v="277"/>
    <n v="107"/>
    <s v="P Lakshmamma"/>
    <x v="65"/>
    <d v="2021-05-31T00:00:00"/>
    <d v="2022-12-31T00:00:00"/>
    <n v="580"/>
  </r>
  <r>
    <n v="258"/>
    <x v="4"/>
    <x v="19"/>
    <n v="27"/>
    <x v="24"/>
    <n v="278"/>
    <n v="108"/>
    <s v="T Nagalakashmamma"/>
    <x v="104"/>
    <d v="2021-05-31T00:00:00"/>
    <d v="2022-12-31T00:00:00"/>
    <n v="580"/>
  </r>
  <r>
    <n v="259"/>
    <x v="0"/>
    <x v="16"/>
    <n v="526"/>
    <x v="19"/>
    <n v="279"/>
    <n v="84"/>
    <s v="Y.Gangarathnamma"/>
    <x v="102"/>
    <d v="2021-05-31T00:00:00"/>
    <d v="2022-12-31T00:00:00"/>
    <n v="580"/>
  </r>
  <r>
    <n v="260"/>
    <x v="0"/>
    <x v="16"/>
    <n v="526"/>
    <x v="19"/>
    <n v="281"/>
    <n v="86"/>
    <s v="J.Chennamma"/>
    <x v="102"/>
    <d v="2021-05-31T00:00:00"/>
    <d v="2022-12-31T00:00:00"/>
    <n v="580"/>
  </r>
  <r>
    <n v="261"/>
    <x v="0"/>
    <x v="16"/>
    <n v="526"/>
    <x v="19"/>
    <n v="282"/>
    <n v="87"/>
    <s v="M.Saraswathi"/>
    <x v="116"/>
    <d v="2021-05-31T00:00:00"/>
    <d v="2022-12-31T00:00:00"/>
    <n v="580"/>
  </r>
  <r>
    <n v="262"/>
    <x v="0"/>
    <x v="16"/>
    <n v="526"/>
    <x v="19"/>
    <n v="284"/>
    <n v="89"/>
    <s v="M.Pavani"/>
    <x v="117"/>
    <d v="2021-05-31T00:00:00"/>
    <d v="2022-12-31T00:00:00"/>
    <n v="580"/>
  </r>
  <r>
    <n v="263"/>
    <x v="4"/>
    <x v="20"/>
    <n v="21"/>
    <x v="26"/>
    <n v="285"/>
    <n v="41"/>
    <s v="B Kanthamma"/>
    <x v="101"/>
    <d v="2021-05-31T00:00:00"/>
    <d v="2022-12-31T00:00:00"/>
    <n v="580"/>
  </r>
  <r>
    <n v="264"/>
    <x v="4"/>
    <x v="20"/>
    <n v="21"/>
    <x v="26"/>
    <n v="286"/>
    <n v="42"/>
    <s v="K Suguna"/>
    <x v="118"/>
    <d v="2021-05-31T00:00:00"/>
    <d v="2022-12-31T00:00:00"/>
    <n v="580"/>
  </r>
  <r>
    <n v="265"/>
    <x v="4"/>
    <x v="20"/>
    <n v="21"/>
    <x v="26"/>
    <n v="287"/>
    <n v="43"/>
    <s v="B Subbamma"/>
    <x v="16"/>
    <d v="2021-05-31T00:00:00"/>
    <d v="2022-12-31T00:00:00"/>
    <n v="580"/>
  </r>
  <r>
    <n v="266"/>
    <x v="8"/>
    <x v="21"/>
    <n v="1001"/>
    <x v="27"/>
    <n v="292"/>
    <n v="1"/>
    <s v="P Radhamma"/>
    <x v="2"/>
    <d v="2021-05-31T00:00:00"/>
    <d v="2022-12-31T00:00:00"/>
    <n v="580"/>
  </r>
  <r>
    <n v="267"/>
    <x v="8"/>
    <x v="21"/>
    <n v="1001"/>
    <x v="27"/>
    <n v="293"/>
    <n v="2"/>
    <s v="A.suseelamma"/>
    <x v="38"/>
    <d v="2021-05-31T00:00:00"/>
    <d v="2022-12-31T00:00:00"/>
    <n v="580"/>
  </r>
  <r>
    <n v="268"/>
    <x v="8"/>
    <x v="21"/>
    <n v="1001"/>
    <x v="27"/>
    <n v="294"/>
    <n v="3"/>
    <s v="B Narakka"/>
    <x v="93"/>
    <d v="2021-05-31T00:00:00"/>
    <d v="2022-12-31T00:00:00"/>
    <n v="580"/>
  </r>
  <r>
    <n v="269"/>
    <x v="8"/>
    <x v="21"/>
    <n v="1001"/>
    <x v="27"/>
    <n v="295"/>
    <n v="4"/>
    <s v="B Naramma"/>
    <x v="9"/>
    <d v="2021-05-31T00:00:00"/>
    <d v="2022-12-31T00:00:00"/>
    <n v="580"/>
  </r>
  <r>
    <n v="270"/>
    <x v="8"/>
    <x v="21"/>
    <n v="1001"/>
    <x v="27"/>
    <n v="296"/>
    <n v="5"/>
    <s v="Lakshmidevamma"/>
    <x v="119"/>
    <d v="2021-05-31T00:00:00"/>
    <d v="2022-12-31T00:00:00"/>
    <n v="580"/>
  </r>
  <r>
    <n v="271"/>
    <x v="8"/>
    <x v="21"/>
    <n v="1001"/>
    <x v="27"/>
    <n v="297"/>
    <n v="6"/>
    <s v="B Peddakadiramma"/>
    <x v="38"/>
    <d v="2021-05-31T00:00:00"/>
    <d v="2022-12-31T00:00:00"/>
    <n v="580"/>
  </r>
  <r>
    <n v="272"/>
    <x v="8"/>
    <x v="21"/>
    <n v="1001"/>
    <x v="27"/>
    <n v="298"/>
    <n v="7"/>
    <s v="P Kalavati"/>
    <x v="120"/>
    <d v="2021-05-31T00:00:00"/>
    <d v="2022-12-31T00:00:00"/>
    <n v="580"/>
  </r>
  <r>
    <n v="273"/>
    <x v="8"/>
    <x v="21"/>
    <n v="1001"/>
    <x v="27"/>
    <n v="299"/>
    <n v="8"/>
    <s v="G Vasundharamma"/>
    <x v="38"/>
    <d v="2021-05-31T00:00:00"/>
    <d v="2022-12-31T00:00:00"/>
    <n v="580"/>
  </r>
  <r>
    <n v="274"/>
    <x v="8"/>
    <x v="21"/>
    <n v="1001"/>
    <x v="27"/>
    <n v="300"/>
    <n v="9"/>
    <s v="S. Anjinamma"/>
    <x v="120"/>
    <d v="2021-05-31T00:00:00"/>
    <d v="2022-12-31T00:00:00"/>
    <n v="580"/>
  </r>
  <r>
    <n v="275"/>
    <x v="8"/>
    <x v="21"/>
    <n v="1001"/>
    <x v="27"/>
    <n v="301"/>
    <n v="10"/>
    <s v="A. Ramakrishnamma"/>
    <x v="121"/>
    <d v="2021-05-31T00:00:00"/>
    <d v="2022-12-31T00:00:00"/>
    <n v="580"/>
  </r>
  <r>
    <n v="276"/>
    <x v="8"/>
    <x v="21"/>
    <n v="1001"/>
    <x v="27"/>
    <n v="302"/>
    <n v="11"/>
    <s v="B. Lakshmikantamma"/>
    <x v="120"/>
    <d v="2021-05-31T00:00:00"/>
    <d v="2022-12-31T00:00:00"/>
    <n v="580"/>
  </r>
  <r>
    <n v="277"/>
    <x v="8"/>
    <x v="21"/>
    <n v="1001"/>
    <x v="27"/>
    <n v="304"/>
    <n v="13"/>
    <s v="S. Kumari"/>
    <x v="120"/>
    <d v="2021-05-31T00:00:00"/>
    <d v="2022-12-31T00:00:00"/>
    <n v="580"/>
  </r>
  <r>
    <n v="278"/>
    <x v="8"/>
    <x v="21"/>
    <n v="1001"/>
    <x v="27"/>
    <n v="305"/>
    <n v="14"/>
    <s v="K.Sarojamma"/>
    <x v="38"/>
    <d v="2021-05-31T00:00:00"/>
    <d v="2022-12-31T00:00:00"/>
    <n v="580"/>
  </r>
  <r>
    <n v="279"/>
    <x v="9"/>
    <x v="22"/>
    <n v="1037"/>
    <x v="28"/>
    <n v="306"/>
    <n v="1"/>
    <s v="M Peddakka"/>
    <x v="122"/>
    <d v="2021-05-31T00:00:00"/>
    <d v="2022-12-31T00:00:00"/>
    <n v="580"/>
  </r>
  <r>
    <n v="280"/>
    <x v="9"/>
    <x v="22"/>
    <n v="1037"/>
    <x v="28"/>
    <n v="307"/>
    <n v="2"/>
    <s v="S Uligamma"/>
    <x v="122"/>
    <d v="2021-05-31T00:00:00"/>
    <d v="2022-12-31T00:00:00"/>
    <n v="580"/>
  </r>
  <r>
    <n v="281"/>
    <x v="9"/>
    <x v="22"/>
    <n v="1037"/>
    <x v="28"/>
    <n v="308"/>
    <n v="3"/>
    <s v="G Aswini"/>
    <x v="123"/>
    <d v="2021-05-31T00:00:00"/>
    <d v="2022-12-31T00:00:00"/>
    <n v="580"/>
  </r>
  <r>
    <n v="282"/>
    <x v="9"/>
    <x v="22"/>
    <n v="1037"/>
    <x v="28"/>
    <n v="309"/>
    <n v="4"/>
    <s v="R Bhagyalakshmi"/>
    <x v="122"/>
    <d v="2021-05-31T00:00:00"/>
    <d v="2022-12-31T00:00:00"/>
    <n v="580"/>
  </r>
  <r>
    <n v="283"/>
    <x v="9"/>
    <x v="22"/>
    <n v="1037"/>
    <x v="28"/>
    <n v="310"/>
    <n v="5"/>
    <s v="B Lakshmidevi"/>
    <x v="124"/>
    <d v="2021-05-31T00:00:00"/>
    <d v="2022-12-31T00:00:00"/>
    <n v="580"/>
  </r>
  <r>
    <n v="284"/>
    <x v="1"/>
    <x v="3"/>
    <n v="71"/>
    <x v="29"/>
    <n v="311"/>
    <n v="22"/>
    <s v="Jyothi"/>
    <x v="125"/>
    <d v="2021-05-31T00:00:00"/>
    <d v="2022-12-31T00:00:00"/>
    <n v="580"/>
  </r>
  <r>
    <n v="285"/>
    <x v="1"/>
    <x v="3"/>
    <n v="71"/>
    <x v="29"/>
    <n v="312"/>
    <n v="23"/>
    <s v="Narasamma"/>
    <x v="126"/>
    <d v="2021-05-31T00:00:00"/>
    <d v="2022-12-31T00:00:00"/>
    <n v="580"/>
  </r>
  <r>
    <n v="286"/>
    <x v="1"/>
    <x v="3"/>
    <n v="71"/>
    <x v="29"/>
    <n v="313"/>
    <n v="24"/>
    <s v="C.Ramadevi"/>
    <x v="127"/>
    <d v="2021-05-31T00:00:00"/>
    <d v="2022-12-31T00:00:00"/>
    <n v="580"/>
  </r>
  <r>
    <n v="287"/>
    <x v="1"/>
    <x v="3"/>
    <n v="71"/>
    <x v="29"/>
    <n v="314"/>
    <n v="25"/>
    <s v="Lakshmidevi"/>
    <x v="128"/>
    <d v="2021-05-31T00:00:00"/>
    <d v="2022-12-31T00:00:00"/>
    <n v="580"/>
  </r>
  <r>
    <n v="288"/>
    <x v="1"/>
    <x v="3"/>
    <n v="71"/>
    <x v="29"/>
    <n v="315"/>
    <n v="26"/>
    <s v="Ramanamma"/>
    <x v="129"/>
    <d v="2021-05-31T00:00:00"/>
    <d v="2022-12-31T00:00:00"/>
    <n v="580"/>
  </r>
  <r>
    <n v="289"/>
    <x v="1"/>
    <x v="3"/>
    <n v="71"/>
    <x v="29"/>
    <n v="316"/>
    <n v="27"/>
    <s v="M.Obulamma"/>
    <x v="130"/>
    <d v="2021-05-31T00:00:00"/>
    <d v="2022-12-31T00:00:00"/>
    <n v="580"/>
  </r>
  <r>
    <n v="290"/>
    <x v="1"/>
    <x v="3"/>
    <n v="71"/>
    <x v="29"/>
    <n v="317"/>
    <n v="28"/>
    <s v="Narayanamma"/>
    <x v="128"/>
    <d v="2021-05-31T00:00:00"/>
    <d v="2022-12-31T00:00:00"/>
    <n v="580"/>
  </r>
  <r>
    <n v="291"/>
    <x v="1"/>
    <x v="3"/>
    <n v="71"/>
    <x v="29"/>
    <n v="318"/>
    <n v="29"/>
    <s v="Eswaramma"/>
    <x v="71"/>
    <d v="2021-05-31T00:00:00"/>
    <d v="2022-12-31T00:00:00"/>
    <n v="580"/>
  </r>
  <r>
    <n v="292"/>
    <x v="1"/>
    <x v="3"/>
    <n v="71"/>
    <x v="29"/>
    <n v="319"/>
    <n v="30"/>
    <s v="Nagamma.M"/>
    <x v="128"/>
    <d v="2021-05-31T00:00:00"/>
    <d v="2022-12-31T00:00:00"/>
    <n v="580"/>
  </r>
  <r>
    <n v="293"/>
    <x v="1"/>
    <x v="3"/>
    <n v="71"/>
    <x v="29"/>
    <n v="320"/>
    <n v="31"/>
    <s v="Vasanthamma"/>
    <x v="128"/>
    <d v="2021-05-31T00:00:00"/>
    <d v="2022-12-31T00:00:00"/>
    <n v="580"/>
  </r>
  <r>
    <n v="294"/>
    <x v="1"/>
    <x v="23"/>
    <n v="1071"/>
    <x v="30"/>
    <n v="321"/>
    <n v="12"/>
    <s v="Vannamma"/>
    <x v="131"/>
    <d v="2021-05-31T00:00:00"/>
    <d v="2022-12-31T00:00:00"/>
    <n v="580"/>
  </r>
  <r>
    <n v="295"/>
    <x v="1"/>
    <x v="23"/>
    <n v="1071"/>
    <x v="30"/>
    <n v="322"/>
    <n v="11"/>
    <s v="Gangamma"/>
    <x v="132"/>
    <d v="2021-05-31T00:00:00"/>
    <d v="2022-12-31T00:00:00"/>
    <n v="580"/>
  </r>
  <r>
    <n v="296"/>
    <x v="1"/>
    <x v="23"/>
    <n v="1071"/>
    <x v="30"/>
    <n v="323"/>
    <n v="13"/>
    <s v="Vannamma"/>
    <x v="131"/>
    <d v="2021-05-31T00:00:00"/>
    <d v="2022-12-31T00:00:00"/>
    <n v="580"/>
  </r>
  <r>
    <n v="297"/>
    <x v="1"/>
    <x v="3"/>
    <n v="947"/>
    <x v="3"/>
    <n v="324"/>
    <n v="9"/>
    <s v="Akkamma.K"/>
    <x v="39"/>
    <d v="2021-05-31T00:00:00"/>
    <d v="2022-12-31T00:00:00"/>
    <n v="580"/>
  </r>
  <r>
    <n v="298"/>
    <x v="1"/>
    <x v="24"/>
    <n v="60"/>
    <x v="31"/>
    <n v="325"/>
    <n v="4"/>
    <s v="Ramanamma"/>
    <x v="133"/>
    <d v="2021-05-31T00:00:00"/>
    <d v="2022-12-31T00:00:00"/>
    <n v="580"/>
  </r>
  <r>
    <n v="299"/>
    <x v="1"/>
    <x v="24"/>
    <n v="60"/>
    <x v="31"/>
    <n v="326"/>
    <n v="8"/>
    <s v="G. Lakshmidevi"/>
    <x v="133"/>
    <d v="2021-05-31T00:00:00"/>
    <d v="2022-12-31T00:00:00"/>
    <n v="580"/>
  </r>
  <r>
    <n v="300"/>
    <x v="1"/>
    <x v="24"/>
    <n v="60"/>
    <x v="31"/>
    <n v="327"/>
    <n v="51"/>
    <s v="Gangulamma"/>
    <x v="134"/>
    <d v="2021-05-31T00:00:00"/>
    <d v="2022-12-31T00:00:00"/>
    <n v="580"/>
  </r>
  <r>
    <n v="301"/>
    <x v="1"/>
    <x v="24"/>
    <n v="60"/>
    <x v="31"/>
    <n v="328"/>
    <n v="52"/>
    <s v="Aswani"/>
    <x v="134"/>
    <d v="2021-05-31T00:00:00"/>
    <d v="2022-12-31T00:00:00"/>
    <n v="580"/>
  </r>
  <r>
    <n v="302"/>
    <x v="1"/>
    <x v="24"/>
    <n v="60"/>
    <x v="31"/>
    <n v="329"/>
    <n v="53"/>
    <s v="Lakshmidevi"/>
    <x v="134"/>
    <d v="2021-05-31T00:00:00"/>
    <d v="2022-12-31T00:00:00"/>
    <n v="580"/>
  </r>
  <r>
    <n v="303"/>
    <x v="1"/>
    <x v="24"/>
    <n v="60"/>
    <x v="31"/>
    <n v="330"/>
    <n v="54"/>
    <s v="Lakshmidevi"/>
    <x v="134"/>
    <d v="2021-05-31T00:00:00"/>
    <d v="2022-12-31T00:00:00"/>
    <n v="580"/>
  </r>
  <r>
    <n v="304"/>
    <x v="1"/>
    <x v="24"/>
    <n v="60"/>
    <x v="31"/>
    <n v="331"/>
    <n v="55"/>
    <s v="Bhaghemma"/>
    <x v="135"/>
    <d v="2021-05-31T00:00:00"/>
    <d v="2022-12-31T00:00:00"/>
    <n v="580"/>
  </r>
  <r>
    <n v="305"/>
    <x v="1"/>
    <x v="24"/>
    <n v="60"/>
    <x v="31"/>
    <n v="332"/>
    <n v="56"/>
    <s v="Shamala"/>
    <x v="135"/>
    <d v="2021-05-31T00:00:00"/>
    <d v="2022-12-31T00:00:00"/>
    <n v="580"/>
  </r>
  <r>
    <n v="306"/>
    <x v="1"/>
    <x v="24"/>
    <n v="60"/>
    <x v="31"/>
    <n v="333"/>
    <n v="46"/>
    <s v="Madhavi"/>
    <x v="96"/>
    <d v="2021-05-31T00:00:00"/>
    <d v="2022-12-31T00:00:00"/>
    <n v="580"/>
  </r>
  <r>
    <n v="307"/>
    <x v="1"/>
    <x v="24"/>
    <n v="60"/>
    <x v="31"/>
    <n v="334"/>
    <n v="57"/>
    <s v="Ahdilakshmi"/>
    <x v="135"/>
    <d v="2021-05-31T00:00:00"/>
    <d v="2022-12-31T00:00:00"/>
    <n v="580"/>
  </r>
  <r>
    <n v="308"/>
    <x v="1"/>
    <x v="24"/>
    <n v="60"/>
    <x v="31"/>
    <n v="335"/>
    <n v="58"/>
    <s v="Sarashathi"/>
    <x v="136"/>
    <d v="2021-05-31T00:00:00"/>
    <d v="2022-12-31T00:00:00"/>
    <n v="580"/>
  </r>
  <r>
    <n v="309"/>
    <x v="1"/>
    <x v="24"/>
    <n v="60"/>
    <x v="31"/>
    <n v="336"/>
    <n v="59"/>
    <s v="Sanjamma"/>
    <x v="59"/>
    <d v="2021-05-31T00:00:00"/>
    <d v="2022-12-31T00:00:00"/>
    <n v="580"/>
  </r>
  <r>
    <n v="310"/>
    <x v="8"/>
    <x v="21"/>
    <n v="1001"/>
    <x v="27"/>
    <n v="337"/>
    <n v="15"/>
    <s v="B.Balakondamma"/>
    <x v="137"/>
    <d v="2021-05-31T00:00:00"/>
    <d v="2022-12-31T00:00:00"/>
    <n v="580"/>
  </r>
  <r>
    <n v="311"/>
    <x v="6"/>
    <x v="25"/>
    <n v="889"/>
    <x v="32"/>
    <n v="338"/>
    <n v="23"/>
    <s v="M Lakshmamma"/>
    <x v="138"/>
    <d v="2021-05-31T00:00:00"/>
    <d v="2022-12-31T00:00:00"/>
    <n v="580"/>
  </r>
  <r>
    <n v="312"/>
    <x v="6"/>
    <x v="25"/>
    <n v="889"/>
    <x v="32"/>
    <n v="339"/>
    <n v="24"/>
    <s v="M Kesamma"/>
    <x v="139"/>
    <d v="2021-05-31T00:00:00"/>
    <d v="2022-12-31T00:00:00"/>
    <n v="580"/>
  </r>
  <r>
    <n v="313"/>
    <x v="1"/>
    <x v="26"/>
    <n v="69"/>
    <x v="33"/>
    <n v="340"/>
    <n v="6"/>
    <s v="Rajamma"/>
    <x v="35"/>
    <d v="2021-05-31T00:00:00"/>
    <d v="2022-12-31T00:00:00"/>
    <n v="580"/>
  </r>
  <r>
    <n v="314"/>
    <x v="1"/>
    <x v="26"/>
    <n v="69"/>
    <x v="33"/>
    <n v="341"/>
    <n v="10"/>
    <s v="Gangamma"/>
    <x v="35"/>
    <d v="2021-05-31T00:00:00"/>
    <d v="2022-12-31T00:00:00"/>
    <n v="580"/>
  </r>
  <r>
    <n v="315"/>
    <x v="1"/>
    <x v="26"/>
    <n v="69"/>
    <x v="33"/>
    <n v="342"/>
    <n v="20"/>
    <s v="Umadevi"/>
    <x v="140"/>
    <d v="2021-05-31T00:00:00"/>
    <d v="2022-12-31T00:00:00"/>
    <n v="580"/>
  </r>
  <r>
    <n v="316"/>
    <x v="1"/>
    <x v="26"/>
    <n v="69"/>
    <x v="33"/>
    <n v="343"/>
    <n v="52"/>
    <s v="Narayanamma"/>
    <x v="22"/>
    <d v="2021-05-31T00:00:00"/>
    <d v="2022-12-31T00:00:00"/>
    <n v="580"/>
  </r>
  <r>
    <n v="317"/>
    <x v="1"/>
    <x v="26"/>
    <n v="69"/>
    <x v="33"/>
    <n v="344"/>
    <n v="53"/>
    <s v="Sarawathi"/>
    <x v="141"/>
    <d v="2021-05-31T00:00:00"/>
    <d v="2022-12-31T00:00:00"/>
    <n v="580"/>
  </r>
  <r>
    <n v="318"/>
    <x v="1"/>
    <x v="26"/>
    <n v="69"/>
    <x v="33"/>
    <n v="345"/>
    <n v="54"/>
    <s v="Nirmala"/>
    <x v="142"/>
    <d v="2021-05-31T00:00:00"/>
    <d v="2022-12-31T00:00:00"/>
    <n v="580"/>
  </r>
  <r>
    <n v="319"/>
    <x v="1"/>
    <x v="26"/>
    <n v="69"/>
    <x v="33"/>
    <n v="346"/>
    <n v="55"/>
    <s v="Sirisha"/>
    <x v="142"/>
    <d v="2021-05-31T00:00:00"/>
    <d v="2022-12-31T00:00:00"/>
    <n v="580"/>
  </r>
  <r>
    <n v="320"/>
    <x v="1"/>
    <x v="26"/>
    <n v="69"/>
    <x v="33"/>
    <n v="347"/>
    <n v="60"/>
    <s v="Veeranagamma"/>
    <x v="143"/>
    <d v="2021-05-31T00:00:00"/>
    <d v="2022-12-31T00:00:00"/>
    <n v="580"/>
  </r>
  <r>
    <n v="321"/>
    <x v="1"/>
    <x v="26"/>
    <n v="69"/>
    <x v="33"/>
    <n v="348"/>
    <n v="61"/>
    <s v="Obulamma"/>
    <x v="144"/>
    <d v="2021-05-31T00:00:00"/>
    <d v="2022-12-31T00:00:00"/>
    <n v="580"/>
  </r>
  <r>
    <n v="322"/>
    <x v="1"/>
    <x v="26"/>
    <n v="69"/>
    <x v="33"/>
    <n v="349"/>
    <n v="62"/>
    <s v="Nagamani"/>
    <x v="145"/>
    <d v="2021-05-31T00:00:00"/>
    <d v="2022-12-31T00:00:00"/>
    <n v="580"/>
  </r>
  <r>
    <n v="323"/>
    <x v="1"/>
    <x v="26"/>
    <n v="69"/>
    <x v="33"/>
    <n v="350"/>
    <n v="63"/>
    <s v="P.Yhothi"/>
    <x v="145"/>
    <d v="2021-05-31T00:00:00"/>
    <d v="2022-12-31T00:00:00"/>
    <n v="580"/>
  </r>
  <r>
    <n v="324"/>
    <x v="1"/>
    <x v="26"/>
    <n v="69"/>
    <x v="33"/>
    <n v="351"/>
    <n v="64"/>
    <s v="Jayalakshmi"/>
    <x v="146"/>
    <d v="2021-05-31T00:00:00"/>
    <d v="2022-12-31T00:00:00"/>
    <n v="580"/>
  </r>
  <r>
    <n v="325"/>
    <x v="1"/>
    <x v="26"/>
    <n v="69"/>
    <x v="33"/>
    <n v="352"/>
    <n v="66"/>
    <s v="Nagarathnamma"/>
    <x v="143"/>
    <d v="2021-05-31T00:00:00"/>
    <d v="2022-12-31T00:00:00"/>
    <n v="580"/>
  </r>
  <r>
    <n v="326"/>
    <x v="1"/>
    <x v="26"/>
    <n v="69"/>
    <x v="33"/>
    <n v="353"/>
    <n v="67"/>
    <s v="Subadhamma"/>
    <x v="147"/>
    <d v="2021-05-31T00:00:00"/>
    <d v="2022-12-31T00:00:00"/>
    <n v="580"/>
  </r>
  <r>
    <n v="327"/>
    <x v="6"/>
    <x v="27"/>
    <n v="1042"/>
    <x v="34"/>
    <n v="354"/>
    <n v="1"/>
    <s v="Mamatha"/>
    <x v="92"/>
    <d v="2021-05-31T00:00:00"/>
    <d v="2022-12-31T00:00:00"/>
    <n v="580"/>
  </r>
  <r>
    <n v="328"/>
    <x v="6"/>
    <x v="27"/>
    <n v="1042"/>
    <x v="34"/>
    <n v="355"/>
    <n v="2"/>
    <s v="K Shashikala"/>
    <x v="92"/>
    <d v="2021-05-31T00:00:00"/>
    <d v="2022-12-31T00:00:00"/>
    <n v="580"/>
  </r>
  <r>
    <n v="329"/>
    <x v="6"/>
    <x v="27"/>
    <n v="1042"/>
    <x v="34"/>
    <n v="356"/>
    <n v="3"/>
    <s v="T Sulochanna"/>
    <x v="92"/>
    <d v="2021-05-31T00:00:00"/>
    <d v="2022-12-31T00:00:00"/>
    <n v="580"/>
  </r>
  <r>
    <n v="330"/>
    <x v="6"/>
    <x v="27"/>
    <n v="1042"/>
    <x v="34"/>
    <n v="357"/>
    <n v="4"/>
    <s v="N Sreelakshmi"/>
    <x v="148"/>
    <d v="2021-05-31T00:00:00"/>
    <d v="2022-12-31T00:00:00"/>
    <n v="580"/>
  </r>
  <r>
    <n v="331"/>
    <x v="6"/>
    <x v="27"/>
    <n v="1042"/>
    <x v="34"/>
    <n v="358"/>
    <n v="5"/>
    <s v="K Jyothi"/>
    <x v="149"/>
    <d v="2021-05-31T00:00:00"/>
    <d v="2022-12-31T00:00:00"/>
    <n v="580"/>
  </r>
  <r>
    <n v="332"/>
    <x v="6"/>
    <x v="27"/>
    <n v="1042"/>
    <x v="34"/>
    <n v="359"/>
    <n v="6"/>
    <s v="B Chinnamma"/>
    <x v="148"/>
    <d v="2021-05-31T00:00:00"/>
    <d v="2022-12-31T00:00:00"/>
    <n v="580"/>
  </r>
  <r>
    <n v="333"/>
    <x v="6"/>
    <x v="27"/>
    <n v="1042"/>
    <x v="34"/>
    <n v="360"/>
    <n v="7"/>
    <s v="P Eswaramma"/>
    <x v="92"/>
    <d v="2021-05-31T00:00:00"/>
    <d v="2022-12-31T00:00:00"/>
    <n v="580"/>
  </r>
  <r>
    <n v="334"/>
    <x v="6"/>
    <x v="27"/>
    <n v="1042"/>
    <x v="34"/>
    <n v="361"/>
    <n v="8"/>
    <s v="M Aruna"/>
    <x v="92"/>
    <d v="2021-05-31T00:00:00"/>
    <d v="2022-12-31T00:00:00"/>
    <n v="580"/>
  </r>
  <r>
    <n v="335"/>
    <x v="6"/>
    <x v="27"/>
    <n v="1042"/>
    <x v="34"/>
    <n v="362"/>
    <n v="10"/>
    <s v="P Radhik"/>
    <x v="102"/>
    <d v="2021-05-31T00:00:00"/>
    <d v="2022-12-31T00:00:00"/>
    <n v="580"/>
  </r>
  <r>
    <n v="336"/>
    <x v="6"/>
    <x v="27"/>
    <n v="1042"/>
    <x v="34"/>
    <n v="363"/>
    <n v="9"/>
    <s v="M Lalithamma"/>
    <x v="102"/>
    <d v="2021-05-31T00:00:00"/>
    <d v="2022-12-31T00:00:00"/>
    <n v="580"/>
  </r>
  <r>
    <n v="337"/>
    <x v="1"/>
    <x v="26"/>
    <n v="69"/>
    <x v="33"/>
    <n v="364"/>
    <n v="58"/>
    <s v="Paravithamma"/>
    <x v="146"/>
    <d v="2021-05-31T00:00:00"/>
    <d v="2022-12-31T00:00:00"/>
    <n v="580"/>
  </r>
  <r>
    <n v="338"/>
    <x v="1"/>
    <x v="26"/>
    <n v="69"/>
    <x v="33"/>
    <n v="365"/>
    <n v="68"/>
    <s v="D.Narayanamma"/>
    <x v="143"/>
    <d v="2021-05-31T00:00:00"/>
    <d v="2022-12-31T00:00:00"/>
    <n v="580"/>
  </r>
  <r>
    <n v="339"/>
    <x v="1"/>
    <x v="26"/>
    <n v="69"/>
    <x v="33"/>
    <n v="366"/>
    <n v="99"/>
    <s v="Dhanalaxmi"/>
    <x v="150"/>
    <d v="2021-05-31T00:00:00"/>
    <d v="2022-12-31T00:00:00"/>
    <n v="580"/>
  </r>
  <r>
    <n v="340"/>
    <x v="1"/>
    <x v="26"/>
    <n v="69"/>
    <x v="33"/>
    <n v="367"/>
    <n v="100"/>
    <s v="Narayanamma"/>
    <x v="151"/>
    <d v="2021-05-31T00:00:00"/>
    <d v="2022-12-31T00:00:00"/>
    <n v="580"/>
  </r>
  <r>
    <n v="341"/>
    <x v="1"/>
    <x v="26"/>
    <n v="69"/>
    <x v="33"/>
    <n v="368"/>
    <n v="101"/>
    <s v="Padhmavathi"/>
    <x v="152"/>
    <d v="2021-05-31T00:00:00"/>
    <d v="2022-12-31T00:00:00"/>
    <n v="580"/>
  </r>
  <r>
    <n v="342"/>
    <x v="1"/>
    <x v="26"/>
    <n v="69"/>
    <x v="33"/>
    <n v="369"/>
    <n v="102"/>
    <s v="Parvathi"/>
    <x v="153"/>
    <d v="2021-05-31T00:00:00"/>
    <d v="2022-12-31T00:00:00"/>
    <n v="580"/>
  </r>
  <r>
    <n v="343"/>
    <x v="3"/>
    <x v="6"/>
    <n v="910"/>
    <x v="6"/>
    <n v="370"/>
    <n v="29"/>
    <s v="Dayyam Lakshmi"/>
    <x v="154"/>
    <d v="2021-05-31T00:00:00"/>
    <d v="2022-12-31T00:00:00"/>
    <n v="580"/>
  </r>
  <r>
    <n v="344"/>
    <x v="3"/>
    <x v="6"/>
    <n v="910"/>
    <x v="6"/>
    <n v="371"/>
    <n v="30"/>
    <s v="Alakkuntla Lakshmi Devi"/>
    <x v="155"/>
    <d v="2021-05-31T00:00:00"/>
    <d v="2022-12-31T00:00:00"/>
    <n v="580"/>
  </r>
  <r>
    <n v="345"/>
    <x v="3"/>
    <x v="6"/>
    <n v="910"/>
    <x v="6"/>
    <n v="372"/>
    <n v="31"/>
    <s v="Bogimi Lakshmi Narasamma"/>
    <x v="139"/>
    <d v="2021-05-31T00:00:00"/>
    <d v="2022-12-31T00:00:00"/>
    <n v="580"/>
  </r>
  <r>
    <n v="346"/>
    <x v="3"/>
    <x v="6"/>
    <n v="910"/>
    <x v="6"/>
    <n v="373"/>
    <n v="32"/>
    <s v="Kummara Rama Subbama"/>
    <x v="156"/>
    <d v="2021-05-31T00:00:00"/>
    <d v="2022-12-31T00:00:00"/>
    <n v="580"/>
  </r>
  <r>
    <n v="347"/>
    <x v="3"/>
    <x v="6"/>
    <n v="910"/>
    <x v="6"/>
    <n v="374"/>
    <n v="33"/>
    <s v="Hothuru Venkata lakshmamma"/>
    <x v="20"/>
    <d v="2021-05-31T00:00:00"/>
    <d v="2022-12-31T00:00:00"/>
    <n v="580"/>
  </r>
  <r>
    <n v="348"/>
    <x v="3"/>
    <x v="6"/>
    <n v="910"/>
    <x v="6"/>
    <n v="375"/>
    <n v="34"/>
    <s v="Premela"/>
    <x v="157"/>
    <d v="2021-05-31T00:00:00"/>
    <d v="2022-12-31T00:00:00"/>
    <n v="580"/>
  </r>
  <r>
    <n v="349"/>
    <x v="3"/>
    <x v="28"/>
    <n v="913"/>
    <x v="35"/>
    <n v="376"/>
    <n v="1"/>
    <s v="Butra Ellamma"/>
    <x v="158"/>
    <d v="2021-05-31T00:00:00"/>
    <d v="2022-12-31T00:00:00"/>
    <n v="580"/>
  </r>
  <r>
    <n v="350"/>
    <x v="3"/>
    <x v="28"/>
    <n v="913"/>
    <x v="35"/>
    <n v="377"/>
    <n v="2"/>
    <s v="Allu Sanjamma"/>
    <x v="105"/>
    <d v="2021-05-31T00:00:00"/>
    <d v="2022-12-31T00:00:00"/>
    <n v="580"/>
  </r>
  <r>
    <n v="351"/>
    <x v="3"/>
    <x v="28"/>
    <n v="913"/>
    <x v="35"/>
    <n v="378"/>
    <n v="3"/>
    <s v="Battineni Lakshmi Devi"/>
    <x v="158"/>
    <d v="2021-05-31T00:00:00"/>
    <d v="2022-12-31T00:00:00"/>
    <n v="580"/>
  </r>
  <r>
    <n v="352"/>
    <x v="3"/>
    <x v="28"/>
    <n v="913"/>
    <x v="35"/>
    <n v="379"/>
    <n v="4"/>
    <s v="Narra Lakshmamma"/>
    <x v="46"/>
    <d v="2021-05-31T00:00:00"/>
    <d v="2022-12-31T00:00:00"/>
    <n v="580"/>
  </r>
  <r>
    <n v="353"/>
    <x v="3"/>
    <x v="28"/>
    <n v="913"/>
    <x v="35"/>
    <n v="380"/>
    <n v="5"/>
    <s v="Allu Chinna Nagamma"/>
    <x v="158"/>
    <d v="2021-05-31T00:00:00"/>
    <d v="2022-12-31T00:00:00"/>
    <n v="580"/>
  </r>
  <r>
    <n v="354"/>
    <x v="3"/>
    <x v="28"/>
    <n v="913"/>
    <x v="35"/>
    <n v="381"/>
    <n v="6"/>
    <s v="N. Sarojamma"/>
    <x v="39"/>
    <d v="2021-05-31T00:00:00"/>
    <d v="2022-12-31T00:00:00"/>
    <n v="580"/>
  </r>
  <r>
    <n v="355"/>
    <x v="3"/>
    <x v="28"/>
    <n v="913"/>
    <x v="35"/>
    <n v="382"/>
    <n v="7"/>
    <s v="N. Varalakshmi"/>
    <x v="25"/>
    <d v="2021-05-31T00:00:00"/>
    <d v="2022-12-31T00:00:00"/>
    <n v="580"/>
  </r>
  <r>
    <n v="356"/>
    <x v="3"/>
    <x v="28"/>
    <n v="913"/>
    <x v="35"/>
    <n v="383"/>
    <n v="8"/>
    <s v="S. Naga Ratnamma"/>
    <x v="159"/>
    <d v="2021-05-31T00:00:00"/>
    <d v="2022-12-31T00:00:00"/>
    <n v="580"/>
  </r>
  <r>
    <n v="357"/>
    <x v="3"/>
    <x v="28"/>
    <n v="913"/>
    <x v="35"/>
    <n v="384"/>
    <n v="9"/>
    <s v="Allu aruna"/>
    <x v="160"/>
    <d v="2021-05-31T00:00:00"/>
    <d v="2022-12-31T00:00:00"/>
    <n v="580"/>
  </r>
  <r>
    <n v="358"/>
    <x v="3"/>
    <x v="28"/>
    <n v="913"/>
    <x v="35"/>
    <n v="385"/>
    <n v="10"/>
    <s v="Allu Krishna Kumari"/>
    <x v="68"/>
    <d v="2021-05-31T00:00:00"/>
    <d v="2022-12-31T00:00:00"/>
    <n v="580"/>
  </r>
  <r>
    <n v="359"/>
    <x v="3"/>
    <x v="28"/>
    <n v="913"/>
    <x v="35"/>
    <n v="386"/>
    <n v="11"/>
    <s v="Annagiri Chandramma"/>
    <x v="158"/>
    <d v="2021-05-31T00:00:00"/>
    <d v="2022-12-31T00:00:00"/>
    <n v="580"/>
  </r>
  <r>
    <n v="360"/>
    <x v="3"/>
    <x v="28"/>
    <n v="913"/>
    <x v="35"/>
    <n v="387"/>
    <n v="12"/>
    <s v="G. Lakshmi Narasamma"/>
    <x v="161"/>
    <d v="2021-05-31T00:00:00"/>
    <d v="2022-12-31T00:00:00"/>
    <n v="580"/>
  </r>
  <r>
    <n v="361"/>
    <x v="3"/>
    <x v="28"/>
    <n v="913"/>
    <x v="35"/>
    <n v="388"/>
    <n v="13"/>
    <s v="Annagiri Salamma"/>
    <x v="162"/>
    <d v="2021-05-31T00:00:00"/>
    <d v="2022-12-31T00:00:00"/>
    <n v="580"/>
  </r>
  <r>
    <n v="362"/>
    <x v="3"/>
    <x v="28"/>
    <n v="913"/>
    <x v="35"/>
    <n v="389"/>
    <n v="14"/>
    <s v="Annagiri Lakshmi devi"/>
    <x v="68"/>
    <d v="2021-05-31T00:00:00"/>
    <d v="2022-12-31T00:00:00"/>
    <n v="580"/>
  </r>
  <r>
    <n v="363"/>
    <x v="3"/>
    <x v="28"/>
    <n v="913"/>
    <x v="35"/>
    <n v="390"/>
    <n v="15"/>
    <s v="Annagiri Narayanamma"/>
    <x v="163"/>
    <d v="2021-05-31T00:00:00"/>
    <d v="2022-12-31T00:00:00"/>
    <n v="580"/>
  </r>
  <r>
    <n v="364"/>
    <x v="3"/>
    <x v="28"/>
    <n v="913"/>
    <x v="35"/>
    <n v="391"/>
    <n v="16"/>
    <s v="Balagonda Nagendramma"/>
    <x v="162"/>
    <d v="2021-05-31T00:00:00"/>
    <d v="2022-12-31T00:00:00"/>
    <n v="580"/>
  </r>
  <r>
    <n v="365"/>
    <x v="3"/>
    <x v="28"/>
    <n v="913"/>
    <x v="35"/>
    <n v="392"/>
    <n v="17"/>
    <s v="Annagiri  Leelavathi"/>
    <x v="158"/>
    <d v="2021-05-31T00:00:00"/>
    <d v="2022-12-31T00:00:00"/>
    <n v="580"/>
  </r>
  <r>
    <n v="366"/>
    <x v="3"/>
    <x v="28"/>
    <n v="913"/>
    <x v="35"/>
    <n v="393"/>
    <n v="18"/>
    <s v="Annagiri Swarnalatha"/>
    <x v="164"/>
    <d v="2021-05-31T00:00:00"/>
    <d v="2022-12-31T00:00:00"/>
    <n v="580"/>
  </r>
  <r>
    <n v="367"/>
    <x v="3"/>
    <x v="28"/>
    <n v="913"/>
    <x v="35"/>
    <n v="394"/>
    <n v="19"/>
    <s v="V. Rama Krishnamma"/>
    <x v="165"/>
    <d v="2021-05-31T00:00:00"/>
    <d v="2022-12-31T00:00:00"/>
    <n v="580"/>
  </r>
  <r>
    <n v="368"/>
    <x v="3"/>
    <x v="28"/>
    <n v="913"/>
    <x v="35"/>
    <n v="395"/>
    <n v="20"/>
    <s v="RamaDevi"/>
    <x v="166"/>
    <d v="2021-05-31T00:00:00"/>
    <d v="2022-12-31T00:00:00"/>
    <n v="580"/>
  </r>
  <r>
    <n v="369"/>
    <x v="9"/>
    <x v="22"/>
    <n v="1037"/>
    <x v="28"/>
    <n v="396"/>
    <n v="7"/>
    <s v="G Venkataramanamma"/>
    <x v="94"/>
    <d v="2021-05-31T00:00:00"/>
    <d v="2022-12-31T00:00:00"/>
    <n v="580"/>
  </r>
  <r>
    <n v="370"/>
    <x v="9"/>
    <x v="22"/>
    <n v="1037"/>
    <x v="28"/>
    <n v="397"/>
    <n v="8"/>
    <s v="N Sreelatha"/>
    <x v="167"/>
    <d v="2021-05-31T00:00:00"/>
    <d v="2022-12-31T00:00:00"/>
    <n v="580"/>
  </r>
  <r>
    <n v="371"/>
    <x v="9"/>
    <x v="22"/>
    <n v="1037"/>
    <x v="28"/>
    <n v="398"/>
    <n v="9"/>
    <s v="G Prabhavathi"/>
    <x v="10"/>
    <d v="2021-05-31T00:00:00"/>
    <d v="2022-12-31T00:00:00"/>
    <n v="580"/>
  </r>
  <r>
    <n v="372"/>
    <x v="9"/>
    <x v="22"/>
    <n v="1037"/>
    <x v="28"/>
    <n v="399"/>
    <n v="10"/>
    <s v="B Dheevi"/>
    <x v="125"/>
    <d v="2021-05-31T00:00:00"/>
    <d v="2022-12-31T00:00:00"/>
    <n v="580"/>
  </r>
  <r>
    <n v="373"/>
    <x v="9"/>
    <x v="22"/>
    <n v="1037"/>
    <x v="28"/>
    <n v="400"/>
    <n v="11"/>
    <s v="N Sreedhevi"/>
    <x v="168"/>
    <d v="2021-05-31T00:00:00"/>
    <d v="2022-12-31T00:00:00"/>
    <n v="580"/>
  </r>
  <r>
    <n v="374"/>
    <x v="9"/>
    <x v="22"/>
    <n v="1037"/>
    <x v="28"/>
    <n v="401"/>
    <n v="12"/>
    <s v="N Ramulamma"/>
    <x v="169"/>
    <d v="2021-05-31T00:00:00"/>
    <d v="2022-12-31T00:00:00"/>
    <n v="580"/>
  </r>
  <r>
    <n v="375"/>
    <x v="9"/>
    <x v="22"/>
    <n v="1037"/>
    <x v="28"/>
    <n v="402"/>
    <n v="13"/>
    <s v="S.Rajamma"/>
    <x v="170"/>
    <d v="2021-05-31T00:00:00"/>
    <d v="2022-12-31T00:00:00"/>
    <n v="580"/>
  </r>
  <r>
    <n v="376"/>
    <x v="9"/>
    <x v="22"/>
    <n v="1037"/>
    <x v="28"/>
    <n v="403"/>
    <n v="14"/>
    <s v="K.Lakshmidevi"/>
    <x v="171"/>
    <d v="2021-05-31T00:00:00"/>
    <d v="2022-12-31T00:00:00"/>
    <n v="580"/>
  </r>
  <r>
    <n v="377"/>
    <x v="9"/>
    <x v="22"/>
    <n v="1037"/>
    <x v="28"/>
    <n v="404"/>
    <n v="15"/>
    <s v="Katamaiah"/>
    <x v="102"/>
    <d v="2021-05-31T00:00:00"/>
    <d v="2022-12-31T00:00:00"/>
    <n v="580"/>
  </r>
  <r>
    <n v="378"/>
    <x v="9"/>
    <x v="22"/>
    <n v="1037"/>
    <x v="28"/>
    <n v="405"/>
    <n v="16"/>
    <s v="N Vimalamma"/>
    <x v="35"/>
    <d v="2021-05-31T00:00:00"/>
    <d v="2022-12-31T00:00:00"/>
    <n v="580"/>
  </r>
  <r>
    <n v="379"/>
    <x v="9"/>
    <x v="22"/>
    <n v="1037"/>
    <x v="28"/>
    <n v="406"/>
    <n v="17"/>
    <s v="M Sugunamma"/>
    <x v="41"/>
    <d v="2021-05-31T00:00:00"/>
    <d v="2022-12-31T00:00:00"/>
    <n v="580"/>
  </r>
  <r>
    <n v="380"/>
    <x v="9"/>
    <x v="22"/>
    <n v="1037"/>
    <x v="28"/>
    <n v="407"/>
    <n v="18"/>
    <s v="S Lakshminarayanamma"/>
    <x v="172"/>
    <d v="2021-05-31T00:00:00"/>
    <d v="2022-12-31T00:00:00"/>
    <n v="580"/>
  </r>
  <r>
    <n v="381"/>
    <x v="9"/>
    <x v="22"/>
    <n v="1037"/>
    <x v="28"/>
    <n v="408"/>
    <n v="19"/>
    <s v="B Ramalakshmi"/>
    <x v="173"/>
    <d v="2021-05-31T00:00:00"/>
    <d v="2022-12-31T00:00:00"/>
    <n v="580"/>
  </r>
  <r>
    <n v="382"/>
    <x v="9"/>
    <x v="22"/>
    <n v="1037"/>
    <x v="28"/>
    <n v="409"/>
    <n v="20"/>
    <s v="K Lakshminarayanamma"/>
    <x v="174"/>
    <d v="2021-05-31T00:00:00"/>
    <d v="2022-12-31T00:00:00"/>
    <n v="580"/>
  </r>
  <r>
    <n v="383"/>
    <x v="9"/>
    <x v="22"/>
    <n v="1037"/>
    <x v="28"/>
    <n v="410"/>
    <n v="21"/>
    <s v="G Rajeswari"/>
    <x v="130"/>
    <d v="2021-05-31T00:00:00"/>
    <d v="2022-12-31T00:00:00"/>
    <n v="580"/>
  </r>
  <r>
    <n v="384"/>
    <x v="9"/>
    <x v="22"/>
    <n v="1037"/>
    <x v="28"/>
    <n v="411"/>
    <n v="22"/>
    <s v="G.Nagendramma"/>
    <x v="175"/>
    <d v="2021-05-31T00:00:00"/>
    <d v="2022-12-31T00:00:00"/>
    <n v="580"/>
  </r>
  <r>
    <n v="385"/>
    <x v="9"/>
    <x v="22"/>
    <n v="1037"/>
    <x v="28"/>
    <n v="412"/>
    <n v="6"/>
    <s v="N Varalakshmi"/>
    <x v="168"/>
    <d v="2021-05-31T00:00:00"/>
    <d v="2022-12-31T00:00:00"/>
    <n v="580"/>
  </r>
  <r>
    <n v="386"/>
    <x v="4"/>
    <x v="19"/>
    <n v="27"/>
    <x v="24"/>
    <n v="413"/>
    <n v="109"/>
    <s v="T.Madakka"/>
    <x v="104"/>
    <d v="2021-05-31T00:00:00"/>
    <d v="2022-12-31T00:00:00"/>
    <n v="580"/>
  </r>
  <r>
    <n v="387"/>
    <x v="4"/>
    <x v="19"/>
    <n v="27"/>
    <x v="24"/>
    <n v="414"/>
    <n v="110"/>
    <s v="Sundharamma"/>
    <x v="104"/>
    <d v="2021-05-31T00:00:00"/>
    <d v="2022-12-31T00:00:00"/>
    <n v="580"/>
  </r>
  <r>
    <n v="388"/>
    <x v="4"/>
    <x v="19"/>
    <n v="27"/>
    <x v="24"/>
    <n v="415"/>
    <n v="111"/>
    <s v="T Madakka"/>
    <x v="113"/>
    <d v="2021-05-31T00:00:00"/>
    <d v="2022-12-31T00:00:00"/>
    <n v="580"/>
  </r>
  <r>
    <n v="389"/>
    <x v="4"/>
    <x v="19"/>
    <n v="27"/>
    <x v="24"/>
    <n v="416"/>
    <n v="112"/>
    <s v="M Lakshmidevi"/>
    <x v="49"/>
    <d v="2021-05-31T00:00:00"/>
    <d v="2022-12-31T00:00:00"/>
    <n v="580"/>
  </r>
  <r>
    <n v="390"/>
    <x v="4"/>
    <x v="19"/>
    <n v="27"/>
    <x v="24"/>
    <n v="417"/>
    <n v="113"/>
    <s v="T Yaramma"/>
    <x v="113"/>
    <d v="2021-05-31T00:00:00"/>
    <d v="2022-12-31T00:00:00"/>
    <n v="580"/>
  </r>
  <r>
    <n v="391"/>
    <x v="4"/>
    <x v="19"/>
    <n v="27"/>
    <x v="24"/>
    <n v="418"/>
    <n v="114"/>
    <s v="T Radika"/>
    <x v="105"/>
    <d v="2021-05-31T00:00:00"/>
    <d v="2022-12-31T00:00:00"/>
    <n v="580"/>
  </r>
  <r>
    <n v="392"/>
    <x v="4"/>
    <x v="19"/>
    <n v="27"/>
    <x v="24"/>
    <n v="419"/>
    <n v="115"/>
    <s v="T Siresha"/>
    <x v="113"/>
    <d v="2021-05-31T00:00:00"/>
    <d v="2022-12-31T00:00:00"/>
    <n v="580"/>
  </r>
  <r>
    <n v="393"/>
    <x v="4"/>
    <x v="19"/>
    <n v="27"/>
    <x v="24"/>
    <n v="420"/>
    <n v="116"/>
    <s v="T.Akkamma"/>
    <x v="72"/>
    <d v="2021-05-31T00:00:00"/>
    <d v="2022-12-31T00:00:00"/>
    <n v="580"/>
  </r>
  <r>
    <n v="394"/>
    <x v="4"/>
    <x v="19"/>
    <n v="27"/>
    <x v="24"/>
    <n v="421"/>
    <n v="117"/>
    <s v="Narayanamma"/>
    <x v="176"/>
    <d v="2021-05-31T00:00:00"/>
    <d v="2022-12-31T00:00:00"/>
    <n v="580"/>
  </r>
  <r>
    <n v="395"/>
    <x v="8"/>
    <x v="29"/>
    <n v="993"/>
    <x v="36"/>
    <n v="422"/>
    <n v="1"/>
    <s v="K. Savitramma"/>
    <x v="60"/>
    <d v="2021-05-31T00:00:00"/>
    <d v="2022-12-31T00:00:00"/>
    <n v="580"/>
  </r>
  <r>
    <n v="396"/>
    <x v="8"/>
    <x v="29"/>
    <n v="993"/>
    <x v="36"/>
    <n v="423"/>
    <n v="2"/>
    <s v="K. Gayatri"/>
    <x v="60"/>
    <d v="2021-05-31T00:00:00"/>
    <d v="2022-12-31T00:00:00"/>
    <n v="580"/>
  </r>
  <r>
    <n v="397"/>
    <x v="8"/>
    <x v="29"/>
    <n v="993"/>
    <x v="36"/>
    <n v="424"/>
    <n v="3"/>
    <s v="K. Anasuyamma"/>
    <x v="60"/>
    <d v="2021-05-31T00:00:00"/>
    <d v="2022-12-31T00:00:00"/>
    <n v="580"/>
  </r>
  <r>
    <n v="398"/>
    <x v="8"/>
    <x v="29"/>
    <n v="993"/>
    <x v="36"/>
    <n v="425"/>
    <n v="4"/>
    <s v="K. Nagasubbamma"/>
    <x v="60"/>
    <d v="2021-05-31T00:00:00"/>
    <d v="2022-12-31T00:00:00"/>
    <n v="580"/>
  </r>
  <r>
    <n v="399"/>
    <x v="8"/>
    <x v="29"/>
    <n v="993"/>
    <x v="36"/>
    <n v="426"/>
    <n v="5"/>
    <s v="G. Pushpalatha"/>
    <x v="129"/>
    <d v="2021-05-31T00:00:00"/>
    <d v="2022-12-31T00:00:00"/>
    <n v="580"/>
  </r>
  <r>
    <n v="400"/>
    <x v="8"/>
    <x v="29"/>
    <n v="993"/>
    <x v="36"/>
    <n v="427"/>
    <n v="6"/>
    <s v="G. Parvathi"/>
    <x v="177"/>
    <d v="2021-05-31T00:00:00"/>
    <d v="2022-12-31T00:00:00"/>
    <n v="580"/>
  </r>
  <r>
    <n v="401"/>
    <x v="8"/>
    <x v="29"/>
    <n v="993"/>
    <x v="36"/>
    <n v="428"/>
    <n v="7"/>
    <s v="B.Ventamma"/>
    <x v="178"/>
    <d v="2021-05-31T00:00:00"/>
    <d v="2022-12-31T00:00:00"/>
    <n v="580"/>
  </r>
  <r>
    <n v="402"/>
    <x v="8"/>
    <x v="29"/>
    <n v="993"/>
    <x v="36"/>
    <n v="429"/>
    <n v="8"/>
    <s v="B. Lakshmidevi"/>
    <x v="178"/>
    <d v="2021-05-31T00:00:00"/>
    <d v="2022-12-31T00:00:00"/>
    <n v="580"/>
  </r>
  <r>
    <n v="403"/>
    <x v="8"/>
    <x v="29"/>
    <n v="993"/>
    <x v="36"/>
    <n v="430"/>
    <n v="10"/>
    <s v="C.Adilakshmi"/>
    <x v="122"/>
    <d v="2021-05-31T00:00:00"/>
    <d v="2022-12-31T00:00:00"/>
    <n v="580"/>
  </r>
  <r>
    <n v="404"/>
    <x v="8"/>
    <x v="29"/>
    <n v="993"/>
    <x v="36"/>
    <n v="431"/>
    <n v="11"/>
    <s v="V.Ademma"/>
    <x v="8"/>
    <d v="2021-05-31T00:00:00"/>
    <d v="2022-12-31T00:00:00"/>
    <n v="580"/>
  </r>
  <r>
    <n v="405"/>
    <x v="8"/>
    <x v="29"/>
    <n v="993"/>
    <x v="36"/>
    <n v="432"/>
    <n v="12"/>
    <s v="M.Lakshmidevi"/>
    <x v="160"/>
    <d v="2021-05-31T00:00:00"/>
    <d v="2022-12-31T00:00:00"/>
    <n v="580"/>
  </r>
  <r>
    <n v="406"/>
    <x v="8"/>
    <x v="29"/>
    <n v="993"/>
    <x v="36"/>
    <n v="433"/>
    <n v="13"/>
    <s v="N.Munikantham"/>
    <x v="59"/>
    <d v="2021-05-31T00:00:00"/>
    <d v="2022-12-31T00:00:00"/>
    <n v="580"/>
  </r>
  <r>
    <n v="407"/>
    <x v="8"/>
    <x v="29"/>
    <n v="993"/>
    <x v="36"/>
    <n v="434"/>
    <n v="14"/>
    <s v="M.Sanjamma"/>
    <x v="179"/>
    <d v="2021-05-31T00:00:00"/>
    <d v="2022-12-31T00:00:00"/>
    <n v="580"/>
  </r>
  <r>
    <n v="408"/>
    <x v="8"/>
    <x v="29"/>
    <n v="993"/>
    <x v="36"/>
    <n v="435"/>
    <n v="15"/>
    <s v="M.Ramulamma"/>
    <x v="64"/>
    <d v="2021-05-31T00:00:00"/>
    <d v="2022-12-31T00:00:00"/>
    <n v="580"/>
  </r>
  <r>
    <n v="409"/>
    <x v="8"/>
    <x v="29"/>
    <n v="993"/>
    <x v="36"/>
    <n v="436"/>
    <n v="16"/>
    <s v="C.Ramathulasi"/>
    <x v="178"/>
    <d v="2021-05-31T00:00:00"/>
    <d v="2022-12-31T00:00:00"/>
    <n v="580"/>
  </r>
  <r>
    <n v="410"/>
    <x v="8"/>
    <x v="29"/>
    <n v="993"/>
    <x v="36"/>
    <n v="437"/>
    <n v="17"/>
    <s v="K.Malleswari"/>
    <x v="180"/>
    <d v="2021-05-31T00:00:00"/>
    <d v="2022-12-31T00:00:00"/>
    <n v="580"/>
  </r>
  <r>
    <n v="411"/>
    <x v="8"/>
    <x v="29"/>
    <n v="993"/>
    <x v="36"/>
    <n v="438"/>
    <n v="18"/>
    <s v="G.Eswaramma"/>
    <x v="181"/>
    <d v="2021-05-31T00:00:00"/>
    <d v="2022-12-31T00:00:00"/>
    <n v="580"/>
  </r>
  <r>
    <n v="412"/>
    <x v="8"/>
    <x v="29"/>
    <n v="993"/>
    <x v="36"/>
    <n v="439"/>
    <n v="19"/>
    <s v="G.Susilamma"/>
    <x v="182"/>
    <d v="2021-05-31T00:00:00"/>
    <d v="2022-12-31T00:00:00"/>
    <n v="580"/>
  </r>
  <r>
    <n v="413"/>
    <x v="8"/>
    <x v="29"/>
    <n v="993"/>
    <x v="36"/>
    <n v="440"/>
    <n v="20"/>
    <s v="A.Jayalaksmi"/>
    <x v="183"/>
    <d v="2021-05-31T00:00:00"/>
    <d v="2022-12-31T00:00:00"/>
    <n v="580"/>
  </r>
  <r>
    <n v="414"/>
    <x v="8"/>
    <x v="29"/>
    <n v="993"/>
    <x v="36"/>
    <n v="441"/>
    <n v="21"/>
    <s v="M.Chandra kala"/>
    <x v="183"/>
    <d v="2021-05-31T00:00:00"/>
    <d v="2022-12-31T00:00:00"/>
    <n v="580"/>
  </r>
  <r>
    <n v="415"/>
    <x v="8"/>
    <x v="29"/>
    <n v="993"/>
    <x v="36"/>
    <n v="442"/>
    <n v="22"/>
    <s v="P.Obulamma"/>
    <x v="121"/>
    <d v="2021-05-31T00:00:00"/>
    <d v="2022-12-31T00:00:00"/>
    <n v="580"/>
  </r>
  <r>
    <n v="416"/>
    <x v="8"/>
    <x v="29"/>
    <n v="993"/>
    <x v="36"/>
    <n v="443"/>
    <n v="23"/>
    <s v="C.Rama lakshimamma"/>
    <x v="183"/>
    <d v="2021-05-31T00:00:00"/>
    <d v="2022-12-31T00:00:00"/>
    <n v="580"/>
  </r>
  <r>
    <n v="417"/>
    <x v="8"/>
    <x v="29"/>
    <n v="993"/>
    <x v="36"/>
    <n v="444"/>
    <n v="24"/>
    <s v="M.Basamma"/>
    <x v="171"/>
    <d v="2021-05-31T00:00:00"/>
    <d v="2022-12-31T00:00:00"/>
    <n v="580"/>
  </r>
  <r>
    <n v="418"/>
    <x v="1"/>
    <x v="30"/>
    <n v="1043"/>
    <x v="37"/>
    <n v="445"/>
    <n v="1"/>
    <s v="N.Jayamma"/>
    <x v="125"/>
    <d v="2021-05-31T00:00:00"/>
    <d v="2022-12-31T00:00:00"/>
    <n v="580"/>
  </r>
  <r>
    <n v="419"/>
    <x v="1"/>
    <x v="30"/>
    <n v="1043"/>
    <x v="37"/>
    <n v="446"/>
    <n v="2"/>
    <s v="K.Narayanamma"/>
    <x v="184"/>
    <d v="2021-05-31T00:00:00"/>
    <d v="2022-12-31T00:00:00"/>
    <n v="580"/>
  </r>
  <r>
    <n v="420"/>
    <x v="1"/>
    <x v="30"/>
    <n v="1043"/>
    <x v="37"/>
    <n v="447"/>
    <n v="3"/>
    <s v="P.Venkatalakshmi"/>
    <x v="35"/>
    <d v="2021-05-31T00:00:00"/>
    <d v="2022-12-31T00:00:00"/>
    <n v="580"/>
  </r>
  <r>
    <n v="421"/>
    <x v="1"/>
    <x v="30"/>
    <n v="1043"/>
    <x v="37"/>
    <n v="448"/>
    <n v="4"/>
    <s v="M.Dhanalakshmi"/>
    <x v="125"/>
    <d v="2021-05-31T00:00:00"/>
    <d v="2022-12-31T00:00:00"/>
    <n v="580"/>
  </r>
  <r>
    <n v="422"/>
    <x v="1"/>
    <x v="30"/>
    <n v="1043"/>
    <x v="37"/>
    <n v="449"/>
    <n v="5"/>
    <s v="N.Lakshmidevi"/>
    <x v="185"/>
    <d v="2021-05-31T00:00:00"/>
    <d v="2022-12-31T00:00:00"/>
    <n v="580"/>
  </r>
  <r>
    <n v="423"/>
    <x v="1"/>
    <x v="30"/>
    <n v="1043"/>
    <x v="37"/>
    <n v="450"/>
    <n v="6"/>
    <s v="Nara Bhagyamma"/>
    <x v="184"/>
    <d v="2021-05-31T00:00:00"/>
    <d v="2022-12-31T00:00:00"/>
    <n v="580"/>
  </r>
  <r>
    <n v="424"/>
    <x v="1"/>
    <x v="30"/>
    <n v="1043"/>
    <x v="37"/>
    <n v="451"/>
    <n v="7"/>
    <s v="Padmavathi"/>
    <x v="35"/>
    <d v="2021-05-31T00:00:00"/>
    <d v="2022-12-31T00:00:00"/>
    <n v="580"/>
  </r>
  <r>
    <n v="425"/>
    <x v="1"/>
    <x v="30"/>
    <n v="1043"/>
    <x v="37"/>
    <n v="452"/>
    <n v="8"/>
    <s v="N.Krishnareddy"/>
    <x v="125"/>
    <d v="2021-05-31T00:00:00"/>
    <d v="2022-12-31T00:00:00"/>
    <n v="580"/>
  </r>
  <r>
    <n v="426"/>
    <x v="1"/>
    <x v="30"/>
    <n v="1043"/>
    <x v="37"/>
    <n v="453"/>
    <n v="9"/>
    <s v="K.Nagaveni"/>
    <x v="184"/>
    <d v="2021-05-31T00:00:00"/>
    <d v="2022-12-31T00:00:00"/>
    <n v="580"/>
  </r>
  <r>
    <n v="427"/>
    <x v="1"/>
    <x v="30"/>
    <n v="1043"/>
    <x v="37"/>
    <n v="454"/>
    <n v="10"/>
    <s v="Nandinidevi"/>
    <x v="184"/>
    <d v="2021-05-31T00:00:00"/>
    <d v="2022-12-31T00:00:00"/>
    <n v="580"/>
  </r>
  <r>
    <n v="428"/>
    <x v="1"/>
    <x v="30"/>
    <n v="1043"/>
    <x v="37"/>
    <n v="455"/>
    <n v="11"/>
    <s v="Thulasamma.N"/>
    <x v="99"/>
    <d v="2021-05-31T00:00:00"/>
    <d v="2022-12-31T00:00:00"/>
    <n v="580"/>
  </r>
  <r>
    <n v="429"/>
    <x v="1"/>
    <x v="30"/>
    <n v="1043"/>
    <x v="37"/>
    <n v="456"/>
    <n v="12"/>
    <s v="Suhasini.N"/>
    <x v="99"/>
    <d v="2021-05-31T00:00:00"/>
    <d v="2022-12-31T00:00:00"/>
    <n v="580"/>
  </r>
  <r>
    <n v="430"/>
    <x v="1"/>
    <x v="30"/>
    <n v="1043"/>
    <x v="37"/>
    <n v="457"/>
    <n v="13"/>
    <s v="Sakamma"/>
    <x v="184"/>
    <d v="2021-05-31T00:00:00"/>
    <d v="2022-12-31T00:00:00"/>
    <n v="580"/>
  </r>
  <r>
    <n v="431"/>
    <x v="1"/>
    <x v="30"/>
    <n v="1043"/>
    <x v="37"/>
    <n v="458"/>
    <n v="14"/>
    <s v="Malleswari.o"/>
    <x v="184"/>
    <d v="2021-05-31T00:00:00"/>
    <d v="2022-12-31T00:00:00"/>
    <n v="580"/>
  </r>
  <r>
    <n v="432"/>
    <x v="1"/>
    <x v="24"/>
    <n v="62"/>
    <x v="38"/>
    <n v="459"/>
    <n v="3"/>
    <s v="Chendra kala.K"/>
    <x v="186"/>
    <d v="2021-05-31T00:00:00"/>
    <d v="2022-12-31T00:00:00"/>
    <n v="580"/>
  </r>
  <r>
    <n v="433"/>
    <x v="1"/>
    <x v="24"/>
    <n v="62"/>
    <x v="38"/>
    <n v="460"/>
    <n v="43"/>
    <s v="Lingamma"/>
    <x v="187"/>
    <d v="2021-05-31T00:00:00"/>
    <d v="2022-12-31T00:00:00"/>
    <n v="580"/>
  </r>
  <r>
    <n v="434"/>
    <x v="1"/>
    <x v="24"/>
    <n v="62"/>
    <x v="38"/>
    <n v="461"/>
    <n v="44"/>
    <s v="V.Aruna Kumar"/>
    <x v="187"/>
    <d v="2021-05-31T00:00:00"/>
    <d v="2022-12-31T00:00:00"/>
    <n v="580"/>
  </r>
  <r>
    <n v="435"/>
    <x v="9"/>
    <x v="22"/>
    <n v="1037"/>
    <x v="28"/>
    <n v="462"/>
    <n v="24"/>
    <s v="N. Bayamma"/>
    <x v="188"/>
    <d v="2021-05-31T00:00:00"/>
    <d v="2022-12-31T00:00:00"/>
    <n v="580"/>
  </r>
  <r>
    <n v="436"/>
    <x v="9"/>
    <x v="22"/>
    <n v="1037"/>
    <x v="28"/>
    <n v="463"/>
    <n v="25"/>
    <s v="K. Salamma"/>
    <x v="83"/>
    <d v="2021-05-31T00:00:00"/>
    <d v="2022-12-31T00:00:00"/>
    <n v="580"/>
  </r>
  <r>
    <n v="437"/>
    <x v="9"/>
    <x v="22"/>
    <n v="1037"/>
    <x v="28"/>
    <n v="464"/>
    <n v="26"/>
    <s v="S.Manjula"/>
    <x v="144"/>
    <d v="2021-05-31T00:00:00"/>
    <d v="2022-12-31T00:00:00"/>
    <n v="580"/>
  </r>
  <r>
    <n v="438"/>
    <x v="9"/>
    <x v="22"/>
    <n v="1037"/>
    <x v="28"/>
    <n v="465"/>
    <n v="27"/>
    <s v="G.Narayanamma"/>
    <x v="130"/>
    <d v="2021-05-31T00:00:00"/>
    <d v="2022-12-31T00:00:00"/>
    <n v="580"/>
  </r>
  <r>
    <n v="439"/>
    <x v="10"/>
    <x v="31"/>
    <n v="1133"/>
    <x v="39"/>
    <n v="466"/>
    <n v="3"/>
    <s v="B.Lakshmidevi"/>
    <x v="96"/>
    <d v="2021-05-31T00:00:00"/>
    <d v="2022-12-31T00:00:00"/>
    <n v="580"/>
  </r>
  <r>
    <n v="440"/>
    <x v="10"/>
    <x v="31"/>
    <n v="1133"/>
    <x v="39"/>
    <n v="467"/>
    <n v="4"/>
    <s v="B.Ramulamma"/>
    <x v="96"/>
    <d v="2021-05-31T00:00:00"/>
    <d v="2022-12-31T00:00:00"/>
    <n v="580"/>
  </r>
  <r>
    <n v="441"/>
    <x v="2"/>
    <x v="32"/>
    <n v="1121"/>
    <x v="40"/>
    <n v="468"/>
    <n v="53"/>
    <s v="P.Ramadevi"/>
    <x v="189"/>
    <d v="2021-05-31T00:00:00"/>
    <d v="2022-12-31T00:00:00"/>
    <n v="580"/>
  </r>
  <r>
    <n v="442"/>
    <x v="9"/>
    <x v="22"/>
    <n v="1037"/>
    <x v="28"/>
    <n v="469"/>
    <n v="28"/>
    <s v="K.Nageswaramma"/>
    <x v="190"/>
    <d v="2021-05-31T00:00:00"/>
    <d v="2022-12-31T00:00:00"/>
    <n v="580"/>
  </r>
  <r>
    <n v="443"/>
    <x v="9"/>
    <x v="22"/>
    <n v="1037"/>
    <x v="28"/>
    <n v="470"/>
    <n v="29"/>
    <s v="K.Lakshmidevi"/>
    <x v="191"/>
    <d v="2021-05-31T00:00:00"/>
    <d v="2022-12-31T00:00:00"/>
    <n v="580"/>
  </r>
  <r>
    <n v="444"/>
    <x v="9"/>
    <x v="22"/>
    <n v="1037"/>
    <x v="28"/>
    <n v="471"/>
    <n v="30"/>
    <s v="G.Pullamma"/>
    <x v="192"/>
    <d v="2021-05-31T00:00:00"/>
    <d v="2022-12-31T00:00:00"/>
    <n v="580"/>
  </r>
  <r>
    <n v="445"/>
    <x v="9"/>
    <x v="22"/>
    <n v="1037"/>
    <x v="28"/>
    <n v="472"/>
    <n v="31"/>
    <s v="G.Nagalakshmi"/>
    <x v="191"/>
    <d v="2021-05-31T00:00:00"/>
    <d v="2022-12-31T00:00:00"/>
    <n v="580"/>
  </r>
  <r>
    <n v="446"/>
    <x v="9"/>
    <x v="22"/>
    <n v="1037"/>
    <x v="28"/>
    <n v="473"/>
    <n v="32"/>
    <s v="K.Nallamma"/>
    <x v="193"/>
    <d v="2021-05-31T00:00:00"/>
    <d v="2022-12-31T00:00:00"/>
    <n v="580"/>
  </r>
  <r>
    <n v="447"/>
    <x v="9"/>
    <x v="22"/>
    <n v="1037"/>
    <x v="28"/>
    <n v="474"/>
    <n v="33"/>
    <s v="B.Nallamma"/>
    <x v="194"/>
    <d v="2021-05-31T00:00:00"/>
    <d v="2022-12-31T00:00:00"/>
    <n v="580"/>
  </r>
  <r>
    <n v="448"/>
    <x v="9"/>
    <x v="22"/>
    <n v="1037"/>
    <x v="28"/>
    <n v="475"/>
    <n v="34"/>
    <s v="G.Barathi"/>
    <x v="195"/>
    <d v="2021-05-31T00:00:00"/>
    <d v="2022-12-31T00:00:00"/>
    <n v="580"/>
  </r>
  <r>
    <n v="449"/>
    <x v="9"/>
    <x v="22"/>
    <n v="1037"/>
    <x v="28"/>
    <n v="476"/>
    <n v="23"/>
    <s v="N Parvathamma"/>
    <x v="196"/>
    <d v="2021-05-31T00:00:00"/>
    <d v="2022-12-31T00:00:00"/>
    <n v="580"/>
  </r>
  <r>
    <n v="450"/>
    <x v="6"/>
    <x v="33"/>
    <n v="104"/>
    <x v="41"/>
    <n v="477"/>
    <n v="23"/>
    <s v="M Thimmakka"/>
    <x v="197"/>
    <d v="2021-05-31T00:00:00"/>
    <d v="2022-12-31T00:00:00"/>
    <n v="580"/>
  </r>
  <r>
    <n v="451"/>
    <x v="6"/>
    <x v="33"/>
    <n v="104"/>
    <x v="41"/>
    <n v="478"/>
    <n v="24"/>
    <s v="K Sreedevi"/>
    <x v="22"/>
    <d v="2021-05-31T00:00:00"/>
    <d v="2022-12-31T00:00:00"/>
    <n v="580"/>
  </r>
  <r>
    <n v="452"/>
    <x v="6"/>
    <x v="33"/>
    <n v="104"/>
    <x v="41"/>
    <n v="479"/>
    <n v="25"/>
    <s v="G Chithambrmma"/>
    <x v="22"/>
    <d v="2021-05-31T00:00:00"/>
    <d v="2022-12-31T00:00:00"/>
    <n v="580"/>
  </r>
  <r>
    <n v="453"/>
    <x v="6"/>
    <x v="33"/>
    <n v="104"/>
    <x v="41"/>
    <n v="480"/>
    <n v="26"/>
    <s v="T. Varalakshmi"/>
    <x v="198"/>
    <d v="2021-05-31T00:00:00"/>
    <d v="2022-12-31T00:00:00"/>
    <n v="580"/>
  </r>
  <r>
    <n v="454"/>
    <x v="6"/>
    <x v="33"/>
    <n v="104"/>
    <x v="41"/>
    <n v="481"/>
    <n v="27"/>
    <s v="L. Vanaja"/>
    <x v="22"/>
    <d v="2021-05-31T00:00:00"/>
    <d v="2022-12-31T00:00:00"/>
    <n v="580"/>
  </r>
  <r>
    <n v="455"/>
    <x v="6"/>
    <x v="33"/>
    <n v="104"/>
    <x v="41"/>
    <n v="482"/>
    <n v="28"/>
    <s v="K Ramanjinamma"/>
    <x v="199"/>
    <d v="2021-05-31T00:00:00"/>
    <d v="2022-12-31T00:00:00"/>
    <n v="580"/>
  </r>
  <r>
    <n v="456"/>
    <x v="6"/>
    <x v="33"/>
    <n v="104"/>
    <x v="41"/>
    <n v="483"/>
    <n v="29"/>
    <s v="M Salamma"/>
    <x v="200"/>
    <d v="2021-05-31T00:00:00"/>
    <d v="2022-12-31T00:00:00"/>
    <n v="580"/>
  </r>
  <r>
    <n v="457"/>
    <x v="6"/>
    <x v="33"/>
    <n v="104"/>
    <x v="41"/>
    <n v="484"/>
    <n v="30"/>
    <s v="J Shyamalamma"/>
    <x v="199"/>
    <d v="2021-05-31T00:00:00"/>
    <d v="2022-12-31T00:00:00"/>
    <n v="580"/>
  </r>
  <r>
    <n v="458"/>
    <x v="6"/>
    <x v="33"/>
    <n v="104"/>
    <x v="41"/>
    <n v="485"/>
    <n v="31"/>
    <s v="B Ambika"/>
    <x v="201"/>
    <d v="2021-05-31T00:00:00"/>
    <d v="2022-12-31T00:00:00"/>
    <n v="580"/>
  </r>
  <r>
    <n v="459"/>
    <x v="6"/>
    <x v="33"/>
    <n v="104"/>
    <x v="41"/>
    <n v="486"/>
    <n v="32"/>
    <s v="K Paravathi"/>
    <x v="200"/>
    <d v="2021-05-31T00:00:00"/>
    <d v="2022-12-31T00:00:00"/>
    <n v="580"/>
  </r>
  <r>
    <n v="460"/>
    <x v="6"/>
    <x v="33"/>
    <n v="104"/>
    <x v="41"/>
    <n v="487"/>
    <n v="33"/>
    <s v="K Nagamma"/>
    <x v="202"/>
    <d v="2021-05-31T00:00:00"/>
    <d v="2022-12-31T00:00:00"/>
    <n v="580"/>
  </r>
  <r>
    <n v="461"/>
    <x v="6"/>
    <x v="33"/>
    <n v="104"/>
    <x v="41"/>
    <n v="488"/>
    <n v="34"/>
    <s v="M Varalakshmi"/>
    <x v="203"/>
    <d v="2021-05-31T00:00:00"/>
    <d v="2022-12-31T00:00:00"/>
    <n v="580"/>
  </r>
  <r>
    <n v="462"/>
    <x v="6"/>
    <x v="34"/>
    <n v="106"/>
    <x v="42"/>
    <n v="489"/>
    <n v="4"/>
    <s v="lakshmidevi"/>
    <x v="202"/>
    <d v="2021-05-31T00:00:00"/>
    <d v="2022-12-31T00:00:00"/>
    <n v="580"/>
  </r>
  <r>
    <n v="463"/>
    <x v="6"/>
    <x v="34"/>
    <n v="106"/>
    <x v="42"/>
    <n v="490"/>
    <n v="14"/>
    <s v="chandrakala"/>
    <x v="202"/>
    <d v="2021-05-31T00:00:00"/>
    <d v="2022-12-31T00:00:00"/>
    <n v="580"/>
  </r>
  <r>
    <n v="464"/>
    <x v="6"/>
    <x v="34"/>
    <n v="106"/>
    <x v="42"/>
    <n v="491"/>
    <n v="19"/>
    <s v="J Durgamma"/>
    <x v="202"/>
    <d v="2021-05-31T00:00:00"/>
    <d v="2022-12-31T00:00:00"/>
    <n v="580"/>
  </r>
  <r>
    <n v="465"/>
    <x v="6"/>
    <x v="34"/>
    <n v="96"/>
    <x v="43"/>
    <n v="492"/>
    <n v="45"/>
    <s v="R Anasuyamma"/>
    <x v="202"/>
    <d v="2021-05-31T00:00:00"/>
    <d v="2022-12-31T00:00:00"/>
    <n v="580"/>
  </r>
  <r>
    <n v="466"/>
    <x v="6"/>
    <x v="34"/>
    <n v="96"/>
    <x v="43"/>
    <n v="493"/>
    <n v="46"/>
    <s v="E Jayalaxmi"/>
    <x v="204"/>
    <d v="2021-05-31T00:00:00"/>
    <d v="2022-12-31T00:00:00"/>
    <n v="580"/>
  </r>
  <r>
    <n v="467"/>
    <x v="6"/>
    <x v="34"/>
    <n v="96"/>
    <x v="43"/>
    <n v="494"/>
    <n v="47"/>
    <s v="E Lakshmidevi"/>
    <x v="204"/>
    <d v="2021-05-31T00:00:00"/>
    <d v="2022-12-31T00:00:00"/>
    <n v="580"/>
  </r>
  <r>
    <n v="468"/>
    <x v="8"/>
    <x v="29"/>
    <n v="993"/>
    <x v="36"/>
    <n v="495"/>
    <n v="9"/>
    <s v="C. Lakshminarasamma"/>
    <x v="205"/>
    <d v="2021-05-31T00:00:00"/>
    <d v="2022-12-31T00:00:00"/>
    <n v="580"/>
  </r>
  <r>
    <n v="469"/>
    <x v="11"/>
    <x v="35"/>
    <n v="1046"/>
    <x v="44"/>
    <n v="496"/>
    <n v="1"/>
    <s v="K Ramadevi"/>
    <x v="81"/>
    <d v="2021-05-31T00:00:00"/>
    <d v="2022-12-31T00:00:00"/>
    <n v="580"/>
  </r>
  <r>
    <n v="470"/>
    <x v="11"/>
    <x v="35"/>
    <n v="1046"/>
    <x v="44"/>
    <n v="497"/>
    <n v="2"/>
    <s v="Channdrakalla"/>
    <x v="132"/>
    <d v="2021-05-31T00:00:00"/>
    <d v="2022-12-31T00:00:00"/>
    <n v="580"/>
  </r>
  <r>
    <n v="471"/>
    <x v="11"/>
    <x v="35"/>
    <n v="1046"/>
    <x v="44"/>
    <n v="498"/>
    <n v="3"/>
    <s v="K JaganathaReddy"/>
    <x v="81"/>
    <d v="2021-05-31T00:00:00"/>
    <d v="2022-12-31T00:00:00"/>
    <n v="580"/>
  </r>
  <r>
    <n v="472"/>
    <x v="11"/>
    <x v="35"/>
    <n v="1046"/>
    <x v="44"/>
    <n v="499"/>
    <n v="4"/>
    <s v="Shanthamma"/>
    <x v="206"/>
    <d v="2021-05-31T00:00:00"/>
    <d v="2022-12-31T00:00:00"/>
    <n v="580"/>
  </r>
  <r>
    <n v="473"/>
    <x v="11"/>
    <x v="35"/>
    <n v="1046"/>
    <x v="44"/>
    <n v="500"/>
    <n v="5"/>
    <s v="Laxminarasamma"/>
    <x v="81"/>
    <d v="2021-05-31T00:00:00"/>
    <d v="2022-12-31T00:00:00"/>
    <n v="580"/>
  </r>
  <r>
    <n v="474"/>
    <x v="11"/>
    <x v="35"/>
    <n v="1046"/>
    <x v="44"/>
    <n v="501"/>
    <n v="6"/>
    <s v="K Sreedevi"/>
    <x v="81"/>
    <d v="2021-05-31T00:00:00"/>
    <d v="2022-12-31T00:00:00"/>
    <n v="580"/>
  </r>
  <r>
    <n v="475"/>
    <x v="11"/>
    <x v="35"/>
    <n v="1046"/>
    <x v="44"/>
    <n v="502"/>
    <n v="7"/>
    <s v="Kunuthuru Ramathulasi"/>
    <x v="206"/>
    <d v="2021-05-31T00:00:00"/>
    <d v="2022-12-31T00:00:00"/>
    <n v="580"/>
  </r>
  <r>
    <n v="476"/>
    <x v="11"/>
    <x v="35"/>
    <n v="1046"/>
    <x v="44"/>
    <n v="503"/>
    <n v="8"/>
    <s v="K Varalaxmi"/>
    <x v="206"/>
    <d v="2021-05-31T00:00:00"/>
    <d v="2022-12-31T00:00:00"/>
    <n v="580"/>
  </r>
  <r>
    <n v="477"/>
    <x v="11"/>
    <x v="35"/>
    <n v="1046"/>
    <x v="44"/>
    <n v="504"/>
    <n v="9"/>
    <s v="K Ramakrishnareddy"/>
    <x v="206"/>
    <d v="2021-05-31T00:00:00"/>
    <d v="2022-12-31T00:00:00"/>
    <n v="580"/>
  </r>
  <r>
    <n v="478"/>
    <x v="11"/>
    <x v="35"/>
    <n v="1046"/>
    <x v="44"/>
    <n v="505"/>
    <n v="10"/>
    <s v="K Latha"/>
    <x v="206"/>
    <d v="2021-05-31T00:00:00"/>
    <d v="2022-12-31T00:00:00"/>
    <n v="580"/>
  </r>
  <r>
    <n v="479"/>
    <x v="11"/>
    <x v="35"/>
    <n v="1046"/>
    <x v="44"/>
    <n v="506"/>
    <n v="11"/>
    <s v="K Sukanya"/>
    <x v="206"/>
    <d v="2021-05-31T00:00:00"/>
    <d v="2022-12-31T00:00:00"/>
    <n v="580"/>
  </r>
  <r>
    <n v="480"/>
    <x v="11"/>
    <x v="35"/>
    <n v="1046"/>
    <x v="44"/>
    <n v="507"/>
    <n v="12"/>
    <s v="Suravanamma"/>
    <x v="206"/>
    <d v="2021-05-31T00:00:00"/>
    <d v="2022-12-31T00:00:00"/>
    <n v="580"/>
  </r>
  <r>
    <n v="481"/>
    <x v="11"/>
    <x v="35"/>
    <n v="1046"/>
    <x v="44"/>
    <n v="508"/>
    <n v="13"/>
    <s v="Pavani"/>
    <x v="207"/>
    <d v="2021-05-31T00:00:00"/>
    <d v="2022-12-31T00:00:00"/>
    <n v="580"/>
  </r>
  <r>
    <n v="482"/>
    <x v="11"/>
    <x v="35"/>
    <n v="1046"/>
    <x v="44"/>
    <n v="509"/>
    <n v="14"/>
    <s v="Kanathamma"/>
    <x v="206"/>
    <d v="2021-05-31T00:00:00"/>
    <d v="2022-12-31T00:00:00"/>
    <n v="580"/>
  </r>
  <r>
    <n v="483"/>
    <x v="11"/>
    <x v="35"/>
    <n v="1046"/>
    <x v="44"/>
    <n v="510"/>
    <n v="15"/>
    <s v="K Sreenivas reddy"/>
    <x v="208"/>
    <d v="2021-05-31T00:00:00"/>
    <d v="2022-12-31T00:00:00"/>
    <n v="580"/>
  </r>
  <r>
    <n v="484"/>
    <x v="4"/>
    <x v="19"/>
    <n v="27"/>
    <x v="24"/>
    <n v="512"/>
    <n v="118"/>
    <s v="Mahalingamma"/>
    <x v="39"/>
    <d v="2021-05-31T00:00:00"/>
    <d v="2022-12-31T00:00:00"/>
    <n v="580"/>
  </r>
  <r>
    <n v="485"/>
    <x v="4"/>
    <x v="19"/>
    <n v="27"/>
    <x v="24"/>
    <n v="513"/>
    <n v="119"/>
    <s v="D LakshmiDevi"/>
    <x v="209"/>
    <d v="2021-05-31T00:00:00"/>
    <d v="2022-12-31T00:00:00"/>
    <n v="580"/>
  </r>
  <r>
    <n v="486"/>
    <x v="4"/>
    <x v="19"/>
    <n v="27"/>
    <x v="24"/>
    <n v="514"/>
    <n v="120"/>
    <s v="Jainabi"/>
    <x v="53"/>
    <d v="2021-05-31T00:00:00"/>
    <d v="2022-12-31T00:00:00"/>
    <n v="580"/>
  </r>
  <r>
    <n v="487"/>
    <x v="5"/>
    <x v="8"/>
    <n v="1114"/>
    <x v="8"/>
    <n v="515"/>
    <n v="31"/>
    <s v="Bhagayamma"/>
    <x v="210"/>
    <d v="2021-05-31T00:00:00"/>
    <d v="2022-12-31T00:00:00"/>
    <n v="580"/>
  </r>
  <r>
    <n v="488"/>
    <x v="4"/>
    <x v="19"/>
    <n v="27"/>
    <x v="24"/>
    <n v="516"/>
    <n v="122"/>
    <s v="Narasamma"/>
    <x v="211"/>
    <d v="2021-05-31T00:00:00"/>
    <d v="2022-12-31T00:00:00"/>
    <n v="580"/>
  </r>
  <r>
    <n v="489"/>
    <x v="7"/>
    <x v="36"/>
    <n v="1047"/>
    <x v="45"/>
    <n v="520"/>
    <n v="1"/>
    <s v="C.Varalakshmi"/>
    <x v="136"/>
    <d v="2021-05-31T00:00:00"/>
    <d v="2022-12-31T00:00:00"/>
    <n v="580"/>
  </r>
  <r>
    <n v="490"/>
    <x v="7"/>
    <x v="36"/>
    <n v="1047"/>
    <x v="45"/>
    <n v="521"/>
    <n v="2"/>
    <s v="C.Lakshmi"/>
    <x v="10"/>
    <d v="2021-05-31T00:00:00"/>
    <d v="2022-12-31T00:00:00"/>
    <n v="580"/>
  </r>
  <r>
    <n v="491"/>
    <x v="7"/>
    <x v="36"/>
    <n v="1047"/>
    <x v="45"/>
    <n v="522"/>
    <n v="3"/>
    <s v="C.Lakshmirangamma"/>
    <x v="141"/>
    <d v="2021-05-31T00:00:00"/>
    <d v="2022-12-31T00:00:00"/>
    <n v="580"/>
  </r>
  <r>
    <n v="492"/>
    <x v="7"/>
    <x v="36"/>
    <n v="1047"/>
    <x v="45"/>
    <n v="523"/>
    <n v="4"/>
    <s v="C.Balamma"/>
    <x v="212"/>
    <d v="2021-05-31T00:00:00"/>
    <d v="2022-12-31T00:00:00"/>
    <n v="580"/>
  </r>
  <r>
    <n v="493"/>
    <x v="7"/>
    <x v="36"/>
    <n v="1047"/>
    <x v="45"/>
    <n v="524"/>
    <n v="5"/>
    <s v="S.Nageswari"/>
    <x v="141"/>
    <d v="2021-05-31T00:00:00"/>
    <d v="2022-12-31T00:00:00"/>
    <n v="580"/>
  </r>
  <r>
    <n v="494"/>
    <x v="7"/>
    <x v="36"/>
    <n v="1047"/>
    <x v="45"/>
    <n v="525"/>
    <n v="6"/>
    <s v="C.Nageswari"/>
    <x v="132"/>
    <d v="2021-05-31T00:00:00"/>
    <d v="2022-12-31T00:00:00"/>
    <n v="580"/>
  </r>
  <r>
    <n v="495"/>
    <x v="12"/>
    <x v="37"/>
    <n v="1049"/>
    <x v="46"/>
    <n v="526"/>
    <n v="1"/>
    <s v="B. Aruna"/>
    <x v="197"/>
    <d v="2021-05-31T00:00:00"/>
    <d v="2022-12-31T00:00:00"/>
    <n v="580"/>
  </r>
  <r>
    <n v="496"/>
    <x v="12"/>
    <x v="37"/>
    <n v="1049"/>
    <x v="46"/>
    <n v="527"/>
    <n v="2"/>
    <s v="B. Parvathi"/>
    <x v="213"/>
    <d v="2021-05-31T00:00:00"/>
    <d v="2022-12-31T00:00:00"/>
    <n v="580"/>
  </r>
  <r>
    <n v="497"/>
    <x v="12"/>
    <x v="37"/>
    <n v="1049"/>
    <x v="46"/>
    <n v="528"/>
    <n v="3"/>
    <s v="Chittibala Swarupa"/>
    <x v="214"/>
    <d v="2021-05-31T00:00:00"/>
    <d v="2022-12-31T00:00:00"/>
    <n v="580"/>
  </r>
  <r>
    <n v="498"/>
    <x v="12"/>
    <x v="37"/>
    <n v="1049"/>
    <x v="46"/>
    <n v="529"/>
    <n v="4"/>
    <s v="Chittibala Krishnaveni"/>
    <x v="215"/>
    <d v="2021-05-31T00:00:00"/>
    <d v="2022-12-31T00:00:00"/>
    <n v="580"/>
  </r>
  <r>
    <n v="499"/>
    <x v="12"/>
    <x v="37"/>
    <n v="1049"/>
    <x v="46"/>
    <n v="530"/>
    <n v="5"/>
    <s v="T.Sukanya"/>
    <x v="216"/>
    <d v="2021-05-31T00:00:00"/>
    <d v="2022-12-31T00:00:00"/>
    <n v="580"/>
  </r>
  <r>
    <n v="500"/>
    <x v="12"/>
    <x v="37"/>
    <n v="1049"/>
    <x v="46"/>
    <n v="531"/>
    <n v="6"/>
    <s v="T. Rama devi"/>
    <x v="216"/>
    <d v="2021-05-31T00:00:00"/>
    <d v="2022-12-31T00:00:00"/>
    <n v="580"/>
  </r>
  <r>
    <n v="501"/>
    <x v="12"/>
    <x v="37"/>
    <n v="1049"/>
    <x v="46"/>
    <n v="532"/>
    <n v="7"/>
    <s v="Boggu Lingamma"/>
    <x v="217"/>
    <d v="2021-05-31T00:00:00"/>
    <d v="2022-12-31T00:00:00"/>
    <n v="580"/>
  </r>
  <r>
    <n v="502"/>
    <x v="12"/>
    <x v="37"/>
    <n v="1049"/>
    <x v="46"/>
    <n v="533"/>
    <n v="8"/>
    <s v="Sake Eswaramma"/>
    <x v="125"/>
    <d v="2021-05-31T00:00:00"/>
    <d v="2022-12-31T00:00:00"/>
    <n v="580"/>
  </r>
  <r>
    <n v="503"/>
    <x v="12"/>
    <x v="37"/>
    <n v="1049"/>
    <x v="46"/>
    <n v="534"/>
    <n v="9"/>
    <s v="S. Krishnamma"/>
    <x v="213"/>
    <d v="2021-05-31T00:00:00"/>
    <d v="2022-12-31T00:00:00"/>
    <n v="580"/>
  </r>
  <r>
    <n v="504"/>
    <x v="12"/>
    <x v="37"/>
    <n v="1049"/>
    <x v="46"/>
    <n v="535"/>
    <n v="10"/>
    <s v="Talari Lakshmi devi"/>
    <x v="216"/>
    <d v="2021-05-31T00:00:00"/>
    <d v="2022-12-31T00:00:00"/>
    <n v="580"/>
  </r>
  <r>
    <n v="505"/>
    <x v="12"/>
    <x v="37"/>
    <n v="1049"/>
    <x v="46"/>
    <n v="536"/>
    <n v="11"/>
    <s v="Yella Nagamma"/>
    <x v="218"/>
    <d v="2021-05-31T00:00:00"/>
    <d v="2022-12-31T00:00:00"/>
    <n v="580"/>
  </r>
  <r>
    <n v="506"/>
    <x v="12"/>
    <x v="37"/>
    <n v="1049"/>
    <x v="46"/>
    <n v="537"/>
    <n v="12"/>
    <s v="Abbennagari Jayalakshmi"/>
    <x v="219"/>
    <d v="2021-05-31T00:00:00"/>
    <d v="2022-12-31T00:00:00"/>
    <n v="580"/>
  </r>
  <r>
    <n v="507"/>
    <x v="12"/>
    <x v="37"/>
    <n v="1049"/>
    <x v="46"/>
    <n v="538"/>
    <n v="13"/>
    <s v="Abbennagari Lakshmi Devi"/>
    <x v="220"/>
    <d v="2021-05-31T00:00:00"/>
    <d v="2022-12-31T00:00:00"/>
    <n v="580"/>
  </r>
  <r>
    <n v="508"/>
    <x v="8"/>
    <x v="38"/>
    <n v="1048"/>
    <x v="47"/>
    <n v="539"/>
    <n v="1"/>
    <s v="R.Nagalakshmi"/>
    <x v="221"/>
    <d v="2021-05-31T00:00:00"/>
    <d v="2022-12-31T00:00:00"/>
    <n v="580"/>
  </r>
  <r>
    <n v="509"/>
    <x v="8"/>
    <x v="38"/>
    <n v="1048"/>
    <x v="47"/>
    <n v="540"/>
    <n v="2"/>
    <s v="R.Lakshmidevi"/>
    <x v="222"/>
    <d v="2021-05-31T00:00:00"/>
    <d v="2022-12-31T00:00:00"/>
    <n v="580"/>
  </r>
  <r>
    <n v="510"/>
    <x v="8"/>
    <x v="38"/>
    <n v="1048"/>
    <x v="47"/>
    <n v="541"/>
    <n v="3"/>
    <s v="R.Neraja"/>
    <x v="223"/>
    <d v="2021-05-31T00:00:00"/>
    <d v="2022-12-31T00:00:00"/>
    <n v="580"/>
  </r>
  <r>
    <n v="511"/>
    <x v="8"/>
    <x v="38"/>
    <n v="1048"/>
    <x v="47"/>
    <n v="542"/>
    <n v="4"/>
    <s v="K.Nagaratnamma"/>
    <x v="224"/>
    <d v="2021-05-31T00:00:00"/>
    <d v="2022-12-31T00:00:00"/>
    <n v="580"/>
  </r>
  <r>
    <n v="512"/>
    <x v="8"/>
    <x v="38"/>
    <n v="1048"/>
    <x v="47"/>
    <n v="543"/>
    <n v="5"/>
    <s v="K.Prabhavati"/>
    <x v="223"/>
    <d v="2021-05-31T00:00:00"/>
    <d v="2022-12-31T00:00:00"/>
    <n v="580"/>
  </r>
  <r>
    <n v="513"/>
    <x v="8"/>
    <x v="38"/>
    <n v="1048"/>
    <x v="47"/>
    <n v="544"/>
    <n v="7"/>
    <s v="K.Nagalaksmi"/>
    <x v="60"/>
    <d v="2021-05-31T00:00:00"/>
    <d v="2022-12-31T00:00:00"/>
    <n v="580"/>
  </r>
  <r>
    <n v="514"/>
    <x v="8"/>
    <x v="38"/>
    <n v="1048"/>
    <x v="47"/>
    <n v="545"/>
    <n v="9"/>
    <s v="K.Padnavati"/>
    <x v="60"/>
    <d v="2021-05-31T00:00:00"/>
    <d v="2022-12-31T00:00:00"/>
    <n v="580"/>
  </r>
  <r>
    <n v="515"/>
    <x v="8"/>
    <x v="38"/>
    <n v="1048"/>
    <x v="47"/>
    <n v="546"/>
    <n v="12"/>
    <s v="K.Puspavathi"/>
    <x v="98"/>
    <d v="2021-05-31T00:00:00"/>
    <d v="2022-12-31T00:00:00"/>
    <n v="580"/>
  </r>
  <r>
    <n v="516"/>
    <x v="8"/>
    <x v="38"/>
    <n v="1048"/>
    <x v="47"/>
    <n v="547"/>
    <n v="13"/>
    <s v="N.Erramma"/>
    <x v="221"/>
    <d v="2021-05-31T00:00:00"/>
    <d v="2022-12-31T00:00:00"/>
    <n v="580"/>
  </r>
  <r>
    <n v="517"/>
    <x v="8"/>
    <x v="38"/>
    <n v="1048"/>
    <x v="47"/>
    <n v="548"/>
    <n v="14"/>
    <s v="Y.Savitramma"/>
    <x v="221"/>
    <d v="2021-05-31T00:00:00"/>
    <d v="2022-12-31T00:00:00"/>
    <n v="580"/>
  </r>
  <r>
    <n v="518"/>
    <x v="8"/>
    <x v="38"/>
    <n v="1048"/>
    <x v="47"/>
    <n v="549"/>
    <n v="15"/>
    <s v="K.Keshamma"/>
    <x v="191"/>
    <d v="2021-05-31T00:00:00"/>
    <d v="2022-12-31T00:00:00"/>
    <n v="580"/>
  </r>
  <r>
    <n v="519"/>
    <x v="7"/>
    <x v="36"/>
    <n v="1047"/>
    <x v="45"/>
    <n v="550"/>
    <n v="7"/>
    <s v="C.Chandrakala"/>
    <x v="10"/>
    <d v="2021-05-31T00:00:00"/>
    <d v="2022-12-31T00:00:00"/>
    <n v="580"/>
  </r>
  <r>
    <n v="520"/>
    <x v="7"/>
    <x v="36"/>
    <n v="1047"/>
    <x v="45"/>
    <n v="551"/>
    <n v="8"/>
    <s v="C.Chawdamma"/>
    <x v="202"/>
    <d v="2021-05-31T00:00:00"/>
    <d v="2022-12-31T00:00:00"/>
    <n v="580"/>
  </r>
  <r>
    <n v="521"/>
    <x v="7"/>
    <x v="36"/>
    <n v="1047"/>
    <x v="45"/>
    <n v="552"/>
    <n v="9"/>
    <s v="C.Savithri"/>
    <x v="225"/>
    <d v="2021-05-31T00:00:00"/>
    <d v="2022-12-31T00:00:00"/>
    <n v="580"/>
  </r>
  <r>
    <n v="522"/>
    <x v="7"/>
    <x v="36"/>
    <n v="1047"/>
    <x v="45"/>
    <n v="553"/>
    <n v="10"/>
    <s v="A.Ramanamma"/>
    <x v="203"/>
    <d v="2021-05-31T00:00:00"/>
    <d v="2022-12-31T00:00:00"/>
    <n v="580"/>
  </r>
  <r>
    <n v="523"/>
    <x v="1"/>
    <x v="39"/>
    <n v="275"/>
    <x v="48"/>
    <n v="554"/>
    <n v="4"/>
    <s v="K.ayamma"/>
    <x v="226"/>
    <d v="2021-05-31T00:00:00"/>
    <d v="2022-12-31T00:00:00"/>
    <n v="580"/>
  </r>
  <r>
    <n v="524"/>
    <x v="1"/>
    <x v="39"/>
    <n v="275"/>
    <x v="48"/>
    <n v="555"/>
    <n v="5"/>
    <s v="K.Srilatha"/>
    <x v="186"/>
    <d v="2021-05-31T00:00:00"/>
    <d v="2022-12-31T00:00:00"/>
    <n v="580"/>
  </r>
  <r>
    <n v="525"/>
    <x v="1"/>
    <x v="39"/>
    <n v="275"/>
    <x v="48"/>
    <n v="556"/>
    <n v="10"/>
    <s v="Aswarthamma"/>
    <x v="186"/>
    <d v="2021-05-31T00:00:00"/>
    <d v="2022-12-31T00:00:00"/>
    <n v="580"/>
  </r>
  <r>
    <n v="526"/>
    <x v="1"/>
    <x v="39"/>
    <n v="275"/>
    <x v="48"/>
    <n v="557"/>
    <n v="17"/>
    <s v="Venkatamma"/>
    <x v="116"/>
    <d v="2021-05-31T00:00:00"/>
    <d v="2022-12-31T00:00:00"/>
    <n v="580"/>
  </r>
  <r>
    <n v="527"/>
    <x v="1"/>
    <x v="39"/>
    <n v="275"/>
    <x v="48"/>
    <n v="558"/>
    <n v="26"/>
    <s v="K.Eswaramma"/>
    <x v="37"/>
    <d v="2021-05-31T00:00:00"/>
    <d v="2022-12-31T00:00:00"/>
    <n v="580"/>
  </r>
  <r>
    <n v="528"/>
    <x v="1"/>
    <x v="39"/>
    <n v="275"/>
    <x v="48"/>
    <n v="559"/>
    <n v="38"/>
    <s v="Sarada"/>
    <x v="84"/>
    <d v="2021-05-31T00:00:00"/>
    <d v="2022-12-31T00:00:00"/>
    <n v="580"/>
  </r>
  <r>
    <n v="529"/>
    <x v="1"/>
    <x v="39"/>
    <n v="275"/>
    <x v="48"/>
    <n v="560"/>
    <n v="39"/>
    <s v="S.Arunamma"/>
    <x v="198"/>
    <d v="2021-05-31T00:00:00"/>
    <d v="2022-12-31T00:00:00"/>
    <n v="580"/>
  </r>
  <r>
    <n v="530"/>
    <x v="1"/>
    <x v="39"/>
    <n v="275"/>
    <x v="48"/>
    <n v="561"/>
    <n v="40"/>
    <s v="S.Prasanthi"/>
    <x v="227"/>
    <d v="2021-05-31T00:00:00"/>
    <d v="2022-12-31T00:00:00"/>
    <n v="580"/>
  </r>
  <r>
    <n v="531"/>
    <x v="1"/>
    <x v="39"/>
    <n v="275"/>
    <x v="48"/>
    <n v="562"/>
    <n v="41"/>
    <s v="Kanthamma"/>
    <x v="186"/>
    <d v="2021-05-31T00:00:00"/>
    <d v="2022-12-31T00:00:00"/>
    <n v="580"/>
  </r>
  <r>
    <n v="532"/>
    <x v="1"/>
    <x v="39"/>
    <n v="275"/>
    <x v="48"/>
    <n v="563"/>
    <n v="42"/>
    <s v="Narayanamma"/>
    <x v="84"/>
    <d v="2021-05-31T00:00:00"/>
    <d v="2022-12-31T00:00:00"/>
    <n v="580"/>
  </r>
  <r>
    <n v="533"/>
    <x v="1"/>
    <x v="39"/>
    <n v="275"/>
    <x v="48"/>
    <n v="564"/>
    <n v="43"/>
    <s v="S.Ajanthy"/>
    <x v="99"/>
    <d v="2021-05-31T00:00:00"/>
    <d v="2022-12-31T00:00:00"/>
    <n v="580"/>
  </r>
  <r>
    <n v="534"/>
    <x v="1"/>
    <x v="39"/>
    <n v="275"/>
    <x v="48"/>
    <n v="565"/>
    <n v="44"/>
    <s v="S.Lakshmidevi"/>
    <x v="97"/>
    <d v="2021-05-31T00:00:00"/>
    <d v="2022-12-31T00:00:00"/>
    <n v="580"/>
  </r>
  <r>
    <n v="535"/>
    <x v="1"/>
    <x v="39"/>
    <n v="275"/>
    <x v="48"/>
    <n v="566"/>
    <n v="45"/>
    <s v="Jyothi.S"/>
    <x v="186"/>
    <d v="2021-05-31T00:00:00"/>
    <d v="2022-12-31T00:00:00"/>
    <n v="580"/>
  </r>
  <r>
    <n v="536"/>
    <x v="8"/>
    <x v="38"/>
    <n v="1048"/>
    <x v="47"/>
    <n v="567"/>
    <n v="6"/>
    <s v="B.Nagarajamma"/>
    <x v="228"/>
    <d v="2021-05-31T00:00:00"/>
    <d v="2022-12-31T00:00:00"/>
    <n v="580"/>
  </r>
  <r>
    <n v="537"/>
    <x v="8"/>
    <x v="38"/>
    <n v="1048"/>
    <x v="47"/>
    <n v="568"/>
    <n v="8"/>
    <s v="K.Rathnamma"/>
    <x v="229"/>
    <d v="2021-05-31T00:00:00"/>
    <d v="2022-12-31T00:00:00"/>
    <n v="580"/>
  </r>
  <r>
    <n v="538"/>
    <x v="8"/>
    <x v="38"/>
    <n v="1048"/>
    <x v="47"/>
    <n v="569"/>
    <n v="10"/>
    <s v="N.Puspavathi"/>
    <x v="98"/>
    <d v="2021-05-31T00:00:00"/>
    <d v="2022-12-31T00:00:00"/>
    <n v="580"/>
  </r>
  <r>
    <n v="539"/>
    <x v="8"/>
    <x v="38"/>
    <n v="1048"/>
    <x v="47"/>
    <n v="570"/>
    <n v="11"/>
    <s v="N.Nagalaksmi"/>
    <x v="155"/>
    <d v="2021-05-31T00:00:00"/>
    <d v="2022-12-31T00:00:00"/>
    <n v="580"/>
  </r>
  <r>
    <n v="540"/>
    <x v="1"/>
    <x v="26"/>
    <n v="69"/>
    <x v="33"/>
    <n v="571"/>
    <n v="11"/>
    <s v="Srinivasulu"/>
    <x v="35"/>
    <d v="2021-05-31T00:00:00"/>
    <d v="2022-12-31T00:00:00"/>
    <n v="580"/>
  </r>
  <r>
    <n v="541"/>
    <x v="1"/>
    <x v="26"/>
    <n v="69"/>
    <x v="33"/>
    <n v="572"/>
    <n v="12"/>
    <s v="Lakshmidevi"/>
    <x v="140"/>
    <d v="2021-05-31T00:00:00"/>
    <d v="2022-12-31T00:00:00"/>
    <n v="580"/>
  </r>
  <r>
    <n v="542"/>
    <x v="1"/>
    <x v="26"/>
    <n v="69"/>
    <x v="33"/>
    <n v="573"/>
    <n v="24"/>
    <s v="D.Govindhu"/>
    <x v="140"/>
    <d v="2021-05-31T00:00:00"/>
    <d v="2022-12-31T00:00:00"/>
    <n v="580"/>
  </r>
  <r>
    <n v="543"/>
    <x v="1"/>
    <x v="26"/>
    <n v="69"/>
    <x v="33"/>
    <n v="574"/>
    <n v="42"/>
    <s v="Shek Seelarsab"/>
    <x v="140"/>
    <d v="2021-05-31T00:00:00"/>
    <d v="2022-12-31T00:00:00"/>
    <n v="580"/>
  </r>
  <r>
    <n v="544"/>
    <x v="1"/>
    <x v="26"/>
    <n v="69"/>
    <x v="33"/>
    <n v="575"/>
    <n v="85"/>
    <s v="Krishnamma"/>
    <x v="146"/>
    <d v="2021-05-31T00:00:00"/>
    <d v="2022-12-31T00:00:00"/>
    <n v="580"/>
  </r>
  <r>
    <n v="545"/>
    <x v="1"/>
    <x v="26"/>
    <n v="69"/>
    <x v="33"/>
    <n v="576"/>
    <n v="115"/>
    <s v="Geethanjali"/>
    <x v="230"/>
    <d v="2021-05-31T00:00:00"/>
    <d v="2022-12-31T00:00:00"/>
    <n v="580"/>
  </r>
  <r>
    <n v="546"/>
    <x v="1"/>
    <x v="26"/>
    <n v="69"/>
    <x v="33"/>
    <n v="577"/>
    <n v="116"/>
    <s v="Jayalakshmi"/>
    <x v="230"/>
    <d v="2021-05-31T00:00:00"/>
    <d v="2022-12-31T00:00:00"/>
    <n v="580"/>
  </r>
  <r>
    <n v="547"/>
    <x v="1"/>
    <x v="26"/>
    <n v="69"/>
    <x v="33"/>
    <n v="578"/>
    <n v="117"/>
    <s v="Nagalakshmi"/>
    <x v="230"/>
    <d v="2021-05-31T00:00:00"/>
    <d v="2022-12-31T00:00:00"/>
    <n v="580"/>
  </r>
  <r>
    <n v="548"/>
    <x v="1"/>
    <x v="26"/>
    <n v="69"/>
    <x v="33"/>
    <n v="579"/>
    <n v="118"/>
    <s v="Aliveni"/>
    <x v="231"/>
    <d v="2021-05-31T00:00:00"/>
    <d v="2022-12-31T00:00:00"/>
    <n v="580"/>
  </r>
  <r>
    <n v="549"/>
    <x v="1"/>
    <x v="26"/>
    <n v="69"/>
    <x v="33"/>
    <n v="580"/>
    <n v="119"/>
    <s v="Ansuyamma"/>
    <x v="231"/>
    <d v="2021-05-31T00:00:00"/>
    <d v="2022-12-31T00:00:00"/>
    <n v="580"/>
  </r>
  <r>
    <n v="550"/>
    <x v="1"/>
    <x v="26"/>
    <n v="69"/>
    <x v="33"/>
    <n v="581"/>
    <n v="120"/>
    <s v="Serisha"/>
    <x v="231"/>
    <d v="2021-05-31T00:00:00"/>
    <d v="2022-12-31T00:00:00"/>
    <n v="580"/>
  </r>
  <r>
    <n v="551"/>
    <x v="1"/>
    <x v="26"/>
    <n v="69"/>
    <x v="33"/>
    <n v="582"/>
    <n v="121"/>
    <s v="Nagaratnamma"/>
    <x v="232"/>
    <d v="2021-05-31T00:00:00"/>
    <d v="2022-12-31T00:00:00"/>
    <n v="580"/>
  </r>
  <r>
    <n v="552"/>
    <x v="1"/>
    <x v="26"/>
    <n v="69"/>
    <x v="33"/>
    <n v="583"/>
    <n v="122"/>
    <s v="Padmavathi"/>
    <x v="232"/>
    <d v="2021-05-31T00:00:00"/>
    <d v="2022-12-31T00:00:00"/>
    <n v="580"/>
  </r>
  <r>
    <n v="553"/>
    <x v="1"/>
    <x v="26"/>
    <n v="69"/>
    <x v="33"/>
    <n v="584"/>
    <n v="123"/>
    <s v="Janserani"/>
    <x v="232"/>
    <d v="2021-05-31T00:00:00"/>
    <d v="2022-12-31T00:00:00"/>
    <n v="580"/>
  </r>
  <r>
    <n v="554"/>
    <x v="1"/>
    <x v="26"/>
    <n v="69"/>
    <x v="33"/>
    <n v="585"/>
    <n v="35"/>
    <s v="K.VenkataReddy"/>
    <x v="140"/>
    <d v="2021-05-31T00:00:00"/>
    <d v="2022-12-31T00:00:00"/>
    <n v="580"/>
  </r>
  <r>
    <n v="555"/>
    <x v="7"/>
    <x v="36"/>
    <n v="1047"/>
    <x v="45"/>
    <n v="586"/>
    <n v="11"/>
    <s v="C.Nagalakshmi"/>
    <x v="99"/>
    <d v="2021-05-31T00:00:00"/>
    <d v="2022-12-31T00:00:00"/>
    <n v="580"/>
  </r>
  <r>
    <n v="556"/>
    <x v="8"/>
    <x v="38"/>
    <n v="1048"/>
    <x v="47"/>
    <n v="587"/>
    <n v="16"/>
    <s v="K.Nalamma"/>
    <x v="200"/>
    <d v="2021-05-31T00:00:00"/>
    <d v="2022-12-31T00:00:00"/>
    <n v="580"/>
  </r>
  <r>
    <n v="557"/>
    <x v="8"/>
    <x v="38"/>
    <n v="1048"/>
    <x v="47"/>
    <n v="588"/>
    <n v="17"/>
    <s v="R.Konamma"/>
    <x v="98"/>
    <d v="2021-05-31T00:00:00"/>
    <d v="2022-12-31T00:00:00"/>
    <n v="580"/>
  </r>
  <r>
    <n v="558"/>
    <x v="8"/>
    <x v="38"/>
    <n v="1048"/>
    <x v="47"/>
    <n v="589"/>
    <n v="18"/>
    <s v="Y.Ramanjinamma"/>
    <x v="200"/>
    <d v="2021-05-31T00:00:00"/>
    <d v="2022-12-31T00:00:00"/>
    <n v="580"/>
  </r>
  <r>
    <n v="559"/>
    <x v="8"/>
    <x v="38"/>
    <n v="1048"/>
    <x v="47"/>
    <n v="590"/>
    <n v="19"/>
    <s v="Y.Eswaramma"/>
    <x v="221"/>
    <d v="2021-05-31T00:00:00"/>
    <d v="2022-12-31T00:00:00"/>
    <n v="580"/>
  </r>
  <r>
    <n v="560"/>
    <x v="8"/>
    <x v="38"/>
    <n v="1048"/>
    <x v="47"/>
    <n v="591"/>
    <n v="20"/>
    <s v="K.Savitramma"/>
    <x v="223"/>
    <d v="2021-05-31T00:00:00"/>
    <d v="2022-12-31T00:00:00"/>
    <n v="580"/>
  </r>
  <r>
    <n v="561"/>
    <x v="8"/>
    <x v="38"/>
    <n v="1048"/>
    <x v="47"/>
    <n v="592"/>
    <n v="21"/>
    <s v="N.Chennamma"/>
    <x v="221"/>
    <d v="2021-05-31T00:00:00"/>
    <d v="2022-12-31T00:00:00"/>
    <n v="580"/>
  </r>
  <r>
    <n v="562"/>
    <x v="8"/>
    <x v="38"/>
    <n v="1048"/>
    <x v="47"/>
    <n v="593"/>
    <n v="22"/>
    <s v="K.Rajamma"/>
    <x v="60"/>
    <d v="2021-05-31T00:00:00"/>
    <d v="2022-12-31T00:00:00"/>
    <n v="580"/>
  </r>
  <r>
    <n v="563"/>
    <x v="8"/>
    <x v="38"/>
    <n v="1048"/>
    <x v="47"/>
    <n v="594"/>
    <n v="23"/>
    <s v="N.Adilakshmi"/>
    <x v="200"/>
    <d v="2021-05-31T00:00:00"/>
    <d v="2022-12-31T00:00:00"/>
    <n v="580"/>
  </r>
  <r>
    <n v="564"/>
    <x v="8"/>
    <x v="38"/>
    <n v="1048"/>
    <x v="47"/>
    <n v="595"/>
    <n v="24"/>
    <s v="R.Narayanamma"/>
    <x v="98"/>
    <d v="2021-05-31T00:00:00"/>
    <d v="2022-12-31T00:00:00"/>
    <n v="580"/>
  </r>
  <r>
    <n v="565"/>
    <x v="8"/>
    <x v="38"/>
    <n v="1048"/>
    <x v="47"/>
    <n v="596"/>
    <n v="25"/>
    <s v="N. Maruthamma"/>
    <x v="221"/>
    <d v="2021-05-31T00:00:00"/>
    <d v="2022-12-31T00:00:00"/>
    <n v="580"/>
  </r>
  <r>
    <n v="566"/>
    <x v="1"/>
    <x v="26"/>
    <n v="69"/>
    <x v="33"/>
    <n v="597"/>
    <n v="1"/>
    <s v="Venkatalaxmi K"/>
    <x v="140"/>
    <d v="2021-05-31T00:00:00"/>
    <d v="2022-12-31T00:00:00"/>
    <n v="580"/>
  </r>
  <r>
    <n v="567"/>
    <x v="1"/>
    <x v="18"/>
    <n v="948"/>
    <x v="22"/>
    <n v="598"/>
    <n v="1"/>
    <s v="Karunavthi"/>
    <x v="84"/>
    <d v="2021-05-31T00:00:00"/>
    <d v="2022-12-31T00:00:00"/>
    <n v="580"/>
  </r>
  <r>
    <n v="568"/>
    <x v="1"/>
    <x v="18"/>
    <n v="948"/>
    <x v="22"/>
    <n v="599"/>
    <n v="2"/>
    <s v="Neelavathi"/>
    <x v="233"/>
    <d v="2021-05-31T00:00:00"/>
    <d v="2022-12-31T00:00:00"/>
    <n v="580"/>
  </r>
  <r>
    <n v="569"/>
    <x v="1"/>
    <x v="18"/>
    <n v="948"/>
    <x v="22"/>
    <n v="600"/>
    <n v="3"/>
    <s v="Suvarna"/>
    <x v="234"/>
    <d v="2021-05-31T00:00:00"/>
    <d v="2022-12-31T00:00:00"/>
    <n v="580"/>
  </r>
  <r>
    <n v="570"/>
    <x v="1"/>
    <x v="18"/>
    <n v="948"/>
    <x v="22"/>
    <n v="601"/>
    <n v="4"/>
    <s v="Lakshmi"/>
    <x v="235"/>
    <d v="2021-05-31T00:00:00"/>
    <d v="2022-12-31T00:00:00"/>
    <n v="580"/>
  </r>
  <r>
    <n v="571"/>
    <x v="1"/>
    <x v="18"/>
    <n v="948"/>
    <x v="22"/>
    <n v="602"/>
    <n v="5"/>
    <s v="Hemalatha.G"/>
    <x v="99"/>
    <d v="2021-05-31T00:00:00"/>
    <d v="2022-12-31T00:00:00"/>
    <n v="580"/>
  </r>
  <r>
    <n v="572"/>
    <x v="1"/>
    <x v="18"/>
    <n v="948"/>
    <x v="22"/>
    <n v="603"/>
    <n v="6"/>
    <s v="P.Anusuyamma"/>
    <x v="184"/>
    <d v="2021-05-31T00:00:00"/>
    <d v="2022-12-31T00:00:00"/>
    <n v="580"/>
  </r>
  <r>
    <n v="573"/>
    <x v="1"/>
    <x v="18"/>
    <n v="948"/>
    <x v="22"/>
    <n v="604"/>
    <n v="7"/>
    <s v="G.Nagalakshmi"/>
    <x v="236"/>
    <d v="2021-05-31T00:00:00"/>
    <d v="2022-12-31T00:00:00"/>
    <n v="580"/>
  </r>
  <r>
    <n v="574"/>
    <x v="1"/>
    <x v="18"/>
    <n v="948"/>
    <x v="22"/>
    <n v="605"/>
    <n v="8"/>
    <s v="Sumala"/>
    <x v="180"/>
    <d v="2021-05-31T00:00:00"/>
    <d v="2022-12-31T00:00:00"/>
    <n v="580"/>
  </r>
  <r>
    <n v="575"/>
    <x v="1"/>
    <x v="18"/>
    <n v="948"/>
    <x v="22"/>
    <n v="606"/>
    <n v="9"/>
    <s v="B.Rani"/>
    <x v="19"/>
    <d v="2021-05-31T00:00:00"/>
    <d v="2022-12-31T00:00:00"/>
    <n v="580"/>
  </r>
  <r>
    <n v="576"/>
    <x v="1"/>
    <x v="18"/>
    <n v="948"/>
    <x v="22"/>
    <n v="607"/>
    <n v="10"/>
    <s v="Venkataramanamma"/>
    <x v="237"/>
    <d v="2021-05-31T00:00:00"/>
    <d v="2022-12-31T00:00:00"/>
    <n v="580"/>
  </r>
  <r>
    <n v="577"/>
    <x v="1"/>
    <x v="18"/>
    <n v="948"/>
    <x v="22"/>
    <n v="608"/>
    <n v="11"/>
    <s v="P.Janaki"/>
    <x v="234"/>
    <d v="2021-05-31T00:00:00"/>
    <d v="2022-12-31T00:00:00"/>
    <n v="580"/>
  </r>
  <r>
    <n v="578"/>
    <x v="1"/>
    <x v="18"/>
    <n v="948"/>
    <x v="22"/>
    <n v="609"/>
    <n v="12"/>
    <s v="C.Lakshminarasamma"/>
    <x v="180"/>
    <d v="2021-05-31T00:00:00"/>
    <d v="2022-12-31T00:00:00"/>
    <n v="580"/>
  </r>
  <r>
    <n v="579"/>
    <x v="1"/>
    <x v="18"/>
    <n v="948"/>
    <x v="22"/>
    <n v="610"/>
    <n v="13"/>
    <s v="Lakshmidevi"/>
    <x v="238"/>
    <d v="2021-05-31T00:00:00"/>
    <d v="2022-12-31T00:00:00"/>
    <n v="580"/>
  </r>
  <r>
    <n v="580"/>
    <x v="6"/>
    <x v="34"/>
    <n v="96"/>
    <x v="43"/>
    <n v="611"/>
    <n v="24"/>
    <s v="B. Kesanna"/>
    <x v="239"/>
    <d v="2021-05-31T00:00:00"/>
    <d v="2022-12-31T00:00:00"/>
    <n v="580"/>
  </r>
  <r>
    <n v="581"/>
    <x v="6"/>
    <x v="34"/>
    <n v="96"/>
    <x v="43"/>
    <n v="612"/>
    <n v="36"/>
    <s v="p.lakshmidevi"/>
    <x v="239"/>
    <d v="2021-05-31T00:00:00"/>
    <d v="2022-12-31T00:00:00"/>
    <n v="580"/>
  </r>
  <r>
    <n v="582"/>
    <x v="6"/>
    <x v="34"/>
    <n v="96"/>
    <x v="43"/>
    <n v="613"/>
    <n v="48"/>
    <s v="P Vijayalakshmi"/>
    <x v="239"/>
    <d v="2021-05-31T00:00:00"/>
    <d v="2022-12-31T00:00:00"/>
    <n v="580"/>
  </r>
  <r>
    <n v="583"/>
    <x v="6"/>
    <x v="33"/>
    <n v="104"/>
    <x v="41"/>
    <n v="614"/>
    <n v="35"/>
    <s v="K Chennamma"/>
    <x v="74"/>
    <d v="2021-05-31T00:00:00"/>
    <d v="2022-12-31T00:00:00"/>
    <n v="580"/>
  </r>
  <r>
    <n v="584"/>
    <x v="6"/>
    <x v="33"/>
    <n v="104"/>
    <x v="41"/>
    <n v="615"/>
    <n v="36"/>
    <s v="T Nagamani"/>
    <x v="240"/>
    <d v="2021-05-31T00:00:00"/>
    <d v="2022-12-31T00:00:00"/>
    <n v="580"/>
  </r>
  <r>
    <n v="585"/>
    <x v="6"/>
    <x v="33"/>
    <n v="104"/>
    <x v="41"/>
    <n v="616"/>
    <n v="37"/>
    <s v="K Adilakshmi"/>
    <x v="94"/>
    <d v="2021-05-31T00:00:00"/>
    <d v="2022-12-31T00:00:00"/>
    <n v="580"/>
  </r>
  <r>
    <n v="586"/>
    <x v="6"/>
    <x v="33"/>
    <n v="104"/>
    <x v="41"/>
    <n v="617"/>
    <n v="38"/>
    <s v="J Subbarathnamma"/>
    <x v="241"/>
    <d v="2021-05-31T00:00:00"/>
    <d v="2022-12-31T00:00:00"/>
    <n v="580"/>
  </r>
  <r>
    <n v="587"/>
    <x v="6"/>
    <x v="33"/>
    <n v="104"/>
    <x v="41"/>
    <n v="618"/>
    <n v="39"/>
    <s v="B Savitramma"/>
    <x v="240"/>
    <d v="2021-05-31T00:00:00"/>
    <d v="2022-12-31T00:00:00"/>
    <n v="580"/>
  </r>
  <r>
    <n v="588"/>
    <x v="6"/>
    <x v="33"/>
    <n v="104"/>
    <x v="41"/>
    <n v="619"/>
    <n v="40"/>
    <s v="B Venkatalashmi"/>
    <x v="240"/>
    <d v="2021-05-31T00:00:00"/>
    <d v="2022-12-31T00:00:00"/>
    <n v="580"/>
  </r>
  <r>
    <n v="589"/>
    <x v="6"/>
    <x v="33"/>
    <n v="104"/>
    <x v="41"/>
    <n v="620"/>
    <n v="41"/>
    <s v="T Janakamma"/>
    <x v="241"/>
    <d v="2021-05-31T00:00:00"/>
    <d v="2022-12-31T00:00:00"/>
    <n v="580"/>
  </r>
  <r>
    <n v="590"/>
    <x v="6"/>
    <x v="40"/>
    <n v="890"/>
    <x v="49"/>
    <n v="621"/>
    <n v="12"/>
    <s v="AKKAMMA"/>
    <x v="242"/>
    <d v="2021-05-31T00:00:00"/>
    <d v="2022-12-31T00:00:00"/>
    <n v="580"/>
  </r>
  <r>
    <n v="591"/>
    <x v="6"/>
    <x v="40"/>
    <n v="890"/>
    <x v="49"/>
    <n v="622"/>
    <n v="26"/>
    <s v="VENKATALAKSHMI"/>
    <x v="201"/>
    <d v="2021-05-31T00:00:00"/>
    <d v="2022-12-31T00:00:00"/>
    <n v="580"/>
  </r>
  <r>
    <n v="592"/>
    <x v="6"/>
    <x v="40"/>
    <n v="890"/>
    <x v="49"/>
    <n v="623"/>
    <n v="34"/>
    <s v="P Yerremma"/>
    <x v="242"/>
    <d v="2021-05-31T00:00:00"/>
    <d v="2022-12-31T00:00:00"/>
    <n v="580"/>
  </r>
  <r>
    <n v="593"/>
    <x v="6"/>
    <x v="40"/>
    <n v="890"/>
    <x v="49"/>
    <n v="624"/>
    <n v="35"/>
    <s v="P Yerramma"/>
    <x v="241"/>
    <d v="2021-05-31T00:00:00"/>
    <d v="2022-12-31T00:00:00"/>
    <n v="580"/>
  </r>
  <r>
    <n v="594"/>
    <x v="6"/>
    <x v="40"/>
    <n v="890"/>
    <x v="49"/>
    <n v="625"/>
    <n v="36"/>
    <s v="V Parvathi"/>
    <x v="102"/>
    <d v="2021-05-31T00:00:00"/>
    <d v="2022-12-31T00:00:00"/>
    <n v="580"/>
  </r>
  <r>
    <n v="595"/>
    <x v="6"/>
    <x v="40"/>
    <n v="890"/>
    <x v="49"/>
    <n v="626"/>
    <n v="37"/>
    <s v="Ramalingamma"/>
    <x v="242"/>
    <d v="2021-05-31T00:00:00"/>
    <d v="2022-12-31T00:00:00"/>
    <n v="580"/>
  </r>
  <r>
    <n v="596"/>
    <x v="6"/>
    <x v="40"/>
    <n v="890"/>
    <x v="49"/>
    <n v="627"/>
    <n v="38"/>
    <s v="A Aruna"/>
    <x v="243"/>
    <d v="2021-05-31T00:00:00"/>
    <d v="2022-12-31T00:00:00"/>
    <n v="580"/>
  </r>
  <r>
    <n v="597"/>
    <x v="6"/>
    <x v="40"/>
    <n v="890"/>
    <x v="49"/>
    <n v="628"/>
    <n v="39"/>
    <s v="S Lakshminaryanamma"/>
    <x v="242"/>
    <d v="2021-05-31T00:00:00"/>
    <d v="2022-12-31T00:00:00"/>
    <n v="580"/>
  </r>
  <r>
    <n v="598"/>
    <x v="8"/>
    <x v="41"/>
    <n v="996"/>
    <x v="50"/>
    <n v="629"/>
    <n v="1"/>
    <s v="Shek sabhana"/>
    <x v="60"/>
    <d v="2021-05-31T00:00:00"/>
    <d v="2022-12-31T00:00:00"/>
    <n v="580"/>
  </r>
  <r>
    <n v="599"/>
    <x v="8"/>
    <x v="41"/>
    <n v="996"/>
    <x v="50"/>
    <n v="630"/>
    <n v="2"/>
    <s v="Kapu  Sujatha"/>
    <x v="244"/>
    <d v="2021-05-31T00:00:00"/>
    <d v="2022-12-31T00:00:00"/>
    <n v="580"/>
  </r>
  <r>
    <n v="600"/>
    <x v="8"/>
    <x v="41"/>
    <n v="996"/>
    <x v="50"/>
    <n v="631"/>
    <n v="3"/>
    <s v="Kapu Subbalakshmi"/>
    <x v="128"/>
    <d v="2021-05-31T00:00:00"/>
    <d v="2022-12-31T00:00:00"/>
    <n v="580"/>
  </r>
  <r>
    <n v="601"/>
    <x v="8"/>
    <x v="41"/>
    <n v="996"/>
    <x v="50"/>
    <n v="632"/>
    <n v="4"/>
    <s v="N.Nageswariamma"/>
    <x v="245"/>
    <d v="2021-05-31T00:00:00"/>
    <d v="2022-12-31T00:00:00"/>
    <n v="580"/>
  </r>
  <r>
    <n v="602"/>
    <x v="8"/>
    <x v="41"/>
    <n v="996"/>
    <x v="50"/>
    <n v="633"/>
    <n v="5"/>
    <s v="R.Jayamma"/>
    <x v="246"/>
    <d v="2021-05-31T00:00:00"/>
    <d v="2022-12-31T00:00:00"/>
    <n v="580"/>
  </r>
  <r>
    <n v="603"/>
    <x v="8"/>
    <x v="41"/>
    <n v="996"/>
    <x v="50"/>
    <n v="634"/>
    <n v="6"/>
    <s v="R.Devathamma"/>
    <x v="247"/>
    <d v="2021-05-31T00:00:00"/>
    <d v="2022-12-31T00:00:00"/>
    <n v="580"/>
  </r>
  <r>
    <n v="604"/>
    <x v="8"/>
    <x v="41"/>
    <n v="996"/>
    <x v="50"/>
    <n v="635"/>
    <n v="7"/>
    <s v="K.Saraspathi"/>
    <x v="212"/>
    <d v="2021-05-31T00:00:00"/>
    <d v="2022-12-31T00:00:00"/>
    <n v="580"/>
  </r>
  <r>
    <n v="605"/>
    <x v="8"/>
    <x v="41"/>
    <n v="996"/>
    <x v="50"/>
    <n v="636"/>
    <n v="8"/>
    <s v="K.Varalakshimi"/>
    <x v="246"/>
    <d v="2021-05-31T00:00:00"/>
    <d v="2022-12-31T00:00:00"/>
    <n v="580"/>
  </r>
  <r>
    <n v="606"/>
    <x v="8"/>
    <x v="41"/>
    <n v="996"/>
    <x v="50"/>
    <n v="637"/>
    <n v="9"/>
    <s v="K.Kanthamma"/>
    <x v="246"/>
    <d v="2021-05-31T00:00:00"/>
    <d v="2022-12-31T00:00:00"/>
    <n v="580"/>
  </r>
  <r>
    <n v="607"/>
    <x v="8"/>
    <x v="41"/>
    <n v="996"/>
    <x v="50"/>
    <n v="638"/>
    <n v="10"/>
    <s v="P.Susilamma"/>
    <x v="2"/>
    <d v="2021-05-31T00:00:00"/>
    <d v="2022-12-31T00:00:00"/>
    <n v="580"/>
  </r>
  <r>
    <n v="608"/>
    <x v="8"/>
    <x v="41"/>
    <n v="996"/>
    <x v="50"/>
    <n v="639"/>
    <n v="11"/>
    <s v="B.Laksiminarayanamma"/>
    <x v="2"/>
    <d v="2021-05-31T00:00:00"/>
    <d v="2022-12-31T00:00:00"/>
    <n v="580"/>
  </r>
  <r>
    <n v="609"/>
    <x v="8"/>
    <x v="41"/>
    <n v="996"/>
    <x v="50"/>
    <n v="640"/>
    <n v="12"/>
    <s v="K.Suvaranamma"/>
    <x v="128"/>
    <d v="2021-05-31T00:00:00"/>
    <d v="2022-12-31T00:00:00"/>
    <n v="580"/>
  </r>
  <r>
    <n v="610"/>
    <x v="8"/>
    <x v="41"/>
    <n v="996"/>
    <x v="50"/>
    <n v="641"/>
    <n v="13"/>
    <s v="P.Lakshimi devi"/>
    <x v="248"/>
    <d v="2021-05-31T00:00:00"/>
    <d v="2022-12-31T00:00:00"/>
    <n v="580"/>
  </r>
  <r>
    <n v="611"/>
    <x v="8"/>
    <x v="41"/>
    <n v="996"/>
    <x v="50"/>
    <n v="642"/>
    <n v="14"/>
    <s v="D.Thippamma"/>
    <x v="248"/>
    <d v="2021-05-31T00:00:00"/>
    <d v="2022-12-31T00:00:00"/>
    <n v="580"/>
  </r>
  <r>
    <n v="612"/>
    <x v="8"/>
    <x v="41"/>
    <n v="996"/>
    <x v="50"/>
    <n v="643"/>
    <n v="15"/>
    <s v="K.Lakshimi devi"/>
    <x v="201"/>
    <d v="2021-05-31T00:00:00"/>
    <d v="2022-12-31T00:00:00"/>
    <n v="580"/>
  </r>
  <r>
    <n v="613"/>
    <x v="8"/>
    <x v="41"/>
    <n v="996"/>
    <x v="50"/>
    <n v="644"/>
    <n v="16"/>
    <s v="N.Varalakshimi"/>
    <x v="2"/>
    <d v="2021-05-31T00:00:00"/>
    <d v="2022-12-31T00:00:00"/>
    <n v="580"/>
  </r>
  <r>
    <n v="614"/>
    <x v="8"/>
    <x v="41"/>
    <n v="996"/>
    <x v="50"/>
    <n v="645"/>
    <n v="17"/>
    <s v="Meenakshi kamireddy"/>
    <x v="244"/>
    <d v="2021-05-31T00:00:00"/>
    <d v="2022-12-31T00:00:00"/>
    <n v="580"/>
  </r>
  <r>
    <n v="615"/>
    <x v="8"/>
    <x v="41"/>
    <n v="996"/>
    <x v="50"/>
    <n v="646"/>
    <n v="18"/>
    <s v="R.Parvathi"/>
    <x v="249"/>
    <d v="2021-05-31T00:00:00"/>
    <d v="2022-12-31T00:00:00"/>
    <n v="580"/>
  </r>
  <r>
    <n v="616"/>
    <x v="8"/>
    <x v="41"/>
    <n v="996"/>
    <x v="50"/>
    <n v="647"/>
    <n v="19"/>
    <s v="G.Ramanamma"/>
    <x v="245"/>
    <d v="2021-05-31T00:00:00"/>
    <d v="2022-12-31T00:00:00"/>
    <n v="580"/>
  </r>
  <r>
    <n v="617"/>
    <x v="8"/>
    <x v="41"/>
    <n v="996"/>
    <x v="50"/>
    <n v="648"/>
    <n v="20"/>
    <s v="K.Venkata ramanamma"/>
    <x v="250"/>
    <d v="2021-05-31T00:00:00"/>
    <d v="2022-12-31T00:00:00"/>
    <n v="580"/>
  </r>
  <r>
    <n v="618"/>
    <x v="8"/>
    <x v="42"/>
    <n v="989"/>
    <x v="51"/>
    <n v="649"/>
    <n v="77"/>
    <s v="M.Ramanjinamma"/>
    <x v="90"/>
    <d v="2021-05-31T00:00:00"/>
    <d v="2022-12-31T00:00:00"/>
    <n v="580"/>
  </r>
  <r>
    <n v="619"/>
    <x v="8"/>
    <x v="41"/>
    <n v="996"/>
    <x v="50"/>
    <n v="650"/>
    <n v="22"/>
    <s v="Ganji Narayanamma"/>
    <x v="244"/>
    <d v="2021-05-31T00:00:00"/>
    <d v="2022-12-31T00:00:00"/>
    <n v="580"/>
  </r>
  <r>
    <n v="620"/>
    <x v="8"/>
    <x v="41"/>
    <n v="996"/>
    <x v="50"/>
    <n v="651"/>
    <n v="23"/>
    <s v="G.Nagalakshmi"/>
    <x v="246"/>
    <d v="2021-05-31T00:00:00"/>
    <d v="2022-12-31T00:00:00"/>
    <n v="580"/>
  </r>
  <r>
    <n v="621"/>
    <x v="8"/>
    <x v="41"/>
    <n v="996"/>
    <x v="50"/>
    <n v="652"/>
    <n v="24"/>
    <s v="K Neelavathi"/>
    <x v="246"/>
    <d v="2021-05-31T00:00:00"/>
    <d v="2022-12-31T00:00:00"/>
    <n v="580"/>
  </r>
  <r>
    <n v="622"/>
    <x v="8"/>
    <x v="41"/>
    <n v="996"/>
    <x v="50"/>
    <n v="653"/>
    <n v="25"/>
    <s v="K.Nagalakshmamma"/>
    <x v="2"/>
    <d v="2021-05-31T00:00:00"/>
    <d v="2022-12-31T00:00:00"/>
    <n v="580"/>
  </r>
  <r>
    <n v="623"/>
    <x v="8"/>
    <x v="41"/>
    <n v="996"/>
    <x v="50"/>
    <n v="654"/>
    <n v="26"/>
    <s v="D.Subbamma"/>
    <x v="235"/>
    <d v="2021-05-31T00:00:00"/>
    <d v="2022-12-31T00:00:00"/>
    <n v="580"/>
  </r>
  <r>
    <n v="624"/>
    <x v="8"/>
    <x v="41"/>
    <n v="996"/>
    <x v="50"/>
    <n v="655"/>
    <n v="27"/>
    <s v="Tulasamma"/>
    <x v="235"/>
    <d v="2021-05-31T00:00:00"/>
    <d v="2022-12-31T00:00:00"/>
    <n v="580"/>
  </r>
  <r>
    <n v="625"/>
    <x v="8"/>
    <x v="41"/>
    <n v="996"/>
    <x v="50"/>
    <n v="656"/>
    <n v="28"/>
    <s v="N.Savithramma"/>
    <x v="128"/>
    <d v="2021-05-31T00:00:00"/>
    <d v="2022-12-31T00:00:00"/>
    <n v="580"/>
  </r>
  <r>
    <n v="626"/>
    <x v="8"/>
    <x v="29"/>
    <n v="993"/>
    <x v="36"/>
    <n v="657"/>
    <n v="25"/>
    <s v="B.Rathnamma"/>
    <x v="182"/>
    <d v="2021-05-31T00:00:00"/>
    <d v="2022-12-31T00:00:00"/>
    <n v="580"/>
  </r>
  <r>
    <n v="627"/>
    <x v="8"/>
    <x v="41"/>
    <n v="996"/>
    <x v="50"/>
    <n v="658"/>
    <n v="30"/>
    <s v="G.Radhika"/>
    <x v="245"/>
    <d v="2021-05-31T00:00:00"/>
    <d v="2022-12-31T00:00:00"/>
    <n v="580"/>
  </r>
  <r>
    <n v="628"/>
    <x v="8"/>
    <x v="41"/>
    <n v="996"/>
    <x v="50"/>
    <n v="659"/>
    <n v="31"/>
    <s v="E.Lakshmi devi"/>
    <x v="128"/>
    <d v="2021-05-31T00:00:00"/>
    <d v="2022-12-31T00:00:00"/>
    <n v="580"/>
  </r>
  <r>
    <n v="629"/>
    <x v="8"/>
    <x v="41"/>
    <n v="996"/>
    <x v="50"/>
    <n v="660"/>
    <n v="32"/>
    <s v="V.Nirmala"/>
    <x v="128"/>
    <d v="2021-05-31T00:00:00"/>
    <d v="2022-12-31T00:00:00"/>
    <n v="580"/>
  </r>
  <r>
    <n v="630"/>
    <x v="8"/>
    <x v="41"/>
    <n v="996"/>
    <x v="50"/>
    <n v="661"/>
    <n v="33"/>
    <s v="C.Rathanamma"/>
    <x v="128"/>
    <d v="2021-05-31T00:00:00"/>
    <d v="2022-12-31T00:00:00"/>
    <n v="580"/>
  </r>
  <r>
    <n v="631"/>
    <x v="8"/>
    <x v="41"/>
    <n v="996"/>
    <x v="50"/>
    <n v="662"/>
    <n v="34"/>
    <s v="K.Thulasamma"/>
    <x v="251"/>
    <d v="2021-05-31T00:00:00"/>
    <d v="2022-12-31T00:00:00"/>
    <n v="580"/>
  </r>
  <r>
    <n v="632"/>
    <x v="8"/>
    <x v="41"/>
    <n v="996"/>
    <x v="50"/>
    <n v="663"/>
    <n v="35"/>
    <s v="B.Adinarayanamma"/>
    <x v="251"/>
    <d v="2021-05-31T00:00:00"/>
    <d v="2022-12-31T00:00:00"/>
    <n v="580"/>
  </r>
  <r>
    <n v="633"/>
    <x v="8"/>
    <x v="41"/>
    <n v="996"/>
    <x v="50"/>
    <n v="664"/>
    <n v="36"/>
    <s v="T.Subbalakshmi"/>
    <x v="252"/>
    <d v="2021-05-31T00:00:00"/>
    <d v="2022-12-31T00:00:00"/>
    <n v="580"/>
  </r>
  <r>
    <n v="634"/>
    <x v="8"/>
    <x v="41"/>
    <n v="996"/>
    <x v="50"/>
    <n v="665"/>
    <n v="37"/>
    <s v="T.Nagarathanamma"/>
    <x v="252"/>
    <d v="2021-05-31T00:00:00"/>
    <d v="2022-12-31T00:00:00"/>
    <n v="580"/>
  </r>
  <r>
    <n v="635"/>
    <x v="8"/>
    <x v="41"/>
    <n v="996"/>
    <x v="50"/>
    <n v="666"/>
    <n v="38"/>
    <s v="M.Narayanamma"/>
    <x v="253"/>
    <d v="2021-05-31T00:00:00"/>
    <d v="2022-12-31T00:00:00"/>
    <n v="580"/>
  </r>
  <r>
    <n v="636"/>
    <x v="8"/>
    <x v="41"/>
    <n v="996"/>
    <x v="50"/>
    <n v="667"/>
    <n v="39"/>
    <s v="T.Sarojamma"/>
    <x v="167"/>
    <d v="2021-05-31T00:00:00"/>
    <d v="2022-12-31T00:00:00"/>
    <n v="580"/>
  </r>
  <r>
    <n v="637"/>
    <x v="8"/>
    <x v="41"/>
    <n v="996"/>
    <x v="50"/>
    <n v="668"/>
    <n v="40"/>
    <s v="P.Jayalakshmi"/>
    <x v="251"/>
    <d v="2021-05-31T00:00:00"/>
    <d v="2022-12-31T00:00:00"/>
    <n v="580"/>
  </r>
  <r>
    <n v="638"/>
    <x v="8"/>
    <x v="41"/>
    <n v="996"/>
    <x v="50"/>
    <n v="669"/>
    <n v="41"/>
    <s v="K.Bhagyalakshmi"/>
    <x v="244"/>
    <d v="2021-05-31T00:00:00"/>
    <d v="2022-12-31T00:00:00"/>
    <n v="580"/>
  </r>
  <r>
    <n v="639"/>
    <x v="8"/>
    <x v="41"/>
    <n v="996"/>
    <x v="50"/>
    <n v="670"/>
    <n v="42"/>
    <s v="K.Arunavathi"/>
    <x v="252"/>
    <d v="2021-05-31T00:00:00"/>
    <d v="2022-12-31T00:00:00"/>
    <n v="580"/>
  </r>
  <r>
    <n v="640"/>
    <x v="6"/>
    <x v="40"/>
    <n v="868"/>
    <x v="52"/>
    <n v="671"/>
    <n v="43"/>
    <s v="D Peeramma"/>
    <x v="242"/>
    <d v="2021-05-31T00:00:00"/>
    <d v="2022-12-31T00:00:00"/>
    <n v="580"/>
  </r>
  <r>
    <n v="641"/>
    <x v="6"/>
    <x v="40"/>
    <n v="868"/>
    <x v="52"/>
    <n v="672"/>
    <n v="44"/>
    <s v="Gowramma"/>
    <x v="226"/>
    <d v="2021-05-31T00:00:00"/>
    <d v="2022-12-31T00:00:00"/>
    <n v="580"/>
  </r>
  <r>
    <n v="642"/>
    <x v="6"/>
    <x v="40"/>
    <n v="868"/>
    <x v="52"/>
    <n v="673"/>
    <n v="45"/>
    <s v="Manjula"/>
    <x v="254"/>
    <d v="2021-05-31T00:00:00"/>
    <d v="2022-12-31T00:00:00"/>
    <n v="580"/>
  </r>
  <r>
    <n v="643"/>
    <x v="6"/>
    <x v="40"/>
    <n v="868"/>
    <x v="52"/>
    <n v="674"/>
    <n v="46"/>
    <s v="J. Rama Devi"/>
    <x v="90"/>
    <d v="2021-05-31T00:00:00"/>
    <d v="2022-12-31T00:00:00"/>
    <n v="580"/>
  </r>
  <r>
    <n v="644"/>
    <x v="6"/>
    <x v="40"/>
    <n v="868"/>
    <x v="52"/>
    <n v="675"/>
    <n v="47"/>
    <s v="Rameeza"/>
    <x v="90"/>
    <d v="2021-05-31T00:00:00"/>
    <d v="2022-12-31T00:00:00"/>
    <n v="580"/>
  </r>
  <r>
    <n v="645"/>
    <x v="6"/>
    <x v="40"/>
    <n v="868"/>
    <x v="52"/>
    <n v="676"/>
    <n v="48"/>
    <s v="Rajamma"/>
    <x v="242"/>
    <d v="2021-05-31T00:00:00"/>
    <d v="2022-12-31T00:00:00"/>
    <n v="580"/>
  </r>
  <r>
    <n v="646"/>
    <x v="6"/>
    <x v="40"/>
    <n v="868"/>
    <x v="52"/>
    <n v="677"/>
    <n v="49"/>
    <s v="Lakshmi"/>
    <x v="255"/>
    <d v="2021-05-31T00:00:00"/>
    <d v="2022-12-31T00:00:00"/>
    <n v="580"/>
  </r>
  <r>
    <n v="647"/>
    <x v="6"/>
    <x v="40"/>
    <n v="868"/>
    <x v="52"/>
    <n v="678"/>
    <n v="50"/>
    <s v="Sarojamma"/>
    <x v="241"/>
    <d v="2021-05-31T00:00:00"/>
    <d v="2022-12-31T00:00:00"/>
    <n v="580"/>
  </r>
  <r>
    <n v="648"/>
    <x v="6"/>
    <x v="40"/>
    <n v="868"/>
    <x v="52"/>
    <n v="679"/>
    <n v="51"/>
    <s v="M Omkaramma"/>
    <x v="242"/>
    <d v="2021-05-31T00:00:00"/>
    <d v="2022-12-31T00:00:00"/>
    <n v="580"/>
  </r>
  <r>
    <n v="649"/>
    <x v="6"/>
    <x v="40"/>
    <n v="868"/>
    <x v="52"/>
    <n v="680"/>
    <n v="52"/>
    <s v="S Parvathi"/>
    <x v="242"/>
    <d v="2021-05-31T00:00:00"/>
    <d v="2022-12-31T00:00:00"/>
    <n v="580"/>
  </r>
  <r>
    <n v="650"/>
    <x v="6"/>
    <x v="40"/>
    <n v="868"/>
    <x v="52"/>
    <n v="681"/>
    <n v="53"/>
    <s v="S Kavithamma"/>
    <x v="102"/>
    <d v="2021-05-31T00:00:00"/>
    <d v="2022-12-31T00:00:00"/>
    <n v="580"/>
  </r>
  <r>
    <n v="651"/>
    <x v="6"/>
    <x v="40"/>
    <n v="868"/>
    <x v="52"/>
    <n v="682"/>
    <n v="54"/>
    <s v="E Vishalakshi"/>
    <x v="242"/>
    <d v="2021-05-31T00:00:00"/>
    <d v="2022-12-31T00:00:00"/>
    <n v="580"/>
  </r>
  <r>
    <n v="652"/>
    <x v="6"/>
    <x v="40"/>
    <n v="868"/>
    <x v="52"/>
    <n v="683"/>
    <n v="55"/>
    <s v="M Gangamma"/>
    <x v="90"/>
    <d v="2021-05-31T00:00:00"/>
    <d v="2022-12-31T00:00:00"/>
    <n v="580"/>
  </r>
  <r>
    <n v="653"/>
    <x v="6"/>
    <x v="40"/>
    <n v="868"/>
    <x v="52"/>
    <n v="684"/>
    <n v="56"/>
    <s v="S Nagalakshmi"/>
    <x v="242"/>
    <d v="2021-05-31T00:00:00"/>
    <d v="2022-12-31T00:00:00"/>
    <n v="580"/>
  </r>
  <r>
    <n v="654"/>
    <x v="6"/>
    <x v="40"/>
    <n v="868"/>
    <x v="52"/>
    <n v="685"/>
    <n v="57"/>
    <s v="D Lakshmidevi"/>
    <x v="256"/>
    <d v="2021-05-31T00:00:00"/>
    <d v="2022-12-31T00:00:00"/>
    <n v="580"/>
  </r>
  <r>
    <n v="655"/>
    <x v="6"/>
    <x v="40"/>
    <n v="868"/>
    <x v="52"/>
    <n v="686"/>
    <n v="58"/>
    <s v="Nagalakshmi"/>
    <x v="242"/>
    <d v="2021-05-31T00:00:00"/>
    <d v="2022-12-31T00:00:00"/>
    <n v="580"/>
  </r>
  <r>
    <n v="656"/>
    <x v="6"/>
    <x v="40"/>
    <n v="868"/>
    <x v="52"/>
    <n v="687"/>
    <n v="59"/>
    <s v="J Nagavani"/>
    <x v="191"/>
    <d v="2021-05-31T00:00:00"/>
    <d v="2022-12-31T00:00:00"/>
    <n v="580"/>
  </r>
  <r>
    <n v="657"/>
    <x v="6"/>
    <x v="40"/>
    <n v="868"/>
    <x v="52"/>
    <n v="688"/>
    <n v="60"/>
    <s v="Padmavathi"/>
    <x v="148"/>
    <d v="2021-05-31T00:00:00"/>
    <d v="2022-12-31T00:00:00"/>
    <n v="580"/>
  </r>
  <r>
    <n v="658"/>
    <x v="0"/>
    <x v="43"/>
    <n v="1068"/>
    <x v="53"/>
    <n v="689"/>
    <n v="1"/>
    <s v="Madhapuram Kanthamma"/>
    <x v="2"/>
    <d v="2021-05-31T00:00:00"/>
    <d v="2022-12-31T00:00:00"/>
    <n v="580"/>
  </r>
  <r>
    <n v="659"/>
    <x v="0"/>
    <x v="43"/>
    <n v="1068"/>
    <x v="53"/>
    <n v="691"/>
    <n v="3"/>
    <s v="Nara Suresh"/>
    <x v="257"/>
    <d v="2021-05-31T00:00:00"/>
    <d v="2022-12-31T00:00:00"/>
    <n v="580"/>
  </r>
  <r>
    <n v="660"/>
    <x v="0"/>
    <x v="43"/>
    <n v="1068"/>
    <x v="53"/>
    <n v="693"/>
    <n v="5"/>
    <s v="Santhamma"/>
    <x v="258"/>
    <d v="2021-05-31T00:00:00"/>
    <d v="2022-12-31T00:00:00"/>
    <n v="580"/>
  </r>
  <r>
    <n v="661"/>
    <x v="0"/>
    <x v="43"/>
    <n v="1068"/>
    <x v="53"/>
    <n v="694"/>
    <n v="6"/>
    <s v="Venkatamma"/>
    <x v="259"/>
    <d v="2021-05-31T00:00:00"/>
    <d v="2022-12-31T00:00:00"/>
    <n v="580"/>
  </r>
  <r>
    <n v="662"/>
    <x v="0"/>
    <x v="43"/>
    <n v="1068"/>
    <x v="53"/>
    <n v="695"/>
    <n v="7"/>
    <s v="Lakshmidivi"/>
    <x v="120"/>
    <d v="2021-05-31T00:00:00"/>
    <d v="2022-12-31T00:00:00"/>
    <n v="580"/>
  </r>
  <r>
    <n v="663"/>
    <x v="1"/>
    <x v="18"/>
    <n v="225"/>
    <x v="54"/>
    <n v="696"/>
    <n v="14"/>
    <s v="Varalashmi"/>
    <x v="260"/>
    <d v="2021-05-31T00:00:00"/>
    <d v="2022-12-31T00:00:00"/>
    <n v="580"/>
  </r>
  <r>
    <n v="664"/>
    <x v="1"/>
    <x v="18"/>
    <n v="225"/>
    <x v="54"/>
    <n v="697"/>
    <n v="38"/>
    <s v="Sarojamma"/>
    <x v="234"/>
    <d v="2021-05-31T00:00:00"/>
    <d v="2022-12-31T00:00:00"/>
    <n v="580"/>
  </r>
  <r>
    <n v="665"/>
    <x v="1"/>
    <x v="18"/>
    <n v="225"/>
    <x v="54"/>
    <n v="698"/>
    <n v="45"/>
    <s v="Lakshmidevi"/>
    <x v="63"/>
    <d v="2021-05-31T00:00:00"/>
    <d v="2022-12-31T00:00:00"/>
    <n v="580"/>
  </r>
  <r>
    <n v="666"/>
    <x v="1"/>
    <x v="18"/>
    <n v="225"/>
    <x v="54"/>
    <n v="699"/>
    <n v="46"/>
    <s v="Padmavathi"/>
    <x v="94"/>
    <d v="2021-05-31T00:00:00"/>
    <d v="2022-12-31T00:00:00"/>
    <n v="580"/>
  </r>
  <r>
    <n v="667"/>
    <x v="1"/>
    <x v="18"/>
    <n v="225"/>
    <x v="54"/>
    <n v="700"/>
    <n v="47"/>
    <s v="Ramanamma"/>
    <x v="234"/>
    <d v="2021-05-31T00:00:00"/>
    <d v="2022-12-31T00:00:00"/>
    <n v="580"/>
  </r>
  <r>
    <n v="668"/>
    <x v="1"/>
    <x v="18"/>
    <n v="225"/>
    <x v="54"/>
    <n v="701"/>
    <n v="50"/>
    <s v="Sivamma"/>
    <x v="180"/>
    <d v="2021-05-31T00:00:00"/>
    <d v="2022-12-31T00:00:00"/>
    <n v="580"/>
  </r>
  <r>
    <n v="669"/>
    <x v="1"/>
    <x v="18"/>
    <n v="225"/>
    <x v="54"/>
    <n v="702"/>
    <n v="51"/>
    <s v="Narayanamma"/>
    <x v="167"/>
    <d v="2021-05-31T00:00:00"/>
    <d v="2022-12-31T00:00:00"/>
    <n v="580"/>
  </r>
  <r>
    <n v="670"/>
    <x v="1"/>
    <x v="18"/>
    <n v="225"/>
    <x v="54"/>
    <n v="703"/>
    <n v="52"/>
    <s v="Sumalatha"/>
    <x v="19"/>
    <d v="2021-05-31T00:00:00"/>
    <d v="2022-12-31T00:00:00"/>
    <n v="580"/>
  </r>
  <r>
    <n v="671"/>
    <x v="1"/>
    <x v="18"/>
    <n v="225"/>
    <x v="54"/>
    <n v="704"/>
    <n v="53"/>
    <s v="Lakshmidevi"/>
    <x v="22"/>
    <d v="2021-05-31T00:00:00"/>
    <d v="2022-12-31T00:00:00"/>
    <n v="580"/>
  </r>
  <r>
    <n v="672"/>
    <x v="1"/>
    <x v="18"/>
    <n v="225"/>
    <x v="54"/>
    <n v="705"/>
    <n v="54"/>
    <s v="Vankatamma"/>
    <x v="230"/>
    <d v="2021-05-31T00:00:00"/>
    <d v="2022-12-31T00:00:00"/>
    <n v="580"/>
  </r>
  <r>
    <n v="673"/>
    <x v="0"/>
    <x v="44"/>
    <n v="144"/>
    <x v="55"/>
    <n v="706"/>
    <n v="62"/>
    <s v="Yellamma"/>
    <x v="184"/>
    <d v="2021-05-31T00:00:00"/>
    <d v="2022-12-31T00:00:00"/>
    <n v="580"/>
  </r>
  <r>
    <n v="674"/>
    <x v="0"/>
    <x v="44"/>
    <n v="144"/>
    <x v="55"/>
    <n v="707"/>
    <n v="63"/>
    <s v="B.Bull nagaraju"/>
    <x v="261"/>
    <d v="2021-05-31T00:00:00"/>
    <d v="2022-12-31T00:00:00"/>
    <n v="580"/>
  </r>
  <r>
    <n v="675"/>
    <x v="0"/>
    <x v="44"/>
    <n v="144"/>
    <x v="55"/>
    <n v="708"/>
    <n v="64"/>
    <s v="Y. Bharathi"/>
    <x v="109"/>
    <d v="2021-05-31T00:00:00"/>
    <d v="2022-12-31T00:00:00"/>
    <n v="580"/>
  </r>
  <r>
    <n v="676"/>
    <x v="0"/>
    <x v="44"/>
    <n v="144"/>
    <x v="55"/>
    <n v="709"/>
    <n v="65"/>
    <s v="Y. Komalamma"/>
    <x v="262"/>
    <d v="2021-05-31T00:00:00"/>
    <d v="2022-12-31T00:00:00"/>
    <n v="580"/>
  </r>
  <r>
    <n v="677"/>
    <x v="0"/>
    <x v="44"/>
    <n v="144"/>
    <x v="55"/>
    <n v="710"/>
    <n v="66"/>
    <s v="Y. Padma vathi"/>
    <x v="244"/>
    <d v="2021-05-31T00:00:00"/>
    <d v="2022-12-31T00:00:00"/>
    <n v="580"/>
  </r>
  <r>
    <n v="678"/>
    <x v="0"/>
    <x v="44"/>
    <n v="144"/>
    <x v="55"/>
    <n v="711"/>
    <n v="67"/>
    <s v="G. Ramulamma"/>
    <x v="263"/>
    <d v="2021-05-31T00:00:00"/>
    <d v="2022-12-31T00:00:00"/>
    <n v="580"/>
  </r>
  <r>
    <n v="679"/>
    <x v="0"/>
    <x v="44"/>
    <n v="144"/>
    <x v="55"/>
    <n v="712"/>
    <n v="68"/>
    <s v="K.Lokeswari"/>
    <x v="262"/>
    <d v="2021-05-31T00:00:00"/>
    <d v="2022-12-31T00:00:00"/>
    <n v="580"/>
  </r>
  <r>
    <n v="680"/>
    <x v="0"/>
    <x v="44"/>
    <n v="144"/>
    <x v="55"/>
    <n v="713"/>
    <n v="69"/>
    <s v="Y.Sailaja"/>
    <x v="109"/>
    <d v="2021-05-31T00:00:00"/>
    <d v="2022-12-31T00:00:00"/>
    <n v="580"/>
  </r>
  <r>
    <n v="681"/>
    <x v="0"/>
    <x v="44"/>
    <n v="144"/>
    <x v="55"/>
    <n v="714"/>
    <n v="70"/>
    <s v="Y.Anuradha"/>
    <x v="264"/>
    <d v="2021-05-31T00:00:00"/>
    <d v="2022-12-31T00:00:00"/>
    <n v="580"/>
  </r>
  <r>
    <n v="682"/>
    <x v="0"/>
    <x v="44"/>
    <n v="144"/>
    <x v="55"/>
    <n v="715"/>
    <n v="71"/>
    <s v="Budaga Nagamani"/>
    <x v="83"/>
    <d v="2021-05-31T00:00:00"/>
    <d v="2022-12-31T00:00:00"/>
    <n v="580"/>
  </r>
  <r>
    <n v="683"/>
    <x v="0"/>
    <x v="44"/>
    <n v="144"/>
    <x v="55"/>
    <n v="716"/>
    <n v="72"/>
    <s v="Gaandla Anji namma"/>
    <x v="261"/>
    <d v="2021-05-31T00:00:00"/>
    <d v="2022-12-31T00:00:00"/>
    <n v="580"/>
  </r>
  <r>
    <n v="684"/>
    <x v="0"/>
    <x v="44"/>
    <n v="144"/>
    <x v="55"/>
    <n v="717"/>
    <n v="73"/>
    <s v="B.Malliswari"/>
    <x v="88"/>
    <d v="2021-05-31T00:00:00"/>
    <d v="2022-12-31T00:00:00"/>
    <n v="580"/>
  </r>
  <r>
    <n v="685"/>
    <x v="0"/>
    <x v="45"/>
    <n v="141"/>
    <x v="56"/>
    <n v="718"/>
    <n v="37"/>
    <s v="T.Marekka"/>
    <x v="98"/>
    <d v="2021-05-31T00:00:00"/>
    <d v="2022-12-31T00:00:00"/>
    <n v="580"/>
  </r>
  <r>
    <n v="686"/>
    <x v="0"/>
    <x v="45"/>
    <n v="141"/>
    <x v="56"/>
    <n v="719"/>
    <n v="38"/>
    <s v="T.Lakshmidevi"/>
    <x v="87"/>
    <d v="2021-05-31T00:00:00"/>
    <d v="2022-12-31T00:00:00"/>
    <n v="580"/>
  </r>
  <r>
    <n v="687"/>
    <x v="0"/>
    <x v="45"/>
    <n v="141"/>
    <x v="56"/>
    <n v="720"/>
    <n v="39"/>
    <s v="T. Ratnamma"/>
    <x v="265"/>
    <d v="2021-05-31T00:00:00"/>
    <d v="2022-12-31T00:00:00"/>
    <n v="580"/>
  </r>
  <r>
    <n v="688"/>
    <x v="0"/>
    <x v="45"/>
    <n v="141"/>
    <x v="56"/>
    <n v="721"/>
    <n v="40"/>
    <s v="Chinna Palli Ratnamma"/>
    <x v="102"/>
    <d v="2021-05-31T00:00:00"/>
    <d v="2022-12-31T00:00:00"/>
    <n v="580"/>
  </r>
  <r>
    <n v="689"/>
    <x v="0"/>
    <x v="45"/>
    <n v="141"/>
    <x v="56"/>
    <n v="722"/>
    <n v="41"/>
    <s v="Ramanjinamma"/>
    <x v="230"/>
    <d v="2021-05-31T00:00:00"/>
    <d v="2022-12-31T00:00:00"/>
    <n v="580"/>
  </r>
  <r>
    <n v="690"/>
    <x v="0"/>
    <x v="45"/>
    <n v="141"/>
    <x v="56"/>
    <n v="723"/>
    <n v="42"/>
    <s v="Bere Lakshmi Devi"/>
    <x v="189"/>
    <d v="2021-05-31T00:00:00"/>
    <d v="2022-12-31T00:00:00"/>
    <n v="580"/>
  </r>
  <r>
    <n v="691"/>
    <x v="6"/>
    <x v="40"/>
    <n v="868"/>
    <x v="52"/>
    <n v="724"/>
    <n v="61"/>
    <s v="J Bhulakshmi"/>
    <x v="90"/>
    <d v="2021-05-31T00:00:00"/>
    <d v="2022-12-31T00:00:00"/>
    <n v="580"/>
  </r>
  <r>
    <n v="692"/>
    <x v="6"/>
    <x v="40"/>
    <n v="868"/>
    <x v="52"/>
    <n v="725"/>
    <n v="62"/>
    <s v="J Muthyalakka"/>
    <x v="242"/>
    <d v="2021-05-31T00:00:00"/>
    <d v="2022-12-31T00:00:00"/>
    <n v="580"/>
  </r>
  <r>
    <n v="693"/>
    <x v="6"/>
    <x v="40"/>
    <n v="868"/>
    <x v="52"/>
    <n v="726"/>
    <n v="63"/>
    <s v="S Gangamma"/>
    <x v="89"/>
    <d v="2021-05-31T00:00:00"/>
    <d v="2022-12-31T00:00:00"/>
    <n v="580"/>
  </r>
  <r>
    <n v="694"/>
    <x v="7"/>
    <x v="46"/>
    <n v="1067"/>
    <x v="57"/>
    <n v="727"/>
    <n v="1"/>
    <s v="G.Venkataramanamma"/>
    <x v="266"/>
    <d v="2021-05-31T00:00:00"/>
    <d v="2022-12-31T00:00:00"/>
    <n v="580"/>
  </r>
  <r>
    <n v="695"/>
    <x v="7"/>
    <x v="46"/>
    <n v="1067"/>
    <x v="57"/>
    <n v="728"/>
    <n v="2"/>
    <s v="C.Lakshmidevamma"/>
    <x v="125"/>
    <d v="2021-05-31T00:00:00"/>
    <d v="2022-12-31T00:00:00"/>
    <n v="580"/>
  </r>
  <r>
    <n v="696"/>
    <x v="7"/>
    <x v="46"/>
    <n v="1067"/>
    <x v="57"/>
    <n v="729"/>
    <n v="3"/>
    <s v="J.Lakshmidevi"/>
    <x v="68"/>
    <d v="2021-05-31T00:00:00"/>
    <d v="2022-12-31T00:00:00"/>
    <n v="580"/>
  </r>
  <r>
    <n v="697"/>
    <x v="7"/>
    <x v="46"/>
    <n v="1067"/>
    <x v="57"/>
    <n v="730"/>
    <n v="4"/>
    <s v="A.Nalini"/>
    <x v="267"/>
    <d v="2021-05-31T00:00:00"/>
    <d v="2022-12-31T00:00:00"/>
    <n v="580"/>
  </r>
  <r>
    <n v="698"/>
    <x v="7"/>
    <x v="46"/>
    <n v="1067"/>
    <x v="57"/>
    <n v="731"/>
    <n v="5"/>
    <s v="A.Geethamma"/>
    <x v="268"/>
    <d v="2021-05-31T00:00:00"/>
    <d v="2022-12-31T00:00:00"/>
    <n v="580"/>
  </r>
  <r>
    <n v="699"/>
    <x v="7"/>
    <x v="46"/>
    <n v="1067"/>
    <x v="57"/>
    <n v="732"/>
    <n v="6"/>
    <s v="E.Bagyamma"/>
    <x v="268"/>
    <d v="2021-05-31T00:00:00"/>
    <d v="2022-12-31T00:00:00"/>
    <n v="580"/>
  </r>
  <r>
    <n v="700"/>
    <x v="7"/>
    <x v="46"/>
    <n v="1067"/>
    <x v="57"/>
    <n v="733"/>
    <n v="7"/>
    <s v="A.Bagyamma"/>
    <x v="205"/>
    <d v="2021-05-31T00:00:00"/>
    <d v="2022-12-31T00:00:00"/>
    <n v="580"/>
  </r>
  <r>
    <n v="701"/>
    <x v="7"/>
    <x v="46"/>
    <n v="1067"/>
    <x v="57"/>
    <n v="734"/>
    <n v="8"/>
    <s v="A.Varalakshmi"/>
    <x v="268"/>
    <d v="2021-05-31T00:00:00"/>
    <d v="2022-12-31T00:00:00"/>
    <n v="580"/>
  </r>
  <r>
    <n v="702"/>
    <x v="7"/>
    <x v="46"/>
    <n v="1067"/>
    <x v="57"/>
    <n v="735"/>
    <n v="9"/>
    <s v="B.Radikalakshmi"/>
    <x v="68"/>
    <d v="2021-05-31T00:00:00"/>
    <d v="2022-12-31T00:00:00"/>
    <n v="580"/>
  </r>
  <r>
    <n v="703"/>
    <x v="7"/>
    <x v="46"/>
    <n v="1067"/>
    <x v="57"/>
    <n v="736"/>
    <n v="10"/>
    <s v="D.Sivalakshmi"/>
    <x v="269"/>
    <d v="2021-05-31T00:00:00"/>
    <d v="2022-12-31T00:00:00"/>
    <n v="580"/>
  </r>
  <r>
    <n v="704"/>
    <x v="7"/>
    <x v="46"/>
    <n v="1067"/>
    <x v="57"/>
    <n v="737"/>
    <n v="11"/>
    <s v="V. Ashwarthamma"/>
    <x v="270"/>
    <d v="2021-05-31T00:00:00"/>
    <d v="2022-12-31T00:00:00"/>
    <n v="580"/>
  </r>
  <r>
    <n v="705"/>
    <x v="7"/>
    <x v="46"/>
    <n v="1067"/>
    <x v="57"/>
    <n v="738"/>
    <n v="12"/>
    <s v="A. Ganga Rathna"/>
    <x v="268"/>
    <d v="2021-05-31T00:00:00"/>
    <d v="2022-12-31T00:00:00"/>
    <n v="580"/>
  </r>
  <r>
    <n v="706"/>
    <x v="7"/>
    <x v="46"/>
    <n v="1067"/>
    <x v="57"/>
    <n v="739"/>
    <n v="13"/>
    <s v="A. Munemma"/>
    <x v="270"/>
    <d v="2021-05-31T00:00:00"/>
    <d v="2022-12-31T00:00:00"/>
    <n v="580"/>
  </r>
  <r>
    <n v="707"/>
    <x v="7"/>
    <x v="46"/>
    <n v="1067"/>
    <x v="57"/>
    <n v="740"/>
    <n v="14"/>
    <s v="J.Lingamma"/>
    <x v="252"/>
    <d v="2021-05-31T00:00:00"/>
    <d v="2022-12-31T00:00:00"/>
    <n v="580"/>
  </r>
  <r>
    <n v="708"/>
    <x v="7"/>
    <x v="46"/>
    <n v="1067"/>
    <x v="57"/>
    <n v="741"/>
    <n v="15"/>
    <s v="J. Siva Lingamma"/>
    <x v="68"/>
    <d v="2021-05-31T00:00:00"/>
    <d v="2022-12-31T00:00:00"/>
    <n v="580"/>
  </r>
  <r>
    <n v="709"/>
    <x v="7"/>
    <x v="46"/>
    <n v="1067"/>
    <x v="57"/>
    <n v="742"/>
    <n v="16"/>
    <s v="J.Saraswathi"/>
    <x v="68"/>
    <d v="2021-05-31T00:00:00"/>
    <d v="2022-12-31T00:00:00"/>
    <n v="580"/>
  </r>
  <r>
    <n v="710"/>
    <x v="7"/>
    <x v="46"/>
    <n v="1067"/>
    <x v="57"/>
    <n v="743"/>
    <n v="17"/>
    <s v="P.Jayalakshmi"/>
    <x v="68"/>
    <d v="2021-05-31T00:00:00"/>
    <d v="2022-12-31T00:00:00"/>
    <n v="580"/>
  </r>
  <r>
    <n v="711"/>
    <x v="7"/>
    <x v="46"/>
    <n v="1067"/>
    <x v="57"/>
    <n v="744"/>
    <n v="18"/>
    <s v="J. Chandrakala"/>
    <x v="2"/>
    <d v="2021-05-31T00:00:00"/>
    <d v="2022-12-31T00:00:00"/>
    <n v="580"/>
  </r>
  <r>
    <n v="712"/>
    <x v="7"/>
    <x v="46"/>
    <n v="1067"/>
    <x v="57"/>
    <n v="745"/>
    <n v="19"/>
    <s v="A. Ademma"/>
    <x v="68"/>
    <d v="2021-05-31T00:00:00"/>
    <d v="2022-12-31T00:00:00"/>
    <n v="580"/>
  </r>
  <r>
    <n v="713"/>
    <x v="7"/>
    <x v="46"/>
    <n v="1067"/>
    <x v="57"/>
    <n v="746"/>
    <n v="20"/>
    <s v="A. Suvarna"/>
    <x v="68"/>
    <d v="2021-05-31T00:00:00"/>
    <d v="2022-12-31T00:00:00"/>
    <n v="580"/>
  </r>
  <r>
    <n v="714"/>
    <x v="7"/>
    <x v="46"/>
    <n v="1067"/>
    <x v="57"/>
    <n v="747"/>
    <n v="21"/>
    <s v="A. Pullamma"/>
    <x v="70"/>
    <d v="2021-05-31T00:00:00"/>
    <d v="2022-12-31T00:00:00"/>
    <n v="580"/>
  </r>
  <r>
    <n v="715"/>
    <x v="0"/>
    <x v="43"/>
    <n v="1068"/>
    <x v="53"/>
    <n v="749"/>
    <n v="9"/>
    <s v="C Sunithamma"/>
    <x v="271"/>
    <d v="2021-05-31T00:00:00"/>
    <d v="2022-12-31T00:00:00"/>
    <n v="580"/>
  </r>
  <r>
    <n v="716"/>
    <x v="0"/>
    <x v="43"/>
    <n v="1068"/>
    <x v="53"/>
    <n v="751"/>
    <n v="11"/>
    <s v="C Susilamma"/>
    <x v="272"/>
    <d v="2021-05-31T00:00:00"/>
    <d v="2022-12-31T00:00:00"/>
    <n v="580"/>
  </r>
  <r>
    <n v="717"/>
    <x v="0"/>
    <x v="43"/>
    <n v="1068"/>
    <x v="53"/>
    <n v="753"/>
    <n v="13"/>
    <s v="LakshmiNarayanamma"/>
    <x v="49"/>
    <d v="2021-05-31T00:00:00"/>
    <d v="2022-12-31T00:00:00"/>
    <n v="580"/>
  </r>
  <r>
    <n v="718"/>
    <x v="7"/>
    <x v="46"/>
    <n v="1067"/>
    <x v="57"/>
    <n v="754"/>
    <n v="22"/>
    <s v="A.Parvathamma"/>
    <x v="70"/>
    <d v="2021-05-31T00:00:00"/>
    <d v="2022-12-31T00:00:00"/>
    <n v="580"/>
  </r>
  <r>
    <n v="719"/>
    <x v="7"/>
    <x v="46"/>
    <n v="1067"/>
    <x v="57"/>
    <n v="755"/>
    <n v="23"/>
    <s v="A.Madhavilatha"/>
    <x v="70"/>
    <d v="2021-05-31T00:00:00"/>
    <d v="2022-12-31T00:00:00"/>
    <n v="580"/>
  </r>
  <r>
    <n v="720"/>
    <x v="7"/>
    <x v="46"/>
    <n v="1067"/>
    <x v="57"/>
    <n v="756"/>
    <n v="24"/>
    <s v="P.Renuka"/>
    <x v="185"/>
    <d v="2021-05-31T00:00:00"/>
    <d v="2022-12-31T00:00:00"/>
    <n v="580"/>
  </r>
  <r>
    <n v="721"/>
    <x v="7"/>
    <x v="46"/>
    <n v="1067"/>
    <x v="57"/>
    <n v="757"/>
    <n v="25"/>
    <s v="A.Hemavathi"/>
    <x v="68"/>
    <d v="2021-05-31T00:00:00"/>
    <d v="2022-12-31T00:00:00"/>
    <n v="580"/>
  </r>
  <r>
    <n v="722"/>
    <x v="7"/>
    <x v="46"/>
    <n v="1067"/>
    <x v="57"/>
    <n v="758"/>
    <n v="26"/>
    <s v="M.Sivamma"/>
    <x v="273"/>
    <d v="2021-05-31T00:00:00"/>
    <d v="2022-12-31T00:00:00"/>
    <n v="580"/>
  </r>
  <r>
    <n v="723"/>
    <x v="0"/>
    <x v="47"/>
    <n v="154"/>
    <x v="58"/>
    <n v="759"/>
    <n v="56"/>
    <s v="B.Anitamma"/>
    <x v="117"/>
    <d v="2021-05-31T00:00:00"/>
    <d v="2022-12-31T00:00:00"/>
    <n v="580"/>
  </r>
  <r>
    <n v="724"/>
    <x v="0"/>
    <x v="47"/>
    <n v="154"/>
    <x v="58"/>
    <n v="760"/>
    <n v="57"/>
    <s v="Pasupala Eswaramma"/>
    <x v="117"/>
    <d v="2021-05-31T00:00:00"/>
    <d v="2022-12-31T00:00:00"/>
    <n v="580"/>
  </r>
  <r>
    <n v="725"/>
    <x v="0"/>
    <x v="47"/>
    <n v="154"/>
    <x v="58"/>
    <n v="761"/>
    <n v="58"/>
    <s v="Lingamma"/>
    <x v="274"/>
    <d v="2021-05-31T00:00:00"/>
    <d v="2022-12-31T00:00:00"/>
    <n v="580"/>
  </r>
  <r>
    <n v="726"/>
    <x v="0"/>
    <x v="47"/>
    <n v="154"/>
    <x v="58"/>
    <n v="762"/>
    <n v="59"/>
    <s v="G.Nagalakshimi"/>
    <x v="175"/>
    <d v="2021-05-31T00:00:00"/>
    <d v="2022-12-31T00:00:00"/>
    <n v="580"/>
  </r>
  <r>
    <n v="727"/>
    <x v="0"/>
    <x v="47"/>
    <n v="154"/>
    <x v="58"/>
    <n v="763"/>
    <n v="60"/>
    <s v="G.Channamma"/>
    <x v="159"/>
    <d v="2021-05-31T00:00:00"/>
    <d v="2022-12-31T00:00:00"/>
    <n v="580"/>
  </r>
  <r>
    <n v="728"/>
    <x v="0"/>
    <x v="47"/>
    <n v="154"/>
    <x v="58"/>
    <n v="764"/>
    <n v="61"/>
    <s v="P. Lakshmi Kantamma"/>
    <x v="274"/>
    <d v="2021-05-31T00:00:00"/>
    <d v="2022-12-31T00:00:00"/>
    <n v="580"/>
  </r>
  <r>
    <n v="729"/>
    <x v="0"/>
    <x v="47"/>
    <n v="154"/>
    <x v="58"/>
    <n v="765"/>
    <n v="62"/>
    <s v="G.Venkata lakshimi"/>
    <x v="117"/>
    <d v="2021-05-31T00:00:00"/>
    <d v="2022-12-31T00:00:00"/>
    <n v="580"/>
  </r>
  <r>
    <n v="730"/>
    <x v="0"/>
    <x v="47"/>
    <n v="154"/>
    <x v="58"/>
    <n v="766"/>
    <n v="63"/>
    <s v="Pasapala Rukmini"/>
    <x v="275"/>
    <d v="2021-05-31T00:00:00"/>
    <d v="2022-12-31T00:00:00"/>
    <n v="580"/>
  </r>
  <r>
    <n v="731"/>
    <x v="0"/>
    <x v="47"/>
    <n v="154"/>
    <x v="58"/>
    <n v="767"/>
    <n v="65"/>
    <s v="Kummara Maheshwari"/>
    <x v="274"/>
    <d v="2021-05-31T00:00:00"/>
    <d v="2022-12-31T00:00:00"/>
    <n v="580"/>
  </r>
  <r>
    <n v="732"/>
    <x v="0"/>
    <x v="47"/>
    <n v="154"/>
    <x v="58"/>
    <n v="768"/>
    <n v="66"/>
    <s v="P. Padmavathi"/>
    <x v="274"/>
    <d v="2021-05-31T00:00:00"/>
    <d v="2022-12-31T00:00:00"/>
    <n v="580"/>
  </r>
  <r>
    <n v="733"/>
    <x v="0"/>
    <x v="47"/>
    <n v="154"/>
    <x v="58"/>
    <n v="769"/>
    <n v="67"/>
    <s v="B. Eswaramma"/>
    <x v="117"/>
    <d v="2021-05-31T00:00:00"/>
    <d v="2022-12-31T00:00:00"/>
    <n v="580"/>
  </r>
  <r>
    <n v="734"/>
    <x v="0"/>
    <x v="47"/>
    <n v="154"/>
    <x v="58"/>
    <n v="770"/>
    <n v="68"/>
    <s v="Lakshmi Devi"/>
    <x v="159"/>
    <d v="2021-05-31T00:00:00"/>
    <d v="2022-12-31T00:00:00"/>
    <n v="580"/>
  </r>
  <r>
    <n v="735"/>
    <x v="0"/>
    <x v="47"/>
    <n v="154"/>
    <x v="58"/>
    <n v="771"/>
    <n v="69"/>
    <s v="M. Chandra Kala"/>
    <x v="109"/>
    <d v="2021-05-31T00:00:00"/>
    <d v="2022-12-31T00:00:00"/>
    <n v="580"/>
  </r>
  <r>
    <n v="736"/>
    <x v="0"/>
    <x v="47"/>
    <n v="154"/>
    <x v="58"/>
    <n v="772"/>
    <n v="70"/>
    <s v="Lakshmi Narasamma"/>
    <x v="109"/>
    <d v="2021-05-31T00:00:00"/>
    <d v="2022-12-31T00:00:00"/>
    <n v="580"/>
  </r>
  <r>
    <n v="737"/>
    <x v="0"/>
    <x v="47"/>
    <n v="154"/>
    <x v="58"/>
    <n v="773"/>
    <n v="71"/>
    <s v="Baita Samudram Lakshidevi"/>
    <x v="276"/>
    <d v="2021-05-31T00:00:00"/>
    <d v="2022-12-31T00:00:00"/>
    <n v="580"/>
  </r>
  <r>
    <n v="738"/>
    <x v="0"/>
    <x v="47"/>
    <n v="154"/>
    <x v="58"/>
    <n v="774"/>
    <n v="72"/>
    <s v="Mannila Venkata Lakshmamma"/>
    <x v="117"/>
    <d v="2021-05-31T00:00:00"/>
    <d v="2022-12-31T00:00:00"/>
    <n v="580"/>
  </r>
  <r>
    <n v="739"/>
    <x v="0"/>
    <x v="47"/>
    <n v="154"/>
    <x v="58"/>
    <n v="775"/>
    <n v="73"/>
    <s v="M. Nageshwari"/>
    <x v="277"/>
    <d v="2021-05-31T00:00:00"/>
    <d v="2022-12-31T00:00:00"/>
    <n v="580"/>
  </r>
  <r>
    <n v="740"/>
    <x v="0"/>
    <x v="47"/>
    <n v="154"/>
    <x v="58"/>
    <n v="776"/>
    <n v="74"/>
    <s v="D.Ysodhamma"/>
    <x v="117"/>
    <d v="2021-05-31T00:00:00"/>
    <d v="2022-12-31T00:00:00"/>
    <n v="580"/>
  </r>
  <r>
    <n v="741"/>
    <x v="0"/>
    <x v="47"/>
    <n v="154"/>
    <x v="58"/>
    <n v="777"/>
    <n v="75"/>
    <s v="G.Hampamma"/>
    <x v="117"/>
    <d v="2021-05-31T00:00:00"/>
    <d v="2022-12-31T00:00:00"/>
    <n v="580"/>
  </r>
  <r>
    <n v="742"/>
    <x v="0"/>
    <x v="47"/>
    <n v="154"/>
    <x v="58"/>
    <n v="778"/>
    <n v="76"/>
    <s v="M.Sarala"/>
    <x v="278"/>
    <d v="2021-05-31T00:00:00"/>
    <d v="2022-12-31T00:00:00"/>
    <n v="580"/>
  </r>
  <r>
    <n v="743"/>
    <x v="0"/>
    <x v="47"/>
    <n v="154"/>
    <x v="58"/>
    <n v="779"/>
    <n v="77"/>
    <s v="Billa Lakshmi Devi"/>
    <x v="275"/>
    <d v="2021-05-31T00:00:00"/>
    <d v="2022-12-31T00:00:00"/>
    <n v="580"/>
  </r>
  <r>
    <n v="744"/>
    <x v="0"/>
    <x v="47"/>
    <n v="154"/>
    <x v="58"/>
    <n v="780"/>
    <n v="78"/>
    <s v="N.Surya Narayana"/>
    <x v="40"/>
    <d v="2021-05-31T00:00:00"/>
    <d v="2022-12-31T00:00:00"/>
    <n v="580"/>
  </r>
  <r>
    <n v="745"/>
    <x v="0"/>
    <x v="47"/>
    <n v="154"/>
    <x v="58"/>
    <n v="781"/>
    <n v="79"/>
    <s v="Lakshmidevi"/>
    <x v="276"/>
    <d v="2021-05-31T00:00:00"/>
    <d v="2022-12-31T00:00:00"/>
    <n v="580"/>
  </r>
  <r>
    <n v="746"/>
    <x v="0"/>
    <x v="47"/>
    <n v="154"/>
    <x v="58"/>
    <n v="782"/>
    <n v="80"/>
    <s v="G.Nagamani"/>
    <x v="279"/>
    <d v="2021-05-31T00:00:00"/>
    <d v="2022-12-31T00:00:00"/>
    <n v="580"/>
  </r>
  <r>
    <n v="747"/>
    <x v="0"/>
    <x v="47"/>
    <n v="154"/>
    <x v="58"/>
    <n v="783"/>
    <n v="81"/>
    <s v="K. Nagaveni"/>
    <x v="274"/>
    <d v="2021-05-31T00:00:00"/>
    <d v="2022-12-31T00:00:00"/>
    <n v="580"/>
  </r>
  <r>
    <n v="748"/>
    <x v="0"/>
    <x v="47"/>
    <n v="154"/>
    <x v="58"/>
    <n v="784"/>
    <n v="82"/>
    <s v="P.Laxmi Devi"/>
    <x v="274"/>
    <d v="2021-05-31T00:00:00"/>
    <d v="2022-12-31T00:00:00"/>
    <n v="580"/>
  </r>
  <r>
    <n v="749"/>
    <x v="0"/>
    <x v="47"/>
    <n v="154"/>
    <x v="58"/>
    <n v="785"/>
    <n v="83"/>
    <s v="Leelavathi"/>
    <x v="70"/>
    <d v="2021-05-31T00:00:00"/>
    <d v="2022-12-31T00:00:00"/>
    <n v="580"/>
  </r>
  <r>
    <n v="750"/>
    <x v="0"/>
    <x v="47"/>
    <n v="154"/>
    <x v="58"/>
    <n v="786"/>
    <n v="84"/>
    <s v="C.Tulasi"/>
    <x v="70"/>
    <d v="2021-05-31T00:00:00"/>
    <d v="2022-12-31T00:00:00"/>
    <n v="580"/>
  </r>
  <r>
    <n v="751"/>
    <x v="0"/>
    <x v="47"/>
    <n v="154"/>
    <x v="58"/>
    <n v="787"/>
    <n v="64"/>
    <s v="B.Naga lakshmi"/>
    <x v="175"/>
    <d v="2021-05-31T00:00:00"/>
    <d v="2022-12-31T00:00:00"/>
    <n v="580"/>
  </r>
  <r>
    <n v="752"/>
    <x v="12"/>
    <x v="37"/>
    <n v="1049"/>
    <x v="46"/>
    <n v="788"/>
    <n v="14"/>
    <s v="Bathini Sivamma"/>
    <x v="268"/>
    <d v="2021-05-31T00:00:00"/>
    <d v="2022-12-31T00:00:00"/>
    <n v="580"/>
  </r>
  <r>
    <n v="753"/>
    <x v="12"/>
    <x v="37"/>
    <n v="1049"/>
    <x v="46"/>
    <n v="789"/>
    <n v="15"/>
    <s v="Talari Lakshminarasamma"/>
    <x v="268"/>
    <d v="2021-05-31T00:00:00"/>
    <d v="2022-12-31T00:00:00"/>
    <n v="580"/>
  </r>
  <r>
    <n v="754"/>
    <x v="1"/>
    <x v="12"/>
    <n v="1070"/>
    <x v="59"/>
    <n v="790"/>
    <n v="1"/>
    <s v="Padhmavathi"/>
    <x v="139"/>
    <d v="2021-05-31T00:00:00"/>
    <d v="2022-12-31T00:00:00"/>
    <n v="580"/>
  </r>
  <r>
    <n v="755"/>
    <x v="1"/>
    <x v="12"/>
    <n v="1070"/>
    <x v="59"/>
    <n v="791"/>
    <n v="2"/>
    <s v="Ramanjinamma"/>
    <x v="139"/>
    <d v="2021-05-31T00:00:00"/>
    <d v="2022-12-31T00:00:00"/>
    <n v="580"/>
  </r>
  <r>
    <n v="756"/>
    <x v="1"/>
    <x v="12"/>
    <n v="1070"/>
    <x v="59"/>
    <n v="792"/>
    <n v="3"/>
    <s v="T Narayanamma"/>
    <x v="139"/>
    <d v="2021-05-31T00:00:00"/>
    <d v="2022-12-31T00:00:00"/>
    <n v="580"/>
  </r>
  <r>
    <n v="757"/>
    <x v="1"/>
    <x v="12"/>
    <n v="1070"/>
    <x v="59"/>
    <n v="793"/>
    <n v="4"/>
    <s v="A. Nagalakshmamma"/>
    <x v="139"/>
    <d v="2021-05-31T00:00:00"/>
    <d v="2022-12-31T00:00:00"/>
    <n v="580"/>
  </r>
  <r>
    <n v="758"/>
    <x v="1"/>
    <x v="12"/>
    <n v="1070"/>
    <x v="59"/>
    <n v="794"/>
    <n v="5"/>
    <s v="B. Anantamma"/>
    <x v="139"/>
    <d v="2021-05-31T00:00:00"/>
    <d v="2022-12-31T00:00:00"/>
    <n v="580"/>
  </r>
  <r>
    <n v="759"/>
    <x v="1"/>
    <x v="12"/>
    <n v="1070"/>
    <x v="59"/>
    <n v="795"/>
    <n v="6"/>
    <s v="Rama Krishnamma"/>
    <x v="139"/>
    <d v="2021-05-31T00:00:00"/>
    <d v="2022-12-31T00:00:00"/>
    <n v="580"/>
  </r>
  <r>
    <n v="760"/>
    <x v="1"/>
    <x v="12"/>
    <n v="1070"/>
    <x v="59"/>
    <n v="796"/>
    <n v="7"/>
    <s v="Peddakka"/>
    <x v="139"/>
    <d v="2021-05-31T00:00:00"/>
    <d v="2022-12-31T00:00:00"/>
    <n v="580"/>
  </r>
  <r>
    <n v="761"/>
    <x v="1"/>
    <x v="12"/>
    <n v="1070"/>
    <x v="59"/>
    <n v="797"/>
    <n v="8"/>
    <s v="Nandha Kumaramma"/>
    <x v="139"/>
    <d v="2021-05-31T00:00:00"/>
    <d v="2022-12-31T00:00:00"/>
    <n v="580"/>
  </r>
  <r>
    <n v="762"/>
    <x v="1"/>
    <x v="12"/>
    <n v="1070"/>
    <x v="59"/>
    <n v="798"/>
    <n v="9"/>
    <s v="Balamma"/>
    <x v="139"/>
    <d v="2021-05-31T00:00:00"/>
    <d v="2022-12-31T00:00:00"/>
    <n v="580"/>
  </r>
  <r>
    <n v="763"/>
    <x v="1"/>
    <x v="12"/>
    <n v="1070"/>
    <x v="59"/>
    <n v="799"/>
    <n v="10"/>
    <s v="A Laxmi"/>
    <x v="139"/>
    <d v="2021-05-31T00:00:00"/>
    <d v="2022-12-31T00:00:00"/>
    <n v="580"/>
  </r>
  <r>
    <n v="764"/>
    <x v="1"/>
    <x v="12"/>
    <n v="1070"/>
    <x v="59"/>
    <n v="800"/>
    <n v="11"/>
    <s v="J Narasamma"/>
    <x v="139"/>
    <d v="2021-05-31T00:00:00"/>
    <d v="2022-12-31T00:00:00"/>
    <n v="580"/>
  </r>
  <r>
    <n v="765"/>
    <x v="1"/>
    <x v="12"/>
    <n v="1070"/>
    <x v="59"/>
    <n v="801"/>
    <n v="12"/>
    <s v="Lakshmi Kantamma"/>
    <x v="139"/>
    <d v="2021-05-31T00:00:00"/>
    <d v="2022-12-31T00:00:00"/>
    <n v="580"/>
  </r>
  <r>
    <n v="766"/>
    <x v="1"/>
    <x v="12"/>
    <n v="1070"/>
    <x v="59"/>
    <n v="802"/>
    <n v="13"/>
    <s v="Venkatesh Laxmi"/>
    <x v="139"/>
    <d v="2021-05-31T00:00:00"/>
    <d v="2022-12-31T00:00:00"/>
    <n v="580"/>
  </r>
  <r>
    <n v="767"/>
    <x v="1"/>
    <x v="12"/>
    <n v="1070"/>
    <x v="59"/>
    <n v="803"/>
    <n v="14"/>
    <s v="A M Nagalaxmi"/>
    <x v="139"/>
    <d v="2021-05-31T00:00:00"/>
    <d v="2022-12-31T00:00:00"/>
    <n v="580"/>
  </r>
  <r>
    <n v="768"/>
    <x v="1"/>
    <x v="12"/>
    <n v="1070"/>
    <x v="59"/>
    <n v="804"/>
    <n v="15"/>
    <s v="Lingamma"/>
    <x v="139"/>
    <d v="2021-05-31T00:00:00"/>
    <d v="2022-12-31T00:00:00"/>
    <n v="580"/>
  </r>
  <r>
    <n v="769"/>
    <x v="1"/>
    <x v="12"/>
    <n v="1070"/>
    <x v="59"/>
    <n v="805"/>
    <n v="16"/>
    <s v="T. Jyothi"/>
    <x v="139"/>
    <d v="2021-05-31T00:00:00"/>
    <d v="2022-12-31T00:00:00"/>
    <n v="580"/>
  </r>
  <r>
    <n v="770"/>
    <x v="1"/>
    <x v="12"/>
    <n v="1070"/>
    <x v="59"/>
    <n v="806"/>
    <n v="17"/>
    <s v="Malagundla Narayanamma"/>
    <x v="139"/>
    <d v="2021-05-31T00:00:00"/>
    <d v="2022-12-31T00:00:00"/>
    <n v="580"/>
  </r>
  <r>
    <n v="771"/>
    <x v="1"/>
    <x v="12"/>
    <n v="1070"/>
    <x v="59"/>
    <n v="807"/>
    <n v="18"/>
    <s v="Varalkshmi"/>
    <x v="139"/>
    <d v="2021-05-31T00:00:00"/>
    <d v="2022-12-31T00:00:00"/>
    <n v="580"/>
  </r>
  <r>
    <n v="772"/>
    <x v="1"/>
    <x v="12"/>
    <n v="1070"/>
    <x v="59"/>
    <n v="808"/>
    <n v="19"/>
    <s v="Chandramma"/>
    <x v="139"/>
    <d v="2021-05-31T00:00:00"/>
    <d v="2022-12-31T00:00:00"/>
    <n v="580"/>
  </r>
  <r>
    <n v="773"/>
    <x v="1"/>
    <x v="12"/>
    <n v="1070"/>
    <x v="59"/>
    <n v="809"/>
    <n v="20"/>
    <s v="Subbamma"/>
    <x v="139"/>
    <d v="2021-05-31T00:00:00"/>
    <d v="2022-12-31T00:00:00"/>
    <n v="580"/>
  </r>
  <r>
    <n v="774"/>
    <x v="1"/>
    <x v="12"/>
    <n v="1070"/>
    <x v="59"/>
    <n v="810"/>
    <n v="21"/>
    <s v="Lalithamma"/>
    <x v="280"/>
    <d v="2021-05-31T00:00:00"/>
    <d v="2022-12-31T00:00:00"/>
    <n v="580"/>
  </r>
  <r>
    <n v="775"/>
    <x v="1"/>
    <x v="12"/>
    <n v="1070"/>
    <x v="59"/>
    <n v="811"/>
    <n v="22"/>
    <s v="A Charanadrkala"/>
    <x v="280"/>
    <d v="2021-05-31T00:00:00"/>
    <d v="2022-12-31T00:00:00"/>
    <n v="580"/>
  </r>
  <r>
    <n v="776"/>
    <x v="1"/>
    <x v="12"/>
    <n v="1070"/>
    <x v="59"/>
    <n v="812"/>
    <n v="23"/>
    <s v="Lakshmi Devi"/>
    <x v="280"/>
    <d v="2021-05-31T00:00:00"/>
    <d v="2022-12-31T00:00:00"/>
    <n v="580"/>
  </r>
  <r>
    <n v="777"/>
    <x v="1"/>
    <x v="12"/>
    <n v="1070"/>
    <x v="59"/>
    <n v="813"/>
    <n v="24"/>
    <s v="Surayakala"/>
    <x v="142"/>
    <d v="2021-05-31T00:00:00"/>
    <d v="2022-12-31T00:00:00"/>
    <n v="580"/>
  </r>
  <r>
    <n v="778"/>
    <x v="1"/>
    <x v="12"/>
    <n v="1070"/>
    <x v="59"/>
    <n v="814"/>
    <n v="25"/>
    <s v="Meenakshi"/>
    <x v="280"/>
    <d v="2021-05-31T00:00:00"/>
    <d v="2022-12-31T00:00:00"/>
    <n v="580"/>
  </r>
  <r>
    <n v="779"/>
    <x v="1"/>
    <x v="12"/>
    <n v="1070"/>
    <x v="59"/>
    <n v="815"/>
    <n v="26"/>
    <s v="Ramana reddy"/>
    <x v="281"/>
    <d v="2021-05-31T00:00:00"/>
    <d v="2022-12-31T00:00:00"/>
    <n v="580"/>
  </r>
  <r>
    <n v="780"/>
    <x v="1"/>
    <x v="12"/>
    <n v="1070"/>
    <x v="59"/>
    <n v="816"/>
    <n v="27"/>
    <s v="D Sandhya"/>
    <x v="282"/>
    <d v="2021-05-31T00:00:00"/>
    <d v="2022-12-31T00:00:00"/>
    <n v="580"/>
  </r>
  <r>
    <n v="781"/>
    <x v="1"/>
    <x v="12"/>
    <n v="1070"/>
    <x v="59"/>
    <n v="817"/>
    <n v="28"/>
    <s v="lakshmi devi"/>
    <x v="280"/>
    <d v="2021-05-31T00:00:00"/>
    <d v="2022-12-31T00:00:00"/>
    <n v="580"/>
  </r>
  <r>
    <n v="782"/>
    <x v="1"/>
    <x v="12"/>
    <n v="1070"/>
    <x v="59"/>
    <n v="818"/>
    <n v="29"/>
    <s v="B. Nagamani"/>
    <x v="280"/>
    <d v="2021-05-31T00:00:00"/>
    <d v="2022-12-31T00:00:00"/>
    <n v="580"/>
  </r>
  <r>
    <n v="783"/>
    <x v="7"/>
    <x v="46"/>
    <n v="1067"/>
    <x v="57"/>
    <n v="819"/>
    <n v="27"/>
    <s v="B.Ramadevi"/>
    <x v="283"/>
    <d v="2021-05-31T00:00:00"/>
    <d v="2022-12-31T00:00:00"/>
    <n v="580"/>
  </r>
  <r>
    <n v="784"/>
    <x v="7"/>
    <x v="46"/>
    <n v="1067"/>
    <x v="57"/>
    <n v="820"/>
    <n v="28"/>
    <s v="P.Venkatalakshmi"/>
    <x v="102"/>
    <d v="2021-05-31T00:00:00"/>
    <d v="2022-12-31T00:00:00"/>
    <n v="580"/>
  </r>
  <r>
    <n v="785"/>
    <x v="7"/>
    <x v="46"/>
    <n v="1067"/>
    <x v="57"/>
    <n v="821"/>
    <n v="29"/>
    <s v="J.Renuka"/>
    <x v="273"/>
    <d v="2021-05-31T00:00:00"/>
    <d v="2022-12-31T00:00:00"/>
    <n v="580"/>
  </r>
  <r>
    <n v="786"/>
    <x v="7"/>
    <x v="46"/>
    <n v="1067"/>
    <x v="57"/>
    <n v="822"/>
    <n v="30"/>
    <s v="A.Sreedevi"/>
    <x v="70"/>
    <d v="2021-05-31T00:00:00"/>
    <d v="2022-12-31T00:00:00"/>
    <n v="580"/>
  </r>
  <r>
    <n v="787"/>
    <x v="7"/>
    <x v="46"/>
    <n v="1067"/>
    <x v="57"/>
    <n v="823"/>
    <n v="31"/>
    <s v="C.Vijayalakshmi"/>
    <x v="284"/>
    <d v="2021-05-31T00:00:00"/>
    <d v="2022-12-31T00:00:00"/>
    <n v="580"/>
  </r>
  <r>
    <n v="788"/>
    <x v="1"/>
    <x v="23"/>
    <n v="1071"/>
    <x v="30"/>
    <n v="824"/>
    <n v="1"/>
    <s v="Sarada"/>
    <x v="94"/>
    <d v="2021-05-31T00:00:00"/>
    <d v="2022-12-31T00:00:00"/>
    <n v="580"/>
  </r>
  <r>
    <n v="789"/>
    <x v="1"/>
    <x v="23"/>
    <n v="1071"/>
    <x v="30"/>
    <n v="825"/>
    <n v="2"/>
    <s v="Anasuya"/>
    <x v="94"/>
    <d v="2021-05-31T00:00:00"/>
    <d v="2022-12-31T00:00:00"/>
    <n v="580"/>
  </r>
  <r>
    <n v="790"/>
    <x v="1"/>
    <x v="23"/>
    <n v="1071"/>
    <x v="30"/>
    <n v="826"/>
    <n v="3"/>
    <s v="Usharani"/>
    <x v="94"/>
    <d v="2021-05-31T00:00:00"/>
    <d v="2022-12-31T00:00:00"/>
    <n v="580"/>
  </r>
  <r>
    <n v="791"/>
    <x v="1"/>
    <x v="23"/>
    <n v="1071"/>
    <x v="30"/>
    <n v="827"/>
    <n v="4"/>
    <s v="Latha"/>
    <x v="238"/>
    <d v="2021-05-31T00:00:00"/>
    <d v="2022-12-31T00:00:00"/>
    <n v="580"/>
  </r>
  <r>
    <n v="792"/>
    <x v="1"/>
    <x v="23"/>
    <n v="1071"/>
    <x v="30"/>
    <n v="828"/>
    <n v="5"/>
    <s v="Saraswathi"/>
    <x v="238"/>
    <d v="2021-05-31T00:00:00"/>
    <d v="2022-12-31T00:00:00"/>
    <n v="580"/>
  </r>
  <r>
    <n v="793"/>
    <x v="1"/>
    <x v="23"/>
    <n v="1071"/>
    <x v="30"/>
    <n v="829"/>
    <n v="6"/>
    <s v="Gayatri"/>
    <x v="238"/>
    <d v="2021-05-31T00:00:00"/>
    <d v="2022-12-31T00:00:00"/>
    <n v="580"/>
  </r>
  <r>
    <n v="794"/>
    <x v="1"/>
    <x v="23"/>
    <n v="1071"/>
    <x v="30"/>
    <n v="830"/>
    <n v="7"/>
    <s v="Nagarathna"/>
    <x v="238"/>
    <d v="2021-05-31T00:00:00"/>
    <d v="2022-12-31T00:00:00"/>
    <n v="580"/>
  </r>
  <r>
    <n v="795"/>
    <x v="1"/>
    <x v="23"/>
    <n v="1071"/>
    <x v="30"/>
    <n v="831"/>
    <n v="8"/>
    <s v="Anasuyamma"/>
    <x v="238"/>
    <d v="2021-05-31T00:00:00"/>
    <d v="2022-12-31T00:00:00"/>
    <n v="580"/>
  </r>
  <r>
    <n v="796"/>
    <x v="1"/>
    <x v="23"/>
    <n v="1071"/>
    <x v="30"/>
    <n v="832"/>
    <n v="9"/>
    <s v="Chndhra kala"/>
    <x v="238"/>
    <d v="2021-05-31T00:00:00"/>
    <d v="2022-12-31T00:00:00"/>
    <n v="580"/>
  </r>
  <r>
    <n v="797"/>
    <x v="1"/>
    <x v="23"/>
    <n v="1071"/>
    <x v="30"/>
    <n v="833"/>
    <n v="10"/>
    <s v="Padma"/>
    <x v="238"/>
    <d v="2021-05-31T00:00:00"/>
    <d v="2022-12-31T00:00:00"/>
    <n v="580"/>
  </r>
  <r>
    <n v="798"/>
    <x v="1"/>
    <x v="18"/>
    <n v="948"/>
    <x v="22"/>
    <n v="834"/>
    <n v="14"/>
    <s v="G,Ummadevi"/>
    <x v="185"/>
    <d v="2021-05-31T00:00:00"/>
    <d v="2022-12-31T00:00:00"/>
    <n v="580"/>
  </r>
  <r>
    <n v="799"/>
    <x v="1"/>
    <x v="18"/>
    <n v="948"/>
    <x v="22"/>
    <n v="835"/>
    <n v="15"/>
    <s v="G.Obulamma"/>
    <x v="97"/>
    <d v="2021-05-31T00:00:00"/>
    <d v="2022-12-31T00:00:00"/>
    <n v="580"/>
  </r>
  <r>
    <n v="800"/>
    <x v="1"/>
    <x v="18"/>
    <n v="948"/>
    <x v="22"/>
    <n v="836"/>
    <n v="16"/>
    <s v="Nagaveni"/>
    <x v="97"/>
    <d v="2021-05-31T00:00:00"/>
    <d v="2022-12-31T00:00:00"/>
    <n v="580"/>
  </r>
  <r>
    <n v="801"/>
    <x v="1"/>
    <x v="18"/>
    <n v="948"/>
    <x v="22"/>
    <n v="837"/>
    <n v="17"/>
    <s v="B.Ademma"/>
    <x v="184"/>
    <d v="2021-05-31T00:00:00"/>
    <d v="2022-12-31T00:00:00"/>
    <n v="580"/>
  </r>
  <r>
    <n v="802"/>
    <x v="1"/>
    <x v="18"/>
    <n v="948"/>
    <x v="22"/>
    <n v="838"/>
    <n v="18"/>
    <s v="P.Anjinamma"/>
    <x v="285"/>
    <d v="2021-05-31T00:00:00"/>
    <d v="2022-12-31T00:00:00"/>
    <n v="580"/>
  </r>
  <r>
    <n v="803"/>
    <x v="1"/>
    <x v="18"/>
    <n v="948"/>
    <x v="22"/>
    <n v="839"/>
    <n v="19"/>
    <s v="Ramalakshmi"/>
    <x v="198"/>
    <d v="2021-05-31T00:00:00"/>
    <d v="2022-12-31T00:00:00"/>
    <n v="580"/>
  </r>
  <r>
    <n v="804"/>
    <x v="1"/>
    <x v="18"/>
    <n v="948"/>
    <x v="22"/>
    <n v="840"/>
    <n v="20"/>
    <s v="P.Renukamma"/>
    <x v="286"/>
    <d v="2021-05-31T00:00:00"/>
    <d v="2022-12-31T00:00:00"/>
    <n v="580"/>
  </r>
  <r>
    <n v="805"/>
    <x v="1"/>
    <x v="18"/>
    <n v="948"/>
    <x v="22"/>
    <n v="841"/>
    <n v="21"/>
    <s v="G.Mamatha"/>
    <x v="97"/>
    <d v="2021-05-31T00:00:00"/>
    <d v="2022-12-31T00:00:00"/>
    <n v="580"/>
  </r>
  <r>
    <n v="806"/>
    <x v="1"/>
    <x v="18"/>
    <n v="948"/>
    <x v="22"/>
    <n v="842"/>
    <n v="22"/>
    <s v="G.Krishnamma"/>
    <x v="97"/>
    <d v="2021-05-31T00:00:00"/>
    <d v="2022-12-31T00:00:00"/>
    <n v="580"/>
  </r>
  <r>
    <n v="807"/>
    <x v="1"/>
    <x v="18"/>
    <n v="948"/>
    <x v="22"/>
    <n v="843"/>
    <n v="23"/>
    <s v="C.Nagamma"/>
    <x v="233"/>
    <d v="2021-05-31T00:00:00"/>
    <d v="2022-12-31T00:00:00"/>
    <n v="580"/>
  </r>
  <r>
    <n v="808"/>
    <x v="1"/>
    <x v="18"/>
    <n v="948"/>
    <x v="22"/>
    <n v="844"/>
    <n v="24"/>
    <s v="G.Aswani"/>
    <x v="97"/>
    <d v="2021-05-31T00:00:00"/>
    <d v="2022-12-31T00:00:00"/>
    <n v="580"/>
  </r>
  <r>
    <n v="809"/>
    <x v="1"/>
    <x v="18"/>
    <n v="948"/>
    <x v="22"/>
    <n v="845"/>
    <n v="25"/>
    <s v="P.Venkataramanamma"/>
    <x v="238"/>
    <d v="2021-05-31T00:00:00"/>
    <d v="2022-12-31T00:00:00"/>
    <n v="580"/>
  </r>
  <r>
    <n v="810"/>
    <x v="8"/>
    <x v="48"/>
    <n v="992"/>
    <x v="60"/>
    <n v="846"/>
    <n v="1"/>
    <s v="B Mounika"/>
    <x v="287"/>
    <d v="2021-05-31T00:00:00"/>
    <d v="2022-12-31T00:00:00"/>
    <n v="580"/>
  </r>
  <r>
    <n v="811"/>
    <x v="8"/>
    <x v="48"/>
    <n v="992"/>
    <x v="60"/>
    <n v="847"/>
    <n v="2"/>
    <s v="C.Varalakshmi"/>
    <x v="160"/>
    <d v="2021-05-31T00:00:00"/>
    <d v="2022-12-31T00:00:00"/>
    <n v="580"/>
  </r>
  <r>
    <n v="812"/>
    <x v="8"/>
    <x v="48"/>
    <n v="992"/>
    <x v="60"/>
    <n v="848"/>
    <n v="3"/>
    <s v="P.Subhadramma"/>
    <x v="181"/>
    <d v="2021-05-31T00:00:00"/>
    <d v="2022-12-31T00:00:00"/>
    <n v="580"/>
  </r>
  <r>
    <n v="813"/>
    <x v="8"/>
    <x v="48"/>
    <n v="992"/>
    <x v="60"/>
    <n v="849"/>
    <n v="4"/>
    <s v="Gaddam Lakshmi"/>
    <x v="135"/>
    <d v="2021-05-31T00:00:00"/>
    <d v="2022-12-31T00:00:00"/>
    <n v="580"/>
  </r>
  <r>
    <n v="814"/>
    <x v="8"/>
    <x v="48"/>
    <n v="992"/>
    <x v="60"/>
    <n v="850"/>
    <n v="5"/>
    <s v="P.Krishnamma"/>
    <x v="53"/>
    <d v="2021-05-31T00:00:00"/>
    <d v="2022-12-31T00:00:00"/>
    <n v="580"/>
  </r>
  <r>
    <n v="815"/>
    <x v="8"/>
    <x v="48"/>
    <n v="992"/>
    <x v="60"/>
    <n v="851"/>
    <n v="6"/>
    <s v="M.Susilamma"/>
    <x v="181"/>
    <d v="2021-05-31T00:00:00"/>
    <d v="2022-12-31T00:00:00"/>
    <n v="580"/>
  </r>
  <r>
    <n v="816"/>
    <x v="8"/>
    <x v="48"/>
    <n v="992"/>
    <x v="60"/>
    <n v="852"/>
    <n v="7"/>
    <s v="B.Nagalakshimi"/>
    <x v="53"/>
    <d v="2021-05-31T00:00:00"/>
    <d v="2022-12-31T00:00:00"/>
    <n v="580"/>
  </r>
  <r>
    <n v="817"/>
    <x v="8"/>
    <x v="48"/>
    <n v="992"/>
    <x v="60"/>
    <n v="853"/>
    <n v="8"/>
    <s v="C Chandra Kala"/>
    <x v="181"/>
    <d v="2021-05-31T00:00:00"/>
    <d v="2022-12-31T00:00:00"/>
    <n v="580"/>
  </r>
  <r>
    <n v="818"/>
    <x v="8"/>
    <x v="48"/>
    <n v="992"/>
    <x v="60"/>
    <n v="854"/>
    <n v="9"/>
    <s v="B Narayana Swamy"/>
    <x v="181"/>
    <d v="2021-05-31T00:00:00"/>
    <d v="2022-12-31T00:00:00"/>
    <n v="580"/>
  </r>
  <r>
    <n v="819"/>
    <x v="8"/>
    <x v="48"/>
    <n v="992"/>
    <x v="60"/>
    <n v="855"/>
    <n v="10"/>
    <s v="Gaddam shiva lakshimidevi"/>
    <x v="53"/>
    <d v="2021-05-31T00:00:00"/>
    <d v="2022-12-31T00:00:00"/>
    <n v="580"/>
  </r>
  <r>
    <n v="820"/>
    <x v="8"/>
    <x v="48"/>
    <n v="992"/>
    <x v="60"/>
    <n v="856"/>
    <n v="11"/>
    <s v="B.Nagalakshimi"/>
    <x v="160"/>
    <d v="2021-05-31T00:00:00"/>
    <d v="2022-12-31T00:00:00"/>
    <n v="580"/>
  </r>
  <r>
    <n v="821"/>
    <x v="8"/>
    <x v="48"/>
    <n v="992"/>
    <x v="60"/>
    <n v="857"/>
    <n v="12"/>
    <s v="B.Subbamma"/>
    <x v="53"/>
    <d v="2021-05-31T00:00:00"/>
    <d v="2022-12-31T00:00:00"/>
    <n v="580"/>
  </r>
  <r>
    <n v="822"/>
    <x v="8"/>
    <x v="48"/>
    <n v="992"/>
    <x v="60"/>
    <n v="858"/>
    <n v="13"/>
    <s v="B.Nagaveni"/>
    <x v="288"/>
    <d v="2021-05-31T00:00:00"/>
    <d v="2022-12-31T00:00:00"/>
    <n v="580"/>
  </r>
  <r>
    <n v="823"/>
    <x v="8"/>
    <x v="48"/>
    <n v="992"/>
    <x v="60"/>
    <n v="859"/>
    <n v="14"/>
    <s v="B.Rangamma"/>
    <x v="289"/>
    <d v="2021-05-31T00:00:00"/>
    <d v="2022-12-31T00:00:00"/>
    <n v="580"/>
  </r>
  <r>
    <n v="824"/>
    <x v="8"/>
    <x v="48"/>
    <n v="977"/>
    <x v="61"/>
    <n v="860"/>
    <n v="1"/>
    <s v="B.Lalkshmi devi"/>
    <x v="290"/>
    <d v="2021-05-31T00:00:00"/>
    <d v="2022-12-31T00:00:00"/>
    <n v="580"/>
  </r>
  <r>
    <n v="825"/>
    <x v="8"/>
    <x v="48"/>
    <n v="977"/>
    <x v="61"/>
    <n v="861"/>
    <n v="2"/>
    <s v="B.Pullamma"/>
    <x v="178"/>
    <d v="2021-05-31T00:00:00"/>
    <d v="2022-12-31T00:00:00"/>
    <n v="580"/>
  </r>
  <r>
    <n v="826"/>
    <x v="8"/>
    <x v="48"/>
    <n v="977"/>
    <x v="61"/>
    <n v="862"/>
    <n v="3"/>
    <s v="B.Pullamma"/>
    <x v="178"/>
    <d v="2021-05-31T00:00:00"/>
    <d v="2022-12-31T00:00:00"/>
    <n v="580"/>
  </r>
  <r>
    <n v="827"/>
    <x v="8"/>
    <x v="48"/>
    <n v="977"/>
    <x v="61"/>
    <n v="863"/>
    <n v="4"/>
    <s v="B.Lalkshmi devi"/>
    <x v="241"/>
    <d v="2021-05-31T00:00:00"/>
    <d v="2022-12-31T00:00:00"/>
    <n v="580"/>
  </r>
  <r>
    <n v="828"/>
    <x v="8"/>
    <x v="48"/>
    <n v="977"/>
    <x v="61"/>
    <n v="864"/>
    <n v="5"/>
    <s v="S.Adilakshimi"/>
    <x v="291"/>
    <d v="2021-05-31T00:00:00"/>
    <d v="2022-12-31T00:00:00"/>
    <n v="580"/>
  </r>
  <r>
    <n v="829"/>
    <x v="8"/>
    <x v="48"/>
    <n v="977"/>
    <x v="61"/>
    <n v="865"/>
    <n v="6"/>
    <s v="S.Nageswari"/>
    <x v="178"/>
    <d v="2021-05-31T00:00:00"/>
    <d v="2022-12-31T00:00:00"/>
    <n v="580"/>
  </r>
  <r>
    <n v="830"/>
    <x v="8"/>
    <x v="48"/>
    <n v="977"/>
    <x v="61"/>
    <n v="866"/>
    <n v="7"/>
    <s v="S.Peddakka"/>
    <x v="178"/>
    <d v="2021-05-31T00:00:00"/>
    <d v="2022-12-31T00:00:00"/>
    <n v="580"/>
  </r>
  <r>
    <n v="831"/>
    <x v="8"/>
    <x v="48"/>
    <n v="977"/>
    <x v="61"/>
    <n v="867"/>
    <n v="8"/>
    <s v="S.Ligamma"/>
    <x v="160"/>
    <d v="2021-05-31T00:00:00"/>
    <d v="2022-12-31T00:00:00"/>
    <n v="580"/>
  </r>
  <r>
    <n v="832"/>
    <x v="8"/>
    <x v="48"/>
    <n v="977"/>
    <x v="61"/>
    <n v="868"/>
    <n v="9"/>
    <s v="S.Kumari"/>
    <x v="160"/>
    <d v="2021-05-31T00:00:00"/>
    <d v="2022-12-31T00:00:00"/>
    <n v="580"/>
  </r>
  <r>
    <n v="833"/>
    <x v="8"/>
    <x v="48"/>
    <n v="977"/>
    <x v="61"/>
    <n v="869"/>
    <n v="10"/>
    <s v="S.Lakshmi devi"/>
    <x v="178"/>
    <d v="2021-05-31T00:00:00"/>
    <d v="2022-12-31T00:00:00"/>
    <n v="580"/>
  </r>
  <r>
    <n v="834"/>
    <x v="8"/>
    <x v="48"/>
    <n v="977"/>
    <x v="61"/>
    <n v="870"/>
    <n v="11"/>
    <s v="T.Lakshmi devi"/>
    <x v="167"/>
    <d v="2021-05-31T00:00:00"/>
    <d v="2022-12-31T00:00:00"/>
    <n v="580"/>
  </r>
  <r>
    <n v="835"/>
    <x v="7"/>
    <x v="49"/>
    <n v="1072"/>
    <x v="62"/>
    <n v="871"/>
    <n v="1"/>
    <s v="A Vasudhra"/>
    <x v="204"/>
    <d v="2021-05-31T00:00:00"/>
    <d v="2022-12-31T00:00:00"/>
    <n v="580"/>
  </r>
  <r>
    <n v="836"/>
    <x v="7"/>
    <x v="49"/>
    <n v="1072"/>
    <x v="62"/>
    <n v="872"/>
    <n v="2"/>
    <s v="K Sridevi"/>
    <x v="204"/>
    <d v="2021-05-31T00:00:00"/>
    <d v="2022-12-31T00:00:00"/>
    <n v="580"/>
  </r>
  <r>
    <n v="837"/>
    <x v="7"/>
    <x v="49"/>
    <n v="1072"/>
    <x v="62"/>
    <n v="873"/>
    <n v="3"/>
    <s v="M Yellamma"/>
    <x v="104"/>
    <d v="2021-05-31T00:00:00"/>
    <d v="2022-12-31T00:00:00"/>
    <n v="580"/>
  </r>
  <r>
    <n v="838"/>
    <x v="7"/>
    <x v="49"/>
    <n v="1072"/>
    <x v="62"/>
    <n v="874"/>
    <n v="4"/>
    <s v="A Pullamma"/>
    <x v="204"/>
    <d v="2021-05-31T00:00:00"/>
    <d v="2022-12-31T00:00:00"/>
    <n v="580"/>
  </r>
  <r>
    <n v="839"/>
    <x v="7"/>
    <x v="49"/>
    <n v="1072"/>
    <x v="62"/>
    <n v="875"/>
    <n v="5"/>
    <s v="k Ademma"/>
    <x v="204"/>
    <d v="2021-05-31T00:00:00"/>
    <d v="2022-12-31T00:00:00"/>
    <n v="580"/>
  </r>
  <r>
    <n v="840"/>
    <x v="7"/>
    <x v="49"/>
    <n v="1072"/>
    <x v="62"/>
    <n v="876"/>
    <n v="6"/>
    <s v="C Adilakshmi"/>
    <x v="204"/>
    <d v="2021-05-31T00:00:00"/>
    <d v="2022-12-31T00:00:00"/>
    <n v="580"/>
  </r>
  <r>
    <n v="841"/>
    <x v="7"/>
    <x v="49"/>
    <n v="1072"/>
    <x v="62"/>
    <n v="877"/>
    <n v="7"/>
    <s v="S Ashabhee"/>
    <x v="204"/>
    <d v="2021-05-31T00:00:00"/>
    <d v="2022-12-31T00:00:00"/>
    <n v="580"/>
  </r>
  <r>
    <n v="842"/>
    <x v="7"/>
    <x v="49"/>
    <n v="1072"/>
    <x v="62"/>
    <n v="878"/>
    <n v="8"/>
    <s v="K Pullamma"/>
    <x v="202"/>
    <d v="2021-05-31T00:00:00"/>
    <d v="2022-12-31T00:00:00"/>
    <n v="580"/>
  </r>
  <r>
    <n v="843"/>
    <x v="7"/>
    <x v="49"/>
    <n v="1072"/>
    <x v="62"/>
    <n v="879"/>
    <n v="9"/>
    <s v="M Saraswathi"/>
    <x v="204"/>
    <d v="2021-05-31T00:00:00"/>
    <d v="2022-12-31T00:00:00"/>
    <n v="580"/>
  </r>
  <r>
    <n v="844"/>
    <x v="7"/>
    <x v="49"/>
    <n v="1072"/>
    <x v="62"/>
    <n v="880"/>
    <n v="10"/>
    <s v="K Radhamma"/>
    <x v="204"/>
    <d v="2021-05-31T00:00:00"/>
    <d v="2022-12-31T00:00:00"/>
    <n v="580"/>
  </r>
  <r>
    <n v="845"/>
    <x v="7"/>
    <x v="49"/>
    <n v="1072"/>
    <x v="62"/>
    <n v="881"/>
    <n v="11"/>
    <s v="Amaravathi"/>
    <x v="292"/>
    <d v="2021-05-31T00:00:00"/>
    <d v="2022-12-31T00:00:00"/>
    <n v="580"/>
  </r>
  <r>
    <n v="846"/>
    <x v="7"/>
    <x v="49"/>
    <n v="1072"/>
    <x v="62"/>
    <n v="882"/>
    <n v="12"/>
    <s v="K Lathamma"/>
    <x v="293"/>
    <d v="2021-05-31T00:00:00"/>
    <d v="2022-12-31T00:00:00"/>
    <n v="580"/>
  </r>
  <r>
    <n v="847"/>
    <x v="7"/>
    <x v="49"/>
    <n v="1072"/>
    <x v="62"/>
    <n v="883"/>
    <n v="13"/>
    <s v="Savitri"/>
    <x v="148"/>
    <d v="2021-05-31T00:00:00"/>
    <d v="2022-12-31T00:00:00"/>
    <n v="580"/>
  </r>
  <r>
    <n v="848"/>
    <x v="7"/>
    <x v="49"/>
    <n v="1072"/>
    <x v="62"/>
    <n v="884"/>
    <n v="14"/>
    <s v="Devakka"/>
    <x v="139"/>
    <d v="2021-05-31T00:00:00"/>
    <d v="2022-12-31T00:00:00"/>
    <n v="580"/>
  </r>
  <r>
    <n v="849"/>
    <x v="7"/>
    <x v="49"/>
    <n v="1072"/>
    <x v="62"/>
    <n v="885"/>
    <n v="15"/>
    <s v="G Ramasubbamma"/>
    <x v="254"/>
    <d v="2021-05-31T00:00:00"/>
    <d v="2022-12-31T00:00:00"/>
    <n v="580"/>
  </r>
  <r>
    <n v="850"/>
    <x v="7"/>
    <x v="49"/>
    <n v="1072"/>
    <x v="62"/>
    <n v="886"/>
    <n v="16"/>
    <s v="G Chnnamma"/>
    <x v="254"/>
    <d v="2021-05-31T00:00:00"/>
    <d v="2022-12-31T00:00:00"/>
    <n v="580"/>
  </r>
  <r>
    <n v="851"/>
    <x v="7"/>
    <x v="49"/>
    <n v="1072"/>
    <x v="62"/>
    <n v="887"/>
    <n v="17"/>
    <s v="M Lakshmidevi"/>
    <x v="200"/>
    <d v="2021-05-31T00:00:00"/>
    <d v="2022-12-31T00:00:00"/>
    <n v="580"/>
  </r>
  <r>
    <n v="852"/>
    <x v="7"/>
    <x v="49"/>
    <n v="1072"/>
    <x v="62"/>
    <n v="888"/>
    <n v="18"/>
    <s v="Maleswari"/>
    <x v="254"/>
    <d v="2021-05-31T00:00:00"/>
    <d v="2022-12-31T00:00:00"/>
    <n v="580"/>
  </r>
  <r>
    <n v="853"/>
    <x v="7"/>
    <x v="49"/>
    <n v="1072"/>
    <x v="62"/>
    <n v="889"/>
    <n v="19"/>
    <s v="D Eswaramma"/>
    <x v="200"/>
    <d v="2021-05-31T00:00:00"/>
    <d v="2022-12-31T00:00:00"/>
    <n v="580"/>
  </r>
  <r>
    <n v="854"/>
    <x v="7"/>
    <x v="49"/>
    <n v="1072"/>
    <x v="62"/>
    <n v="890"/>
    <n v="20"/>
    <s v="J Munemma"/>
    <x v="230"/>
    <d v="2021-05-31T00:00:00"/>
    <d v="2022-12-31T00:00:00"/>
    <n v="580"/>
  </r>
  <r>
    <n v="855"/>
    <x v="7"/>
    <x v="49"/>
    <n v="1072"/>
    <x v="62"/>
    <n v="891"/>
    <n v="21"/>
    <s v="T Nallamma"/>
    <x v="148"/>
    <d v="2021-05-31T00:00:00"/>
    <d v="2022-12-31T00:00:00"/>
    <n v="580"/>
  </r>
  <r>
    <n v="856"/>
    <x v="7"/>
    <x v="49"/>
    <n v="1072"/>
    <x v="62"/>
    <n v="892"/>
    <n v="22"/>
    <s v="S.Shahanabegam"/>
    <x v="139"/>
    <d v="2021-05-31T00:00:00"/>
    <d v="2022-12-31T00:00:00"/>
    <n v="580"/>
  </r>
  <r>
    <n v="857"/>
    <x v="7"/>
    <x v="49"/>
    <n v="1072"/>
    <x v="62"/>
    <n v="893"/>
    <n v="23"/>
    <s v="M Adilakshmi"/>
    <x v="294"/>
    <d v="2021-05-31T00:00:00"/>
    <d v="2022-12-31T00:00:00"/>
    <n v="580"/>
  </r>
  <r>
    <n v="858"/>
    <x v="7"/>
    <x v="49"/>
    <n v="1072"/>
    <x v="62"/>
    <n v="894"/>
    <n v="24"/>
    <s v="C Venkatalakshmi"/>
    <x v="294"/>
    <d v="2021-05-31T00:00:00"/>
    <d v="2022-12-31T00:00:00"/>
    <n v="580"/>
  </r>
  <r>
    <n v="859"/>
    <x v="7"/>
    <x v="49"/>
    <n v="1072"/>
    <x v="62"/>
    <n v="895"/>
    <n v="25"/>
    <s v="Ramalakshmamma"/>
    <x v="294"/>
    <d v="2021-05-31T00:00:00"/>
    <d v="2022-12-31T00:00:00"/>
    <n v="580"/>
  </r>
  <r>
    <n v="860"/>
    <x v="7"/>
    <x v="49"/>
    <n v="1072"/>
    <x v="62"/>
    <n v="896"/>
    <n v="26"/>
    <s v="G Nagalakshmi"/>
    <x v="238"/>
    <d v="2021-05-31T00:00:00"/>
    <d v="2022-12-31T00:00:00"/>
    <n v="580"/>
  </r>
  <r>
    <n v="861"/>
    <x v="7"/>
    <x v="49"/>
    <n v="1072"/>
    <x v="62"/>
    <n v="897"/>
    <n v="27"/>
    <s v="G Anitha"/>
    <x v="200"/>
    <d v="2021-05-31T00:00:00"/>
    <d v="2022-12-31T00:00:00"/>
    <n v="580"/>
  </r>
  <r>
    <n v="862"/>
    <x v="7"/>
    <x v="49"/>
    <n v="1072"/>
    <x v="62"/>
    <n v="898"/>
    <n v="28"/>
    <s v="B Radha"/>
    <x v="139"/>
    <d v="2021-05-31T00:00:00"/>
    <d v="2022-12-31T00:00:00"/>
    <n v="580"/>
  </r>
  <r>
    <n v="863"/>
    <x v="7"/>
    <x v="49"/>
    <n v="1072"/>
    <x v="62"/>
    <n v="899"/>
    <n v="29"/>
    <s v="T Kalpana"/>
    <x v="200"/>
    <d v="2021-05-31T00:00:00"/>
    <d v="2022-12-31T00:00:00"/>
    <n v="580"/>
  </r>
  <r>
    <n v="864"/>
    <x v="7"/>
    <x v="49"/>
    <n v="1072"/>
    <x v="62"/>
    <n v="900"/>
    <n v="30"/>
    <s v="T Thanuja"/>
    <x v="200"/>
    <d v="2021-05-31T00:00:00"/>
    <d v="2022-12-31T00:00:00"/>
    <n v="580"/>
  </r>
  <r>
    <n v="865"/>
    <x v="7"/>
    <x v="49"/>
    <n v="1072"/>
    <x v="62"/>
    <n v="901"/>
    <n v="31"/>
    <s v="E.Pratima"/>
    <x v="254"/>
    <d v="2021-05-31T00:00:00"/>
    <d v="2022-12-31T00:00:00"/>
    <n v="580"/>
  </r>
  <r>
    <n v="866"/>
    <x v="7"/>
    <x v="49"/>
    <n v="1072"/>
    <x v="62"/>
    <n v="902"/>
    <n v="32"/>
    <s v="A Ramaddevi"/>
    <x v="139"/>
    <d v="2021-05-31T00:00:00"/>
    <d v="2022-12-31T00:00:00"/>
    <n v="580"/>
  </r>
  <r>
    <n v="867"/>
    <x v="7"/>
    <x v="49"/>
    <n v="1072"/>
    <x v="62"/>
    <n v="903"/>
    <n v="33"/>
    <s v="G.Lakshmi devi"/>
    <x v="200"/>
    <d v="2021-05-31T00:00:00"/>
    <d v="2022-12-31T00:00:00"/>
    <n v="580"/>
  </r>
  <r>
    <n v="868"/>
    <x v="7"/>
    <x v="49"/>
    <n v="1072"/>
    <x v="62"/>
    <n v="904"/>
    <n v="34"/>
    <s v="M Pulamma"/>
    <x v="101"/>
    <d v="2021-05-31T00:00:00"/>
    <d v="2022-12-31T00:00:00"/>
    <n v="580"/>
  </r>
  <r>
    <n v="869"/>
    <x v="7"/>
    <x v="49"/>
    <n v="1072"/>
    <x v="62"/>
    <n v="905"/>
    <n v="35"/>
    <s v="G.Ademma"/>
    <x v="254"/>
    <d v="2021-05-31T00:00:00"/>
    <d v="2022-12-31T00:00:00"/>
    <n v="580"/>
  </r>
  <r>
    <n v="870"/>
    <x v="7"/>
    <x v="49"/>
    <n v="1072"/>
    <x v="62"/>
    <n v="906"/>
    <n v="36"/>
    <s v="R Kamalakshmi"/>
    <x v="200"/>
    <d v="2021-05-31T00:00:00"/>
    <d v="2022-12-31T00:00:00"/>
    <n v="580"/>
  </r>
  <r>
    <n v="871"/>
    <x v="12"/>
    <x v="37"/>
    <n v="1049"/>
    <x v="46"/>
    <n v="907"/>
    <n v="16"/>
    <s v="S. Nandini"/>
    <x v="216"/>
    <d v="2021-05-31T00:00:00"/>
    <d v="2022-12-31T00:00:00"/>
    <n v="580"/>
  </r>
  <r>
    <n v="872"/>
    <x v="0"/>
    <x v="47"/>
    <n v="154"/>
    <x v="58"/>
    <n v="908"/>
    <n v="86"/>
    <s v="K. Savitramma"/>
    <x v="160"/>
    <d v="2021-05-31T00:00:00"/>
    <d v="2022-12-31T00:00:00"/>
    <n v="580"/>
  </r>
  <r>
    <n v="873"/>
    <x v="0"/>
    <x v="50"/>
    <n v="140"/>
    <x v="63"/>
    <n v="909"/>
    <n v="64"/>
    <s v="K.Sukanya"/>
    <x v="295"/>
    <d v="2021-05-31T00:00:00"/>
    <d v="2022-12-31T00:00:00"/>
    <n v="580"/>
  </r>
  <r>
    <n v="874"/>
    <x v="0"/>
    <x v="50"/>
    <n v="140"/>
    <x v="63"/>
    <n v="910"/>
    <n v="65"/>
    <s v="P.Nagamani"/>
    <x v="126"/>
    <d v="2021-05-31T00:00:00"/>
    <d v="2022-12-31T00:00:00"/>
    <n v="580"/>
  </r>
  <r>
    <n v="875"/>
    <x v="0"/>
    <x v="50"/>
    <n v="140"/>
    <x v="63"/>
    <n v="911"/>
    <n v="66"/>
    <s v="K. Prameelamma"/>
    <x v="216"/>
    <d v="2021-05-31T00:00:00"/>
    <d v="2022-12-31T00:00:00"/>
    <n v="580"/>
  </r>
  <r>
    <n v="876"/>
    <x v="0"/>
    <x v="50"/>
    <n v="140"/>
    <x v="63"/>
    <n v="912"/>
    <n v="67"/>
    <s v="Sake vannuramma"/>
    <x v="40"/>
    <d v="2021-05-31T00:00:00"/>
    <d v="2022-12-31T00:00:00"/>
    <n v="580"/>
  </r>
  <r>
    <n v="877"/>
    <x v="0"/>
    <x v="50"/>
    <n v="140"/>
    <x v="63"/>
    <n v="913"/>
    <n v="68"/>
    <s v="S.Laxmidevi"/>
    <x v="218"/>
    <d v="2021-05-31T00:00:00"/>
    <d v="2022-12-31T00:00:00"/>
    <n v="580"/>
  </r>
  <r>
    <n v="878"/>
    <x v="0"/>
    <x v="50"/>
    <n v="140"/>
    <x v="63"/>
    <n v="914"/>
    <n v="69"/>
    <s v="Swaraspathi`"/>
    <x v="296"/>
    <d v="2021-05-31T00:00:00"/>
    <d v="2022-12-31T00:00:00"/>
    <n v="580"/>
  </r>
  <r>
    <n v="879"/>
    <x v="0"/>
    <x v="50"/>
    <n v="140"/>
    <x v="63"/>
    <n v="915"/>
    <n v="70"/>
    <s v="G.Janakamma"/>
    <x v="52"/>
    <d v="2021-05-31T00:00:00"/>
    <d v="2022-12-31T00:00:00"/>
    <n v="580"/>
  </r>
  <r>
    <n v="880"/>
    <x v="0"/>
    <x v="50"/>
    <n v="140"/>
    <x v="63"/>
    <n v="916"/>
    <n v="71"/>
    <s v="Eeravalu Ramanamma"/>
    <x v="161"/>
    <d v="2021-05-31T00:00:00"/>
    <d v="2022-12-31T00:00:00"/>
    <n v="580"/>
  </r>
  <r>
    <n v="881"/>
    <x v="0"/>
    <x v="50"/>
    <n v="140"/>
    <x v="63"/>
    <n v="917"/>
    <n v="72"/>
    <s v="Cheemala Anitha"/>
    <x v="297"/>
    <d v="2021-05-31T00:00:00"/>
    <d v="2022-12-31T00:00:00"/>
    <n v="580"/>
  </r>
  <r>
    <n v="882"/>
    <x v="0"/>
    <x v="50"/>
    <n v="140"/>
    <x v="63"/>
    <n v="918"/>
    <n v="73"/>
    <s v="Aviligonda Leelavathi"/>
    <x v="298"/>
    <d v="2021-05-31T00:00:00"/>
    <d v="2022-12-31T00:00:00"/>
    <n v="580"/>
  </r>
  <r>
    <n v="883"/>
    <x v="0"/>
    <x v="50"/>
    <n v="140"/>
    <x v="63"/>
    <n v="919"/>
    <n v="74"/>
    <s v="Yeddula Lakshmidevi"/>
    <x v="299"/>
    <d v="2021-05-31T00:00:00"/>
    <d v="2022-12-31T00:00:00"/>
    <n v="580"/>
  </r>
  <r>
    <n v="884"/>
    <x v="0"/>
    <x v="50"/>
    <n v="140"/>
    <x v="63"/>
    <n v="920"/>
    <n v="75"/>
    <s v="Yerragunta Lakshmi"/>
    <x v="274"/>
    <d v="2021-05-31T00:00:00"/>
    <d v="2022-12-31T00:00:00"/>
    <n v="580"/>
  </r>
  <r>
    <n v="885"/>
    <x v="0"/>
    <x v="50"/>
    <n v="140"/>
    <x v="63"/>
    <n v="921"/>
    <n v="76"/>
    <s v="Golla Parvathamma"/>
    <x v="300"/>
    <d v="2021-05-31T00:00:00"/>
    <d v="2022-12-31T00:00:00"/>
    <n v="580"/>
  </r>
  <r>
    <n v="886"/>
    <x v="0"/>
    <x v="50"/>
    <n v="140"/>
    <x v="63"/>
    <n v="922"/>
    <n v="77"/>
    <s v="Kuruba Rathnamma"/>
    <x v="301"/>
    <d v="2021-05-31T00:00:00"/>
    <d v="2022-12-31T00:00:00"/>
    <n v="580"/>
  </r>
  <r>
    <n v="887"/>
    <x v="0"/>
    <x v="50"/>
    <n v="140"/>
    <x v="63"/>
    <n v="923"/>
    <n v="78"/>
    <s v="Mouligaru Lakshmidevi"/>
    <x v="298"/>
    <d v="2021-05-31T00:00:00"/>
    <d v="2022-12-31T00:00:00"/>
    <n v="580"/>
  </r>
  <r>
    <n v="888"/>
    <x v="0"/>
    <x v="50"/>
    <n v="140"/>
    <x v="63"/>
    <n v="924"/>
    <n v="79"/>
    <s v="Anagiri Nagalakshmi"/>
    <x v="40"/>
    <d v="2021-05-31T00:00:00"/>
    <d v="2022-12-31T00:00:00"/>
    <n v="580"/>
  </r>
  <r>
    <n v="889"/>
    <x v="0"/>
    <x v="50"/>
    <n v="140"/>
    <x v="63"/>
    <n v="925"/>
    <n v="80"/>
    <s v="K.Laximi Devi"/>
    <x v="302"/>
    <d v="2021-05-31T00:00:00"/>
    <d v="2022-12-31T00:00:00"/>
    <n v="580"/>
  </r>
  <r>
    <n v="890"/>
    <x v="0"/>
    <x v="50"/>
    <n v="140"/>
    <x v="63"/>
    <n v="926"/>
    <n v="81"/>
    <s v="A.Rajamma"/>
    <x v="303"/>
    <d v="2021-05-31T00:00:00"/>
    <d v="2022-12-31T00:00:00"/>
    <n v="580"/>
  </r>
  <r>
    <n v="891"/>
    <x v="0"/>
    <x v="50"/>
    <n v="140"/>
    <x v="63"/>
    <n v="927"/>
    <n v="82"/>
    <s v="Chadive Sravanthi"/>
    <x v="218"/>
    <d v="2021-05-31T00:00:00"/>
    <d v="2022-12-31T00:00:00"/>
    <n v="580"/>
  </r>
  <r>
    <n v="892"/>
    <x v="0"/>
    <x v="50"/>
    <n v="140"/>
    <x v="63"/>
    <n v="928"/>
    <n v="83"/>
    <s v="B. Mounika"/>
    <x v="42"/>
    <d v="2021-05-31T00:00:00"/>
    <d v="2022-12-31T00:00:00"/>
    <n v="580"/>
  </r>
  <r>
    <n v="893"/>
    <x v="0"/>
    <x v="50"/>
    <n v="140"/>
    <x v="63"/>
    <n v="929"/>
    <n v="84"/>
    <s v="C. Anjinamma"/>
    <x v="89"/>
    <d v="2021-05-31T00:00:00"/>
    <d v="2022-12-31T00:00:00"/>
    <n v="580"/>
  </r>
  <r>
    <n v="894"/>
    <x v="0"/>
    <x v="50"/>
    <n v="140"/>
    <x v="63"/>
    <n v="930"/>
    <n v="85"/>
    <s v="Benchi Venkatamma"/>
    <x v="303"/>
    <d v="2021-05-31T00:00:00"/>
    <d v="2022-12-31T00:00:00"/>
    <n v="580"/>
  </r>
  <r>
    <n v="895"/>
    <x v="0"/>
    <x v="50"/>
    <n v="140"/>
    <x v="63"/>
    <n v="931"/>
    <n v="86"/>
    <s v="B. Lalitha"/>
    <x v="265"/>
    <d v="2021-05-31T00:00:00"/>
    <d v="2022-12-31T00:00:00"/>
    <n v="580"/>
  </r>
  <r>
    <n v="896"/>
    <x v="8"/>
    <x v="48"/>
    <n v="977"/>
    <x v="61"/>
    <n v="932"/>
    <n v="12"/>
    <s v="B.Nagaveni"/>
    <x v="193"/>
    <d v="2021-05-31T00:00:00"/>
    <d v="2022-12-31T00:00:00"/>
    <n v="580"/>
  </r>
  <r>
    <n v="897"/>
    <x v="1"/>
    <x v="18"/>
    <n v="948"/>
    <x v="22"/>
    <n v="933"/>
    <n v="26"/>
    <s v="P.Nagamani"/>
    <x v="304"/>
    <d v="2021-05-31T00:00:00"/>
    <d v="2022-12-31T00:00:00"/>
    <n v="580"/>
  </r>
  <r>
    <n v="898"/>
    <x v="12"/>
    <x v="51"/>
    <n v="1056"/>
    <x v="64"/>
    <n v="937"/>
    <n v="1"/>
    <s v="Kappala Lakshmi devi"/>
    <x v="277"/>
    <d v="2021-05-31T00:00:00"/>
    <d v="2022-12-31T00:00:00"/>
    <n v="580"/>
  </r>
  <r>
    <n v="899"/>
    <x v="12"/>
    <x v="51"/>
    <n v="1056"/>
    <x v="64"/>
    <n v="938"/>
    <n v="2"/>
    <s v="P.Subbamma"/>
    <x v="305"/>
    <d v="2021-05-31T00:00:00"/>
    <d v="2022-12-31T00:00:00"/>
    <n v="580"/>
  </r>
  <r>
    <n v="900"/>
    <x v="12"/>
    <x v="51"/>
    <n v="1056"/>
    <x v="64"/>
    <n v="939"/>
    <n v="3"/>
    <s v="Bathala Jayamma"/>
    <x v="130"/>
    <d v="2021-05-31T00:00:00"/>
    <d v="2022-12-31T00:00:00"/>
    <n v="580"/>
  </r>
  <r>
    <n v="901"/>
    <x v="12"/>
    <x v="51"/>
    <n v="1056"/>
    <x v="64"/>
    <n v="940"/>
    <n v="4"/>
    <s v="B.Ramanamma"/>
    <x v="306"/>
    <d v="2021-05-31T00:00:00"/>
    <d v="2022-12-31T00:00:00"/>
    <n v="580"/>
  </r>
  <r>
    <n v="902"/>
    <x v="12"/>
    <x v="51"/>
    <n v="1056"/>
    <x v="64"/>
    <n v="941"/>
    <n v="5"/>
    <s v="B.Venkata Lakshmi"/>
    <x v="305"/>
    <d v="2021-05-31T00:00:00"/>
    <d v="2022-12-31T00:00:00"/>
    <n v="580"/>
  </r>
  <r>
    <n v="903"/>
    <x v="12"/>
    <x v="51"/>
    <n v="1056"/>
    <x v="64"/>
    <n v="942"/>
    <n v="6"/>
    <s v="B.Obulamma"/>
    <x v="307"/>
    <d v="2021-05-31T00:00:00"/>
    <d v="2022-12-31T00:00:00"/>
    <n v="580"/>
  </r>
  <r>
    <n v="904"/>
    <x v="12"/>
    <x v="51"/>
    <n v="1056"/>
    <x v="64"/>
    <n v="943"/>
    <n v="7"/>
    <s v="Bddimal Parvathamma"/>
    <x v="206"/>
    <d v="2021-05-31T00:00:00"/>
    <d v="2022-12-31T00:00:00"/>
    <n v="580"/>
  </r>
  <r>
    <n v="905"/>
    <x v="12"/>
    <x v="51"/>
    <n v="1056"/>
    <x v="64"/>
    <n v="944"/>
    <n v="8"/>
    <s v="G.Varalakshmi"/>
    <x v="271"/>
    <d v="2021-05-31T00:00:00"/>
    <d v="2022-12-31T00:00:00"/>
    <n v="580"/>
  </r>
  <r>
    <n v="906"/>
    <x v="12"/>
    <x v="51"/>
    <n v="1056"/>
    <x v="64"/>
    <n v="945"/>
    <n v="9"/>
    <s v="Ammaneni Varalakshmi"/>
    <x v="295"/>
    <d v="2021-05-31T00:00:00"/>
    <d v="2022-12-31T00:00:00"/>
    <n v="580"/>
  </r>
  <r>
    <n v="907"/>
    <x v="12"/>
    <x v="51"/>
    <n v="1056"/>
    <x v="64"/>
    <n v="946"/>
    <n v="10"/>
    <s v="Battala Deepthi"/>
    <x v="206"/>
    <d v="2021-05-31T00:00:00"/>
    <d v="2022-12-31T00:00:00"/>
    <n v="580"/>
  </r>
  <r>
    <n v="908"/>
    <x v="12"/>
    <x v="51"/>
    <n v="1056"/>
    <x v="64"/>
    <n v="947"/>
    <n v="11"/>
    <s v="Gummadi Nagendramma"/>
    <x v="308"/>
    <d v="2021-05-31T00:00:00"/>
    <d v="2022-12-31T00:00:00"/>
    <n v="580"/>
  </r>
  <r>
    <n v="909"/>
    <x v="12"/>
    <x v="51"/>
    <n v="1056"/>
    <x v="64"/>
    <n v="948"/>
    <n v="12"/>
    <s v="B.Sudha mani"/>
    <x v="309"/>
    <d v="2021-05-31T00:00:00"/>
    <d v="2022-12-31T00:00:00"/>
    <n v="580"/>
  </r>
  <r>
    <n v="910"/>
    <x v="12"/>
    <x v="51"/>
    <n v="1056"/>
    <x v="64"/>
    <n v="949"/>
    <n v="13"/>
    <s v="B.Vankata Laxmi"/>
    <x v="117"/>
    <d v="2021-05-31T00:00:00"/>
    <d v="2022-12-31T00:00:00"/>
    <n v="580"/>
  </r>
  <r>
    <n v="911"/>
    <x v="12"/>
    <x v="51"/>
    <n v="1056"/>
    <x v="64"/>
    <n v="950"/>
    <n v="14"/>
    <s v="B.Venkata Ramanamma"/>
    <x v="296"/>
    <d v="2021-05-31T00:00:00"/>
    <d v="2022-12-31T00:00:00"/>
    <n v="580"/>
  </r>
  <r>
    <n v="912"/>
    <x v="12"/>
    <x v="51"/>
    <n v="1056"/>
    <x v="64"/>
    <n v="951"/>
    <n v="15"/>
    <s v="Bhathala Gangamma"/>
    <x v="263"/>
    <d v="2021-05-31T00:00:00"/>
    <d v="2022-12-31T00:00:00"/>
    <n v="580"/>
  </r>
  <r>
    <n v="913"/>
    <x v="12"/>
    <x v="51"/>
    <n v="1056"/>
    <x v="64"/>
    <n v="952"/>
    <n v="16"/>
    <s v="Balakonda Nagalakshmi"/>
    <x v="305"/>
    <d v="2021-05-31T00:00:00"/>
    <d v="2022-12-31T00:00:00"/>
    <n v="580"/>
  </r>
  <r>
    <n v="914"/>
    <x v="12"/>
    <x v="51"/>
    <n v="1056"/>
    <x v="64"/>
    <n v="953"/>
    <n v="17"/>
    <s v="B.Ramanamma"/>
    <x v="263"/>
    <d v="2021-05-31T00:00:00"/>
    <d v="2022-12-31T00:00:00"/>
    <n v="580"/>
  </r>
  <r>
    <n v="915"/>
    <x v="9"/>
    <x v="52"/>
    <n v="1038"/>
    <x v="65"/>
    <n v="954"/>
    <n v="1"/>
    <s v="K.Chandrakala"/>
    <x v="263"/>
    <d v="2021-05-31T00:00:00"/>
    <d v="2022-12-31T00:00:00"/>
    <n v="580"/>
  </r>
  <r>
    <n v="916"/>
    <x v="9"/>
    <x v="52"/>
    <n v="1038"/>
    <x v="65"/>
    <n v="955"/>
    <n v="3"/>
    <s v="K.Sunanda"/>
    <x v="263"/>
    <d v="2021-05-31T00:00:00"/>
    <d v="2022-12-31T00:00:00"/>
    <n v="580"/>
  </r>
  <r>
    <n v="917"/>
    <x v="9"/>
    <x v="52"/>
    <n v="1038"/>
    <x v="65"/>
    <n v="956"/>
    <n v="4"/>
    <s v="S.Varalakshmi"/>
    <x v="279"/>
    <d v="2021-05-31T00:00:00"/>
    <d v="2022-12-31T00:00:00"/>
    <n v="580"/>
  </r>
  <r>
    <n v="918"/>
    <x v="9"/>
    <x v="52"/>
    <n v="1038"/>
    <x v="65"/>
    <n v="957"/>
    <n v="5"/>
    <s v="S.Rajeswari"/>
    <x v="265"/>
    <d v="2021-05-31T00:00:00"/>
    <d v="2022-12-31T00:00:00"/>
    <n v="580"/>
  </r>
  <r>
    <n v="919"/>
    <x v="9"/>
    <x v="52"/>
    <n v="1038"/>
    <x v="65"/>
    <n v="958"/>
    <n v="6"/>
    <s v="K.Kalavathi"/>
    <x v="265"/>
    <d v="2021-05-31T00:00:00"/>
    <d v="2022-12-31T00:00:00"/>
    <n v="580"/>
  </r>
  <r>
    <n v="920"/>
    <x v="9"/>
    <x v="52"/>
    <n v="1038"/>
    <x v="65"/>
    <n v="959"/>
    <n v="7"/>
    <s v="Sakunthala"/>
    <x v="265"/>
    <d v="2021-05-31T00:00:00"/>
    <d v="2022-12-31T00:00:00"/>
    <n v="580"/>
  </r>
  <r>
    <n v="921"/>
    <x v="9"/>
    <x v="52"/>
    <n v="1038"/>
    <x v="65"/>
    <n v="960"/>
    <n v="8"/>
    <s v="K.Ramanamma"/>
    <x v="265"/>
    <d v="2021-05-31T00:00:00"/>
    <d v="2022-12-31T00:00:00"/>
    <n v="580"/>
  </r>
  <r>
    <n v="922"/>
    <x v="9"/>
    <x v="52"/>
    <n v="1038"/>
    <x v="65"/>
    <n v="961"/>
    <n v="9"/>
    <s v="K.Vijayalakshmi"/>
    <x v="140"/>
    <d v="2021-05-31T00:00:00"/>
    <d v="2022-12-31T00:00:00"/>
    <n v="580"/>
  </r>
  <r>
    <n v="923"/>
    <x v="9"/>
    <x v="52"/>
    <n v="1039"/>
    <x v="66"/>
    <n v="962"/>
    <n v="1"/>
    <s v="B.Kvitha"/>
    <x v="204"/>
    <d v="2021-05-31T00:00:00"/>
    <d v="2022-12-31T00:00:00"/>
    <n v="580"/>
  </r>
  <r>
    <n v="924"/>
    <x v="9"/>
    <x v="52"/>
    <n v="1039"/>
    <x v="66"/>
    <n v="963"/>
    <n v="2"/>
    <s v="K.Narayanareddy"/>
    <x v="204"/>
    <d v="2021-05-31T00:00:00"/>
    <d v="2022-12-31T00:00:00"/>
    <n v="580"/>
  </r>
  <r>
    <n v="925"/>
    <x v="9"/>
    <x v="52"/>
    <n v="1039"/>
    <x v="66"/>
    <n v="964"/>
    <n v="3"/>
    <s v="P.Sivalakshmi"/>
    <x v="98"/>
    <d v="2021-05-31T00:00:00"/>
    <d v="2022-12-31T00:00:00"/>
    <n v="580"/>
  </r>
  <r>
    <n v="926"/>
    <x v="9"/>
    <x v="52"/>
    <n v="1039"/>
    <x v="66"/>
    <n v="965"/>
    <n v="4"/>
    <s v="K.Narasimhareddy"/>
    <x v="204"/>
    <d v="2021-05-31T00:00:00"/>
    <d v="2022-12-31T00:00:00"/>
    <n v="580"/>
  </r>
  <r>
    <n v="927"/>
    <x v="9"/>
    <x v="52"/>
    <n v="1039"/>
    <x v="66"/>
    <n v="966"/>
    <n v="5"/>
    <s v="P.Yamuna"/>
    <x v="44"/>
    <d v="2021-05-31T00:00:00"/>
    <d v="2022-12-31T00:00:00"/>
    <n v="580"/>
  </r>
  <r>
    <n v="928"/>
    <x v="9"/>
    <x v="52"/>
    <n v="1039"/>
    <x v="66"/>
    <n v="967"/>
    <n v="6"/>
    <s v="K. Venkata Sivamma"/>
    <x v="279"/>
    <d v="2021-05-31T00:00:00"/>
    <d v="2022-12-31T00:00:00"/>
    <n v="580"/>
  </r>
  <r>
    <n v="929"/>
    <x v="9"/>
    <x v="52"/>
    <n v="1039"/>
    <x v="66"/>
    <n v="968"/>
    <n v="7"/>
    <s v="K.Ramanamma"/>
    <x v="271"/>
    <d v="2021-05-31T00:00:00"/>
    <d v="2022-12-31T00:00:00"/>
    <n v="580"/>
  </r>
  <r>
    <n v="930"/>
    <x v="9"/>
    <x v="52"/>
    <n v="1039"/>
    <x v="66"/>
    <n v="969"/>
    <n v="8"/>
    <s v="K.Devi"/>
    <x v="279"/>
    <d v="2021-05-31T00:00:00"/>
    <d v="2022-12-31T00:00:00"/>
    <n v="580"/>
  </r>
  <r>
    <n v="931"/>
    <x v="9"/>
    <x v="52"/>
    <n v="1039"/>
    <x v="66"/>
    <n v="970"/>
    <n v="9"/>
    <s v="P.Rajamma"/>
    <x v="310"/>
    <d v="2021-05-31T00:00:00"/>
    <d v="2022-12-31T00:00:00"/>
    <n v="580"/>
  </r>
  <r>
    <n v="932"/>
    <x v="9"/>
    <x v="52"/>
    <n v="1039"/>
    <x v="66"/>
    <n v="971"/>
    <n v="10"/>
    <s v="P.Manjula"/>
    <x v="310"/>
    <d v="2021-05-31T00:00:00"/>
    <d v="2022-12-31T00:00:00"/>
    <n v="580"/>
  </r>
  <r>
    <n v="933"/>
    <x v="9"/>
    <x v="52"/>
    <n v="1039"/>
    <x v="66"/>
    <n v="972"/>
    <n v="11"/>
    <s v="P.Katamma"/>
    <x v="265"/>
    <d v="2021-05-31T00:00:00"/>
    <d v="2022-12-31T00:00:00"/>
    <n v="580"/>
  </r>
  <r>
    <n v="934"/>
    <x v="9"/>
    <x v="52"/>
    <n v="1039"/>
    <x v="66"/>
    <n v="973"/>
    <n v="12"/>
    <s v="K.Ramanamma"/>
    <x v="209"/>
    <d v="2021-05-31T00:00:00"/>
    <d v="2022-12-31T00:00:00"/>
    <n v="580"/>
  </r>
  <r>
    <n v="935"/>
    <x v="9"/>
    <x v="52"/>
    <n v="1039"/>
    <x v="66"/>
    <n v="974"/>
    <n v="13"/>
    <s v="K.Chinna Nagamma"/>
    <x v="310"/>
    <d v="2021-05-31T00:00:00"/>
    <d v="2022-12-31T00:00:00"/>
    <n v="580"/>
  </r>
  <r>
    <n v="936"/>
    <x v="9"/>
    <x v="52"/>
    <n v="1039"/>
    <x v="66"/>
    <n v="975"/>
    <n v="14"/>
    <s v="S.Krishna Anjinamma"/>
    <x v="98"/>
    <d v="2021-05-31T00:00:00"/>
    <d v="2022-12-31T00:00:00"/>
    <n v="580"/>
  </r>
  <r>
    <n v="937"/>
    <x v="12"/>
    <x v="51"/>
    <n v="1085"/>
    <x v="67"/>
    <n v="976"/>
    <n v="1"/>
    <s v="A. Lakshmi Devi"/>
    <x v="307"/>
    <d v="2021-05-31T00:00:00"/>
    <d v="2022-12-31T00:00:00"/>
    <n v="580"/>
  </r>
  <r>
    <n v="938"/>
    <x v="12"/>
    <x v="51"/>
    <n v="1085"/>
    <x v="67"/>
    <n v="977"/>
    <n v="2"/>
    <s v="A. Maha Devi"/>
    <x v="263"/>
    <d v="2021-05-31T00:00:00"/>
    <d v="2022-12-31T00:00:00"/>
    <n v="580"/>
  </r>
  <r>
    <n v="939"/>
    <x v="12"/>
    <x v="51"/>
    <n v="1085"/>
    <x v="67"/>
    <n v="978"/>
    <n v="3"/>
    <s v="V. Rajeshwari"/>
    <x v="311"/>
    <d v="2021-05-31T00:00:00"/>
    <d v="2022-12-31T00:00:00"/>
    <n v="580"/>
  </r>
  <r>
    <n v="940"/>
    <x v="12"/>
    <x v="51"/>
    <n v="1085"/>
    <x v="67"/>
    <n v="979"/>
    <n v="4"/>
    <s v="Aturi Laxmi Devi"/>
    <x v="312"/>
    <d v="2021-05-31T00:00:00"/>
    <d v="2022-12-31T00:00:00"/>
    <n v="580"/>
  </r>
  <r>
    <n v="941"/>
    <x v="12"/>
    <x v="51"/>
    <n v="1085"/>
    <x v="67"/>
    <n v="980"/>
    <n v="5"/>
    <s v="Veturi Chandrakala"/>
    <x v="54"/>
    <d v="2021-05-31T00:00:00"/>
    <d v="2022-12-31T00:00:00"/>
    <n v="580"/>
  </r>
  <r>
    <n v="942"/>
    <x v="12"/>
    <x v="51"/>
    <n v="1085"/>
    <x v="67"/>
    <n v="981"/>
    <n v="6"/>
    <s v="Keshi Ramulamma"/>
    <x v="265"/>
    <d v="2021-05-31T00:00:00"/>
    <d v="2022-12-31T00:00:00"/>
    <n v="580"/>
  </r>
  <r>
    <n v="943"/>
    <x v="12"/>
    <x v="51"/>
    <n v="1085"/>
    <x v="67"/>
    <n v="982"/>
    <n v="7"/>
    <s v="G.Devamma"/>
    <x v="54"/>
    <d v="2021-05-31T00:00:00"/>
    <d v="2022-12-31T00:00:00"/>
    <n v="580"/>
  </r>
  <r>
    <n v="944"/>
    <x v="12"/>
    <x v="51"/>
    <n v="1085"/>
    <x v="67"/>
    <n v="983"/>
    <n v="8"/>
    <s v="G.Adilaxmi"/>
    <x v="293"/>
    <d v="2021-05-31T00:00:00"/>
    <d v="2022-12-31T00:00:00"/>
    <n v="580"/>
  </r>
  <r>
    <n v="945"/>
    <x v="12"/>
    <x v="51"/>
    <n v="1085"/>
    <x v="67"/>
    <n v="984"/>
    <n v="9"/>
    <s v="Kasi Reddy Alivelamma"/>
    <x v="313"/>
    <d v="2021-05-31T00:00:00"/>
    <d v="2022-12-31T00:00:00"/>
    <n v="580"/>
  </r>
  <r>
    <n v="946"/>
    <x v="12"/>
    <x v="51"/>
    <n v="1085"/>
    <x v="67"/>
    <n v="985"/>
    <n v="10"/>
    <s v="G.Ramalaxmi"/>
    <x v="263"/>
    <d v="2021-05-31T00:00:00"/>
    <d v="2022-12-31T00:00:00"/>
    <n v="580"/>
  </r>
  <r>
    <n v="947"/>
    <x v="12"/>
    <x v="51"/>
    <n v="1085"/>
    <x v="67"/>
    <n v="986"/>
    <n v="11"/>
    <s v="G.Venkata laxmi"/>
    <x v="218"/>
    <d v="2021-05-31T00:00:00"/>
    <d v="2022-12-31T00:00:00"/>
    <n v="580"/>
  </r>
  <r>
    <n v="948"/>
    <x v="1"/>
    <x v="26"/>
    <n v="69"/>
    <x v="33"/>
    <n v="987"/>
    <n v="34"/>
    <s v="Lakshmidevi"/>
    <x v="314"/>
    <d v="2021-05-31T00:00:00"/>
    <d v="2022-12-31T00:00:00"/>
    <n v="580"/>
  </r>
  <r>
    <n v="949"/>
    <x v="1"/>
    <x v="26"/>
    <n v="69"/>
    <x v="33"/>
    <n v="988"/>
    <n v="109"/>
    <s v="Nagarathanamma"/>
    <x v="167"/>
    <d v="2021-05-31T00:00:00"/>
    <d v="2022-12-31T00:00:00"/>
    <n v="580"/>
  </r>
  <r>
    <n v="950"/>
    <x v="1"/>
    <x v="26"/>
    <n v="69"/>
    <x v="33"/>
    <n v="989"/>
    <n v="124"/>
    <s v="T Dhanalaxmi"/>
    <x v="151"/>
    <d v="2021-05-31T00:00:00"/>
    <d v="2022-12-31T00:00:00"/>
    <n v="580"/>
  </r>
  <r>
    <n v="951"/>
    <x v="1"/>
    <x v="26"/>
    <n v="69"/>
    <x v="33"/>
    <n v="990"/>
    <n v="125"/>
    <s v="Ramalakshmi K"/>
    <x v="142"/>
    <d v="2021-05-31T00:00:00"/>
    <d v="2022-12-31T00:00:00"/>
    <n v="580"/>
  </r>
  <r>
    <n v="952"/>
    <x v="1"/>
    <x v="26"/>
    <n v="69"/>
    <x v="33"/>
    <n v="991"/>
    <n v="126"/>
    <s v="K Manjulamma"/>
    <x v="142"/>
    <d v="2021-05-31T00:00:00"/>
    <d v="2022-12-31T00:00:00"/>
    <n v="580"/>
  </r>
  <r>
    <n v="953"/>
    <x v="1"/>
    <x v="26"/>
    <n v="69"/>
    <x v="33"/>
    <n v="992"/>
    <n v="127"/>
    <s v="S.Pakkiramma"/>
    <x v="232"/>
    <d v="2021-05-31T00:00:00"/>
    <d v="2022-12-31T00:00:00"/>
    <n v="580"/>
  </r>
  <r>
    <n v="954"/>
    <x v="1"/>
    <x v="26"/>
    <n v="69"/>
    <x v="33"/>
    <n v="993"/>
    <n v="3"/>
    <s v="Maruthamma"/>
    <x v="140"/>
    <d v="2021-05-31T00:00:00"/>
    <d v="2022-12-31T00:00:00"/>
    <n v="580"/>
  </r>
  <r>
    <n v="955"/>
    <x v="1"/>
    <x v="26"/>
    <n v="69"/>
    <x v="33"/>
    <n v="994"/>
    <n v="128"/>
    <s v="Lakshmamma"/>
    <x v="232"/>
    <d v="2021-05-31T00:00:00"/>
    <d v="2022-12-31T00:00:00"/>
    <n v="580"/>
  </r>
  <r>
    <n v="956"/>
    <x v="1"/>
    <x v="26"/>
    <n v="69"/>
    <x v="33"/>
    <n v="995"/>
    <n v="129"/>
    <s v="S.Anjinamma"/>
    <x v="315"/>
    <d v="2021-05-31T00:00:00"/>
    <d v="2022-12-31T00:00:00"/>
    <n v="580"/>
  </r>
  <r>
    <n v="957"/>
    <x v="8"/>
    <x v="48"/>
    <n v="992"/>
    <x v="60"/>
    <n v="996"/>
    <n v="15"/>
    <s v="P.Saraswathi"/>
    <x v="53"/>
    <d v="2021-05-31T00:00:00"/>
    <d v="2022-12-31T00:00:00"/>
    <n v="580"/>
  </r>
  <r>
    <n v="958"/>
    <x v="8"/>
    <x v="48"/>
    <n v="992"/>
    <x v="60"/>
    <n v="997"/>
    <n v="16"/>
    <s v="P.Budevi"/>
    <x v="289"/>
    <d v="2021-05-31T00:00:00"/>
    <d v="2022-12-31T00:00:00"/>
    <n v="580"/>
  </r>
  <r>
    <n v="959"/>
    <x v="8"/>
    <x v="53"/>
    <n v="980"/>
    <x v="68"/>
    <n v="998"/>
    <n v="2"/>
    <s v="Narasamma"/>
    <x v="316"/>
    <d v="2021-05-31T00:00:00"/>
    <d v="2022-12-31T00:00:00"/>
    <n v="580"/>
  </r>
  <r>
    <n v="960"/>
    <x v="8"/>
    <x v="48"/>
    <n v="992"/>
    <x v="60"/>
    <n v="999"/>
    <n v="18"/>
    <s v="P.Venkatalakshmi"/>
    <x v="289"/>
    <d v="2021-05-31T00:00:00"/>
    <d v="2022-12-31T00:00:00"/>
    <n v="580"/>
  </r>
  <r>
    <n v="961"/>
    <x v="8"/>
    <x v="48"/>
    <n v="992"/>
    <x v="60"/>
    <n v="1000"/>
    <n v="19"/>
    <s v="P.Arunamma"/>
    <x v="289"/>
    <d v="2021-05-31T00:00:00"/>
    <d v="2022-12-31T00:00:00"/>
    <n v="580"/>
  </r>
  <r>
    <n v="962"/>
    <x v="8"/>
    <x v="48"/>
    <n v="978"/>
    <x v="69"/>
    <n v="1001"/>
    <n v="1"/>
    <s v="C.Venkateswaramma"/>
    <x v="177"/>
    <d v="2021-05-31T00:00:00"/>
    <d v="2022-12-31T00:00:00"/>
    <n v="580"/>
  </r>
  <r>
    <n v="963"/>
    <x v="8"/>
    <x v="53"/>
    <n v="980"/>
    <x v="68"/>
    <n v="1002"/>
    <n v="1"/>
    <s v="P.Ramalakshmi"/>
    <x v="316"/>
    <d v="2021-05-31T00:00:00"/>
    <d v="2022-12-31T00:00:00"/>
    <n v="580"/>
  </r>
  <r>
    <n v="964"/>
    <x v="4"/>
    <x v="54"/>
    <n v="30"/>
    <x v="70"/>
    <n v="1003"/>
    <n v="20"/>
    <s v="Vijayalakshmi"/>
    <x v="49"/>
    <d v="2021-05-31T00:00:00"/>
    <d v="2022-12-31T00:00:00"/>
    <n v="580"/>
  </r>
  <r>
    <n v="965"/>
    <x v="4"/>
    <x v="54"/>
    <n v="30"/>
    <x v="70"/>
    <n v="1004"/>
    <n v="21"/>
    <s v="Suguna"/>
    <x v="317"/>
    <d v="2021-05-31T00:00:00"/>
    <d v="2022-12-31T00:00:00"/>
    <n v="580"/>
  </r>
  <r>
    <n v="966"/>
    <x v="5"/>
    <x v="8"/>
    <n v="1114"/>
    <x v="8"/>
    <n v="1005"/>
    <n v="32"/>
    <s v="Sivalakshmi"/>
    <x v="310"/>
    <d v="2021-05-31T00:00:00"/>
    <d v="2022-12-31T00:00:00"/>
    <n v="580"/>
  </r>
  <r>
    <n v="967"/>
    <x v="4"/>
    <x v="54"/>
    <n v="30"/>
    <x v="70"/>
    <n v="1006"/>
    <n v="23"/>
    <s v="P Lakshminarayanamma"/>
    <x v="170"/>
    <d v="2021-05-31T00:00:00"/>
    <d v="2022-12-31T00:00:00"/>
    <n v="580"/>
  </r>
  <r>
    <n v="968"/>
    <x v="4"/>
    <x v="54"/>
    <n v="30"/>
    <x v="70"/>
    <n v="1007"/>
    <n v="24"/>
    <s v="Pula Ganga"/>
    <x v="318"/>
    <d v="2021-05-31T00:00:00"/>
    <d v="2022-12-31T00:00:00"/>
    <n v="580"/>
  </r>
  <r>
    <n v="969"/>
    <x v="4"/>
    <x v="54"/>
    <n v="30"/>
    <x v="70"/>
    <n v="1008"/>
    <n v="25"/>
    <s v="P Lakashminarayanamma"/>
    <x v="319"/>
    <d v="2021-05-31T00:00:00"/>
    <d v="2022-12-31T00:00:00"/>
    <n v="580"/>
  </r>
  <r>
    <n v="970"/>
    <x v="4"/>
    <x v="54"/>
    <n v="30"/>
    <x v="70"/>
    <n v="1009"/>
    <n v="26"/>
    <s v="C Ramanamma"/>
    <x v="318"/>
    <d v="2021-05-31T00:00:00"/>
    <d v="2022-12-31T00:00:00"/>
    <n v="580"/>
  </r>
  <r>
    <n v="971"/>
    <x v="4"/>
    <x v="54"/>
    <n v="30"/>
    <x v="70"/>
    <n v="1010"/>
    <n v="27"/>
    <s v="C Balamma"/>
    <x v="184"/>
    <d v="2021-05-31T00:00:00"/>
    <d v="2022-12-31T00:00:00"/>
    <n v="580"/>
  </r>
  <r>
    <n v="972"/>
    <x v="4"/>
    <x v="54"/>
    <n v="30"/>
    <x v="70"/>
    <n v="1011"/>
    <n v="28"/>
    <s v="Krishvini"/>
    <x v="320"/>
    <d v="2021-05-31T00:00:00"/>
    <d v="2022-12-31T00:00:00"/>
    <n v="580"/>
  </r>
  <r>
    <n v="973"/>
    <x v="5"/>
    <x v="8"/>
    <n v="1114"/>
    <x v="8"/>
    <n v="1012"/>
    <n v="33"/>
    <s v="A Lakshmidevi"/>
    <x v="210"/>
    <d v="2021-05-31T00:00:00"/>
    <d v="2022-12-31T00:00:00"/>
    <n v="580"/>
  </r>
  <r>
    <n v="974"/>
    <x v="1"/>
    <x v="12"/>
    <n v="1070"/>
    <x v="59"/>
    <n v="1013"/>
    <n v="30"/>
    <s v="G Radha"/>
    <x v="280"/>
    <d v="2021-05-31T00:00:00"/>
    <d v="2022-12-31T00:00:00"/>
    <n v="580"/>
  </r>
  <r>
    <n v="975"/>
    <x v="9"/>
    <x v="52"/>
    <n v="1038"/>
    <x v="65"/>
    <n v="1014"/>
    <n v="10"/>
    <s v="U.Sujatha"/>
    <x v="265"/>
    <d v="2021-05-31T00:00:00"/>
    <d v="2022-12-31T00:00:00"/>
    <n v="580"/>
  </r>
  <r>
    <n v="976"/>
    <x v="0"/>
    <x v="47"/>
    <n v="154"/>
    <x v="58"/>
    <n v="1015"/>
    <n v="85"/>
    <s v="Peddakka"/>
    <x v="40"/>
    <d v="2021-05-31T00:00:00"/>
    <d v="2022-12-31T00:00:00"/>
    <n v="580"/>
  </r>
  <r>
    <n v="977"/>
    <x v="1"/>
    <x v="12"/>
    <n v="1070"/>
    <x v="59"/>
    <n v="1016"/>
    <n v="31"/>
    <s v="Vinoda"/>
    <x v="280"/>
    <d v="2021-05-31T00:00:00"/>
    <d v="2022-12-31T00:00:00"/>
    <n v="580"/>
  </r>
  <r>
    <n v="978"/>
    <x v="1"/>
    <x v="12"/>
    <n v="1070"/>
    <x v="59"/>
    <n v="1017"/>
    <n v="32"/>
    <s v="Shamala"/>
    <x v="280"/>
    <d v="2021-05-31T00:00:00"/>
    <d v="2022-12-31T00:00:00"/>
    <n v="580"/>
  </r>
  <r>
    <n v="979"/>
    <x v="1"/>
    <x v="12"/>
    <n v="1070"/>
    <x v="59"/>
    <n v="1018"/>
    <n v="33"/>
    <s v="Hamavathi"/>
    <x v="102"/>
    <d v="2021-05-31T00:00:00"/>
    <d v="2022-12-31T00:00:00"/>
    <n v="580"/>
  </r>
  <r>
    <n v="980"/>
    <x v="1"/>
    <x v="12"/>
    <n v="1070"/>
    <x v="59"/>
    <n v="1019"/>
    <n v="34"/>
    <s v="Thummala Narayanamma"/>
    <x v="321"/>
    <d v="2021-05-31T00:00:00"/>
    <d v="2022-12-31T00:00:00"/>
    <n v="580"/>
  </r>
  <r>
    <n v="981"/>
    <x v="1"/>
    <x v="12"/>
    <n v="1070"/>
    <x v="59"/>
    <n v="1020"/>
    <n v="35"/>
    <s v="Parvathamma"/>
    <x v="321"/>
    <d v="2021-05-31T00:00:00"/>
    <d v="2022-12-31T00:00:00"/>
    <n v="580"/>
  </r>
  <r>
    <n v="982"/>
    <x v="1"/>
    <x v="12"/>
    <n v="1070"/>
    <x v="59"/>
    <n v="1021"/>
    <n v="36"/>
    <s v="Hanumakka"/>
    <x v="321"/>
    <d v="2021-05-31T00:00:00"/>
    <d v="2022-12-31T00:00:00"/>
    <n v="580"/>
  </r>
  <r>
    <n v="983"/>
    <x v="1"/>
    <x v="12"/>
    <n v="1070"/>
    <x v="59"/>
    <n v="1022"/>
    <n v="37"/>
    <s v="R Nagalaxamma"/>
    <x v="282"/>
    <d v="2021-05-31T00:00:00"/>
    <d v="2022-12-31T00:00:00"/>
    <n v="580"/>
  </r>
  <r>
    <n v="984"/>
    <x v="1"/>
    <x v="12"/>
    <n v="1070"/>
    <x v="59"/>
    <n v="1023"/>
    <n v="38"/>
    <s v="P.Ramakrishnamma"/>
    <x v="322"/>
    <d v="2021-05-31T00:00:00"/>
    <d v="2022-12-31T00:00:00"/>
    <n v="580"/>
  </r>
  <r>
    <n v="985"/>
    <x v="1"/>
    <x v="12"/>
    <n v="1070"/>
    <x v="59"/>
    <n v="1024"/>
    <n v="39"/>
    <s v="Kondamma"/>
    <x v="321"/>
    <d v="2021-05-31T00:00:00"/>
    <d v="2022-12-31T00:00:00"/>
    <n v="580"/>
  </r>
  <r>
    <n v="986"/>
    <x v="1"/>
    <x v="12"/>
    <n v="1070"/>
    <x v="59"/>
    <n v="1025"/>
    <n v="40"/>
    <s v="K Nagarathamma"/>
    <x v="281"/>
    <d v="2021-05-31T00:00:00"/>
    <d v="2022-12-31T00:00:00"/>
    <n v="580"/>
  </r>
  <r>
    <n v="987"/>
    <x v="1"/>
    <x v="12"/>
    <n v="1070"/>
    <x v="59"/>
    <n v="1026"/>
    <n v="41"/>
    <s v="Savitharamma"/>
    <x v="321"/>
    <d v="2021-05-31T00:00:00"/>
    <d v="2022-12-31T00:00:00"/>
    <n v="580"/>
  </r>
  <r>
    <n v="988"/>
    <x v="1"/>
    <x v="12"/>
    <n v="1070"/>
    <x v="59"/>
    <n v="1027"/>
    <n v="42"/>
    <s v="Nagamma"/>
    <x v="321"/>
    <d v="2021-05-31T00:00:00"/>
    <d v="2022-12-31T00:00:00"/>
    <n v="580"/>
  </r>
  <r>
    <n v="989"/>
    <x v="8"/>
    <x v="55"/>
    <n v="1000"/>
    <x v="71"/>
    <n v="1028"/>
    <n v="1"/>
    <s v="M.Menakshi"/>
    <x v="181"/>
    <d v="2021-05-31T00:00:00"/>
    <d v="2022-12-31T00:00:00"/>
    <n v="580"/>
  </r>
  <r>
    <n v="990"/>
    <x v="8"/>
    <x v="55"/>
    <n v="1000"/>
    <x v="71"/>
    <n v="1029"/>
    <n v="2"/>
    <s v="B.Padmavati"/>
    <x v="299"/>
    <d v="2021-05-31T00:00:00"/>
    <d v="2022-12-31T00:00:00"/>
    <n v="580"/>
  </r>
  <r>
    <n v="991"/>
    <x v="8"/>
    <x v="55"/>
    <n v="1000"/>
    <x v="71"/>
    <n v="1030"/>
    <n v="3"/>
    <s v="B.Adinarayanamma"/>
    <x v="299"/>
    <d v="2021-05-31T00:00:00"/>
    <d v="2022-12-31T00:00:00"/>
    <n v="580"/>
  </r>
  <r>
    <n v="992"/>
    <x v="8"/>
    <x v="55"/>
    <n v="1000"/>
    <x v="71"/>
    <n v="1031"/>
    <n v="4"/>
    <s v="A.Srilekha"/>
    <x v="181"/>
    <d v="2021-05-31T00:00:00"/>
    <d v="2022-12-31T00:00:00"/>
    <n v="580"/>
  </r>
  <r>
    <n v="993"/>
    <x v="8"/>
    <x v="55"/>
    <n v="1000"/>
    <x v="71"/>
    <n v="1032"/>
    <n v="5"/>
    <s v="A.Venkatalakshmamma"/>
    <x v="299"/>
    <d v="2021-05-31T00:00:00"/>
    <d v="2022-12-31T00:00:00"/>
    <n v="580"/>
  </r>
  <r>
    <n v="994"/>
    <x v="8"/>
    <x v="55"/>
    <n v="1000"/>
    <x v="71"/>
    <n v="1033"/>
    <n v="6"/>
    <s v="Tippaluru Venkatalakshmamma"/>
    <x v="178"/>
    <d v="2021-05-31T00:00:00"/>
    <d v="2022-12-31T00:00:00"/>
    <n v="580"/>
  </r>
  <r>
    <n v="995"/>
    <x v="8"/>
    <x v="55"/>
    <n v="1000"/>
    <x v="71"/>
    <n v="1034"/>
    <n v="7"/>
    <s v="C.Obulamma"/>
    <x v="299"/>
    <d v="2021-05-31T00:00:00"/>
    <d v="2022-12-31T00:00:00"/>
    <n v="580"/>
  </r>
  <r>
    <n v="996"/>
    <x v="8"/>
    <x v="55"/>
    <n v="1000"/>
    <x v="71"/>
    <n v="1035"/>
    <n v="8"/>
    <s v="B.Nagalakshmamma"/>
    <x v="323"/>
    <d v="2021-05-31T00:00:00"/>
    <d v="2022-12-31T00:00:00"/>
    <n v="580"/>
  </r>
  <r>
    <n v="997"/>
    <x v="8"/>
    <x v="55"/>
    <n v="1000"/>
    <x v="71"/>
    <n v="1036"/>
    <n v="9"/>
    <s v="Usithila Chandrakala"/>
    <x v="299"/>
    <d v="2021-05-31T00:00:00"/>
    <d v="2022-12-31T00:00:00"/>
    <n v="580"/>
  </r>
  <r>
    <n v="998"/>
    <x v="8"/>
    <x v="55"/>
    <n v="1000"/>
    <x v="71"/>
    <n v="1037"/>
    <n v="10"/>
    <s v="B.Jayalakshmi"/>
    <x v="299"/>
    <d v="2021-05-31T00:00:00"/>
    <d v="2022-12-31T00:00:00"/>
    <n v="580"/>
  </r>
  <r>
    <n v="999"/>
    <x v="8"/>
    <x v="55"/>
    <n v="1000"/>
    <x v="71"/>
    <n v="1038"/>
    <n v="11"/>
    <s v="A.Krishnaveni"/>
    <x v="160"/>
    <d v="2021-05-31T00:00:00"/>
    <d v="2022-12-31T00:00:00"/>
    <n v="580"/>
  </r>
  <r>
    <n v="1000"/>
    <x v="8"/>
    <x v="55"/>
    <n v="1000"/>
    <x v="71"/>
    <n v="1039"/>
    <n v="12"/>
    <s v="B.Kantamma"/>
    <x v="160"/>
    <d v="2021-05-31T00:00:00"/>
    <d v="2022-12-31T00:00:00"/>
    <n v="580"/>
  </r>
  <r>
    <n v="1001"/>
    <x v="8"/>
    <x v="55"/>
    <n v="1000"/>
    <x v="71"/>
    <n v="1040"/>
    <n v="13"/>
    <s v="P.Bhavani"/>
    <x v="241"/>
    <d v="2021-05-31T00:00:00"/>
    <d v="2022-12-31T00:00:00"/>
    <n v="580"/>
  </r>
  <r>
    <n v="1002"/>
    <x v="8"/>
    <x v="55"/>
    <n v="1000"/>
    <x v="71"/>
    <n v="1041"/>
    <n v="14"/>
    <s v="V.Chennamma"/>
    <x v="160"/>
    <d v="2021-05-31T00:00:00"/>
    <d v="2022-12-31T00:00:00"/>
    <n v="580"/>
  </r>
  <r>
    <n v="1003"/>
    <x v="8"/>
    <x v="55"/>
    <n v="1000"/>
    <x v="71"/>
    <n v="1042"/>
    <n v="15"/>
    <s v="B.Ramalakshimamma"/>
    <x v="323"/>
    <d v="2021-05-31T00:00:00"/>
    <d v="2022-12-31T00:00:00"/>
    <n v="580"/>
  </r>
  <r>
    <n v="1004"/>
    <x v="8"/>
    <x v="55"/>
    <n v="1000"/>
    <x v="71"/>
    <n v="1043"/>
    <n v="16"/>
    <s v="V.Jayalakshmi"/>
    <x v="241"/>
    <d v="2021-05-31T00:00:00"/>
    <d v="2022-12-31T00:00:00"/>
    <n v="580"/>
  </r>
  <r>
    <n v="1005"/>
    <x v="8"/>
    <x v="55"/>
    <n v="1000"/>
    <x v="71"/>
    <n v="1044"/>
    <n v="17"/>
    <s v="V.Chandrakala"/>
    <x v="299"/>
    <d v="2021-05-31T00:00:00"/>
    <d v="2022-12-31T00:00:00"/>
    <n v="580"/>
  </r>
  <r>
    <n v="1006"/>
    <x v="8"/>
    <x v="55"/>
    <n v="1000"/>
    <x v="71"/>
    <n v="1045"/>
    <n v="18"/>
    <s v="V.Parvathi"/>
    <x v="178"/>
    <d v="2021-05-31T00:00:00"/>
    <d v="2022-12-31T00:00:00"/>
    <n v="580"/>
  </r>
  <r>
    <n v="1007"/>
    <x v="8"/>
    <x v="55"/>
    <n v="1000"/>
    <x v="71"/>
    <n v="1046"/>
    <n v="19"/>
    <s v="P.Padmavati"/>
    <x v="299"/>
    <d v="2021-05-31T00:00:00"/>
    <d v="2022-12-31T00:00:00"/>
    <n v="580"/>
  </r>
  <r>
    <n v="1008"/>
    <x v="8"/>
    <x v="55"/>
    <n v="1000"/>
    <x v="71"/>
    <n v="1047"/>
    <n v="20"/>
    <s v="V.Lakshminarayanamma"/>
    <x v="299"/>
    <d v="2021-05-31T00:00:00"/>
    <d v="2022-12-31T00:00:00"/>
    <n v="580"/>
  </r>
  <r>
    <n v="1009"/>
    <x v="8"/>
    <x v="55"/>
    <n v="1000"/>
    <x v="71"/>
    <n v="1048"/>
    <n v="21"/>
    <s v="B.Lakshminarayanamma"/>
    <x v="299"/>
    <d v="2021-05-31T00:00:00"/>
    <d v="2022-12-31T00:00:00"/>
    <n v="580"/>
  </r>
  <r>
    <n v="1010"/>
    <x v="8"/>
    <x v="55"/>
    <n v="1000"/>
    <x v="71"/>
    <n v="1049"/>
    <n v="22"/>
    <s v="V.Shivamma"/>
    <x v="299"/>
    <d v="2021-05-31T00:00:00"/>
    <d v="2022-12-31T00:00:00"/>
    <n v="580"/>
  </r>
  <r>
    <n v="1011"/>
    <x v="8"/>
    <x v="55"/>
    <n v="1000"/>
    <x v="71"/>
    <n v="1050"/>
    <n v="23"/>
    <s v="K.Nagamallamma"/>
    <x v="178"/>
    <d v="2021-05-31T00:00:00"/>
    <d v="2022-12-31T00:00:00"/>
    <n v="580"/>
  </r>
  <r>
    <n v="1012"/>
    <x v="8"/>
    <x v="55"/>
    <n v="1000"/>
    <x v="71"/>
    <n v="1051"/>
    <n v="24"/>
    <s v="V.Aparna"/>
    <x v="324"/>
    <d v="2021-05-31T00:00:00"/>
    <d v="2022-12-31T00:00:00"/>
    <n v="580"/>
  </r>
  <r>
    <n v="1013"/>
    <x v="8"/>
    <x v="55"/>
    <n v="1000"/>
    <x v="71"/>
    <n v="1052"/>
    <n v="25"/>
    <s v="V.Lakshmi narayanamma"/>
    <x v="324"/>
    <d v="2021-05-31T00:00:00"/>
    <d v="2022-12-31T00:00:00"/>
    <n v="580"/>
  </r>
  <r>
    <n v="1014"/>
    <x v="8"/>
    <x v="55"/>
    <n v="1000"/>
    <x v="71"/>
    <n v="1053"/>
    <n v="26"/>
    <s v="K.Santamma"/>
    <x v="264"/>
    <d v="2021-05-31T00:00:00"/>
    <d v="2022-12-31T00:00:00"/>
    <n v="580"/>
  </r>
  <r>
    <n v="1015"/>
    <x v="8"/>
    <x v="55"/>
    <n v="1000"/>
    <x v="71"/>
    <n v="1054"/>
    <n v="27"/>
    <s v="K.Chennamma"/>
    <x v="264"/>
    <d v="2021-05-31T00:00:00"/>
    <d v="2022-12-31T00:00:00"/>
    <n v="580"/>
  </r>
  <r>
    <n v="1016"/>
    <x v="8"/>
    <x v="55"/>
    <n v="1000"/>
    <x v="71"/>
    <n v="1055"/>
    <n v="28"/>
    <s v="B.Rathnamma"/>
    <x v="324"/>
    <d v="2021-05-31T00:00:00"/>
    <d v="2022-12-31T00:00:00"/>
    <n v="580"/>
  </r>
  <r>
    <n v="1017"/>
    <x v="8"/>
    <x v="55"/>
    <n v="1000"/>
    <x v="71"/>
    <n v="1056"/>
    <n v="29"/>
    <s v="K.Ramadevi"/>
    <x v="323"/>
    <d v="2021-05-31T00:00:00"/>
    <d v="2022-12-31T00:00:00"/>
    <n v="580"/>
  </r>
  <r>
    <n v="1018"/>
    <x v="8"/>
    <x v="55"/>
    <n v="1000"/>
    <x v="71"/>
    <n v="1057"/>
    <n v="30"/>
    <s v="V.Nageswaramma"/>
    <x v="324"/>
    <d v="2021-05-31T00:00:00"/>
    <d v="2022-12-31T00:00:00"/>
    <n v="580"/>
  </r>
  <r>
    <n v="1019"/>
    <x v="8"/>
    <x v="55"/>
    <n v="1000"/>
    <x v="71"/>
    <n v="1058"/>
    <n v="31"/>
    <s v="K.Nagalakshmi"/>
    <x v="324"/>
    <d v="2021-05-31T00:00:00"/>
    <d v="2022-12-31T00:00:00"/>
    <n v="580"/>
  </r>
  <r>
    <n v="1020"/>
    <x v="8"/>
    <x v="55"/>
    <n v="1000"/>
    <x v="71"/>
    <n v="1059"/>
    <n v="32"/>
    <s v="V.Ramadevi"/>
    <x v="324"/>
    <d v="2021-05-31T00:00:00"/>
    <d v="2022-12-31T00:00:00"/>
    <n v="580"/>
  </r>
  <r>
    <n v="1021"/>
    <x v="8"/>
    <x v="55"/>
    <n v="1000"/>
    <x v="71"/>
    <n v="1060"/>
    <n v="33"/>
    <s v="V.Ramalakshmi"/>
    <x v="324"/>
    <d v="2021-05-31T00:00:00"/>
    <d v="2022-12-31T00:00:00"/>
    <n v="580"/>
  </r>
  <r>
    <n v="1022"/>
    <x v="8"/>
    <x v="55"/>
    <n v="1000"/>
    <x v="71"/>
    <n v="1061"/>
    <n v="34"/>
    <s v="C.Muthamma"/>
    <x v="160"/>
    <d v="2021-05-31T00:00:00"/>
    <d v="2022-12-31T00:00:00"/>
    <n v="580"/>
  </r>
  <r>
    <n v="1023"/>
    <x v="8"/>
    <x v="55"/>
    <n v="1000"/>
    <x v="71"/>
    <n v="1062"/>
    <n v="35"/>
    <s v="Y.Ramadevi"/>
    <x v="241"/>
    <d v="2021-05-31T00:00:00"/>
    <d v="2022-12-31T00:00:00"/>
    <n v="580"/>
  </r>
  <r>
    <n v="1024"/>
    <x v="8"/>
    <x v="55"/>
    <n v="1000"/>
    <x v="71"/>
    <n v="1063"/>
    <n v="36"/>
    <s v="J.Sarojamma"/>
    <x v="324"/>
    <d v="2021-05-31T00:00:00"/>
    <d v="2022-12-31T00:00:00"/>
    <n v="580"/>
  </r>
  <r>
    <n v="1025"/>
    <x v="8"/>
    <x v="55"/>
    <n v="1000"/>
    <x v="71"/>
    <n v="1064"/>
    <n v="37"/>
    <s v="N.Alivelamma"/>
    <x v="324"/>
    <d v="2021-05-31T00:00:00"/>
    <d v="2022-12-31T00:00:00"/>
    <n v="580"/>
  </r>
  <r>
    <n v="1026"/>
    <x v="8"/>
    <x v="55"/>
    <n v="1000"/>
    <x v="71"/>
    <n v="1065"/>
    <n v="38"/>
    <s v="N.Sudhamani"/>
    <x v="241"/>
    <d v="2021-05-31T00:00:00"/>
    <d v="2022-12-31T00:00:00"/>
    <n v="580"/>
  </r>
  <r>
    <n v="1027"/>
    <x v="8"/>
    <x v="55"/>
    <n v="1000"/>
    <x v="71"/>
    <n v="1066"/>
    <n v="39"/>
    <s v="B.Ramanjinamma"/>
    <x v="325"/>
    <d v="2021-05-31T00:00:00"/>
    <d v="2022-12-31T00:00:00"/>
    <n v="580"/>
  </r>
  <r>
    <n v="1028"/>
    <x v="8"/>
    <x v="55"/>
    <n v="1000"/>
    <x v="71"/>
    <n v="1067"/>
    <n v="40"/>
    <s v="K.Narayana Reddy"/>
    <x v="326"/>
    <d v="2021-05-31T00:00:00"/>
    <d v="2022-12-31T00:00:00"/>
    <n v="580"/>
  </r>
  <r>
    <n v="1029"/>
    <x v="8"/>
    <x v="55"/>
    <n v="1000"/>
    <x v="71"/>
    <n v="1068"/>
    <n v="41"/>
    <s v="S.Venkatamma"/>
    <x v="324"/>
    <d v="2021-05-31T00:00:00"/>
    <d v="2022-12-31T00:00:00"/>
    <n v="580"/>
  </r>
  <r>
    <n v="1030"/>
    <x v="8"/>
    <x v="55"/>
    <n v="1000"/>
    <x v="71"/>
    <n v="1069"/>
    <n v="42"/>
    <s v="K.Shakunthala"/>
    <x v="324"/>
    <d v="2021-05-31T00:00:00"/>
    <d v="2022-12-31T00:00:00"/>
    <n v="580"/>
  </r>
  <r>
    <n v="1031"/>
    <x v="8"/>
    <x v="55"/>
    <n v="1000"/>
    <x v="71"/>
    <n v="1070"/>
    <n v="43"/>
    <s v="K.Narayanamma"/>
    <x v="264"/>
    <d v="2021-05-31T00:00:00"/>
    <d v="2022-12-31T00:00:00"/>
    <n v="580"/>
  </r>
  <r>
    <n v="1032"/>
    <x v="8"/>
    <x v="55"/>
    <n v="1000"/>
    <x v="71"/>
    <n v="1071"/>
    <n v="44"/>
    <s v="S.Vijayalakshmi"/>
    <x v="324"/>
    <d v="2021-05-31T00:00:00"/>
    <d v="2022-12-31T00:00:00"/>
    <n v="580"/>
  </r>
  <r>
    <n v="1033"/>
    <x v="8"/>
    <x v="55"/>
    <n v="1000"/>
    <x v="71"/>
    <n v="1072"/>
    <n v="45"/>
    <s v="V.Varalakshmi"/>
    <x v="264"/>
    <d v="2021-05-31T00:00:00"/>
    <d v="2022-12-31T00:00:00"/>
    <n v="580"/>
  </r>
  <r>
    <n v="1034"/>
    <x v="8"/>
    <x v="55"/>
    <n v="1000"/>
    <x v="71"/>
    <n v="1073"/>
    <n v="46"/>
    <s v="V.Sunitha"/>
    <x v="324"/>
    <d v="2021-05-31T00:00:00"/>
    <d v="2022-12-31T00:00:00"/>
    <n v="580"/>
  </r>
  <r>
    <n v="1035"/>
    <x v="8"/>
    <x v="55"/>
    <n v="1000"/>
    <x v="71"/>
    <n v="1074"/>
    <n v="47"/>
    <s v="V.Sunkamma"/>
    <x v="323"/>
    <d v="2021-05-31T00:00:00"/>
    <d v="2022-12-31T00:00:00"/>
    <n v="580"/>
  </r>
  <r>
    <n v="1036"/>
    <x v="8"/>
    <x v="55"/>
    <n v="1000"/>
    <x v="71"/>
    <n v="1075"/>
    <n v="48"/>
    <s v="T.Aruna"/>
    <x v="264"/>
    <d v="2021-05-31T00:00:00"/>
    <d v="2022-12-31T00:00:00"/>
    <n v="580"/>
  </r>
  <r>
    <n v="1037"/>
    <x v="12"/>
    <x v="51"/>
    <n v="1054"/>
    <x v="72"/>
    <n v="1076"/>
    <n v="1"/>
    <s v="Kuntala Ganga Devi"/>
    <x v="327"/>
    <d v="2021-05-31T00:00:00"/>
    <d v="2022-12-31T00:00:00"/>
    <n v="580"/>
  </r>
  <r>
    <n v="1038"/>
    <x v="12"/>
    <x v="51"/>
    <n v="1054"/>
    <x v="72"/>
    <n v="1077"/>
    <n v="2"/>
    <s v="Kuntala Peddakka"/>
    <x v="153"/>
    <d v="2021-05-31T00:00:00"/>
    <d v="2022-12-31T00:00:00"/>
    <n v="580"/>
  </r>
  <r>
    <n v="1039"/>
    <x v="12"/>
    <x v="51"/>
    <n v="1054"/>
    <x v="72"/>
    <n v="1078"/>
    <n v="3"/>
    <s v="Bandi Savithri"/>
    <x v="42"/>
    <d v="2021-05-31T00:00:00"/>
    <d v="2022-12-31T00:00:00"/>
    <n v="580"/>
  </r>
  <r>
    <n v="1040"/>
    <x v="12"/>
    <x v="51"/>
    <n v="1054"/>
    <x v="72"/>
    <n v="1079"/>
    <n v="4"/>
    <s v="N.Nagarathnamma"/>
    <x v="70"/>
    <d v="2021-05-31T00:00:00"/>
    <d v="2022-12-31T00:00:00"/>
    <n v="580"/>
  </r>
  <r>
    <n v="1041"/>
    <x v="12"/>
    <x v="51"/>
    <n v="1054"/>
    <x v="72"/>
    <n v="1080"/>
    <n v="5"/>
    <s v="Sadhala Sivamma"/>
    <x v="117"/>
    <d v="2021-05-31T00:00:00"/>
    <d v="2022-12-31T00:00:00"/>
    <n v="580"/>
  </r>
  <r>
    <n v="1042"/>
    <x v="12"/>
    <x v="51"/>
    <n v="1054"/>
    <x v="72"/>
    <n v="1081"/>
    <n v="6"/>
    <s v="Saddala Kullayamma"/>
    <x v="219"/>
    <d v="2021-05-31T00:00:00"/>
    <d v="2022-12-31T00:00:00"/>
    <n v="580"/>
  </r>
  <r>
    <n v="1043"/>
    <x v="12"/>
    <x v="51"/>
    <n v="1054"/>
    <x v="72"/>
    <n v="1082"/>
    <n v="7"/>
    <s v="Gonuguntla Venkatamma"/>
    <x v="117"/>
    <d v="2021-05-31T00:00:00"/>
    <d v="2022-12-31T00:00:00"/>
    <n v="580"/>
  </r>
  <r>
    <n v="1044"/>
    <x v="12"/>
    <x v="51"/>
    <n v="1054"/>
    <x v="72"/>
    <n v="1083"/>
    <n v="8"/>
    <s v="Saddala Salamma"/>
    <x v="294"/>
    <d v="2021-05-31T00:00:00"/>
    <d v="2022-12-31T00:00:00"/>
    <n v="580"/>
  </r>
  <r>
    <n v="1045"/>
    <x v="12"/>
    <x v="51"/>
    <n v="1054"/>
    <x v="72"/>
    <n v="1084"/>
    <n v="9"/>
    <s v="S.Sangavi"/>
    <x v="153"/>
    <d v="2021-05-31T00:00:00"/>
    <d v="2022-12-31T00:00:00"/>
    <n v="580"/>
  </r>
  <r>
    <n v="1046"/>
    <x v="12"/>
    <x v="51"/>
    <n v="1054"/>
    <x v="72"/>
    <n v="1085"/>
    <n v="10"/>
    <s v="Saddala Sarasvathi"/>
    <x v="296"/>
    <d v="2021-05-31T00:00:00"/>
    <d v="2022-12-31T00:00:00"/>
    <n v="580"/>
  </r>
  <r>
    <n v="1047"/>
    <x v="12"/>
    <x v="51"/>
    <n v="1054"/>
    <x v="72"/>
    <n v="1086"/>
    <n v="11"/>
    <s v="Saddala Lakshminarasamma"/>
    <x v="327"/>
    <d v="2021-05-31T00:00:00"/>
    <d v="2022-12-31T00:00:00"/>
    <n v="580"/>
  </r>
  <r>
    <n v="1048"/>
    <x v="12"/>
    <x v="51"/>
    <n v="1054"/>
    <x v="72"/>
    <n v="1087"/>
    <n v="12"/>
    <s v="Saddala Ramulamma"/>
    <x v="241"/>
    <d v="2021-05-31T00:00:00"/>
    <d v="2022-12-31T00:00:00"/>
    <n v="580"/>
  </r>
  <r>
    <n v="1049"/>
    <x v="12"/>
    <x v="51"/>
    <n v="1054"/>
    <x v="72"/>
    <n v="1088"/>
    <n v="13"/>
    <s v="M.Padhmavathi"/>
    <x v="300"/>
    <d v="2021-05-31T00:00:00"/>
    <d v="2022-12-31T00:00:00"/>
    <n v="580"/>
  </r>
  <r>
    <n v="1050"/>
    <x v="12"/>
    <x v="51"/>
    <n v="1054"/>
    <x v="72"/>
    <n v="1089"/>
    <n v="14"/>
    <s v="Nagoti Lakshmidevi"/>
    <x v="130"/>
    <d v="2021-05-31T00:00:00"/>
    <d v="2022-12-31T00:00:00"/>
    <n v="580"/>
  </r>
  <r>
    <n v="1051"/>
    <x v="12"/>
    <x v="51"/>
    <n v="1054"/>
    <x v="72"/>
    <n v="1090"/>
    <n v="15"/>
    <s v="S.Saraswati"/>
    <x v="70"/>
    <d v="2021-05-31T00:00:00"/>
    <d v="2022-12-31T00:00:00"/>
    <n v="580"/>
  </r>
  <r>
    <n v="1052"/>
    <x v="12"/>
    <x v="51"/>
    <n v="1054"/>
    <x v="72"/>
    <n v="1091"/>
    <n v="16"/>
    <s v="Kuntala Pullamma"/>
    <x v="328"/>
    <d v="2021-05-31T00:00:00"/>
    <d v="2022-12-31T00:00:00"/>
    <n v="580"/>
  </r>
  <r>
    <n v="1053"/>
    <x v="12"/>
    <x v="51"/>
    <n v="1054"/>
    <x v="72"/>
    <n v="1092"/>
    <n v="17"/>
    <s v="Singamaneni Suneetha"/>
    <x v="329"/>
    <d v="2021-05-31T00:00:00"/>
    <d v="2022-12-31T00:00:00"/>
    <n v="580"/>
  </r>
  <r>
    <n v="1054"/>
    <x v="12"/>
    <x v="51"/>
    <n v="1054"/>
    <x v="72"/>
    <n v="1093"/>
    <n v="18"/>
    <s v="Sangahaneni Kantamma"/>
    <x v="254"/>
    <d v="2021-05-31T00:00:00"/>
    <d v="2022-12-31T00:00:00"/>
    <n v="580"/>
  </r>
  <r>
    <n v="1055"/>
    <x v="12"/>
    <x v="51"/>
    <n v="1054"/>
    <x v="72"/>
    <n v="1094"/>
    <n v="19"/>
    <s v="Bille Savithri"/>
    <x v="117"/>
    <d v="2021-05-31T00:00:00"/>
    <d v="2022-12-31T00:00:00"/>
    <n v="580"/>
  </r>
  <r>
    <n v="1056"/>
    <x v="7"/>
    <x v="56"/>
    <n v="1079"/>
    <x v="73"/>
    <n v="1095"/>
    <n v="1"/>
    <s v="S Nagajyothi"/>
    <x v="74"/>
    <d v="2021-05-31T00:00:00"/>
    <d v="2022-12-31T00:00:00"/>
    <n v="580"/>
  </r>
  <r>
    <n v="1057"/>
    <x v="7"/>
    <x v="56"/>
    <n v="1079"/>
    <x v="73"/>
    <n v="1096"/>
    <n v="2"/>
    <s v="S Usha rani"/>
    <x v="138"/>
    <d v="2021-05-31T00:00:00"/>
    <d v="2022-12-31T00:00:00"/>
    <n v="580"/>
  </r>
  <r>
    <n v="1058"/>
    <x v="7"/>
    <x v="56"/>
    <n v="1079"/>
    <x v="73"/>
    <n v="1097"/>
    <n v="3"/>
    <s v="S Laxmidevi"/>
    <x v="274"/>
    <d v="2021-05-31T00:00:00"/>
    <d v="2022-12-31T00:00:00"/>
    <n v="580"/>
  </r>
  <r>
    <n v="1059"/>
    <x v="7"/>
    <x v="56"/>
    <n v="1079"/>
    <x v="73"/>
    <n v="1098"/>
    <n v="4"/>
    <s v="C Arunamma"/>
    <x v="40"/>
    <d v="2021-05-31T00:00:00"/>
    <d v="2022-12-31T00:00:00"/>
    <n v="580"/>
  </r>
  <r>
    <n v="1060"/>
    <x v="7"/>
    <x v="56"/>
    <n v="1079"/>
    <x v="73"/>
    <n v="1099"/>
    <n v="5"/>
    <s v="K Anitha"/>
    <x v="226"/>
    <d v="2021-05-31T00:00:00"/>
    <d v="2022-12-31T00:00:00"/>
    <n v="580"/>
  </r>
  <r>
    <n v="1061"/>
    <x v="7"/>
    <x v="56"/>
    <n v="1079"/>
    <x v="73"/>
    <n v="1100"/>
    <n v="6"/>
    <s v="P.Ramanjinamma"/>
    <x v="129"/>
    <d v="2021-05-31T00:00:00"/>
    <d v="2022-12-31T00:00:00"/>
    <n v="580"/>
  </r>
  <r>
    <n v="1062"/>
    <x v="7"/>
    <x v="56"/>
    <n v="1079"/>
    <x v="73"/>
    <n v="1101"/>
    <n v="7"/>
    <s v="T Laxmidevi"/>
    <x v="330"/>
    <d v="2021-05-31T00:00:00"/>
    <d v="2022-12-31T00:00:00"/>
    <n v="580"/>
  </r>
  <r>
    <n v="1063"/>
    <x v="7"/>
    <x v="56"/>
    <n v="1079"/>
    <x v="73"/>
    <n v="1102"/>
    <n v="8"/>
    <s v="C Narayanamma"/>
    <x v="274"/>
    <d v="2021-05-31T00:00:00"/>
    <d v="2022-12-31T00:00:00"/>
    <n v="580"/>
  </r>
  <r>
    <n v="1064"/>
    <x v="7"/>
    <x v="56"/>
    <n v="1079"/>
    <x v="73"/>
    <n v="1103"/>
    <n v="9"/>
    <s v="C Nagaveeramma"/>
    <x v="274"/>
    <d v="2021-05-31T00:00:00"/>
    <d v="2022-12-31T00:00:00"/>
    <n v="580"/>
  </r>
  <r>
    <n v="1065"/>
    <x v="7"/>
    <x v="56"/>
    <n v="1079"/>
    <x v="73"/>
    <n v="1104"/>
    <n v="10"/>
    <s v="B Kavitha"/>
    <x v="274"/>
    <d v="2021-05-31T00:00:00"/>
    <d v="2022-12-31T00:00:00"/>
    <n v="580"/>
  </r>
  <r>
    <n v="1066"/>
    <x v="7"/>
    <x v="56"/>
    <n v="1079"/>
    <x v="73"/>
    <n v="1105"/>
    <n v="11"/>
    <s v="Venkatalakshmamma"/>
    <x v="243"/>
    <d v="2021-05-31T00:00:00"/>
    <d v="2022-12-31T00:00:00"/>
    <n v="580"/>
  </r>
  <r>
    <n v="1067"/>
    <x v="7"/>
    <x v="56"/>
    <n v="1079"/>
    <x v="73"/>
    <n v="1106"/>
    <n v="12"/>
    <s v="S.Lakshmidevi"/>
    <x v="128"/>
    <d v="2021-05-31T00:00:00"/>
    <d v="2022-12-31T00:00:00"/>
    <n v="580"/>
  </r>
  <r>
    <n v="1068"/>
    <x v="7"/>
    <x v="56"/>
    <n v="1079"/>
    <x v="73"/>
    <n v="1107"/>
    <n v="13"/>
    <s v="S.Kalavathi"/>
    <x v="128"/>
    <d v="2021-05-31T00:00:00"/>
    <d v="2022-12-31T00:00:00"/>
    <n v="580"/>
  </r>
  <r>
    <n v="1069"/>
    <x v="7"/>
    <x v="56"/>
    <n v="1079"/>
    <x v="73"/>
    <n v="1108"/>
    <n v="14"/>
    <s v="Y.Ramanamma"/>
    <x v="40"/>
    <d v="2021-05-31T00:00:00"/>
    <d v="2022-12-31T00:00:00"/>
    <n v="580"/>
  </r>
  <r>
    <n v="1070"/>
    <x v="7"/>
    <x v="56"/>
    <n v="1079"/>
    <x v="73"/>
    <n v="1109"/>
    <n v="15"/>
    <s v="Anjinamma"/>
    <x v="40"/>
    <d v="2021-05-31T00:00:00"/>
    <d v="2022-12-31T00:00:00"/>
    <n v="580"/>
  </r>
  <r>
    <n v="1071"/>
    <x v="1"/>
    <x v="23"/>
    <n v="81"/>
    <x v="74"/>
    <n v="1114"/>
    <n v="5"/>
    <s v="Naramma"/>
    <x v="70"/>
    <d v="2021-05-31T00:00:00"/>
    <d v="2022-12-31T00:00:00"/>
    <n v="580"/>
  </r>
  <r>
    <n v="1072"/>
    <x v="1"/>
    <x v="23"/>
    <n v="81"/>
    <x v="74"/>
    <n v="1115"/>
    <n v="6"/>
    <s v="Sayamma"/>
    <x v="160"/>
    <d v="2021-05-31T00:00:00"/>
    <d v="2022-12-31T00:00:00"/>
    <n v="580"/>
  </r>
  <r>
    <n v="1073"/>
    <x v="1"/>
    <x v="23"/>
    <n v="81"/>
    <x v="74"/>
    <n v="1116"/>
    <n v="7"/>
    <s v="Nirmala"/>
    <x v="331"/>
    <d v="2021-05-31T00:00:00"/>
    <d v="2022-12-31T00:00:00"/>
    <n v="580"/>
  </r>
  <r>
    <n v="1074"/>
    <x v="1"/>
    <x v="23"/>
    <n v="81"/>
    <x v="74"/>
    <n v="1117"/>
    <n v="8"/>
    <s v="Bagyamma"/>
    <x v="160"/>
    <d v="2021-05-31T00:00:00"/>
    <d v="2022-12-31T00:00:00"/>
    <n v="580"/>
  </r>
  <r>
    <n v="1075"/>
    <x v="1"/>
    <x v="23"/>
    <n v="81"/>
    <x v="74"/>
    <n v="1118"/>
    <n v="9"/>
    <s v="Akkamma"/>
    <x v="116"/>
    <d v="2021-05-31T00:00:00"/>
    <d v="2022-12-31T00:00:00"/>
    <n v="580"/>
  </r>
  <r>
    <n v="1076"/>
    <x v="1"/>
    <x v="23"/>
    <n v="81"/>
    <x v="74"/>
    <n v="1119"/>
    <n v="10"/>
    <s v="Ademma"/>
    <x v="332"/>
    <d v="2021-05-31T00:00:00"/>
    <d v="2022-12-31T00:00:00"/>
    <n v="580"/>
  </r>
  <r>
    <n v="1077"/>
    <x v="1"/>
    <x v="23"/>
    <n v="81"/>
    <x v="74"/>
    <n v="1120"/>
    <n v="11"/>
    <s v="Nagalakshmi"/>
    <x v="331"/>
    <d v="2021-05-31T00:00:00"/>
    <d v="2022-12-31T00:00:00"/>
    <n v="580"/>
  </r>
  <r>
    <n v="1078"/>
    <x v="1"/>
    <x v="23"/>
    <n v="81"/>
    <x v="74"/>
    <n v="1121"/>
    <n v="12"/>
    <s v="Ramulamma"/>
    <x v="333"/>
    <d v="2021-05-31T00:00:00"/>
    <d v="2022-12-31T00:00:00"/>
    <n v="580"/>
  </r>
  <r>
    <n v="1079"/>
    <x v="9"/>
    <x v="52"/>
    <n v="1039"/>
    <x v="66"/>
    <n v="1122"/>
    <n v="15"/>
    <s v="K.Hemalatha"/>
    <x v="98"/>
    <d v="2021-05-31T00:00:00"/>
    <d v="2022-12-31T00:00:00"/>
    <n v="580"/>
  </r>
  <r>
    <n v="1080"/>
    <x v="1"/>
    <x v="23"/>
    <n v="81"/>
    <x v="74"/>
    <n v="1123"/>
    <n v="14"/>
    <s v="Renuka"/>
    <x v="334"/>
    <d v="2021-05-31T00:00:00"/>
    <d v="2022-12-31T00:00:00"/>
    <n v="580"/>
  </r>
  <r>
    <n v="1081"/>
    <x v="1"/>
    <x v="23"/>
    <n v="81"/>
    <x v="74"/>
    <n v="1124"/>
    <n v="15"/>
    <s v="Sivakumari"/>
    <x v="331"/>
    <d v="2021-05-31T00:00:00"/>
    <d v="2022-12-31T00:00:00"/>
    <n v="580"/>
  </r>
  <r>
    <n v="1082"/>
    <x v="1"/>
    <x v="23"/>
    <n v="81"/>
    <x v="74"/>
    <n v="1125"/>
    <n v="24"/>
    <s v="G.Ramalakshmi"/>
    <x v="331"/>
    <d v="2021-05-31T00:00:00"/>
    <d v="2022-12-31T00:00:00"/>
    <n v="580"/>
  </r>
  <r>
    <n v="1083"/>
    <x v="1"/>
    <x v="23"/>
    <n v="81"/>
    <x v="74"/>
    <n v="1126"/>
    <n v="16"/>
    <s v="Sharitha"/>
    <x v="334"/>
    <d v="2021-05-31T00:00:00"/>
    <d v="2022-12-31T00:00:00"/>
    <n v="580"/>
  </r>
  <r>
    <n v="1084"/>
    <x v="1"/>
    <x v="23"/>
    <n v="81"/>
    <x v="74"/>
    <n v="1127"/>
    <n v="17"/>
    <s v="Osuramma"/>
    <x v="335"/>
    <d v="2021-05-31T00:00:00"/>
    <d v="2022-12-31T00:00:00"/>
    <n v="580"/>
  </r>
  <r>
    <n v="1085"/>
    <x v="1"/>
    <x v="23"/>
    <n v="81"/>
    <x v="74"/>
    <n v="1128"/>
    <n v="18"/>
    <s v="Nagalingamma"/>
    <x v="70"/>
    <d v="2021-05-31T00:00:00"/>
    <d v="2022-12-31T00:00:00"/>
    <n v="580"/>
  </r>
  <r>
    <n v="1086"/>
    <x v="1"/>
    <x v="23"/>
    <n v="81"/>
    <x v="74"/>
    <n v="1129"/>
    <n v="19"/>
    <s v="Lakshmi"/>
    <x v="70"/>
    <d v="2021-05-31T00:00:00"/>
    <d v="2022-12-31T00:00:00"/>
    <n v="580"/>
  </r>
  <r>
    <n v="1087"/>
    <x v="1"/>
    <x v="23"/>
    <n v="81"/>
    <x v="74"/>
    <n v="1130"/>
    <n v="20"/>
    <s v="Rukmini Devi"/>
    <x v="332"/>
    <d v="2021-05-31T00:00:00"/>
    <d v="2022-12-31T00:00:00"/>
    <n v="580"/>
  </r>
  <r>
    <n v="1088"/>
    <x v="1"/>
    <x v="23"/>
    <n v="81"/>
    <x v="74"/>
    <n v="1131"/>
    <n v="21"/>
    <s v="Eswaramma"/>
    <x v="332"/>
    <d v="2021-05-31T00:00:00"/>
    <d v="2022-12-31T00:00:00"/>
    <n v="580"/>
  </r>
  <r>
    <n v="1089"/>
    <x v="1"/>
    <x v="23"/>
    <n v="81"/>
    <x v="74"/>
    <n v="1132"/>
    <n v="22"/>
    <s v="Gangamma"/>
    <x v="333"/>
    <d v="2021-05-31T00:00:00"/>
    <d v="2022-12-31T00:00:00"/>
    <n v="580"/>
  </r>
  <r>
    <n v="1090"/>
    <x v="1"/>
    <x v="23"/>
    <n v="81"/>
    <x v="74"/>
    <n v="1133"/>
    <n v="23"/>
    <s v="Eramma"/>
    <x v="331"/>
    <d v="2021-05-31T00:00:00"/>
    <d v="2022-12-31T00:00:00"/>
    <n v="580"/>
  </r>
  <r>
    <n v="1091"/>
    <x v="1"/>
    <x v="23"/>
    <n v="81"/>
    <x v="74"/>
    <n v="1134"/>
    <n v="13"/>
    <s v="P.Krishna veni"/>
    <x v="333"/>
    <d v="2021-05-31T00:00:00"/>
    <d v="2022-12-31T00:00:00"/>
    <n v="580"/>
  </r>
  <r>
    <n v="1092"/>
    <x v="9"/>
    <x v="52"/>
    <n v="1039"/>
    <x v="66"/>
    <n v="1135"/>
    <n v="16"/>
    <s v="K.Venkatalakshmi"/>
    <x v="64"/>
    <d v="2021-05-31T00:00:00"/>
    <d v="2022-12-31T00:00:00"/>
    <n v="580"/>
  </r>
  <r>
    <n v="1093"/>
    <x v="9"/>
    <x v="52"/>
    <n v="1039"/>
    <x v="66"/>
    <n v="1136"/>
    <n v="17"/>
    <s v="K.Chandrakala"/>
    <x v="98"/>
    <d v="2021-05-31T00:00:00"/>
    <d v="2022-12-31T00:00:00"/>
    <n v="580"/>
  </r>
  <r>
    <n v="1094"/>
    <x v="9"/>
    <x v="52"/>
    <n v="1039"/>
    <x v="66"/>
    <n v="1137"/>
    <n v="18"/>
    <s v="K.Ademma"/>
    <x v="229"/>
    <d v="2021-05-31T00:00:00"/>
    <d v="2022-12-31T00:00:00"/>
    <n v="580"/>
  </r>
  <r>
    <n v="1095"/>
    <x v="9"/>
    <x v="52"/>
    <n v="1039"/>
    <x v="66"/>
    <n v="1138"/>
    <n v="19"/>
    <s v="K.Lakshmidevi"/>
    <x v="44"/>
    <d v="2021-05-31T00:00:00"/>
    <d v="2022-12-31T00:00:00"/>
    <n v="580"/>
  </r>
  <r>
    <n v="1096"/>
    <x v="9"/>
    <x v="52"/>
    <n v="1039"/>
    <x v="66"/>
    <n v="1139"/>
    <n v="20"/>
    <s v="K.Sirisha"/>
    <x v="19"/>
    <d v="2021-05-31T00:00:00"/>
    <d v="2022-12-31T00:00:00"/>
    <n v="580"/>
  </r>
  <r>
    <n v="1097"/>
    <x v="9"/>
    <x v="52"/>
    <n v="1039"/>
    <x v="66"/>
    <n v="1140"/>
    <n v="21"/>
    <s v="P.Kateswaramma"/>
    <x v="209"/>
    <d v="2021-05-31T00:00:00"/>
    <d v="2022-12-31T00:00:00"/>
    <n v="580"/>
  </r>
  <r>
    <n v="1098"/>
    <x v="9"/>
    <x v="52"/>
    <n v="1039"/>
    <x v="66"/>
    <n v="1141"/>
    <n v="22"/>
    <s v="K.Premelamma"/>
    <x v="265"/>
    <d v="2021-05-31T00:00:00"/>
    <d v="2022-12-31T00:00:00"/>
    <n v="580"/>
  </r>
  <r>
    <n v="1099"/>
    <x v="9"/>
    <x v="52"/>
    <n v="1039"/>
    <x v="66"/>
    <n v="1142"/>
    <n v="23"/>
    <s v="K.Venkatalakshmamma"/>
    <x v="98"/>
    <d v="2021-05-31T00:00:00"/>
    <d v="2022-12-31T00:00:00"/>
    <n v="580"/>
  </r>
  <r>
    <n v="1100"/>
    <x v="9"/>
    <x v="52"/>
    <n v="1039"/>
    <x v="66"/>
    <n v="1143"/>
    <n v="24"/>
    <s v="K.Lakshminarayanamma"/>
    <x v="265"/>
    <d v="2021-05-31T00:00:00"/>
    <d v="2022-12-31T00:00:00"/>
    <n v="580"/>
  </r>
  <r>
    <n v="1101"/>
    <x v="9"/>
    <x v="52"/>
    <n v="1039"/>
    <x v="66"/>
    <n v="1144"/>
    <n v="25"/>
    <s v="xxx"/>
    <x v="19"/>
    <d v="2021-05-31T00:00:00"/>
    <d v="2022-12-31T00:00:00"/>
    <n v="580"/>
  </r>
  <r>
    <n v="1102"/>
    <x v="4"/>
    <x v="54"/>
    <n v="30"/>
    <x v="70"/>
    <n v="1145"/>
    <n v="30"/>
    <s v="U Lakshmidivi"/>
    <x v="336"/>
    <d v="2021-05-31T00:00:00"/>
    <d v="2022-12-31T00:00:00"/>
    <n v="580"/>
  </r>
  <r>
    <n v="1103"/>
    <x v="0"/>
    <x v="50"/>
    <n v="140"/>
    <x v="63"/>
    <n v="1146"/>
    <n v="87"/>
    <s v="K. Padmavathi"/>
    <x v="337"/>
    <d v="2021-05-31T00:00:00"/>
    <d v="2022-12-31T00:00:00"/>
    <n v="580"/>
  </r>
  <r>
    <n v="1104"/>
    <x v="9"/>
    <x v="52"/>
    <n v="1038"/>
    <x v="65"/>
    <n v="1147"/>
    <n v="11"/>
    <s v="A.Nagalakshmi"/>
    <x v="338"/>
    <d v="2021-05-31T00:00:00"/>
    <d v="2022-12-31T00:00:00"/>
    <n v="580"/>
  </r>
  <r>
    <n v="1105"/>
    <x v="9"/>
    <x v="52"/>
    <n v="1038"/>
    <x v="65"/>
    <n v="1148"/>
    <n v="12"/>
    <s v="B.Nageswaramma"/>
    <x v="130"/>
    <d v="2021-05-31T00:00:00"/>
    <d v="2022-12-31T00:00:00"/>
    <n v="580"/>
  </r>
  <r>
    <n v="1106"/>
    <x v="9"/>
    <x v="52"/>
    <n v="1039"/>
    <x v="66"/>
    <n v="1149"/>
    <n v="26"/>
    <s v="K.Lashmidevi"/>
    <x v="242"/>
    <d v="2021-05-31T00:00:00"/>
    <d v="2022-12-31T00:00:00"/>
    <n v="580"/>
  </r>
  <r>
    <n v="1107"/>
    <x v="9"/>
    <x v="52"/>
    <n v="1039"/>
    <x v="66"/>
    <n v="1150"/>
    <n v="27"/>
    <s v="P.Lakshmi"/>
    <x v="130"/>
    <d v="2021-05-31T00:00:00"/>
    <d v="2022-12-31T00:00:00"/>
    <n v="580"/>
  </r>
  <r>
    <n v="1108"/>
    <x v="9"/>
    <x v="52"/>
    <n v="1039"/>
    <x v="66"/>
    <n v="1151"/>
    <n v="28"/>
    <s v="K.Bagyamma"/>
    <x v="310"/>
    <d v="2021-05-31T00:00:00"/>
    <d v="2022-12-31T00:00:00"/>
    <n v="580"/>
  </r>
  <r>
    <n v="1109"/>
    <x v="9"/>
    <x v="52"/>
    <n v="1039"/>
    <x v="66"/>
    <n v="1152"/>
    <n v="29"/>
    <s v="K.Lakshmidevi"/>
    <x v="254"/>
    <d v="2021-05-31T00:00:00"/>
    <d v="2022-12-31T00:00:00"/>
    <n v="580"/>
  </r>
  <r>
    <n v="1110"/>
    <x v="9"/>
    <x v="52"/>
    <n v="1039"/>
    <x v="66"/>
    <n v="1153"/>
    <n v="30"/>
    <s v="Nagara Saraswathi"/>
    <x v="308"/>
    <d v="2021-05-31T00:00:00"/>
    <d v="2022-12-31T00:00:00"/>
    <n v="580"/>
  </r>
  <r>
    <n v="1111"/>
    <x v="1"/>
    <x v="23"/>
    <n v="81"/>
    <x v="74"/>
    <n v="1154"/>
    <n v="25"/>
    <s v="Sasikala"/>
    <x v="334"/>
    <d v="2021-05-31T00:00:00"/>
    <d v="2022-12-31T00:00:00"/>
    <n v="580"/>
  </r>
  <r>
    <n v="1112"/>
    <x v="1"/>
    <x v="23"/>
    <n v="81"/>
    <x v="74"/>
    <n v="1155"/>
    <n v="26"/>
    <s v="Radhamma"/>
    <x v="339"/>
    <d v="2021-05-31T00:00:00"/>
    <d v="2022-12-31T00:00:00"/>
    <n v="580"/>
  </r>
  <r>
    <n v="1113"/>
    <x v="1"/>
    <x v="23"/>
    <n v="81"/>
    <x v="74"/>
    <n v="1156"/>
    <n v="27"/>
    <s v="Puspavathi"/>
    <x v="332"/>
    <d v="2021-05-31T00:00:00"/>
    <d v="2022-12-31T00:00:00"/>
    <n v="580"/>
  </r>
  <r>
    <n v="1114"/>
    <x v="1"/>
    <x v="23"/>
    <n v="81"/>
    <x v="74"/>
    <n v="1157"/>
    <n v="28"/>
    <s v="Mdhavi"/>
    <x v="333"/>
    <d v="2021-05-31T00:00:00"/>
    <d v="2022-12-31T00:00:00"/>
    <n v="580"/>
  </r>
  <r>
    <n v="1115"/>
    <x v="1"/>
    <x v="23"/>
    <n v="81"/>
    <x v="74"/>
    <n v="1158"/>
    <n v="29"/>
    <s v="Santhamma"/>
    <x v="333"/>
    <d v="2021-05-31T00:00:00"/>
    <d v="2022-12-31T00:00:00"/>
    <n v="580"/>
  </r>
  <r>
    <n v="1116"/>
    <x v="1"/>
    <x v="24"/>
    <n v="62"/>
    <x v="38"/>
    <n v="1159"/>
    <n v="8"/>
    <s v="Thirumalamma.U"/>
    <x v="340"/>
    <d v="2021-05-31T00:00:00"/>
    <d v="2022-12-31T00:00:00"/>
    <n v="580"/>
  </r>
  <r>
    <n v="1117"/>
    <x v="1"/>
    <x v="24"/>
    <n v="62"/>
    <x v="38"/>
    <n v="1160"/>
    <n v="10"/>
    <s v="Lakshmi Narayanamma"/>
    <x v="187"/>
    <d v="2021-05-31T00:00:00"/>
    <d v="2022-12-31T00:00:00"/>
    <n v="580"/>
  </r>
  <r>
    <n v="1118"/>
    <x v="1"/>
    <x v="24"/>
    <n v="62"/>
    <x v="38"/>
    <n v="1161"/>
    <n v="45"/>
    <s v="Rajeswaramma"/>
    <x v="187"/>
    <d v="2021-05-31T00:00:00"/>
    <d v="2022-12-31T00:00:00"/>
    <n v="580"/>
  </r>
  <r>
    <n v="1119"/>
    <x v="1"/>
    <x v="24"/>
    <n v="62"/>
    <x v="38"/>
    <n v="1162"/>
    <n v="46"/>
    <s v="K.Pujitha"/>
    <x v="187"/>
    <d v="2021-05-31T00:00:00"/>
    <d v="2022-12-31T00:00:00"/>
    <n v="580"/>
  </r>
  <r>
    <n v="1120"/>
    <x v="1"/>
    <x v="24"/>
    <n v="62"/>
    <x v="38"/>
    <n v="1163"/>
    <n v="47"/>
    <s v="A.Sanjamma"/>
    <x v="187"/>
    <d v="2021-05-31T00:00:00"/>
    <d v="2022-12-31T00:00:00"/>
    <n v="580"/>
  </r>
  <r>
    <n v="1121"/>
    <x v="1"/>
    <x v="24"/>
    <n v="62"/>
    <x v="38"/>
    <n v="1164"/>
    <n v="48"/>
    <s v="Lakshminarasamma"/>
    <x v="187"/>
    <d v="2021-05-31T00:00:00"/>
    <d v="2022-12-31T00:00:00"/>
    <n v="580"/>
  </r>
  <r>
    <n v="1122"/>
    <x v="1"/>
    <x v="57"/>
    <n v="84"/>
    <x v="75"/>
    <n v="1165"/>
    <n v="11"/>
    <s v="Bayamma"/>
    <x v="341"/>
    <d v="2021-05-31T00:00:00"/>
    <d v="2022-12-31T00:00:00"/>
    <n v="580"/>
  </r>
  <r>
    <n v="1123"/>
    <x v="1"/>
    <x v="57"/>
    <n v="84"/>
    <x v="75"/>
    <n v="1166"/>
    <n v="29"/>
    <s v="Lakshminarayanamma"/>
    <x v="341"/>
    <d v="2021-05-31T00:00:00"/>
    <d v="2022-12-31T00:00:00"/>
    <n v="580"/>
  </r>
  <r>
    <n v="1124"/>
    <x v="7"/>
    <x v="56"/>
    <n v="1079"/>
    <x v="73"/>
    <n v="1167"/>
    <n v="16"/>
    <s v="V Lakshmi davi"/>
    <x v="40"/>
    <d v="2021-05-31T00:00:00"/>
    <d v="2022-12-31T00:00:00"/>
    <n v="580"/>
  </r>
  <r>
    <n v="1125"/>
    <x v="7"/>
    <x v="56"/>
    <n v="1079"/>
    <x v="73"/>
    <n v="1168"/>
    <n v="17"/>
    <s v="M .Surayakatha"/>
    <x v="40"/>
    <d v="2021-05-31T00:00:00"/>
    <d v="2022-12-31T00:00:00"/>
    <n v="580"/>
  </r>
  <r>
    <n v="1126"/>
    <x v="7"/>
    <x v="56"/>
    <n v="1079"/>
    <x v="73"/>
    <n v="1169"/>
    <n v="18"/>
    <s v="K Lakshmidevi"/>
    <x v="128"/>
    <d v="2021-05-31T00:00:00"/>
    <d v="2022-12-31T00:00:00"/>
    <n v="580"/>
  </r>
  <r>
    <n v="1127"/>
    <x v="7"/>
    <x v="56"/>
    <n v="1079"/>
    <x v="73"/>
    <n v="1170"/>
    <n v="19"/>
    <s v="S.Rameswari"/>
    <x v="40"/>
    <d v="2021-05-31T00:00:00"/>
    <d v="2022-12-31T00:00:00"/>
    <n v="580"/>
  </r>
  <r>
    <n v="1128"/>
    <x v="7"/>
    <x v="56"/>
    <n v="1079"/>
    <x v="73"/>
    <n v="1171"/>
    <n v="20"/>
    <s v="Annapurna"/>
    <x v="40"/>
    <d v="2021-05-31T00:00:00"/>
    <d v="2022-12-31T00:00:00"/>
    <n v="580"/>
  </r>
  <r>
    <n v="1129"/>
    <x v="7"/>
    <x v="56"/>
    <n v="1079"/>
    <x v="73"/>
    <n v="1172"/>
    <n v="21"/>
    <s v="P.Venkatalakshmi"/>
    <x v="294"/>
    <d v="2021-05-31T00:00:00"/>
    <d v="2022-12-31T00:00:00"/>
    <n v="580"/>
  </r>
  <r>
    <n v="1130"/>
    <x v="9"/>
    <x v="52"/>
    <n v="1039"/>
    <x v="66"/>
    <n v="1173"/>
    <n v="31"/>
    <s v="G.Lakshminarayanamma"/>
    <x v="214"/>
    <d v="2021-05-31T00:00:00"/>
    <d v="2022-12-31T00:00:00"/>
    <n v="580"/>
  </r>
  <r>
    <n v="1131"/>
    <x v="9"/>
    <x v="52"/>
    <n v="1039"/>
    <x v="66"/>
    <n v="1174"/>
    <n v="32"/>
    <s v="G.Lakshmidevi"/>
    <x v="231"/>
    <d v="2021-05-31T00:00:00"/>
    <d v="2022-12-31T00:00:00"/>
    <n v="580"/>
  </r>
  <r>
    <n v="1132"/>
    <x v="9"/>
    <x v="52"/>
    <n v="1039"/>
    <x v="66"/>
    <n v="1175"/>
    <n v="33"/>
    <s v="P.Padmavathi"/>
    <x v="308"/>
    <d v="2021-05-31T00:00:00"/>
    <d v="2022-12-31T00:00:00"/>
    <n v="580"/>
  </r>
  <r>
    <n v="1133"/>
    <x v="9"/>
    <x v="52"/>
    <n v="1039"/>
    <x v="66"/>
    <n v="1176"/>
    <n v="34"/>
    <s v="K.Lakshminarayanamma"/>
    <x v="98"/>
    <d v="2021-05-31T00:00:00"/>
    <d v="2022-12-31T00:00:00"/>
    <n v="580"/>
  </r>
  <r>
    <n v="1134"/>
    <x v="9"/>
    <x v="52"/>
    <n v="1039"/>
    <x v="66"/>
    <n v="1177"/>
    <n v="35"/>
    <s v="K.M.Krishnaveni"/>
    <x v="172"/>
    <d v="2021-05-31T00:00:00"/>
    <d v="2022-12-31T00:00:00"/>
    <n v="580"/>
  </r>
  <r>
    <n v="1135"/>
    <x v="9"/>
    <x v="52"/>
    <n v="1039"/>
    <x v="66"/>
    <n v="1178"/>
    <n v="36"/>
    <s v="K.Ramkumari"/>
    <x v="342"/>
    <d v="2021-05-31T00:00:00"/>
    <d v="2022-12-31T00:00:00"/>
    <n v="580"/>
  </r>
  <r>
    <n v="1136"/>
    <x v="9"/>
    <x v="52"/>
    <n v="1039"/>
    <x v="66"/>
    <n v="1179"/>
    <n v="37"/>
    <s v="K.Sanjamma"/>
    <x v="102"/>
    <d v="2021-05-31T00:00:00"/>
    <d v="2022-12-31T00:00:00"/>
    <n v="580"/>
  </r>
  <r>
    <n v="1137"/>
    <x v="9"/>
    <x v="52"/>
    <n v="1039"/>
    <x v="66"/>
    <n v="1180"/>
    <n v="38"/>
    <s v="K.Saraswathi"/>
    <x v="343"/>
    <d v="2021-05-31T00:00:00"/>
    <d v="2022-12-31T00:00:00"/>
    <n v="580"/>
  </r>
  <r>
    <n v="1138"/>
    <x v="9"/>
    <x v="52"/>
    <n v="1039"/>
    <x v="66"/>
    <n v="1181"/>
    <n v="39"/>
    <s v="B.Katemma"/>
    <x v="214"/>
    <d v="2021-05-31T00:00:00"/>
    <d v="2022-12-31T00:00:00"/>
    <n v="580"/>
  </r>
  <r>
    <n v="1139"/>
    <x v="5"/>
    <x v="58"/>
    <n v="1086"/>
    <x v="76"/>
    <n v="1182"/>
    <n v="1"/>
    <s v="M Nalamma"/>
    <x v="344"/>
    <d v="2021-05-31T00:00:00"/>
    <d v="2022-12-31T00:00:00"/>
    <n v="580"/>
  </r>
  <r>
    <n v="1140"/>
    <x v="5"/>
    <x v="58"/>
    <n v="1086"/>
    <x v="76"/>
    <n v="1183"/>
    <n v="2"/>
    <s v="Nalamma"/>
    <x v="345"/>
    <d v="2021-05-31T00:00:00"/>
    <d v="2022-12-31T00:00:00"/>
    <n v="580"/>
  </r>
  <r>
    <n v="1141"/>
    <x v="5"/>
    <x v="58"/>
    <n v="1086"/>
    <x v="76"/>
    <n v="1184"/>
    <n v="3"/>
    <s v="Manama Lakshmidivi"/>
    <x v="346"/>
    <d v="2021-05-31T00:00:00"/>
    <d v="2022-12-31T00:00:00"/>
    <n v="580"/>
  </r>
  <r>
    <n v="1142"/>
    <x v="5"/>
    <x v="58"/>
    <n v="1086"/>
    <x v="76"/>
    <n v="1185"/>
    <n v="4"/>
    <s v="Pulamma"/>
    <x v="272"/>
    <d v="2021-05-31T00:00:00"/>
    <d v="2022-12-31T00:00:00"/>
    <n v="580"/>
  </r>
  <r>
    <n v="1143"/>
    <x v="5"/>
    <x v="58"/>
    <n v="1086"/>
    <x v="76"/>
    <n v="1186"/>
    <n v="5"/>
    <s v="M Ramasubbamma"/>
    <x v="272"/>
    <d v="2021-05-31T00:00:00"/>
    <d v="2022-12-31T00:00:00"/>
    <n v="580"/>
  </r>
  <r>
    <n v="1144"/>
    <x v="5"/>
    <x v="58"/>
    <n v="1086"/>
    <x v="76"/>
    <n v="1187"/>
    <n v="6"/>
    <s v="H Lakshmedevi"/>
    <x v="139"/>
    <d v="2021-05-31T00:00:00"/>
    <d v="2022-12-31T00:00:00"/>
    <n v="580"/>
  </r>
  <r>
    <n v="1145"/>
    <x v="5"/>
    <x v="58"/>
    <n v="1086"/>
    <x v="76"/>
    <n v="1188"/>
    <n v="7"/>
    <s v="J. Lakshmedevi"/>
    <x v="347"/>
    <d v="2021-05-31T00:00:00"/>
    <d v="2022-12-31T00:00:00"/>
    <n v="580"/>
  </r>
  <r>
    <n v="1146"/>
    <x v="5"/>
    <x v="58"/>
    <n v="1086"/>
    <x v="76"/>
    <n v="1189"/>
    <n v="8"/>
    <s v="H Silapa"/>
    <x v="191"/>
    <d v="2021-05-31T00:00:00"/>
    <d v="2022-12-31T00:00:00"/>
    <n v="580"/>
  </r>
  <r>
    <n v="1147"/>
    <x v="5"/>
    <x v="58"/>
    <n v="1086"/>
    <x v="76"/>
    <n v="1190"/>
    <n v="9"/>
    <s v="J Varalakshmi"/>
    <x v="139"/>
    <d v="2021-05-31T00:00:00"/>
    <d v="2022-12-31T00:00:00"/>
    <n v="580"/>
  </r>
  <r>
    <n v="1148"/>
    <x v="5"/>
    <x v="58"/>
    <n v="1086"/>
    <x v="76"/>
    <n v="1191"/>
    <n v="10"/>
    <s v="K Latha"/>
    <x v="344"/>
    <d v="2021-05-31T00:00:00"/>
    <d v="2022-12-31T00:00:00"/>
    <n v="580"/>
  </r>
  <r>
    <n v="1149"/>
    <x v="5"/>
    <x v="58"/>
    <n v="1086"/>
    <x v="76"/>
    <n v="1192"/>
    <n v="11"/>
    <s v="M Anthamma"/>
    <x v="347"/>
    <d v="2021-05-31T00:00:00"/>
    <d v="2022-12-31T00:00:00"/>
    <n v="580"/>
  </r>
  <r>
    <n v="1150"/>
    <x v="5"/>
    <x v="58"/>
    <n v="1086"/>
    <x v="76"/>
    <n v="1193"/>
    <n v="12"/>
    <s v="Kalamadi Eswaramma"/>
    <x v="348"/>
    <d v="2021-05-31T00:00:00"/>
    <d v="2022-12-31T00:00:00"/>
    <n v="580"/>
  </r>
  <r>
    <n v="1151"/>
    <x v="5"/>
    <x v="58"/>
    <n v="1086"/>
    <x v="76"/>
    <n v="1194"/>
    <n v="13"/>
    <s v="Malliswaramma"/>
    <x v="157"/>
    <d v="2021-05-31T00:00:00"/>
    <d v="2022-12-31T00:00:00"/>
    <n v="580"/>
  </r>
  <r>
    <n v="1152"/>
    <x v="5"/>
    <x v="58"/>
    <n v="1086"/>
    <x v="76"/>
    <n v="1195"/>
    <n v="14"/>
    <s v="Bachalamma"/>
    <x v="113"/>
    <d v="2021-05-31T00:00:00"/>
    <d v="2022-12-31T00:00:00"/>
    <n v="580"/>
  </r>
  <r>
    <n v="1153"/>
    <x v="5"/>
    <x v="58"/>
    <n v="1086"/>
    <x v="76"/>
    <n v="1196"/>
    <n v="15"/>
    <s v="Ramija"/>
    <x v="276"/>
    <d v="2021-05-31T00:00:00"/>
    <d v="2022-12-31T00:00:00"/>
    <n v="580"/>
  </r>
  <r>
    <n v="1154"/>
    <x v="5"/>
    <x v="58"/>
    <n v="1086"/>
    <x v="76"/>
    <n v="1197"/>
    <n v="16"/>
    <s v="Mandala Lakshmidivi"/>
    <x v="337"/>
    <d v="2021-05-31T00:00:00"/>
    <d v="2022-12-31T00:00:00"/>
    <n v="580"/>
  </r>
  <r>
    <n v="1155"/>
    <x v="5"/>
    <x v="58"/>
    <n v="1086"/>
    <x v="76"/>
    <n v="1198"/>
    <n v="17"/>
    <s v="Soundarya"/>
    <x v="32"/>
    <d v="2021-05-31T00:00:00"/>
    <d v="2022-12-31T00:00:00"/>
    <n v="580"/>
  </r>
  <r>
    <n v="1156"/>
    <x v="5"/>
    <x v="58"/>
    <n v="1086"/>
    <x v="76"/>
    <n v="1199"/>
    <n v="18"/>
    <s v="RamavathiSala Bai"/>
    <x v="286"/>
    <d v="2021-05-31T00:00:00"/>
    <d v="2022-12-31T00:00:00"/>
    <n v="580"/>
  </r>
  <r>
    <n v="1157"/>
    <x v="5"/>
    <x v="58"/>
    <n v="1086"/>
    <x v="76"/>
    <n v="1200"/>
    <n v="19"/>
    <s v="Y Shankaramma"/>
    <x v="193"/>
    <d v="2021-05-31T00:00:00"/>
    <d v="2022-12-31T00:00:00"/>
    <n v="580"/>
  </r>
  <r>
    <n v="1158"/>
    <x v="5"/>
    <x v="58"/>
    <n v="1086"/>
    <x v="76"/>
    <n v="1201"/>
    <n v="20"/>
    <s v="Chintharala Manjula"/>
    <x v="163"/>
    <d v="2021-05-31T00:00:00"/>
    <d v="2022-12-31T00:00:00"/>
    <n v="580"/>
  </r>
  <r>
    <n v="1159"/>
    <x v="5"/>
    <x v="58"/>
    <n v="1086"/>
    <x v="76"/>
    <n v="1202"/>
    <n v="21"/>
    <s v="G Varalakshmi"/>
    <x v="32"/>
    <d v="2021-05-31T00:00:00"/>
    <d v="2022-12-31T00:00:00"/>
    <n v="580"/>
  </r>
  <r>
    <n v="1160"/>
    <x v="5"/>
    <x v="58"/>
    <n v="1086"/>
    <x v="76"/>
    <n v="1203"/>
    <n v="22"/>
    <s v="Ash Bee"/>
    <x v="104"/>
    <d v="2021-05-31T00:00:00"/>
    <d v="2022-12-31T00:00:00"/>
    <n v="580"/>
  </r>
  <r>
    <n v="1161"/>
    <x v="5"/>
    <x v="58"/>
    <n v="1086"/>
    <x v="76"/>
    <n v="1204"/>
    <n v="23"/>
    <s v="Karenna Dhanalakshmi"/>
    <x v="166"/>
    <d v="2021-05-31T00:00:00"/>
    <d v="2022-12-31T00:00:00"/>
    <n v="580"/>
  </r>
  <r>
    <n v="1162"/>
    <x v="5"/>
    <x v="58"/>
    <n v="1086"/>
    <x v="76"/>
    <n v="1205"/>
    <n v="24"/>
    <s v="Bhumigari Chithmbramma"/>
    <x v="164"/>
    <d v="2021-05-31T00:00:00"/>
    <d v="2022-12-31T00:00:00"/>
    <n v="580"/>
  </r>
  <r>
    <n v="1163"/>
    <x v="5"/>
    <x v="58"/>
    <n v="1086"/>
    <x v="76"/>
    <n v="1206"/>
    <n v="25"/>
    <s v="Janna Mahalakshmi"/>
    <x v="349"/>
    <d v="2021-05-31T00:00:00"/>
    <d v="2022-12-31T00:00:00"/>
    <n v="580"/>
  </r>
  <r>
    <n v="1164"/>
    <x v="5"/>
    <x v="58"/>
    <n v="1086"/>
    <x v="76"/>
    <n v="1208"/>
    <n v="27"/>
    <s v="Sudarani"/>
    <x v="104"/>
    <d v="2021-05-31T00:00:00"/>
    <d v="2022-12-31T00:00:00"/>
    <n v="580"/>
  </r>
  <r>
    <n v="1165"/>
    <x v="9"/>
    <x v="52"/>
    <n v="1039"/>
    <x v="66"/>
    <n v="1209"/>
    <n v="40"/>
    <s v="P.Susilamma"/>
    <x v="214"/>
    <d v="2021-05-31T00:00:00"/>
    <d v="2022-12-31T00:00:00"/>
    <n v="580"/>
  </r>
  <r>
    <n v="1166"/>
    <x v="12"/>
    <x v="37"/>
    <n v="1087"/>
    <x v="77"/>
    <n v="1210"/>
    <n v="1"/>
    <s v="K.Lakshmidevi"/>
    <x v="140"/>
    <d v="2021-05-31T00:00:00"/>
    <d v="2022-12-31T00:00:00"/>
    <n v="580"/>
  </r>
  <r>
    <n v="1167"/>
    <x v="12"/>
    <x v="37"/>
    <n v="1087"/>
    <x v="77"/>
    <n v="1211"/>
    <n v="2"/>
    <s v="Yarrabhoomi Rathnamma"/>
    <x v="70"/>
    <d v="2021-05-31T00:00:00"/>
    <d v="2022-12-31T00:00:00"/>
    <n v="580"/>
  </r>
  <r>
    <n v="1168"/>
    <x v="12"/>
    <x v="37"/>
    <n v="1087"/>
    <x v="77"/>
    <n v="1212"/>
    <n v="3"/>
    <s v="Yarrabhoomi Padmavathi"/>
    <x v="42"/>
    <d v="2021-05-31T00:00:00"/>
    <d v="2022-12-31T00:00:00"/>
    <n v="580"/>
  </r>
  <r>
    <n v="1169"/>
    <x v="12"/>
    <x v="37"/>
    <n v="1087"/>
    <x v="77"/>
    <n v="1213"/>
    <n v="4"/>
    <s v="Yarrabhoomi Vijayalakshmi"/>
    <x v="274"/>
    <d v="2021-05-31T00:00:00"/>
    <d v="2022-12-31T00:00:00"/>
    <n v="580"/>
  </r>
  <r>
    <n v="1170"/>
    <x v="12"/>
    <x v="37"/>
    <n v="1087"/>
    <x v="77"/>
    <n v="1214"/>
    <n v="5"/>
    <s v="Yarrabumi Manjula"/>
    <x v="274"/>
    <d v="2021-05-31T00:00:00"/>
    <d v="2022-12-31T00:00:00"/>
    <n v="580"/>
  </r>
  <r>
    <n v="1171"/>
    <x v="12"/>
    <x v="37"/>
    <n v="1087"/>
    <x v="77"/>
    <n v="1215"/>
    <n v="6"/>
    <s v="K.Adinarayanamma"/>
    <x v="350"/>
    <d v="2021-05-31T00:00:00"/>
    <d v="2022-12-31T00:00:00"/>
    <n v="580"/>
  </r>
  <r>
    <n v="1172"/>
    <x v="12"/>
    <x v="37"/>
    <n v="1087"/>
    <x v="77"/>
    <n v="1216"/>
    <n v="7"/>
    <s v="Kapadam Narayanamma"/>
    <x v="351"/>
    <d v="2021-05-31T00:00:00"/>
    <d v="2022-12-31T00:00:00"/>
    <n v="580"/>
  </r>
  <r>
    <n v="1173"/>
    <x v="12"/>
    <x v="37"/>
    <n v="1087"/>
    <x v="77"/>
    <n v="1217"/>
    <n v="8"/>
    <s v="Kapadam Mangamma"/>
    <x v="351"/>
    <d v="2021-05-31T00:00:00"/>
    <d v="2022-12-31T00:00:00"/>
    <n v="580"/>
  </r>
  <r>
    <n v="1174"/>
    <x v="12"/>
    <x v="37"/>
    <n v="1087"/>
    <x v="77"/>
    <n v="1218"/>
    <n v="9"/>
    <s v="Mullaguri Venkatanarayanamma"/>
    <x v="175"/>
    <d v="2021-05-31T00:00:00"/>
    <d v="2022-12-31T00:00:00"/>
    <n v="580"/>
  </r>
  <r>
    <n v="1175"/>
    <x v="12"/>
    <x v="37"/>
    <n v="1087"/>
    <x v="77"/>
    <n v="1219"/>
    <n v="10"/>
    <s v="Kapadam Adilakshmamma"/>
    <x v="121"/>
    <d v="2021-05-31T00:00:00"/>
    <d v="2022-12-31T00:00:00"/>
    <n v="580"/>
  </r>
  <r>
    <n v="1176"/>
    <x v="12"/>
    <x v="37"/>
    <n v="1087"/>
    <x v="77"/>
    <n v="1220"/>
    <n v="11"/>
    <s v="P.Prasanthi"/>
    <x v="323"/>
    <d v="2021-05-31T00:00:00"/>
    <d v="2022-12-31T00:00:00"/>
    <n v="580"/>
  </r>
  <r>
    <n v="1177"/>
    <x v="12"/>
    <x v="37"/>
    <n v="1087"/>
    <x v="77"/>
    <n v="1221"/>
    <n v="12"/>
    <s v="Kapadam Nagendramma"/>
    <x v="121"/>
    <d v="2021-05-31T00:00:00"/>
    <d v="2022-12-31T00:00:00"/>
    <n v="580"/>
  </r>
  <r>
    <n v="1178"/>
    <x v="12"/>
    <x v="37"/>
    <n v="1087"/>
    <x v="77"/>
    <n v="1222"/>
    <n v="13"/>
    <s v="Kunamaneni Saraswathi"/>
    <x v="40"/>
    <d v="2021-05-31T00:00:00"/>
    <d v="2022-12-31T00:00:00"/>
    <n v="580"/>
  </r>
  <r>
    <n v="1179"/>
    <x v="12"/>
    <x v="37"/>
    <n v="1087"/>
    <x v="77"/>
    <n v="1223"/>
    <n v="14"/>
    <s v="M.Manandi Hemalatha"/>
    <x v="352"/>
    <d v="2021-05-31T00:00:00"/>
    <d v="2022-12-31T00:00:00"/>
    <n v="580"/>
  </r>
  <r>
    <n v="1180"/>
    <x v="12"/>
    <x v="51"/>
    <n v="1054"/>
    <x v="72"/>
    <n v="1224"/>
    <n v="20"/>
    <s v="R.Renuka"/>
    <x v="140"/>
    <d v="2021-05-31T00:00:00"/>
    <d v="2022-12-31T00:00:00"/>
    <n v="580"/>
  </r>
  <r>
    <n v="1181"/>
    <x v="12"/>
    <x v="51"/>
    <n v="1054"/>
    <x v="72"/>
    <n v="1225"/>
    <n v="21"/>
    <s v="Challa Subhadra"/>
    <x v="323"/>
    <d v="2021-05-31T00:00:00"/>
    <d v="2022-12-31T00:00:00"/>
    <n v="580"/>
  </r>
  <r>
    <n v="1182"/>
    <x v="12"/>
    <x v="51"/>
    <n v="1054"/>
    <x v="72"/>
    <n v="1226"/>
    <n v="22"/>
    <s v="Sake Lakshmidevi"/>
    <x v="298"/>
    <d v="2021-05-31T00:00:00"/>
    <d v="2022-12-31T00:00:00"/>
    <n v="580"/>
  </r>
  <r>
    <n v="1183"/>
    <x v="12"/>
    <x v="51"/>
    <n v="1054"/>
    <x v="72"/>
    <n v="1227"/>
    <n v="23"/>
    <s v="Kuntala Ganga Devi"/>
    <x v="353"/>
    <d v="2021-05-31T00:00:00"/>
    <d v="2022-12-31T00:00:00"/>
    <n v="580"/>
  </r>
  <r>
    <n v="1184"/>
    <x v="12"/>
    <x v="51"/>
    <n v="1054"/>
    <x v="72"/>
    <n v="1228"/>
    <n v="24"/>
    <s v="B.Gangadevi"/>
    <x v="354"/>
    <d v="2021-05-31T00:00:00"/>
    <d v="2022-12-31T00:00:00"/>
    <n v="580"/>
  </r>
  <r>
    <n v="1185"/>
    <x v="12"/>
    <x v="51"/>
    <n v="1054"/>
    <x v="72"/>
    <n v="1229"/>
    <n v="25"/>
    <s v="S.Punyavathi"/>
    <x v="355"/>
    <d v="2021-05-31T00:00:00"/>
    <d v="2022-12-31T00:00:00"/>
    <n v="580"/>
  </r>
  <r>
    <n v="1186"/>
    <x v="12"/>
    <x v="51"/>
    <n v="1055"/>
    <x v="78"/>
    <n v="1230"/>
    <n v="1"/>
    <s v="P.Naramma"/>
    <x v="140"/>
    <d v="2021-05-31T00:00:00"/>
    <d v="2022-12-31T00:00:00"/>
    <n v="580"/>
  </r>
  <r>
    <n v="1187"/>
    <x v="12"/>
    <x v="51"/>
    <n v="1055"/>
    <x v="78"/>
    <n v="1231"/>
    <n v="2"/>
    <s v="P.Saradhamma"/>
    <x v="296"/>
    <d v="2021-05-31T00:00:00"/>
    <d v="2022-12-31T00:00:00"/>
    <n v="580"/>
  </r>
  <r>
    <n v="1188"/>
    <x v="12"/>
    <x v="51"/>
    <n v="1055"/>
    <x v="78"/>
    <n v="1232"/>
    <n v="3"/>
    <s v="Lakshmidevi Perimala"/>
    <x v="160"/>
    <d v="2021-05-31T00:00:00"/>
    <d v="2022-12-31T00:00:00"/>
    <n v="580"/>
  </r>
  <r>
    <n v="1189"/>
    <x v="12"/>
    <x v="51"/>
    <n v="1055"/>
    <x v="78"/>
    <n v="1233"/>
    <n v="4"/>
    <s v="Kummari Maruti"/>
    <x v="356"/>
    <d v="2021-05-31T00:00:00"/>
    <d v="2022-12-31T00:00:00"/>
    <n v="580"/>
  </r>
  <r>
    <n v="1190"/>
    <x v="12"/>
    <x v="51"/>
    <n v="1055"/>
    <x v="78"/>
    <n v="1234"/>
    <n v="5"/>
    <s v="K.Lakshmidevi"/>
    <x v="357"/>
    <d v="2021-05-31T00:00:00"/>
    <d v="2022-12-31T00:00:00"/>
    <n v="580"/>
  </r>
  <r>
    <n v="1191"/>
    <x v="12"/>
    <x v="51"/>
    <n v="1055"/>
    <x v="78"/>
    <n v="1235"/>
    <n v="6"/>
    <s v="Sivamma Saake"/>
    <x v="327"/>
    <d v="2021-05-31T00:00:00"/>
    <d v="2022-12-31T00:00:00"/>
    <n v="580"/>
  </r>
  <r>
    <n v="1192"/>
    <x v="12"/>
    <x v="51"/>
    <n v="1055"/>
    <x v="78"/>
    <n v="1236"/>
    <n v="7"/>
    <s v="Sake Gangarathna"/>
    <x v="327"/>
    <d v="2021-05-31T00:00:00"/>
    <d v="2022-12-31T00:00:00"/>
    <n v="580"/>
  </r>
  <r>
    <n v="1193"/>
    <x v="7"/>
    <x v="59"/>
    <n v="1081"/>
    <x v="79"/>
    <n v="1237"/>
    <n v="1"/>
    <s v="N Lakshmi devi"/>
    <x v="102"/>
    <d v="2021-05-31T00:00:00"/>
    <d v="2022-12-31T00:00:00"/>
    <n v="580"/>
  </r>
  <r>
    <n v="1194"/>
    <x v="7"/>
    <x v="59"/>
    <n v="1081"/>
    <x v="79"/>
    <n v="1238"/>
    <n v="2"/>
    <s v="S Lakshminarayanamma"/>
    <x v="358"/>
    <d v="2021-05-31T00:00:00"/>
    <d v="2022-12-31T00:00:00"/>
    <n v="580"/>
  </r>
  <r>
    <n v="1195"/>
    <x v="7"/>
    <x v="59"/>
    <n v="1081"/>
    <x v="79"/>
    <n v="1239"/>
    <n v="3"/>
    <s v="S Mallakka"/>
    <x v="153"/>
    <d v="2021-05-31T00:00:00"/>
    <d v="2022-12-31T00:00:00"/>
    <n v="580"/>
  </r>
  <r>
    <n v="1196"/>
    <x v="7"/>
    <x v="59"/>
    <n v="1081"/>
    <x v="79"/>
    <n v="1240"/>
    <n v="4"/>
    <s v="T Sai prasanna"/>
    <x v="159"/>
    <d v="2021-05-31T00:00:00"/>
    <d v="2022-12-31T00:00:00"/>
    <n v="580"/>
  </r>
  <r>
    <n v="1197"/>
    <x v="7"/>
    <x v="59"/>
    <n v="1081"/>
    <x v="79"/>
    <n v="1241"/>
    <n v="5"/>
    <s v="S Bala nagamma"/>
    <x v="128"/>
    <d v="2021-05-31T00:00:00"/>
    <d v="2022-12-31T00:00:00"/>
    <n v="580"/>
  </r>
  <r>
    <n v="1198"/>
    <x v="7"/>
    <x v="59"/>
    <n v="1081"/>
    <x v="79"/>
    <n v="1242"/>
    <n v="6"/>
    <s v="S Dhanalakshmi"/>
    <x v="128"/>
    <d v="2021-05-31T00:00:00"/>
    <d v="2022-12-31T00:00:00"/>
    <n v="580"/>
  </r>
  <r>
    <n v="1199"/>
    <x v="7"/>
    <x v="59"/>
    <n v="1081"/>
    <x v="79"/>
    <n v="1243"/>
    <n v="7"/>
    <s v="C Venkatalakshmi"/>
    <x v="128"/>
    <d v="2021-05-31T00:00:00"/>
    <d v="2022-12-31T00:00:00"/>
    <n v="580"/>
  </r>
  <r>
    <n v="1200"/>
    <x v="7"/>
    <x v="59"/>
    <n v="1081"/>
    <x v="79"/>
    <n v="1244"/>
    <n v="8"/>
    <s v="B.Lakshminarayanamma"/>
    <x v="102"/>
    <d v="2021-05-31T00:00:00"/>
    <d v="2022-12-31T00:00:00"/>
    <n v="580"/>
  </r>
  <r>
    <n v="1201"/>
    <x v="7"/>
    <x v="59"/>
    <n v="1081"/>
    <x v="79"/>
    <n v="1245"/>
    <n v="9"/>
    <s v="S.Gurramma"/>
    <x v="159"/>
    <d v="2021-05-31T00:00:00"/>
    <d v="2022-12-31T00:00:00"/>
    <n v="580"/>
  </r>
  <r>
    <n v="1202"/>
    <x v="7"/>
    <x v="59"/>
    <n v="1081"/>
    <x v="79"/>
    <n v="1246"/>
    <n v="10"/>
    <s v="S.Jayalakshmi"/>
    <x v="358"/>
    <d v="2021-05-31T00:00:00"/>
    <d v="2022-12-31T00:00:00"/>
    <n v="580"/>
  </r>
  <r>
    <n v="1203"/>
    <x v="7"/>
    <x v="59"/>
    <n v="1081"/>
    <x v="79"/>
    <n v="1247"/>
    <n v="11"/>
    <s v="S.Ananthamma"/>
    <x v="359"/>
    <d v="2021-05-31T00:00:00"/>
    <d v="2022-12-31T00:00:00"/>
    <n v="580"/>
  </r>
  <r>
    <n v="1204"/>
    <x v="7"/>
    <x v="59"/>
    <n v="1081"/>
    <x v="79"/>
    <n v="1248"/>
    <n v="12"/>
    <s v="A.Nallamma"/>
    <x v="358"/>
    <d v="2021-05-31T00:00:00"/>
    <d v="2022-12-31T00:00:00"/>
    <n v="580"/>
  </r>
  <r>
    <n v="1205"/>
    <x v="7"/>
    <x v="59"/>
    <n v="1081"/>
    <x v="79"/>
    <n v="1249"/>
    <n v="13"/>
    <s v="A.Lakshmidevi"/>
    <x v="359"/>
    <d v="2021-05-31T00:00:00"/>
    <d v="2022-12-31T00:00:00"/>
    <n v="580"/>
  </r>
  <r>
    <n v="1206"/>
    <x v="7"/>
    <x v="59"/>
    <n v="1081"/>
    <x v="79"/>
    <n v="1250"/>
    <n v="14"/>
    <s v="N Lakshmi devi"/>
    <x v="128"/>
    <d v="2021-05-31T00:00:00"/>
    <d v="2022-12-31T00:00:00"/>
    <n v="580"/>
  </r>
  <r>
    <n v="1207"/>
    <x v="7"/>
    <x v="59"/>
    <n v="1081"/>
    <x v="79"/>
    <n v="1251"/>
    <n v="15"/>
    <s v="N.Varalakshmi"/>
    <x v="360"/>
    <d v="2021-05-31T00:00:00"/>
    <d v="2022-12-31T00:00:00"/>
    <n v="580"/>
  </r>
  <r>
    <n v="1208"/>
    <x v="7"/>
    <x v="59"/>
    <n v="1081"/>
    <x v="79"/>
    <n v="1252"/>
    <n v="16"/>
    <s v="K.Sunkamma"/>
    <x v="360"/>
    <d v="2021-05-31T00:00:00"/>
    <d v="2022-12-31T00:00:00"/>
    <n v="580"/>
  </r>
  <r>
    <n v="1209"/>
    <x v="7"/>
    <x v="59"/>
    <n v="1081"/>
    <x v="79"/>
    <n v="1253"/>
    <n v="17"/>
    <s v="K.Sravanthi"/>
    <x v="243"/>
    <d v="2021-05-31T00:00:00"/>
    <d v="2022-12-31T00:00:00"/>
    <n v="580"/>
  </r>
  <r>
    <n v="1210"/>
    <x v="7"/>
    <x v="59"/>
    <n v="1081"/>
    <x v="79"/>
    <n v="1254"/>
    <n v="18"/>
    <s v="K.Lakshmidevi"/>
    <x v="358"/>
    <d v="2021-05-31T00:00:00"/>
    <d v="2022-12-31T00:00:00"/>
    <n v="580"/>
  </r>
  <r>
    <n v="1211"/>
    <x v="7"/>
    <x v="59"/>
    <n v="1081"/>
    <x v="79"/>
    <n v="1255"/>
    <n v="19"/>
    <s v="B.Ramadevi"/>
    <x v="128"/>
    <d v="2021-05-31T00:00:00"/>
    <d v="2022-12-31T00:00:00"/>
    <n v="580"/>
  </r>
  <r>
    <n v="1212"/>
    <x v="7"/>
    <x v="59"/>
    <n v="1081"/>
    <x v="79"/>
    <n v="1256"/>
    <n v="20"/>
    <s v="S.Sashikala"/>
    <x v="128"/>
    <d v="2021-05-31T00:00:00"/>
    <d v="2022-12-31T00:00:00"/>
    <n v="580"/>
  </r>
  <r>
    <n v="1213"/>
    <x v="7"/>
    <x v="59"/>
    <n v="1081"/>
    <x v="79"/>
    <n v="1257"/>
    <n v="21"/>
    <s v="N Shivamma"/>
    <x v="358"/>
    <d v="2021-05-31T00:00:00"/>
    <d v="2022-12-31T00:00:00"/>
    <n v="580"/>
  </r>
  <r>
    <n v="1214"/>
    <x v="7"/>
    <x v="59"/>
    <n v="1081"/>
    <x v="79"/>
    <n v="1258"/>
    <n v="22"/>
    <s v="B.Veeramma"/>
    <x v="128"/>
    <d v="2021-05-31T00:00:00"/>
    <d v="2022-12-31T00:00:00"/>
    <n v="580"/>
  </r>
  <r>
    <n v="1215"/>
    <x v="7"/>
    <x v="59"/>
    <n v="1081"/>
    <x v="79"/>
    <n v="1259"/>
    <n v="23"/>
    <s v="S Kathamma"/>
    <x v="361"/>
    <d v="2021-05-31T00:00:00"/>
    <d v="2022-12-31T00:00:00"/>
    <n v="580"/>
  </r>
  <r>
    <n v="1216"/>
    <x v="7"/>
    <x v="59"/>
    <n v="1081"/>
    <x v="79"/>
    <n v="1260"/>
    <n v="24"/>
    <s v="T.Malli"/>
    <x v="358"/>
    <d v="2021-05-31T00:00:00"/>
    <d v="2022-12-31T00:00:00"/>
    <n v="580"/>
  </r>
  <r>
    <n v="1217"/>
    <x v="7"/>
    <x v="59"/>
    <n v="1081"/>
    <x v="79"/>
    <n v="1261"/>
    <n v="25"/>
    <s v="T.Venkatalakshmi"/>
    <x v="243"/>
    <d v="2021-05-31T00:00:00"/>
    <d v="2022-12-31T00:00:00"/>
    <n v="580"/>
  </r>
  <r>
    <n v="1218"/>
    <x v="7"/>
    <x v="59"/>
    <n v="1081"/>
    <x v="79"/>
    <n v="1262"/>
    <n v="26"/>
    <s v="T.Narayanamma"/>
    <x v="128"/>
    <d v="2021-05-31T00:00:00"/>
    <d v="2022-12-31T00:00:00"/>
    <n v="580"/>
  </r>
  <r>
    <n v="1219"/>
    <x v="7"/>
    <x v="59"/>
    <n v="1081"/>
    <x v="79"/>
    <n v="1263"/>
    <n v="27"/>
    <s v="T.Pullamma"/>
    <x v="243"/>
    <d v="2021-05-31T00:00:00"/>
    <d v="2022-12-31T00:00:00"/>
    <n v="580"/>
  </r>
  <r>
    <n v="1220"/>
    <x v="7"/>
    <x v="59"/>
    <n v="1081"/>
    <x v="79"/>
    <n v="1264"/>
    <n v="28"/>
    <s v="B Ramalakshmi"/>
    <x v="243"/>
    <d v="2021-05-31T00:00:00"/>
    <d v="2022-12-31T00:00:00"/>
    <n v="580"/>
  </r>
  <r>
    <n v="1221"/>
    <x v="7"/>
    <x v="59"/>
    <n v="1081"/>
    <x v="79"/>
    <n v="1265"/>
    <n v="29"/>
    <s v="B Majula"/>
    <x v="243"/>
    <d v="2021-05-31T00:00:00"/>
    <d v="2022-12-31T00:00:00"/>
    <n v="580"/>
  </r>
  <r>
    <n v="1222"/>
    <x v="7"/>
    <x v="59"/>
    <n v="1081"/>
    <x v="79"/>
    <n v="1266"/>
    <n v="30"/>
    <s v="N.Vannuramma"/>
    <x v="358"/>
    <d v="2021-05-31T00:00:00"/>
    <d v="2022-12-31T00:00:00"/>
    <n v="580"/>
  </r>
  <r>
    <n v="1223"/>
    <x v="3"/>
    <x v="60"/>
    <n v="956"/>
    <x v="80"/>
    <n v="1267"/>
    <n v="1"/>
    <s v="E.Shankaramma"/>
    <x v="181"/>
    <d v="2021-05-31T00:00:00"/>
    <d v="2022-12-31T00:00:00"/>
    <n v="580"/>
  </r>
  <r>
    <n v="1224"/>
    <x v="3"/>
    <x v="60"/>
    <n v="956"/>
    <x v="80"/>
    <n v="1268"/>
    <n v="2"/>
    <s v="N.Sulochanamma"/>
    <x v="181"/>
    <d v="2021-05-31T00:00:00"/>
    <d v="2022-12-31T00:00:00"/>
    <n v="580"/>
  </r>
  <r>
    <n v="1225"/>
    <x v="3"/>
    <x v="60"/>
    <n v="956"/>
    <x v="80"/>
    <n v="1269"/>
    <n v="3"/>
    <s v="K.Parvathamma"/>
    <x v="362"/>
    <d v="2021-05-31T00:00:00"/>
    <d v="2022-12-31T00:00:00"/>
    <n v="580"/>
  </r>
  <r>
    <n v="1226"/>
    <x v="3"/>
    <x v="60"/>
    <n v="956"/>
    <x v="80"/>
    <n v="1270"/>
    <n v="4"/>
    <s v="V.Narashihulu"/>
    <x v="363"/>
    <d v="2021-05-31T00:00:00"/>
    <d v="2022-12-31T00:00:00"/>
    <n v="580"/>
  </r>
  <r>
    <n v="1227"/>
    <x v="3"/>
    <x v="60"/>
    <n v="956"/>
    <x v="80"/>
    <n v="1271"/>
    <n v="5"/>
    <s v="Thota Padmavathi"/>
    <x v="181"/>
    <d v="2021-05-31T00:00:00"/>
    <d v="2022-12-31T00:00:00"/>
    <n v="580"/>
  </r>
  <r>
    <n v="1228"/>
    <x v="3"/>
    <x v="60"/>
    <n v="956"/>
    <x v="80"/>
    <n v="1272"/>
    <n v="6"/>
    <s v="R.Renuka"/>
    <x v="181"/>
    <d v="2021-05-31T00:00:00"/>
    <d v="2022-12-31T00:00:00"/>
    <n v="580"/>
  </r>
  <r>
    <n v="1229"/>
    <x v="3"/>
    <x v="60"/>
    <n v="956"/>
    <x v="80"/>
    <n v="1273"/>
    <n v="7"/>
    <s v="T.Obuleswaramma"/>
    <x v="181"/>
    <d v="2021-05-31T00:00:00"/>
    <d v="2022-12-31T00:00:00"/>
    <n v="580"/>
  </r>
  <r>
    <n v="1230"/>
    <x v="3"/>
    <x v="60"/>
    <n v="956"/>
    <x v="80"/>
    <n v="1274"/>
    <n v="9"/>
    <s v="K.Sukannaya"/>
    <x v="181"/>
    <d v="2021-05-31T00:00:00"/>
    <d v="2022-12-31T00:00:00"/>
    <n v="580"/>
  </r>
  <r>
    <n v="1231"/>
    <x v="3"/>
    <x v="60"/>
    <n v="956"/>
    <x v="80"/>
    <n v="1275"/>
    <n v="10"/>
    <s v="G.Lakshmi devi"/>
    <x v="181"/>
    <d v="2021-05-31T00:00:00"/>
    <d v="2022-12-31T00:00:00"/>
    <n v="580"/>
  </r>
  <r>
    <n v="1232"/>
    <x v="3"/>
    <x v="60"/>
    <n v="956"/>
    <x v="80"/>
    <n v="1276"/>
    <n v="11"/>
    <s v="D.Masud be"/>
    <x v="181"/>
    <d v="2021-05-31T00:00:00"/>
    <d v="2022-12-31T00:00:00"/>
    <n v="580"/>
  </r>
  <r>
    <n v="1233"/>
    <x v="3"/>
    <x v="60"/>
    <n v="956"/>
    <x v="80"/>
    <n v="1277"/>
    <n v="12"/>
    <s v="D.Pathima"/>
    <x v="181"/>
    <d v="2021-05-31T00:00:00"/>
    <d v="2022-12-31T00:00:00"/>
    <n v="580"/>
  </r>
  <r>
    <n v="1234"/>
    <x v="3"/>
    <x v="60"/>
    <n v="956"/>
    <x v="80"/>
    <n v="1278"/>
    <n v="13"/>
    <s v="S.Soudhamani"/>
    <x v="364"/>
    <d v="2021-05-31T00:00:00"/>
    <d v="2022-12-31T00:00:00"/>
    <n v="580"/>
  </r>
  <r>
    <n v="1235"/>
    <x v="3"/>
    <x v="60"/>
    <n v="956"/>
    <x v="80"/>
    <n v="1279"/>
    <n v="14"/>
    <s v="D.Eswaramma"/>
    <x v="365"/>
    <d v="2021-05-31T00:00:00"/>
    <d v="2022-12-31T00:00:00"/>
    <n v="580"/>
  </r>
  <r>
    <n v="1236"/>
    <x v="3"/>
    <x v="60"/>
    <n v="956"/>
    <x v="80"/>
    <n v="1280"/>
    <n v="15"/>
    <s v="S.Rameswaramma"/>
    <x v="366"/>
    <d v="2021-05-31T00:00:00"/>
    <d v="2022-12-31T00:00:00"/>
    <n v="580"/>
  </r>
  <r>
    <n v="1237"/>
    <x v="3"/>
    <x v="60"/>
    <n v="956"/>
    <x v="80"/>
    <n v="1281"/>
    <n v="16"/>
    <s v="K.BhagyaLakashmi"/>
    <x v="241"/>
    <d v="2021-05-31T00:00:00"/>
    <d v="2022-12-31T00:00:00"/>
    <n v="580"/>
  </r>
  <r>
    <n v="1238"/>
    <x v="3"/>
    <x v="60"/>
    <n v="956"/>
    <x v="80"/>
    <n v="1282"/>
    <n v="17"/>
    <s v="K.Arunamma"/>
    <x v="365"/>
    <d v="2021-05-31T00:00:00"/>
    <d v="2022-12-31T00:00:00"/>
    <n v="580"/>
  </r>
  <r>
    <n v="1239"/>
    <x v="3"/>
    <x v="60"/>
    <n v="956"/>
    <x v="80"/>
    <n v="1283"/>
    <n v="18"/>
    <s v="K.Rangamma"/>
    <x v="362"/>
    <d v="2021-05-31T00:00:00"/>
    <d v="2022-12-31T00:00:00"/>
    <n v="580"/>
  </r>
  <r>
    <n v="1240"/>
    <x v="3"/>
    <x v="60"/>
    <n v="956"/>
    <x v="80"/>
    <n v="1284"/>
    <n v="19"/>
    <s v="B.Kalavathi"/>
    <x v="365"/>
    <d v="2021-05-31T00:00:00"/>
    <d v="2022-12-31T00:00:00"/>
    <n v="580"/>
  </r>
  <r>
    <n v="1241"/>
    <x v="3"/>
    <x v="60"/>
    <n v="956"/>
    <x v="80"/>
    <n v="1285"/>
    <n v="20"/>
    <s v="K.Puspalatha"/>
    <x v="365"/>
    <d v="2021-05-31T00:00:00"/>
    <d v="2022-12-31T00:00:00"/>
    <n v="580"/>
  </r>
  <r>
    <n v="1242"/>
    <x v="3"/>
    <x v="60"/>
    <n v="956"/>
    <x v="80"/>
    <n v="1286"/>
    <n v="21"/>
    <s v="E.Pramilamma"/>
    <x v="365"/>
    <d v="2021-05-31T00:00:00"/>
    <d v="2022-12-31T00:00:00"/>
    <n v="580"/>
  </r>
  <r>
    <n v="1243"/>
    <x v="8"/>
    <x v="42"/>
    <n v="989"/>
    <x v="51"/>
    <n v="1287"/>
    <n v="78"/>
    <s v="T.Narayanamma"/>
    <x v="90"/>
    <d v="2021-05-31T00:00:00"/>
    <d v="2022-12-31T00:00:00"/>
    <n v="580"/>
  </r>
  <r>
    <n v="1244"/>
    <x v="3"/>
    <x v="60"/>
    <n v="956"/>
    <x v="80"/>
    <n v="1288"/>
    <n v="23"/>
    <s v="K.Parvathi"/>
    <x v="362"/>
    <d v="2021-05-31T00:00:00"/>
    <d v="2022-12-31T00:00:00"/>
    <n v="580"/>
  </r>
  <r>
    <n v="1245"/>
    <x v="3"/>
    <x v="60"/>
    <n v="956"/>
    <x v="80"/>
    <n v="1289"/>
    <n v="24"/>
    <s v="B.Uma devi"/>
    <x v="365"/>
    <d v="2021-05-31T00:00:00"/>
    <d v="2022-12-31T00:00:00"/>
    <n v="580"/>
  </r>
  <r>
    <n v="1246"/>
    <x v="3"/>
    <x v="60"/>
    <n v="956"/>
    <x v="80"/>
    <n v="1290"/>
    <n v="25"/>
    <s v="T.Prameela"/>
    <x v="366"/>
    <d v="2021-05-31T00:00:00"/>
    <d v="2022-12-31T00:00:00"/>
    <n v="580"/>
  </r>
  <r>
    <n v="1247"/>
    <x v="3"/>
    <x v="60"/>
    <n v="956"/>
    <x v="80"/>
    <n v="1291"/>
    <n v="26"/>
    <s v="G.Ramulamma"/>
    <x v="365"/>
    <d v="2021-05-31T00:00:00"/>
    <d v="2022-12-31T00:00:00"/>
    <n v="580"/>
  </r>
  <r>
    <n v="1248"/>
    <x v="3"/>
    <x v="60"/>
    <n v="956"/>
    <x v="80"/>
    <n v="1292"/>
    <n v="27"/>
    <s v="K.Sunitha"/>
    <x v="365"/>
    <d v="2021-05-31T00:00:00"/>
    <d v="2022-12-31T00:00:00"/>
    <n v="580"/>
  </r>
  <r>
    <n v="1249"/>
    <x v="3"/>
    <x v="60"/>
    <n v="956"/>
    <x v="80"/>
    <n v="1293"/>
    <n v="28"/>
    <s v="Y.VijayaLakshmi"/>
    <x v="365"/>
    <d v="2021-05-31T00:00:00"/>
    <d v="2022-12-31T00:00:00"/>
    <n v="580"/>
  </r>
  <r>
    <n v="1250"/>
    <x v="3"/>
    <x v="60"/>
    <n v="956"/>
    <x v="80"/>
    <n v="1294"/>
    <n v="29"/>
    <s v="Y.Lakshmidevi"/>
    <x v="365"/>
    <d v="2021-05-31T00:00:00"/>
    <d v="2022-12-31T00:00:00"/>
    <n v="580"/>
  </r>
  <r>
    <n v="1251"/>
    <x v="3"/>
    <x v="60"/>
    <n v="956"/>
    <x v="80"/>
    <n v="1295"/>
    <n v="30"/>
    <s v="B.Kumari"/>
    <x v="366"/>
    <d v="2021-05-31T00:00:00"/>
    <d v="2022-12-31T00:00:00"/>
    <n v="580"/>
  </r>
  <r>
    <n v="1252"/>
    <x v="3"/>
    <x v="60"/>
    <n v="956"/>
    <x v="80"/>
    <n v="1296"/>
    <n v="31"/>
    <s v="S.Punyavathi"/>
    <x v="366"/>
    <d v="2021-05-31T00:00:00"/>
    <d v="2022-12-31T00:00:00"/>
    <n v="580"/>
  </r>
  <r>
    <n v="1253"/>
    <x v="3"/>
    <x v="60"/>
    <n v="956"/>
    <x v="80"/>
    <n v="1297"/>
    <n v="32"/>
    <s v="B.Chandra Kala"/>
    <x v="366"/>
    <d v="2021-05-31T00:00:00"/>
    <d v="2022-12-31T00:00:00"/>
    <n v="580"/>
  </r>
  <r>
    <n v="1254"/>
    <x v="3"/>
    <x v="60"/>
    <n v="956"/>
    <x v="80"/>
    <n v="1298"/>
    <n v="33"/>
    <s v="K.Girija"/>
    <x v="240"/>
    <d v="2021-05-31T00:00:00"/>
    <d v="2022-12-31T00:00:00"/>
    <n v="580"/>
  </r>
  <r>
    <n v="1255"/>
    <x v="3"/>
    <x v="60"/>
    <n v="956"/>
    <x v="80"/>
    <n v="1299"/>
    <n v="34"/>
    <s v="M.Kumari"/>
    <x v="362"/>
    <d v="2021-05-31T00:00:00"/>
    <d v="2022-12-31T00:00:00"/>
    <n v="580"/>
  </r>
  <r>
    <n v="1256"/>
    <x v="3"/>
    <x v="60"/>
    <n v="956"/>
    <x v="80"/>
    <n v="1300"/>
    <n v="35"/>
    <s v="S.Kavita"/>
    <x v="364"/>
    <d v="2021-05-31T00:00:00"/>
    <d v="2022-12-31T00:00:00"/>
    <n v="580"/>
  </r>
  <r>
    <n v="1257"/>
    <x v="3"/>
    <x v="60"/>
    <n v="956"/>
    <x v="80"/>
    <n v="1301"/>
    <n v="36"/>
    <s v="K.Nilavathi"/>
    <x v="367"/>
    <d v="2021-05-31T00:00:00"/>
    <d v="2022-12-31T00:00:00"/>
    <n v="580"/>
  </r>
  <r>
    <n v="1258"/>
    <x v="3"/>
    <x v="60"/>
    <n v="956"/>
    <x v="80"/>
    <n v="1302"/>
    <n v="37"/>
    <s v="E.Kalavathi"/>
    <x v="367"/>
    <d v="2021-05-31T00:00:00"/>
    <d v="2022-12-31T00:00:00"/>
    <n v="580"/>
  </r>
  <r>
    <n v="1259"/>
    <x v="3"/>
    <x v="60"/>
    <n v="956"/>
    <x v="80"/>
    <n v="1303"/>
    <n v="38"/>
    <s v="R.Puspavathi"/>
    <x v="174"/>
    <d v="2021-05-31T00:00:00"/>
    <d v="2022-12-31T00:00:00"/>
    <n v="580"/>
  </r>
  <r>
    <n v="1260"/>
    <x v="3"/>
    <x v="60"/>
    <n v="956"/>
    <x v="80"/>
    <n v="1304"/>
    <n v="39"/>
    <s v="B.Sunitha"/>
    <x v="367"/>
    <d v="2021-05-31T00:00:00"/>
    <d v="2022-12-31T00:00:00"/>
    <n v="580"/>
  </r>
  <r>
    <n v="1261"/>
    <x v="3"/>
    <x v="60"/>
    <n v="956"/>
    <x v="80"/>
    <n v="1305"/>
    <n v="40"/>
    <s v="B.Prasanthi"/>
    <x v="367"/>
    <d v="2021-05-31T00:00:00"/>
    <d v="2022-12-31T00:00:00"/>
    <n v="580"/>
  </r>
  <r>
    <n v="1262"/>
    <x v="3"/>
    <x v="60"/>
    <n v="956"/>
    <x v="80"/>
    <n v="1306"/>
    <n v="41"/>
    <s v="B.Padmavathamma"/>
    <x v="367"/>
    <d v="2021-05-31T00:00:00"/>
    <d v="2022-12-31T00:00:00"/>
    <n v="580"/>
  </r>
  <r>
    <n v="1263"/>
    <x v="3"/>
    <x v="60"/>
    <n v="956"/>
    <x v="80"/>
    <n v="1307"/>
    <n v="42"/>
    <s v="K.Lakshmi devi"/>
    <x v="367"/>
    <d v="2021-05-31T00:00:00"/>
    <d v="2022-12-31T00:00:00"/>
    <n v="580"/>
  </r>
  <r>
    <n v="1264"/>
    <x v="3"/>
    <x v="60"/>
    <n v="956"/>
    <x v="80"/>
    <n v="1308"/>
    <n v="43"/>
    <s v="K.Lathamma"/>
    <x v="368"/>
    <d v="2021-05-31T00:00:00"/>
    <d v="2022-12-31T00:00:00"/>
    <n v="580"/>
  </r>
  <r>
    <n v="1265"/>
    <x v="3"/>
    <x v="60"/>
    <n v="956"/>
    <x v="80"/>
    <n v="1309"/>
    <n v="44"/>
    <s v="R.Kantamma"/>
    <x v="281"/>
    <d v="2021-05-31T00:00:00"/>
    <d v="2022-12-31T00:00:00"/>
    <n v="580"/>
  </r>
  <r>
    <n v="1266"/>
    <x v="3"/>
    <x v="60"/>
    <n v="956"/>
    <x v="80"/>
    <n v="1310"/>
    <n v="45"/>
    <s v="D.Lakshminarasamma"/>
    <x v="368"/>
    <d v="2021-05-31T00:00:00"/>
    <d v="2022-12-31T00:00:00"/>
    <n v="580"/>
  </r>
  <r>
    <n v="1267"/>
    <x v="3"/>
    <x v="60"/>
    <n v="956"/>
    <x v="80"/>
    <n v="1311"/>
    <n v="46"/>
    <s v="D.Savitri"/>
    <x v="368"/>
    <d v="2021-05-31T00:00:00"/>
    <d v="2022-12-31T00:00:00"/>
    <n v="580"/>
  </r>
  <r>
    <n v="1268"/>
    <x v="3"/>
    <x v="60"/>
    <n v="956"/>
    <x v="80"/>
    <n v="1312"/>
    <n v="8"/>
    <s v="K.Umadevi"/>
    <x v="181"/>
    <d v="2021-05-31T00:00:00"/>
    <d v="2022-12-31T00:00:00"/>
    <n v="580"/>
  </r>
  <r>
    <n v="1269"/>
    <x v="5"/>
    <x v="58"/>
    <n v="1086"/>
    <x v="76"/>
    <n v="1313"/>
    <n v="28"/>
    <s v="Lakshmedevi"/>
    <x v="308"/>
    <d v="2021-05-31T00:00:00"/>
    <d v="2022-12-31T00:00:00"/>
    <n v="580"/>
  </r>
  <r>
    <n v="1270"/>
    <x v="5"/>
    <x v="58"/>
    <n v="1086"/>
    <x v="76"/>
    <n v="1314"/>
    <n v="29"/>
    <s v="C Saraswathi"/>
    <x v="286"/>
    <d v="2021-05-31T00:00:00"/>
    <d v="2022-12-31T00:00:00"/>
    <n v="580"/>
  </r>
  <r>
    <n v="1271"/>
    <x v="5"/>
    <x v="58"/>
    <n v="1086"/>
    <x v="76"/>
    <n v="1315"/>
    <n v="30"/>
    <s v="Anusuyamma"/>
    <x v="347"/>
    <d v="2021-05-31T00:00:00"/>
    <d v="2022-12-31T00:00:00"/>
    <n v="580"/>
  </r>
  <r>
    <n v="1272"/>
    <x v="9"/>
    <x v="52"/>
    <n v="1038"/>
    <x v="65"/>
    <n v="1316"/>
    <n v="13"/>
    <s v="G.Kullayamma"/>
    <x v="191"/>
    <d v="2021-05-31T00:00:00"/>
    <d v="2022-12-31T00:00:00"/>
    <n v="580"/>
  </r>
  <r>
    <n v="1273"/>
    <x v="9"/>
    <x v="52"/>
    <n v="1038"/>
    <x v="65"/>
    <n v="1317"/>
    <n v="14"/>
    <s v="Y.Padmavathi"/>
    <x v="102"/>
    <d v="2021-05-31T00:00:00"/>
    <d v="2022-12-31T00:00:00"/>
    <n v="580"/>
  </r>
  <r>
    <n v="1274"/>
    <x v="9"/>
    <x v="52"/>
    <n v="1038"/>
    <x v="65"/>
    <n v="1318"/>
    <n v="15"/>
    <s v="C.Rukmini"/>
    <x v="101"/>
    <d v="2021-05-31T00:00:00"/>
    <d v="2022-12-31T00:00:00"/>
    <n v="580"/>
  </r>
  <r>
    <n v="1275"/>
    <x v="9"/>
    <x v="52"/>
    <n v="1038"/>
    <x v="65"/>
    <n v="1319"/>
    <n v="16"/>
    <s v="D.Nagarajamma"/>
    <x v="239"/>
    <d v="2021-05-31T00:00:00"/>
    <d v="2022-12-31T00:00:00"/>
    <n v="580"/>
  </r>
  <r>
    <n v="1276"/>
    <x v="9"/>
    <x v="52"/>
    <n v="1038"/>
    <x v="65"/>
    <n v="1320"/>
    <n v="17"/>
    <s v="S.Ananthamma"/>
    <x v="239"/>
    <d v="2021-05-31T00:00:00"/>
    <d v="2022-12-31T00:00:00"/>
    <n v="580"/>
  </r>
  <r>
    <n v="1277"/>
    <x v="9"/>
    <x v="52"/>
    <n v="1038"/>
    <x v="65"/>
    <n v="1321"/>
    <n v="18"/>
    <s v="A.Devi"/>
    <x v="64"/>
    <d v="2021-05-31T00:00:00"/>
    <d v="2022-12-31T00:00:00"/>
    <n v="580"/>
  </r>
  <r>
    <n v="1278"/>
    <x v="9"/>
    <x v="52"/>
    <n v="1038"/>
    <x v="65"/>
    <n v="1322"/>
    <n v="19"/>
    <s v="J.Nagendramma"/>
    <x v="278"/>
    <d v="2021-05-31T00:00:00"/>
    <d v="2022-12-31T00:00:00"/>
    <n v="580"/>
  </r>
  <r>
    <n v="1279"/>
    <x v="9"/>
    <x v="52"/>
    <n v="1038"/>
    <x v="65"/>
    <n v="1323"/>
    <n v="20"/>
    <s v="D.Yellamma"/>
    <x v="239"/>
    <d v="2021-05-31T00:00:00"/>
    <d v="2022-12-31T00:00:00"/>
    <n v="580"/>
  </r>
  <r>
    <n v="1280"/>
    <x v="4"/>
    <x v="54"/>
    <n v="30"/>
    <x v="70"/>
    <n v="1324"/>
    <n v="31"/>
    <s v="Nilavathi"/>
    <x v="307"/>
    <d v="2021-05-31T00:00:00"/>
    <d v="2022-12-31T00:00:00"/>
    <n v="580"/>
  </r>
  <r>
    <n v="1281"/>
    <x v="4"/>
    <x v="54"/>
    <n v="30"/>
    <x v="70"/>
    <n v="1325"/>
    <n v="32"/>
    <s v="Radhika"/>
    <x v="369"/>
    <d v="2021-05-31T00:00:00"/>
    <d v="2022-12-31T00:00:00"/>
    <n v="580"/>
  </r>
  <r>
    <n v="1282"/>
    <x v="4"/>
    <x v="54"/>
    <n v="30"/>
    <x v="70"/>
    <n v="1326"/>
    <n v="33"/>
    <s v="Chandrakanthamma"/>
    <x v="319"/>
    <d v="2021-05-31T00:00:00"/>
    <d v="2022-12-31T00:00:00"/>
    <n v="580"/>
  </r>
  <r>
    <n v="1283"/>
    <x v="4"/>
    <x v="54"/>
    <n v="30"/>
    <x v="70"/>
    <n v="1327"/>
    <n v="34"/>
    <s v="P.Lakshmidevi"/>
    <x v="319"/>
    <d v="2021-05-31T00:00:00"/>
    <d v="2022-12-31T00:00:00"/>
    <n v="580"/>
  </r>
  <r>
    <n v="1284"/>
    <x v="4"/>
    <x v="54"/>
    <n v="30"/>
    <x v="70"/>
    <n v="1328"/>
    <n v="35"/>
    <s v="P.Sree Devi"/>
    <x v="209"/>
    <d v="2021-05-31T00:00:00"/>
    <d v="2022-12-31T00:00:00"/>
    <n v="580"/>
  </r>
  <r>
    <n v="1285"/>
    <x v="9"/>
    <x v="52"/>
    <n v="1038"/>
    <x v="65"/>
    <n v="1329"/>
    <n v="21"/>
    <s v="M.Peddakka"/>
    <x v="239"/>
    <d v="2021-05-31T00:00:00"/>
    <d v="2022-12-31T00:00:00"/>
    <n v="580"/>
  </r>
  <r>
    <n v="1286"/>
    <x v="9"/>
    <x v="52"/>
    <n v="1038"/>
    <x v="65"/>
    <n v="1330"/>
    <n v="22"/>
    <s v="G.Danamma"/>
    <x v="134"/>
    <d v="2021-05-31T00:00:00"/>
    <d v="2022-12-31T00:00:00"/>
    <n v="580"/>
  </r>
  <r>
    <n v="1287"/>
    <x v="0"/>
    <x v="16"/>
    <n v="156"/>
    <x v="81"/>
    <n v="1331"/>
    <n v="45"/>
    <s v="C.Narasamma"/>
    <x v="370"/>
    <d v="2021-05-31T00:00:00"/>
    <d v="2022-12-31T00:00:00"/>
    <n v="580"/>
  </r>
  <r>
    <n v="1288"/>
    <x v="0"/>
    <x v="16"/>
    <n v="156"/>
    <x v="81"/>
    <n v="1332"/>
    <n v="46"/>
    <s v="C. Laxmidevi"/>
    <x v="193"/>
    <d v="2021-05-31T00:00:00"/>
    <d v="2022-12-31T00:00:00"/>
    <n v="580"/>
  </r>
  <r>
    <n v="1289"/>
    <x v="0"/>
    <x v="16"/>
    <n v="156"/>
    <x v="81"/>
    <n v="1333"/>
    <n v="47"/>
    <s v="C. Neela"/>
    <x v="193"/>
    <d v="2021-05-31T00:00:00"/>
    <d v="2022-12-31T00:00:00"/>
    <n v="580"/>
  </r>
  <r>
    <n v="1290"/>
    <x v="0"/>
    <x v="16"/>
    <n v="156"/>
    <x v="81"/>
    <n v="1334"/>
    <n v="48"/>
    <s v="C. Laxmi"/>
    <x v="371"/>
    <d v="2021-05-31T00:00:00"/>
    <d v="2022-12-31T00:00:00"/>
    <n v="580"/>
  </r>
  <r>
    <n v="1291"/>
    <x v="0"/>
    <x v="16"/>
    <n v="156"/>
    <x v="81"/>
    <n v="1335"/>
    <n v="49"/>
    <s v="C. Ramanjinamma"/>
    <x v="40"/>
    <d v="2021-05-31T00:00:00"/>
    <d v="2022-12-31T00:00:00"/>
    <n v="580"/>
  </r>
  <r>
    <n v="1292"/>
    <x v="0"/>
    <x v="16"/>
    <n v="156"/>
    <x v="81"/>
    <n v="1336"/>
    <n v="50"/>
    <s v="H. Obulamma"/>
    <x v="40"/>
    <d v="2021-05-31T00:00:00"/>
    <d v="2022-12-31T00:00:00"/>
    <n v="580"/>
  </r>
  <r>
    <n v="1293"/>
    <x v="0"/>
    <x v="16"/>
    <n v="156"/>
    <x v="81"/>
    <n v="1337"/>
    <n v="51"/>
    <s v="C.Sudha"/>
    <x v="370"/>
    <d v="2021-05-31T00:00:00"/>
    <d v="2022-12-31T00:00:00"/>
    <n v="580"/>
  </r>
  <r>
    <n v="1294"/>
    <x v="0"/>
    <x v="16"/>
    <n v="156"/>
    <x v="81"/>
    <n v="1338"/>
    <n v="52"/>
    <s v="C. Gangamma"/>
    <x v="87"/>
    <d v="2021-05-31T00:00:00"/>
    <d v="2022-12-31T00:00:00"/>
    <n v="580"/>
  </r>
  <r>
    <n v="1295"/>
    <x v="0"/>
    <x v="16"/>
    <n v="156"/>
    <x v="81"/>
    <n v="1339"/>
    <n v="53"/>
    <s v="C. Chennamma"/>
    <x v="330"/>
    <d v="2021-05-31T00:00:00"/>
    <d v="2022-12-31T00:00:00"/>
    <n v="580"/>
  </r>
  <r>
    <n v="1296"/>
    <x v="0"/>
    <x v="16"/>
    <n v="156"/>
    <x v="81"/>
    <n v="1340"/>
    <n v="54"/>
    <s v="C. Laxmidevi"/>
    <x v="189"/>
    <d v="2021-05-31T00:00:00"/>
    <d v="2022-12-31T00:00:00"/>
    <n v="580"/>
  </r>
  <r>
    <n v="1297"/>
    <x v="0"/>
    <x v="16"/>
    <n v="156"/>
    <x v="81"/>
    <n v="1341"/>
    <n v="55"/>
    <s v="C. Kantamma"/>
    <x v="372"/>
    <d v="2021-05-31T00:00:00"/>
    <d v="2022-12-31T00:00:00"/>
    <n v="580"/>
  </r>
  <r>
    <n v="1298"/>
    <x v="0"/>
    <x v="16"/>
    <n v="156"/>
    <x v="81"/>
    <n v="1342"/>
    <n v="56"/>
    <s v="C. Laxmidevi"/>
    <x v="322"/>
    <d v="2021-05-31T00:00:00"/>
    <d v="2022-12-31T00:00:00"/>
    <n v="580"/>
  </r>
  <r>
    <n v="1299"/>
    <x v="0"/>
    <x v="16"/>
    <n v="156"/>
    <x v="81"/>
    <n v="1343"/>
    <n v="57"/>
    <s v="S. Neelamma"/>
    <x v="101"/>
    <d v="2021-05-31T00:00:00"/>
    <d v="2022-12-31T00:00:00"/>
    <n v="580"/>
  </r>
  <r>
    <n v="1300"/>
    <x v="0"/>
    <x v="16"/>
    <n v="156"/>
    <x v="81"/>
    <n v="1344"/>
    <n v="58"/>
    <s v="C. Laxmidevi"/>
    <x v="189"/>
    <d v="2021-05-31T00:00:00"/>
    <d v="2022-12-31T00:00:00"/>
    <n v="580"/>
  </r>
  <r>
    <n v="1301"/>
    <x v="0"/>
    <x v="16"/>
    <n v="156"/>
    <x v="81"/>
    <n v="1345"/>
    <n v="59"/>
    <s v="C. Laxmidevi"/>
    <x v="322"/>
    <d v="2021-05-31T00:00:00"/>
    <d v="2022-12-31T00:00:00"/>
    <n v="580"/>
  </r>
  <r>
    <n v="1302"/>
    <x v="0"/>
    <x v="16"/>
    <n v="156"/>
    <x v="81"/>
    <n v="1346"/>
    <n v="60"/>
    <s v="G. Sarawathi"/>
    <x v="261"/>
    <d v="2021-05-31T00:00:00"/>
    <d v="2022-12-31T00:00:00"/>
    <n v="580"/>
  </r>
  <r>
    <n v="1303"/>
    <x v="0"/>
    <x v="16"/>
    <n v="156"/>
    <x v="81"/>
    <n v="1347"/>
    <n v="61"/>
    <s v="R. kristamma"/>
    <x v="166"/>
    <d v="2021-05-31T00:00:00"/>
    <d v="2022-12-31T00:00:00"/>
    <n v="580"/>
  </r>
  <r>
    <n v="1304"/>
    <x v="1"/>
    <x v="23"/>
    <n v="250"/>
    <x v="82"/>
    <n v="1348"/>
    <n v="16"/>
    <s v="M.Lakshmidevi"/>
    <x v="238"/>
    <d v="2021-05-31T00:00:00"/>
    <d v="2022-12-31T00:00:00"/>
    <n v="580"/>
  </r>
  <r>
    <n v="1305"/>
    <x v="1"/>
    <x v="23"/>
    <n v="250"/>
    <x v="82"/>
    <n v="1349"/>
    <n v="57"/>
    <s v="Ramanamma"/>
    <x v="373"/>
    <d v="2021-05-31T00:00:00"/>
    <d v="2022-12-31T00:00:00"/>
    <n v="580"/>
  </r>
  <r>
    <n v="1306"/>
    <x v="1"/>
    <x v="23"/>
    <n v="250"/>
    <x v="82"/>
    <n v="1350"/>
    <n v="58"/>
    <s v="Minamma"/>
    <x v="373"/>
    <d v="2021-05-31T00:00:00"/>
    <d v="2022-12-31T00:00:00"/>
    <n v="580"/>
  </r>
  <r>
    <n v="1307"/>
    <x v="1"/>
    <x v="23"/>
    <n v="250"/>
    <x v="82"/>
    <n v="1351"/>
    <n v="59"/>
    <s v="M.Krisnamma"/>
    <x v="373"/>
    <d v="2021-05-31T00:00:00"/>
    <d v="2022-12-31T00:00:00"/>
    <n v="580"/>
  </r>
  <r>
    <n v="1308"/>
    <x v="11"/>
    <x v="35"/>
    <n v="1088"/>
    <x v="83"/>
    <n v="1352"/>
    <n v="1"/>
    <s v="Venkatamma"/>
    <x v="102"/>
    <d v="2021-05-31T00:00:00"/>
    <d v="2022-12-31T00:00:00"/>
    <n v="580"/>
  </r>
  <r>
    <n v="1309"/>
    <x v="11"/>
    <x v="35"/>
    <n v="1088"/>
    <x v="83"/>
    <n v="1353"/>
    <n v="2"/>
    <s v="Chennamma"/>
    <x v="374"/>
    <d v="2021-05-31T00:00:00"/>
    <d v="2022-12-31T00:00:00"/>
    <n v="580"/>
  </r>
  <r>
    <n v="1310"/>
    <x v="11"/>
    <x v="35"/>
    <n v="1088"/>
    <x v="83"/>
    <n v="1354"/>
    <n v="3"/>
    <s v="Muthyalamma"/>
    <x v="102"/>
    <d v="2021-05-31T00:00:00"/>
    <d v="2022-12-31T00:00:00"/>
    <n v="580"/>
  </r>
  <r>
    <n v="1311"/>
    <x v="11"/>
    <x v="35"/>
    <n v="1088"/>
    <x v="83"/>
    <n v="1355"/>
    <n v="4"/>
    <s v="Gangamma"/>
    <x v="102"/>
    <d v="2021-05-31T00:00:00"/>
    <d v="2022-12-31T00:00:00"/>
    <n v="580"/>
  </r>
  <r>
    <n v="1312"/>
    <x v="11"/>
    <x v="35"/>
    <n v="1088"/>
    <x v="83"/>
    <n v="1356"/>
    <n v="5"/>
    <s v="Ramnjinamma"/>
    <x v="311"/>
    <d v="2021-05-31T00:00:00"/>
    <d v="2022-12-31T00:00:00"/>
    <n v="580"/>
  </r>
  <r>
    <n v="1313"/>
    <x v="11"/>
    <x v="35"/>
    <n v="1088"/>
    <x v="83"/>
    <n v="1357"/>
    <n v="6"/>
    <s v="P.Ramsubbamma"/>
    <x v="375"/>
    <d v="2021-05-31T00:00:00"/>
    <d v="2022-12-31T00:00:00"/>
    <n v="580"/>
  </r>
  <r>
    <n v="1314"/>
    <x v="11"/>
    <x v="35"/>
    <n v="1088"/>
    <x v="83"/>
    <n v="1358"/>
    <n v="7"/>
    <s v="Rukmini"/>
    <x v="102"/>
    <d v="2021-05-31T00:00:00"/>
    <d v="2022-12-31T00:00:00"/>
    <n v="580"/>
  </r>
  <r>
    <n v="1315"/>
    <x v="11"/>
    <x v="35"/>
    <n v="1088"/>
    <x v="83"/>
    <n v="1359"/>
    <n v="8"/>
    <s v="K.Subbamma"/>
    <x v="102"/>
    <d v="2021-05-31T00:00:00"/>
    <d v="2022-12-31T00:00:00"/>
    <n v="580"/>
  </r>
  <r>
    <n v="1316"/>
    <x v="11"/>
    <x v="35"/>
    <n v="1088"/>
    <x v="83"/>
    <n v="1360"/>
    <n v="9"/>
    <s v="Savitharamma"/>
    <x v="376"/>
    <d v="2021-05-31T00:00:00"/>
    <d v="2022-12-31T00:00:00"/>
    <n v="580"/>
  </r>
  <r>
    <n v="1317"/>
    <x v="11"/>
    <x v="35"/>
    <n v="1088"/>
    <x v="83"/>
    <n v="1361"/>
    <n v="10"/>
    <s v="T.Venkatamma"/>
    <x v="210"/>
    <d v="2021-05-31T00:00:00"/>
    <d v="2022-12-31T00:00:00"/>
    <n v="580"/>
  </r>
  <r>
    <n v="1318"/>
    <x v="11"/>
    <x v="35"/>
    <n v="1088"/>
    <x v="83"/>
    <n v="1362"/>
    <n v="11"/>
    <s v="Ramajinamma"/>
    <x v="377"/>
    <d v="2021-05-31T00:00:00"/>
    <d v="2022-12-31T00:00:00"/>
    <n v="580"/>
  </r>
  <r>
    <n v="1319"/>
    <x v="11"/>
    <x v="35"/>
    <n v="1088"/>
    <x v="83"/>
    <n v="1363"/>
    <n v="13"/>
    <s v="ujiamma"/>
    <x v="150"/>
    <d v="2021-05-31T00:00:00"/>
    <d v="2022-12-31T00:00:00"/>
    <n v="580"/>
  </r>
  <r>
    <n v="1320"/>
    <x v="11"/>
    <x v="35"/>
    <n v="1088"/>
    <x v="83"/>
    <n v="1364"/>
    <n v="14"/>
    <s v="Shivalingamma"/>
    <x v="102"/>
    <d v="2021-05-31T00:00:00"/>
    <d v="2022-12-31T00:00:00"/>
    <n v="580"/>
  </r>
  <r>
    <n v="1321"/>
    <x v="11"/>
    <x v="35"/>
    <n v="1088"/>
    <x v="83"/>
    <n v="1365"/>
    <n v="15"/>
    <s v="Krishnamma"/>
    <x v="102"/>
    <d v="2021-05-31T00:00:00"/>
    <d v="2022-12-31T00:00:00"/>
    <n v="580"/>
  </r>
  <r>
    <n v="1322"/>
    <x v="11"/>
    <x v="35"/>
    <n v="1088"/>
    <x v="83"/>
    <n v="1366"/>
    <n v="16"/>
    <s v="M Barathi"/>
    <x v="378"/>
    <d v="2021-05-31T00:00:00"/>
    <d v="2022-12-31T00:00:00"/>
    <n v="580"/>
  </r>
  <r>
    <n v="1323"/>
    <x v="11"/>
    <x v="35"/>
    <n v="1088"/>
    <x v="83"/>
    <n v="1367"/>
    <n v="17"/>
    <s v="Muthyalamma"/>
    <x v="379"/>
    <d v="2021-05-31T00:00:00"/>
    <d v="2022-12-31T00:00:00"/>
    <n v="580"/>
  </r>
  <r>
    <n v="1324"/>
    <x v="11"/>
    <x v="35"/>
    <n v="1088"/>
    <x v="83"/>
    <n v="1368"/>
    <n v="18"/>
    <s v="Laxshmidevi"/>
    <x v="374"/>
    <d v="2021-05-31T00:00:00"/>
    <d v="2022-12-31T00:00:00"/>
    <n v="580"/>
  </r>
  <r>
    <n v="1325"/>
    <x v="1"/>
    <x v="23"/>
    <n v="81"/>
    <x v="74"/>
    <n v="1369"/>
    <n v="30"/>
    <s v="Adinarayanamma"/>
    <x v="333"/>
    <d v="2021-05-31T00:00:00"/>
    <d v="2022-12-31T00:00:00"/>
    <n v="580"/>
  </r>
  <r>
    <n v="1326"/>
    <x v="1"/>
    <x v="23"/>
    <n v="81"/>
    <x v="74"/>
    <n v="1370"/>
    <n v="31"/>
    <s v="G.Sukanya"/>
    <x v="70"/>
    <d v="2021-05-31T00:00:00"/>
    <d v="2022-12-31T00:00:00"/>
    <n v="580"/>
  </r>
  <r>
    <n v="1327"/>
    <x v="1"/>
    <x v="23"/>
    <n v="81"/>
    <x v="74"/>
    <n v="1371"/>
    <n v="32"/>
    <s v="P.NagaLakshni"/>
    <x v="332"/>
    <d v="2021-05-31T00:00:00"/>
    <d v="2022-12-31T00:00:00"/>
    <n v="580"/>
  </r>
  <r>
    <n v="1328"/>
    <x v="1"/>
    <x v="23"/>
    <n v="81"/>
    <x v="74"/>
    <n v="1372"/>
    <n v="33"/>
    <s v="Girijamma"/>
    <x v="333"/>
    <d v="2021-05-31T00:00:00"/>
    <d v="2022-12-31T00:00:00"/>
    <n v="580"/>
  </r>
  <r>
    <n v="1329"/>
    <x v="1"/>
    <x v="23"/>
    <n v="81"/>
    <x v="74"/>
    <n v="1373"/>
    <n v="34"/>
    <s v="T.Ramadevi"/>
    <x v="276"/>
    <d v="2021-05-31T00:00:00"/>
    <d v="2022-12-31T00:00:00"/>
    <n v="580"/>
  </r>
  <r>
    <n v="1330"/>
    <x v="1"/>
    <x v="23"/>
    <n v="81"/>
    <x v="74"/>
    <n v="1374"/>
    <n v="35"/>
    <s v="Salamma"/>
    <x v="333"/>
    <d v="2021-05-31T00:00:00"/>
    <d v="2022-12-31T00:00:00"/>
    <n v="580"/>
  </r>
  <r>
    <n v="1331"/>
    <x v="1"/>
    <x v="23"/>
    <n v="81"/>
    <x v="74"/>
    <n v="1375"/>
    <n v="36"/>
    <s v="Ramulamma"/>
    <x v="332"/>
    <d v="2021-05-31T00:00:00"/>
    <d v="2022-12-31T00:00:00"/>
    <n v="580"/>
  </r>
  <r>
    <n v="1332"/>
    <x v="1"/>
    <x v="23"/>
    <n v="81"/>
    <x v="74"/>
    <n v="1376"/>
    <n v="37"/>
    <s v="Sobarani"/>
    <x v="334"/>
    <d v="2021-05-31T00:00:00"/>
    <d v="2022-12-31T00:00:00"/>
    <n v="580"/>
  </r>
  <r>
    <n v="1333"/>
    <x v="1"/>
    <x v="23"/>
    <n v="81"/>
    <x v="74"/>
    <n v="1377"/>
    <n v="38"/>
    <s v="Vijayalakshmi"/>
    <x v="334"/>
    <d v="2021-05-31T00:00:00"/>
    <d v="2022-12-31T00:00:00"/>
    <n v="580"/>
  </r>
  <r>
    <n v="1334"/>
    <x v="1"/>
    <x v="23"/>
    <n v="81"/>
    <x v="74"/>
    <n v="1378"/>
    <n v="39"/>
    <s v="Mangamma"/>
    <x v="333"/>
    <d v="2021-05-31T00:00:00"/>
    <d v="2022-12-31T00:00:00"/>
    <n v="580"/>
  </r>
  <r>
    <n v="1335"/>
    <x v="1"/>
    <x v="23"/>
    <n v="81"/>
    <x v="74"/>
    <n v="1379"/>
    <n v="40"/>
    <s v="Saake Hemavathi"/>
    <x v="333"/>
    <d v="2021-05-31T00:00:00"/>
    <d v="2022-12-31T00:00:00"/>
    <n v="580"/>
  </r>
  <r>
    <n v="1336"/>
    <x v="1"/>
    <x v="23"/>
    <n v="81"/>
    <x v="74"/>
    <n v="1380"/>
    <n v="41"/>
    <s v="T Arunamma"/>
    <x v="333"/>
    <d v="2021-05-31T00:00:00"/>
    <d v="2022-12-31T00:00:00"/>
    <n v="580"/>
  </r>
  <r>
    <n v="1337"/>
    <x v="1"/>
    <x v="23"/>
    <n v="81"/>
    <x v="74"/>
    <n v="1381"/>
    <n v="42"/>
    <s v="Nagarathnamma"/>
    <x v="335"/>
    <d v="2021-05-31T00:00:00"/>
    <d v="2022-12-31T00:00:00"/>
    <n v="580"/>
  </r>
  <r>
    <n v="1338"/>
    <x v="1"/>
    <x v="18"/>
    <n v="948"/>
    <x v="22"/>
    <n v="1382"/>
    <n v="28"/>
    <s v="P.Ganga Rathnamma"/>
    <x v="285"/>
    <d v="2021-05-31T00:00:00"/>
    <d v="2022-12-31T00:00:00"/>
    <n v="580"/>
  </r>
  <r>
    <n v="1339"/>
    <x v="3"/>
    <x v="60"/>
    <n v="956"/>
    <x v="80"/>
    <n v="1383"/>
    <n v="47"/>
    <s v="N.Hanppamma"/>
    <x v="362"/>
    <d v="2021-05-31T00:00:00"/>
    <d v="2022-12-31T00:00:00"/>
    <n v="580"/>
  </r>
  <r>
    <n v="1340"/>
    <x v="3"/>
    <x v="60"/>
    <n v="956"/>
    <x v="80"/>
    <n v="1384"/>
    <n v="48"/>
    <s v="B.Shesikala"/>
    <x v="368"/>
    <d v="2021-05-31T00:00:00"/>
    <d v="2022-12-31T00:00:00"/>
    <n v="580"/>
  </r>
  <r>
    <n v="1341"/>
    <x v="3"/>
    <x v="60"/>
    <n v="956"/>
    <x v="80"/>
    <n v="1385"/>
    <n v="49"/>
    <s v="K.Jayasri"/>
    <x v="240"/>
    <d v="2021-05-31T00:00:00"/>
    <d v="2022-12-31T00:00:00"/>
    <n v="580"/>
  </r>
  <r>
    <n v="1342"/>
    <x v="3"/>
    <x v="60"/>
    <n v="956"/>
    <x v="80"/>
    <n v="1386"/>
    <n v="50"/>
    <s v="S.Padmavathi"/>
    <x v="362"/>
    <d v="2021-05-31T00:00:00"/>
    <d v="2022-12-31T00:00:00"/>
    <n v="580"/>
  </r>
  <r>
    <n v="1343"/>
    <x v="3"/>
    <x v="60"/>
    <n v="956"/>
    <x v="80"/>
    <n v="1387"/>
    <n v="51"/>
    <s v="C.V.G.Krishna"/>
    <x v="362"/>
    <d v="2021-05-31T00:00:00"/>
    <d v="2022-12-31T00:00:00"/>
    <n v="580"/>
  </r>
  <r>
    <n v="1344"/>
    <x v="3"/>
    <x v="60"/>
    <n v="956"/>
    <x v="80"/>
    <n v="1388"/>
    <n v="52"/>
    <s v="N.Vanaja"/>
    <x v="368"/>
    <d v="2021-05-31T00:00:00"/>
    <d v="2022-12-31T00:00:00"/>
    <n v="580"/>
  </r>
  <r>
    <n v="1345"/>
    <x v="3"/>
    <x v="60"/>
    <n v="956"/>
    <x v="80"/>
    <n v="1389"/>
    <n v="53"/>
    <s v="N.Subbalakshmi"/>
    <x v="110"/>
    <d v="2021-05-31T00:00:00"/>
    <d v="2022-12-31T00:00:00"/>
    <n v="580"/>
  </r>
  <r>
    <n v="1346"/>
    <x v="3"/>
    <x v="60"/>
    <n v="956"/>
    <x v="80"/>
    <n v="1390"/>
    <n v="54"/>
    <s v="S.Umadevi"/>
    <x v="110"/>
    <d v="2021-05-31T00:00:00"/>
    <d v="2022-12-31T00:00:00"/>
    <n v="580"/>
  </r>
  <r>
    <n v="1347"/>
    <x v="3"/>
    <x v="60"/>
    <n v="956"/>
    <x v="80"/>
    <n v="1391"/>
    <n v="55"/>
    <s v="N.Jayasudha"/>
    <x v="110"/>
    <d v="2021-05-31T00:00:00"/>
    <d v="2022-12-31T00:00:00"/>
    <n v="580"/>
  </r>
  <r>
    <n v="1348"/>
    <x v="3"/>
    <x v="60"/>
    <n v="956"/>
    <x v="80"/>
    <n v="1392"/>
    <n v="56"/>
    <s v="S.Krishnaveni"/>
    <x v="380"/>
    <d v="2021-05-31T00:00:00"/>
    <d v="2022-12-31T00:00:00"/>
    <n v="580"/>
  </r>
  <r>
    <n v="1349"/>
    <x v="3"/>
    <x v="60"/>
    <n v="956"/>
    <x v="80"/>
    <n v="1393"/>
    <n v="57"/>
    <s v="Karanam.Parwthi"/>
    <x v="178"/>
    <d v="2021-05-31T00:00:00"/>
    <d v="2022-12-31T00:00:00"/>
    <n v="580"/>
  </r>
  <r>
    <n v="1350"/>
    <x v="3"/>
    <x v="60"/>
    <n v="956"/>
    <x v="80"/>
    <n v="1394"/>
    <n v="58"/>
    <s v="G.Chandrakala"/>
    <x v="178"/>
    <d v="2021-05-31T00:00:00"/>
    <d v="2022-12-31T00:00:00"/>
    <n v="580"/>
  </r>
  <r>
    <n v="1351"/>
    <x v="3"/>
    <x v="60"/>
    <n v="956"/>
    <x v="80"/>
    <n v="1395"/>
    <n v="59"/>
    <s v="G.Narayanamma"/>
    <x v="178"/>
    <d v="2021-05-31T00:00:00"/>
    <d v="2022-12-31T00:00:00"/>
    <n v="580"/>
  </r>
  <r>
    <n v="1352"/>
    <x v="3"/>
    <x v="60"/>
    <n v="956"/>
    <x v="80"/>
    <n v="1396"/>
    <n v="60"/>
    <s v="G.Sujatha"/>
    <x v="178"/>
    <d v="2021-05-31T00:00:00"/>
    <d v="2022-12-31T00:00:00"/>
    <n v="580"/>
  </r>
  <r>
    <n v="1353"/>
    <x v="3"/>
    <x v="60"/>
    <n v="956"/>
    <x v="80"/>
    <n v="1397"/>
    <n v="61"/>
    <s v="K.Sridevi"/>
    <x v="364"/>
    <d v="2021-05-31T00:00:00"/>
    <d v="2022-12-31T00:00:00"/>
    <n v="580"/>
  </r>
  <r>
    <n v="1354"/>
    <x v="3"/>
    <x v="60"/>
    <n v="956"/>
    <x v="80"/>
    <n v="1398"/>
    <n v="62"/>
    <s v="G.Maheswari"/>
    <x v="178"/>
    <d v="2021-05-31T00:00:00"/>
    <d v="2022-12-31T00:00:00"/>
    <n v="580"/>
  </r>
  <r>
    <n v="1355"/>
    <x v="9"/>
    <x v="52"/>
    <n v="1039"/>
    <x v="66"/>
    <n v="1399"/>
    <n v="41"/>
    <s v="K.Lakshmidevi"/>
    <x v="44"/>
    <d v="2021-05-31T00:00:00"/>
    <d v="2022-12-31T00:00:00"/>
    <n v="580"/>
  </r>
  <r>
    <n v="1356"/>
    <x v="1"/>
    <x v="61"/>
    <n v="271"/>
    <x v="84"/>
    <n v="1400"/>
    <n v="9"/>
    <s v="G.Sivaiah"/>
    <x v="142"/>
    <d v="2021-05-31T00:00:00"/>
    <d v="2022-12-31T00:00:00"/>
    <n v="580"/>
  </r>
  <r>
    <n v="1357"/>
    <x v="1"/>
    <x v="61"/>
    <n v="271"/>
    <x v="84"/>
    <n v="1401"/>
    <n v="13"/>
    <s v="Katamaiah"/>
    <x v="142"/>
    <d v="2021-05-31T00:00:00"/>
    <d v="2022-12-31T00:00:00"/>
    <n v="580"/>
  </r>
  <r>
    <n v="1358"/>
    <x v="1"/>
    <x v="61"/>
    <n v="271"/>
    <x v="84"/>
    <n v="1402"/>
    <n v="20"/>
    <s v="Annjinayulu"/>
    <x v="232"/>
    <d v="2021-05-31T00:00:00"/>
    <d v="2022-12-31T00:00:00"/>
    <n v="580"/>
  </r>
  <r>
    <n v="1359"/>
    <x v="1"/>
    <x v="61"/>
    <n v="271"/>
    <x v="84"/>
    <n v="1403"/>
    <n v="21"/>
    <s v="Mallakka"/>
    <x v="232"/>
    <d v="2021-05-31T00:00:00"/>
    <d v="2022-12-31T00:00:00"/>
    <n v="580"/>
  </r>
  <r>
    <n v="1360"/>
    <x v="11"/>
    <x v="35"/>
    <n v="1088"/>
    <x v="83"/>
    <n v="1404"/>
    <n v="12"/>
    <s v="K.Obulamma"/>
    <x v="381"/>
    <d v="2021-05-31T00:00:00"/>
    <d v="2022-12-31T00:00:00"/>
    <n v="580"/>
  </r>
  <r>
    <n v="1361"/>
    <x v="0"/>
    <x v="5"/>
    <n v="143"/>
    <x v="5"/>
    <n v="1405"/>
    <n v="1"/>
    <s v="Laxminarayanamma"/>
    <x v="341"/>
    <d v="2021-05-31T00:00:00"/>
    <d v="2022-12-31T00:00:00"/>
    <n v="580"/>
  </r>
  <r>
    <n v="1362"/>
    <x v="0"/>
    <x v="5"/>
    <n v="143"/>
    <x v="5"/>
    <n v="1406"/>
    <n v="5"/>
    <s v="S.Thirumalaiah"/>
    <x v="382"/>
    <d v="2021-05-31T00:00:00"/>
    <d v="2022-12-31T00:00:00"/>
    <n v="580"/>
  </r>
  <r>
    <n v="1363"/>
    <x v="0"/>
    <x v="5"/>
    <n v="143"/>
    <x v="5"/>
    <n v="1407"/>
    <n v="38"/>
    <s v="Sivamma"/>
    <x v="160"/>
    <d v="2021-05-31T00:00:00"/>
    <d v="2022-12-31T00:00:00"/>
    <n v="580"/>
  </r>
  <r>
    <n v="1364"/>
    <x v="0"/>
    <x v="5"/>
    <n v="143"/>
    <x v="5"/>
    <n v="1408"/>
    <n v="99"/>
    <s v="G. Kamakshamma"/>
    <x v="152"/>
    <d v="2021-05-31T00:00:00"/>
    <d v="2022-12-31T00:00:00"/>
    <n v="580"/>
  </r>
  <r>
    <n v="1365"/>
    <x v="0"/>
    <x v="5"/>
    <n v="143"/>
    <x v="5"/>
    <n v="1409"/>
    <n v="100"/>
    <s v="C. Narasamma"/>
    <x v="274"/>
    <d v="2021-05-31T00:00:00"/>
    <d v="2022-12-31T00:00:00"/>
    <n v="580"/>
  </r>
  <r>
    <n v="1366"/>
    <x v="0"/>
    <x v="5"/>
    <n v="143"/>
    <x v="5"/>
    <n v="1410"/>
    <n v="101"/>
    <s v="Tirumalamma"/>
    <x v="383"/>
    <d v="2021-05-31T00:00:00"/>
    <d v="2022-12-31T00:00:00"/>
    <n v="580"/>
  </r>
  <r>
    <n v="1367"/>
    <x v="0"/>
    <x v="5"/>
    <n v="143"/>
    <x v="5"/>
    <n v="1411"/>
    <n v="102"/>
    <s v="Varadamma"/>
    <x v="383"/>
    <d v="2021-05-31T00:00:00"/>
    <d v="2022-12-31T00:00:00"/>
    <n v="580"/>
  </r>
  <r>
    <n v="1368"/>
    <x v="0"/>
    <x v="5"/>
    <n v="143"/>
    <x v="5"/>
    <n v="1412"/>
    <n v="103"/>
    <s v="kullayamma"/>
    <x v="291"/>
    <d v="2021-05-31T00:00:00"/>
    <d v="2022-12-31T00:00:00"/>
    <n v="580"/>
  </r>
  <r>
    <n v="1369"/>
    <x v="0"/>
    <x v="5"/>
    <n v="143"/>
    <x v="5"/>
    <n v="1413"/>
    <n v="104"/>
    <s v="S. Aswarthamma"/>
    <x v="240"/>
    <d v="2021-05-31T00:00:00"/>
    <d v="2022-12-31T00:00:00"/>
    <n v="580"/>
  </r>
  <r>
    <n v="1370"/>
    <x v="7"/>
    <x v="62"/>
    <n v="1098"/>
    <x v="85"/>
    <n v="1414"/>
    <n v="1"/>
    <s v="N Venkataswaramma"/>
    <x v="316"/>
    <d v="2021-05-31T00:00:00"/>
    <d v="2022-12-31T00:00:00"/>
    <n v="580"/>
  </r>
  <r>
    <n v="1371"/>
    <x v="7"/>
    <x v="62"/>
    <n v="1098"/>
    <x v="85"/>
    <n v="1415"/>
    <n v="2"/>
    <s v="M Krishamma"/>
    <x v="178"/>
    <d v="2021-05-31T00:00:00"/>
    <d v="2022-12-31T00:00:00"/>
    <n v="580"/>
  </r>
  <r>
    <n v="1372"/>
    <x v="7"/>
    <x v="62"/>
    <n v="1098"/>
    <x v="85"/>
    <n v="1416"/>
    <n v="3"/>
    <s v="K Ramadevi"/>
    <x v="316"/>
    <d v="2021-05-31T00:00:00"/>
    <d v="2022-12-31T00:00:00"/>
    <n v="580"/>
  </r>
  <r>
    <n v="1373"/>
    <x v="7"/>
    <x v="62"/>
    <n v="1098"/>
    <x v="85"/>
    <n v="1417"/>
    <n v="4"/>
    <s v="K Sreedevi"/>
    <x v="316"/>
    <d v="2021-05-31T00:00:00"/>
    <d v="2022-12-31T00:00:00"/>
    <n v="580"/>
  </r>
  <r>
    <n v="1374"/>
    <x v="7"/>
    <x v="62"/>
    <n v="1098"/>
    <x v="85"/>
    <n v="1418"/>
    <n v="5"/>
    <s v="R Lakshmidevi"/>
    <x v="316"/>
    <d v="2021-05-31T00:00:00"/>
    <d v="2022-12-31T00:00:00"/>
    <n v="580"/>
  </r>
  <r>
    <n v="1375"/>
    <x v="7"/>
    <x v="62"/>
    <n v="1098"/>
    <x v="85"/>
    <n v="1419"/>
    <n v="6"/>
    <s v="N Yellamma"/>
    <x v="316"/>
    <d v="2021-05-31T00:00:00"/>
    <d v="2022-12-31T00:00:00"/>
    <n v="580"/>
  </r>
  <r>
    <n v="1376"/>
    <x v="7"/>
    <x v="62"/>
    <n v="1098"/>
    <x v="85"/>
    <n v="1420"/>
    <n v="7"/>
    <s v="C Vijayalakshmi"/>
    <x v="178"/>
    <d v="2021-05-31T00:00:00"/>
    <d v="2022-12-31T00:00:00"/>
    <n v="580"/>
  </r>
  <r>
    <n v="1377"/>
    <x v="7"/>
    <x v="62"/>
    <n v="1098"/>
    <x v="85"/>
    <n v="1421"/>
    <n v="8"/>
    <s v="N Kamakshi"/>
    <x v="316"/>
    <d v="2021-05-31T00:00:00"/>
    <d v="2022-12-31T00:00:00"/>
    <n v="580"/>
  </r>
  <r>
    <n v="1378"/>
    <x v="7"/>
    <x v="62"/>
    <n v="1098"/>
    <x v="85"/>
    <n v="1422"/>
    <n v="9"/>
    <s v="N Chadrakala"/>
    <x v="128"/>
    <d v="2021-05-31T00:00:00"/>
    <d v="2022-12-31T00:00:00"/>
    <n v="580"/>
  </r>
  <r>
    <n v="1379"/>
    <x v="7"/>
    <x v="62"/>
    <n v="1098"/>
    <x v="85"/>
    <n v="1423"/>
    <n v="10"/>
    <s v="N Kathamma"/>
    <x v="128"/>
    <d v="2021-05-31T00:00:00"/>
    <d v="2022-12-31T00:00:00"/>
    <n v="580"/>
  </r>
  <r>
    <n v="1380"/>
    <x v="7"/>
    <x v="62"/>
    <n v="1098"/>
    <x v="85"/>
    <n v="1424"/>
    <n v="11"/>
    <s v="D Kalavathi"/>
    <x v="128"/>
    <d v="2021-05-31T00:00:00"/>
    <d v="2022-12-31T00:00:00"/>
    <n v="580"/>
  </r>
  <r>
    <n v="1381"/>
    <x v="7"/>
    <x v="62"/>
    <n v="1098"/>
    <x v="85"/>
    <n v="1425"/>
    <n v="12"/>
    <s v="M Ramanamma"/>
    <x v="316"/>
    <d v="2021-05-31T00:00:00"/>
    <d v="2022-12-31T00:00:00"/>
    <n v="580"/>
  </r>
  <r>
    <n v="1382"/>
    <x v="7"/>
    <x v="62"/>
    <n v="1098"/>
    <x v="85"/>
    <n v="1426"/>
    <n v="13"/>
    <s v="R Saraswathi"/>
    <x v="128"/>
    <d v="2021-05-31T00:00:00"/>
    <d v="2022-12-31T00:00:00"/>
    <n v="580"/>
  </r>
  <r>
    <n v="1383"/>
    <x v="7"/>
    <x v="62"/>
    <n v="1098"/>
    <x v="85"/>
    <n v="1427"/>
    <n v="14"/>
    <s v="A Nagalakshmi"/>
    <x v="316"/>
    <d v="2021-05-31T00:00:00"/>
    <d v="2022-12-31T00:00:00"/>
    <n v="580"/>
  </r>
  <r>
    <n v="1384"/>
    <x v="7"/>
    <x v="62"/>
    <n v="1098"/>
    <x v="85"/>
    <n v="1428"/>
    <n v="15"/>
    <s v="C Soymaya"/>
    <x v="316"/>
    <d v="2021-05-31T00:00:00"/>
    <d v="2022-12-31T00:00:00"/>
    <n v="580"/>
  </r>
  <r>
    <n v="1385"/>
    <x v="7"/>
    <x v="62"/>
    <n v="1098"/>
    <x v="85"/>
    <n v="1429"/>
    <n v="16"/>
    <s v="K Bagayamma"/>
    <x v="316"/>
    <d v="2021-05-31T00:00:00"/>
    <d v="2022-12-31T00:00:00"/>
    <n v="580"/>
  </r>
  <r>
    <n v="1386"/>
    <x v="7"/>
    <x v="62"/>
    <n v="1098"/>
    <x v="85"/>
    <n v="1430"/>
    <n v="17"/>
    <s v="N.Venkatalakshmi"/>
    <x v="384"/>
    <d v="2021-05-31T00:00:00"/>
    <d v="2022-12-31T00:00:00"/>
    <n v="580"/>
  </r>
  <r>
    <n v="1387"/>
    <x v="7"/>
    <x v="62"/>
    <n v="1098"/>
    <x v="85"/>
    <n v="1431"/>
    <n v="18"/>
    <s v="N Seshamma"/>
    <x v="316"/>
    <d v="2021-05-31T00:00:00"/>
    <d v="2022-12-31T00:00:00"/>
    <n v="580"/>
  </r>
  <r>
    <n v="1388"/>
    <x v="7"/>
    <x v="62"/>
    <n v="1098"/>
    <x v="85"/>
    <n v="1432"/>
    <n v="19"/>
    <s v="T Salamma"/>
    <x v="384"/>
    <d v="2021-05-31T00:00:00"/>
    <d v="2022-12-31T00:00:00"/>
    <n v="580"/>
  </r>
  <r>
    <n v="1389"/>
    <x v="7"/>
    <x v="62"/>
    <n v="1098"/>
    <x v="85"/>
    <n v="1433"/>
    <n v="20"/>
    <s v="M Lakshmi devi"/>
    <x v="316"/>
    <d v="2021-05-31T00:00:00"/>
    <d v="2022-12-31T00:00:00"/>
    <n v="580"/>
  </r>
  <r>
    <n v="1390"/>
    <x v="7"/>
    <x v="62"/>
    <n v="1098"/>
    <x v="85"/>
    <n v="1435"/>
    <n v="22"/>
    <s v="G Sowjanya"/>
    <x v="178"/>
    <d v="2021-05-31T00:00:00"/>
    <d v="2022-12-31T00:00:00"/>
    <n v="580"/>
  </r>
  <r>
    <n v="1391"/>
    <x v="7"/>
    <x v="62"/>
    <n v="1098"/>
    <x v="85"/>
    <n v="1436"/>
    <n v="23"/>
    <s v="N Sorojamma"/>
    <x v="316"/>
    <d v="2021-05-31T00:00:00"/>
    <d v="2022-12-31T00:00:00"/>
    <n v="580"/>
  </r>
  <r>
    <n v="1392"/>
    <x v="7"/>
    <x v="62"/>
    <n v="1098"/>
    <x v="85"/>
    <n v="1437"/>
    <n v="24"/>
    <s v="K Mahalakshmi"/>
    <x v="316"/>
    <d v="2021-05-31T00:00:00"/>
    <d v="2022-12-31T00:00:00"/>
    <n v="580"/>
  </r>
  <r>
    <n v="1393"/>
    <x v="12"/>
    <x v="37"/>
    <n v="1087"/>
    <x v="77"/>
    <n v="1438"/>
    <n v="15"/>
    <s v="M.Subbamma"/>
    <x v="128"/>
    <d v="2021-05-31T00:00:00"/>
    <d v="2022-12-31T00:00:00"/>
    <n v="580"/>
  </r>
  <r>
    <n v="1394"/>
    <x v="12"/>
    <x v="37"/>
    <n v="1087"/>
    <x v="77"/>
    <n v="1439"/>
    <n v="16"/>
    <s v="Puppam Lakshmidevi"/>
    <x v="385"/>
    <d v="2021-05-31T00:00:00"/>
    <d v="2022-12-31T00:00:00"/>
    <n v="580"/>
  </r>
  <r>
    <n v="1395"/>
    <x v="12"/>
    <x v="37"/>
    <n v="1087"/>
    <x v="77"/>
    <n v="1440"/>
    <n v="17"/>
    <s v="Gogula Sarojamma"/>
    <x v="323"/>
    <d v="2021-05-31T00:00:00"/>
    <d v="2022-12-31T00:00:00"/>
    <n v="580"/>
  </r>
  <r>
    <n v="1396"/>
    <x v="12"/>
    <x v="63"/>
    <n v="1103"/>
    <x v="86"/>
    <n v="1441"/>
    <n v="26"/>
    <s v="M.Venkatalakshmamma"/>
    <x v="15"/>
    <d v="2021-05-31T00:00:00"/>
    <d v="2022-12-31T00:00:00"/>
    <n v="580"/>
  </r>
  <r>
    <n v="1397"/>
    <x v="2"/>
    <x v="4"/>
    <n v="1097"/>
    <x v="87"/>
    <n v="1442"/>
    <n v="1"/>
    <s v="T.Gangadevi"/>
    <x v="386"/>
    <d v="2021-05-31T00:00:00"/>
    <d v="2022-12-31T00:00:00"/>
    <n v="580"/>
  </r>
  <r>
    <n v="1398"/>
    <x v="2"/>
    <x v="4"/>
    <n v="1097"/>
    <x v="87"/>
    <n v="1443"/>
    <n v="2"/>
    <s v="B.Narayanamma"/>
    <x v="298"/>
    <d v="2021-05-31T00:00:00"/>
    <d v="2022-12-31T00:00:00"/>
    <n v="580"/>
  </r>
  <r>
    <n v="1399"/>
    <x v="2"/>
    <x v="4"/>
    <n v="1097"/>
    <x v="87"/>
    <n v="1444"/>
    <n v="3"/>
    <s v="D.Eswaramma"/>
    <x v="160"/>
    <d v="2021-05-31T00:00:00"/>
    <d v="2022-12-31T00:00:00"/>
    <n v="580"/>
  </r>
  <r>
    <n v="1400"/>
    <x v="2"/>
    <x v="4"/>
    <n v="1097"/>
    <x v="87"/>
    <n v="1445"/>
    <n v="4"/>
    <s v="Y.Nageswary"/>
    <x v="387"/>
    <d v="2021-05-31T00:00:00"/>
    <d v="2022-12-31T00:00:00"/>
    <n v="580"/>
  </r>
  <r>
    <n v="1401"/>
    <x v="2"/>
    <x v="4"/>
    <n v="1097"/>
    <x v="87"/>
    <n v="1446"/>
    <n v="5"/>
    <s v="S.Narasamma"/>
    <x v="388"/>
    <d v="2021-05-31T00:00:00"/>
    <d v="2022-12-31T00:00:00"/>
    <n v="580"/>
  </r>
  <r>
    <n v="1402"/>
    <x v="2"/>
    <x v="4"/>
    <n v="1097"/>
    <x v="87"/>
    <n v="1447"/>
    <n v="6"/>
    <s v="T.Ankamma"/>
    <x v="389"/>
    <d v="2021-05-31T00:00:00"/>
    <d v="2022-12-31T00:00:00"/>
    <n v="580"/>
  </r>
  <r>
    <n v="1403"/>
    <x v="2"/>
    <x v="4"/>
    <n v="1097"/>
    <x v="87"/>
    <n v="1448"/>
    <n v="7"/>
    <s v="S.Narayanamma"/>
    <x v="42"/>
    <d v="2021-05-31T00:00:00"/>
    <d v="2022-12-31T00:00:00"/>
    <n v="580"/>
  </r>
  <r>
    <n v="1404"/>
    <x v="2"/>
    <x v="4"/>
    <n v="1097"/>
    <x v="87"/>
    <n v="1449"/>
    <n v="8"/>
    <s v="M.Anandamma"/>
    <x v="327"/>
    <d v="2021-05-31T00:00:00"/>
    <d v="2022-12-31T00:00:00"/>
    <n v="580"/>
  </r>
  <r>
    <n v="1405"/>
    <x v="2"/>
    <x v="4"/>
    <n v="1097"/>
    <x v="87"/>
    <n v="1450"/>
    <n v="9"/>
    <s v="G.Bharathi"/>
    <x v="301"/>
    <d v="2021-05-31T00:00:00"/>
    <d v="2022-12-31T00:00:00"/>
    <n v="580"/>
  </r>
  <r>
    <n v="1406"/>
    <x v="2"/>
    <x v="4"/>
    <n v="1097"/>
    <x v="87"/>
    <n v="1451"/>
    <n v="10"/>
    <s v="M.Nagaratnamma"/>
    <x v="390"/>
    <d v="2021-05-31T00:00:00"/>
    <d v="2022-12-31T00:00:00"/>
    <n v="580"/>
  </r>
  <r>
    <n v="1407"/>
    <x v="2"/>
    <x v="4"/>
    <n v="1097"/>
    <x v="87"/>
    <n v="1452"/>
    <n v="11"/>
    <s v="M.Varalamma"/>
    <x v="386"/>
    <d v="2021-05-31T00:00:00"/>
    <d v="2022-12-31T00:00:00"/>
    <n v="580"/>
  </r>
  <r>
    <n v="1408"/>
    <x v="2"/>
    <x v="4"/>
    <n v="1097"/>
    <x v="87"/>
    <n v="1453"/>
    <n v="12"/>
    <s v="G.Nagalaxmamma"/>
    <x v="160"/>
    <d v="2021-05-31T00:00:00"/>
    <d v="2022-12-31T00:00:00"/>
    <n v="580"/>
  </r>
  <r>
    <n v="1409"/>
    <x v="2"/>
    <x v="4"/>
    <n v="1097"/>
    <x v="87"/>
    <n v="1454"/>
    <n v="13"/>
    <s v="Y.Arunamma"/>
    <x v="309"/>
    <d v="2021-05-31T00:00:00"/>
    <d v="2022-12-31T00:00:00"/>
    <n v="580"/>
  </r>
  <r>
    <n v="1410"/>
    <x v="2"/>
    <x v="4"/>
    <n v="1097"/>
    <x v="87"/>
    <n v="1455"/>
    <n v="14"/>
    <s v="G.Vijaya"/>
    <x v="301"/>
    <d v="2021-05-31T00:00:00"/>
    <d v="2022-12-31T00:00:00"/>
    <n v="580"/>
  </r>
  <r>
    <n v="1411"/>
    <x v="11"/>
    <x v="35"/>
    <n v="1100"/>
    <x v="88"/>
    <n v="1456"/>
    <n v="1"/>
    <s v="B Laxmidevi"/>
    <x v="391"/>
    <d v="2021-05-31T00:00:00"/>
    <d v="2022-12-31T00:00:00"/>
    <n v="580"/>
  </r>
  <r>
    <n v="1412"/>
    <x v="11"/>
    <x v="35"/>
    <n v="1100"/>
    <x v="88"/>
    <n v="1457"/>
    <n v="2"/>
    <s v="P Anitha"/>
    <x v="128"/>
    <d v="2021-05-31T00:00:00"/>
    <d v="2022-12-31T00:00:00"/>
    <n v="580"/>
  </r>
  <r>
    <n v="1413"/>
    <x v="11"/>
    <x v="35"/>
    <n v="1100"/>
    <x v="88"/>
    <n v="1458"/>
    <n v="3"/>
    <s v="V Muthayalamma"/>
    <x v="391"/>
    <d v="2021-05-31T00:00:00"/>
    <d v="2022-12-31T00:00:00"/>
    <n v="580"/>
  </r>
  <r>
    <n v="1414"/>
    <x v="11"/>
    <x v="35"/>
    <n v="1100"/>
    <x v="88"/>
    <n v="1459"/>
    <n v="4"/>
    <s v="C.Laxminarasamma"/>
    <x v="367"/>
    <d v="2021-05-31T00:00:00"/>
    <d v="2022-12-31T00:00:00"/>
    <n v="580"/>
  </r>
  <r>
    <n v="1415"/>
    <x v="11"/>
    <x v="35"/>
    <n v="1100"/>
    <x v="88"/>
    <n v="1460"/>
    <n v="5"/>
    <s v="P Nandani"/>
    <x v="128"/>
    <d v="2021-05-31T00:00:00"/>
    <d v="2022-12-31T00:00:00"/>
    <n v="580"/>
  </r>
  <r>
    <n v="1416"/>
    <x v="11"/>
    <x v="35"/>
    <n v="1100"/>
    <x v="88"/>
    <n v="1461"/>
    <n v="6"/>
    <s v="P Narayanamma"/>
    <x v="392"/>
    <d v="2021-05-31T00:00:00"/>
    <d v="2022-12-31T00:00:00"/>
    <n v="580"/>
  </r>
  <r>
    <n v="1417"/>
    <x v="11"/>
    <x v="35"/>
    <n v="1100"/>
    <x v="88"/>
    <n v="1462"/>
    <n v="7"/>
    <s v="P Ramadevi"/>
    <x v="173"/>
    <d v="2021-05-31T00:00:00"/>
    <d v="2022-12-31T00:00:00"/>
    <n v="580"/>
  </r>
  <r>
    <n v="1418"/>
    <x v="11"/>
    <x v="35"/>
    <n v="1100"/>
    <x v="88"/>
    <n v="1463"/>
    <n v="8"/>
    <s v="M. Venkatalakshmi"/>
    <x v="379"/>
    <d v="2021-05-31T00:00:00"/>
    <d v="2022-12-31T00:00:00"/>
    <n v="580"/>
  </r>
  <r>
    <n v="1419"/>
    <x v="11"/>
    <x v="35"/>
    <n v="1100"/>
    <x v="88"/>
    <n v="1464"/>
    <n v="9"/>
    <s v="B Sorajamma"/>
    <x v="393"/>
    <d v="2021-05-31T00:00:00"/>
    <d v="2022-12-31T00:00:00"/>
    <n v="580"/>
  </r>
  <r>
    <n v="1420"/>
    <x v="11"/>
    <x v="35"/>
    <n v="1100"/>
    <x v="88"/>
    <n v="1465"/>
    <n v="10"/>
    <s v="P Radhika"/>
    <x v="379"/>
    <d v="2021-05-31T00:00:00"/>
    <d v="2022-12-31T00:00:00"/>
    <n v="580"/>
  </r>
  <r>
    <n v="1421"/>
    <x v="11"/>
    <x v="35"/>
    <n v="1100"/>
    <x v="88"/>
    <n v="1466"/>
    <n v="11"/>
    <s v="P Laxminarayanamma"/>
    <x v="138"/>
    <d v="2021-05-31T00:00:00"/>
    <d v="2022-12-31T00:00:00"/>
    <n v="580"/>
  </r>
  <r>
    <n v="1422"/>
    <x v="11"/>
    <x v="35"/>
    <n v="1100"/>
    <x v="88"/>
    <n v="1467"/>
    <n v="12"/>
    <s v="M Shanthamma"/>
    <x v="394"/>
    <d v="2021-05-31T00:00:00"/>
    <d v="2022-12-31T00:00:00"/>
    <n v="580"/>
  </r>
  <r>
    <n v="1423"/>
    <x v="11"/>
    <x v="35"/>
    <n v="1100"/>
    <x v="88"/>
    <n v="1468"/>
    <n v="13"/>
    <s v="B Narasamma"/>
    <x v="362"/>
    <d v="2021-05-31T00:00:00"/>
    <d v="2022-12-31T00:00:00"/>
    <n v="580"/>
  </r>
  <r>
    <n v="1424"/>
    <x v="11"/>
    <x v="35"/>
    <n v="1100"/>
    <x v="88"/>
    <n v="1469"/>
    <n v="14"/>
    <s v="M Lakshmidevi"/>
    <x v="394"/>
    <d v="2021-05-31T00:00:00"/>
    <d v="2022-12-31T00:00:00"/>
    <n v="580"/>
  </r>
  <r>
    <n v="1425"/>
    <x v="11"/>
    <x v="35"/>
    <n v="1100"/>
    <x v="88"/>
    <n v="1470"/>
    <n v="15"/>
    <s v="Ramulamma"/>
    <x v="342"/>
    <d v="2021-05-31T00:00:00"/>
    <d v="2022-12-31T00:00:00"/>
    <n v="580"/>
  </r>
  <r>
    <n v="1426"/>
    <x v="11"/>
    <x v="35"/>
    <n v="1100"/>
    <x v="88"/>
    <n v="1471"/>
    <n v="16"/>
    <s v="B Sailaja"/>
    <x v="101"/>
    <d v="2021-05-31T00:00:00"/>
    <d v="2022-12-31T00:00:00"/>
    <n v="580"/>
  </r>
  <r>
    <n v="1427"/>
    <x v="11"/>
    <x v="35"/>
    <n v="1100"/>
    <x v="88"/>
    <n v="1472"/>
    <n v="17"/>
    <s v="M. Savithramma"/>
    <x v="395"/>
    <d v="2021-05-31T00:00:00"/>
    <d v="2022-12-31T00:00:00"/>
    <n v="580"/>
  </r>
  <r>
    <n v="1428"/>
    <x v="11"/>
    <x v="35"/>
    <n v="1100"/>
    <x v="88"/>
    <n v="1473"/>
    <n v="18"/>
    <s v="Yarlakkannagari Nagalakshmi"/>
    <x v="396"/>
    <d v="2021-05-31T00:00:00"/>
    <d v="2022-12-31T00:00:00"/>
    <n v="580"/>
  </r>
  <r>
    <n v="1429"/>
    <x v="11"/>
    <x v="35"/>
    <n v="1100"/>
    <x v="88"/>
    <n v="1474"/>
    <n v="19"/>
    <s v="P Muthayalamma"/>
    <x v="373"/>
    <d v="2021-05-31T00:00:00"/>
    <d v="2022-12-31T00:00:00"/>
    <n v="580"/>
  </r>
  <r>
    <n v="1430"/>
    <x v="11"/>
    <x v="35"/>
    <n v="1100"/>
    <x v="88"/>
    <n v="1475"/>
    <n v="20"/>
    <s v="Nagasudha"/>
    <x v="101"/>
    <d v="2021-05-31T00:00:00"/>
    <d v="2022-12-31T00:00:00"/>
    <n v="580"/>
  </r>
  <r>
    <n v="1431"/>
    <x v="11"/>
    <x v="35"/>
    <n v="1100"/>
    <x v="88"/>
    <n v="1476"/>
    <n v="21"/>
    <s v="P. Rajeshwari"/>
    <x v="373"/>
    <d v="2021-05-31T00:00:00"/>
    <d v="2022-12-31T00:00:00"/>
    <n v="580"/>
  </r>
  <r>
    <n v="1432"/>
    <x v="11"/>
    <x v="35"/>
    <n v="1100"/>
    <x v="88"/>
    <n v="1477"/>
    <n v="22"/>
    <s v="M Alivelamma"/>
    <x v="397"/>
    <d v="2021-05-31T00:00:00"/>
    <d v="2022-12-31T00:00:00"/>
    <n v="580"/>
  </r>
  <r>
    <n v="1433"/>
    <x v="11"/>
    <x v="35"/>
    <n v="1100"/>
    <x v="88"/>
    <n v="1478"/>
    <n v="23"/>
    <s v="S Sidamma"/>
    <x v="398"/>
    <d v="2021-05-31T00:00:00"/>
    <d v="2022-12-31T00:00:00"/>
    <n v="580"/>
  </r>
  <r>
    <n v="1434"/>
    <x v="11"/>
    <x v="35"/>
    <n v="1100"/>
    <x v="88"/>
    <n v="1479"/>
    <n v="24"/>
    <s v="M Rajini"/>
    <x v="399"/>
    <d v="2021-05-31T00:00:00"/>
    <d v="2022-12-31T00:00:00"/>
    <n v="580"/>
  </r>
  <r>
    <n v="1435"/>
    <x v="11"/>
    <x v="35"/>
    <n v="1100"/>
    <x v="88"/>
    <n v="1480"/>
    <n v="25"/>
    <s v="Sanjeevarayudu"/>
    <x v="399"/>
    <d v="2021-05-31T00:00:00"/>
    <d v="2022-12-31T00:00:00"/>
    <n v="580"/>
  </r>
  <r>
    <n v="1436"/>
    <x v="11"/>
    <x v="35"/>
    <n v="1100"/>
    <x v="88"/>
    <n v="1481"/>
    <n v="26"/>
    <s v="Narasayamma"/>
    <x v="400"/>
    <d v="2021-05-31T00:00:00"/>
    <d v="2022-12-31T00:00:00"/>
    <n v="580"/>
  </r>
  <r>
    <n v="1437"/>
    <x v="11"/>
    <x v="35"/>
    <n v="1100"/>
    <x v="88"/>
    <n v="1482"/>
    <n v="27"/>
    <s v="S Savithramma"/>
    <x v="367"/>
    <d v="2021-05-31T00:00:00"/>
    <d v="2022-12-31T00:00:00"/>
    <n v="580"/>
  </r>
  <r>
    <n v="1438"/>
    <x v="11"/>
    <x v="35"/>
    <n v="1100"/>
    <x v="88"/>
    <n v="1483"/>
    <n v="28"/>
    <s v="P Narayanamma"/>
    <x v="401"/>
    <d v="2021-05-31T00:00:00"/>
    <d v="2022-12-31T00:00:00"/>
    <n v="580"/>
  </r>
  <r>
    <n v="1439"/>
    <x v="11"/>
    <x v="35"/>
    <n v="1100"/>
    <x v="88"/>
    <n v="1484"/>
    <n v="29"/>
    <s v="P. Pappamma"/>
    <x v="401"/>
    <d v="2021-05-31T00:00:00"/>
    <d v="2022-12-31T00:00:00"/>
    <n v="580"/>
  </r>
  <r>
    <n v="1440"/>
    <x v="3"/>
    <x v="9"/>
    <n v="928"/>
    <x v="9"/>
    <n v="1492"/>
    <n v="1"/>
    <s v="Kanthamma"/>
    <x v="40"/>
    <d v="2021-05-31T00:00:00"/>
    <d v="2022-12-31T00:00:00"/>
    <n v="580"/>
  </r>
  <r>
    <n v="1441"/>
    <x v="3"/>
    <x v="9"/>
    <n v="928"/>
    <x v="9"/>
    <n v="1493"/>
    <n v="2"/>
    <s v="Nagaveni"/>
    <x v="170"/>
    <d v="2021-05-31T00:00:00"/>
    <d v="2022-12-31T00:00:00"/>
    <n v="580"/>
  </r>
  <r>
    <n v="1442"/>
    <x v="3"/>
    <x v="9"/>
    <n v="928"/>
    <x v="9"/>
    <n v="1494"/>
    <n v="4"/>
    <s v="Yerramma"/>
    <x v="402"/>
    <d v="2021-05-31T00:00:00"/>
    <d v="2022-12-31T00:00:00"/>
    <n v="580"/>
  </r>
  <r>
    <n v="1443"/>
    <x v="3"/>
    <x v="9"/>
    <n v="928"/>
    <x v="9"/>
    <n v="1495"/>
    <n v="5"/>
    <s v="Saraswathi"/>
    <x v="403"/>
    <d v="2021-05-31T00:00:00"/>
    <d v="2022-12-31T00:00:00"/>
    <n v="580"/>
  </r>
  <r>
    <n v="1444"/>
    <x v="3"/>
    <x v="9"/>
    <n v="928"/>
    <x v="9"/>
    <n v="1496"/>
    <n v="6"/>
    <s v="Lakshmidevi"/>
    <x v="404"/>
    <d v="2021-05-31T00:00:00"/>
    <d v="2022-12-31T00:00:00"/>
    <n v="580"/>
  </r>
  <r>
    <n v="1445"/>
    <x v="3"/>
    <x v="9"/>
    <n v="928"/>
    <x v="9"/>
    <n v="1497"/>
    <n v="7"/>
    <s v="V.Varalakshmi"/>
    <x v="40"/>
    <d v="2021-05-31T00:00:00"/>
    <d v="2022-12-31T00:00:00"/>
    <n v="580"/>
  </r>
  <r>
    <n v="1446"/>
    <x v="3"/>
    <x v="9"/>
    <n v="928"/>
    <x v="9"/>
    <n v="1498"/>
    <n v="8"/>
    <s v="M.Lakshmi"/>
    <x v="298"/>
    <d v="2021-05-31T00:00:00"/>
    <d v="2022-12-31T00:00:00"/>
    <n v="580"/>
  </r>
  <r>
    <n v="1447"/>
    <x v="3"/>
    <x v="9"/>
    <n v="928"/>
    <x v="9"/>
    <n v="1499"/>
    <n v="9"/>
    <s v="Anantha Padmavathi"/>
    <x v="405"/>
    <d v="2021-05-31T00:00:00"/>
    <d v="2022-12-31T00:00:00"/>
    <n v="580"/>
  </r>
  <r>
    <n v="1448"/>
    <x v="3"/>
    <x v="9"/>
    <n v="928"/>
    <x v="9"/>
    <n v="1501"/>
    <n v="3"/>
    <s v="Rage Bhagyalakshmi"/>
    <x v="406"/>
    <d v="2021-05-31T00:00:00"/>
    <d v="2022-12-31T00:00:00"/>
    <n v="580"/>
  </r>
  <r>
    <n v="1449"/>
    <x v="9"/>
    <x v="52"/>
    <n v="1038"/>
    <x v="65"/>
    <n v="1502"/>
    <n v="23"/>
    <s v="C.Rajamma"/>
    <x v="155"/>
    <d v="2021-05-31T00:00:00"/>
    <d v="2022-12-31T00:00:00"/>
    <n v="580"/>
  </r>
  <r>
    <n v="1450"/>
    <x v="9"/>
    <x v="52"/>
    <n v="1038"/>
    <x v="65"/>
    <n v="1503"/>
    <n v="24"/>
    <s v="C.Peddakka"/>
    <x v="174"/>
    <d v="2021-05-31T00:00:00"/>
    <d v="2022-12-31T00:00:00"/>
    <n v="580"/>
  </r>
  <r>
    <n v="1451"/>
    <x v="9"/>
    <x v="52"/>
    <n v="1038"/>
    <x v="65"/>
    <n v="1504"/>
    <n v="25"/>
    <s v="B.Nagendramma"/>
    <x v="153"/>
    <d v="2021-05-31T00:00:00"/>
    <d v="2022-12-31T00:00:00"/>
    <n v="580"/>
  </r>
  <r>
    <n v="1452"/>
    <x v="9"/>
    <x v="52"/>
    <n v="1038"/>
    <x v="65"/>
    <n v="1505"/>
    <n v="26"/>
    <s v="S. Narayanamma"/>
    <x v="407"/>
    <d v="2021-05-31T00:00:00"/>
    <d v="2022-12-31T00:00:00"/>
    <n v="580"/>
  </r>
  <r>
    <n v="1453"/>
    <x v="9"/>
    <x v="52"/>
    <n v="1038"/>
    <x v="65"/>
    <n v="1506"/>
    <n v="27"/>
    <s v="C.Obulamma"/>
    <x v="160"/>
    <d v="2021-05-31T00:00:00"/>
    <d v="2022-12-31T00:00:00"/>
    <n v="580"/>
  </r>
  <r>
    <n v="1454"/>
    <x v="9"/>
    <x v="52"/>
    <n v="1038"/>
    <x v="65"/>
    <n v="1507"/>
    <n v="28"/>
    <s v="C.Jayamma"/>
    <x v="278"/>
    <d v="2021-05-31T00:00:00"/>
    <d v="2022-12-31T00:00:00"/>
    <n v="580"/>
  </r>
  <r>
    <n v="1455"/>
    <x v="9"/>
    <x v="64"/>
    <n v="1040"/>
    <x v="89"/>
    <n v="1508"/>
    <n v="1"/>
    <s v="V.Ramadevi"/>
    <x v="160"/>
    <d v="2021-05-31T00:00:00"/>
    <d v="2022-12-31T00:00:00"/>
    <n v="580"/>
  </r>
  <r>
    <n v="1456"/>
    <x v="9"/>
    <x v="64"/>
    <n v="1040"/>
    <x v="89"/>
    <n v="1509"/>
    <n v="2"/>
    <s v="V.Chandrakala"/>
    <x v="160"/>
    <d v="2021-05-31T00:00:00"/>
    <d v="2022-12-31T00:00:00"/>
    <n v="580"/>
  </r>
  <r>
    <n v="1457"/>
    <x v="9"/>
    <x v="64"/>
    <n v="1040"/>
    <x v="89"/>
    <n v="1510"/>
    <n v="3"/>
    <s v="V.Pullamma"/>
    <x v="160"/>
    <d v="2021-05-31T00:00:00"/>
    <d v="2022-12-31T00:00:00"/>
    <n v="580"/>
  </r>
  <r>
    <n v="1458"/>
    <x v="9"/>
    <x v="64"/>
    <n v="1040"/>
    <x v="89"/>
    <n v="1511"/>
    <n v="4"/>
    <s v="V.Aananthamma"/>
    <x v="160"/>
    <d v="2021-05-31T00:00:00"/>
    <d v="2022-12-31T00:00:00"/>
    <n v="580"/>
  </r>
  <r>
    <n v="1459"/>
    <x v="9"/>
    <x v="64"/>
    <n v="1040"/>
    <x v="89"/>
    <n v="1512"/>
    <n v="5"/>
    <s v="V.Sarojamma"/>
    <x v="254"/>
    <d v="2021-05-31T00:00:00"/>
    <d v="2022-12-31T00:00:00"/>
    <n v="580"/>
  </r>
  <r>
    <n v="1460"/>
    <x v="9"/>
    <x v="64"/>
    <n v="1040"/>
    <x v="89"/>
    <n v="1513"/>
    <n v="6"/>
    <s v="V.Peddakka"/>
    <x v="254"/>
    <d v="2021-05-31T00:00:00"/>
    <d v="2022-12-31T00:00:00"/>
    <n v="580"/>
  </r>
  <r>
    <n v="1461"/>
    <x v="9"/>
    <x v="64"/>
    <n v="1040"/>
    <x v="89"/>
    <n v="1514"/>
    <n v="7"/>
    <s v="B.Peddakka"/>
    <x v="160"/>
    <d v="2021-05-31T00:00:00"/>
    <d v="2022-12-31T00:00:00"/>
    <n v="580"/>
  </r>
  <r>
    <n v="1462"/>
    <x v="9"/>
    <x v="52"/>
    <n v="1039"/>
    <x v="66"/>
    <n v="1515"/>
    <n v="43"/>
    <s v="K.Damodar reddy"/>
    <x v="398"/>
    <d v="2021-05-31T00:00:00"/>
    <d v="2022-12-31T00:00:00"/>
    <n v="580"/>
  </r>
  <r>
    <n v="1463"/>
    <x v="2"/>
    <x v="4"/>
    <n v="1097"/>
    <x v="87"/>
    <n v="1516"/>
    <n v="15"/>
    <s v="S.Gayatri"/>
    <x v="177"/>
    <d v="2021-05-31T00:00:00"/>
    <d v="2022-12-31T00:00:00"/>
    <n v="580"/>
  </r>
  <r>
    <n v="1464"/>
    <x v="2"/>
    <x v="4"/>
    <n v="1097"/>
    <x v="87"/>
    <n v="1517"/>
    <n v="16"/>
    <s v="Bidala Parvati"/>
    <x v="177"/>
    <d v="2021-05-31T00:00:00"/>
    <d v="2022-12-31T00:00:00"/>
    <n v="580"/>
  </r>
  <r>
    <n v="1465"/>
    <x v="9"/>
    <x v="52"/>
    <n v="1038"/>
    <x v="65"/>
    <n v="1518"/>
    <n v="29"/>
    <s v="G.Suguna"/>
    <x v="278"/>
    <d v="2021-05-31T00:00:00"/>
    <d v="2022-12-31T00:00:00"/>
    <n v="580"/>
  </r>
  <r>
    <n v="1466"/>
    <x v="9"/>
    <x v="52"/>
    <n v="1038"/>
    <x v="65"/>
    <n v="1519"/>
    <n v="30"/>
    <s v="G.Bagyamma"/>
    <x v="408"/>
    <d v="2021-05-31T00:00:00"/>
    <d v="2022-12-31T00:00:00"/>
    <n v="580"/>
  </r>
  <r>
    <n v="1467"/>
    <x v="3"/>
    <x v="9"/>
    <n v="928"/>
    <x v="9"/>
    <n v="1520"/>
    <n v="11"/>
    <s v="T.Bheebi"/>
    <x v="298"/>
    <d v="2021-05-31T00:00:00"/>
    <d v="2022-12-31T00:00:00"/>
    <n v="580"/>
  </r>
  <r>
    <n v="1468"/>
    <x v="3"/>
    <x v="9"/>
    <n v="928"/>
    <x v="9"/>
    <n v="1521"/>
    <n v="12"/>
    <s v="T.Jmeeulla"/>
    <x v="40"/>
    <d v="2021-05-31T00:00:00"/>
    <d v="2022-12-31T00:00:00"/>
    <n v="580"/>
  </r>
  <r>
    <n v="1469"/>
    <x v="3"/>
    <x v="9"/>
    <n v="928"/>
    <x v="9"/>
    <n v="1522"/>
    <n v="13"/>
    <s v="A.Mahalakshmi"/>
    <x v="170"/>
    <d v="2021-05-31T00:00:00"/>
    <d v="2022-12-31T00:00:00"/>
    <n v="580"/>
  </r>
  <r>
    <n v="1470"/>
    <x v="3"/>
    <x v="9"/>
    <n v="928"/>
    <x v="9"/>
    <n v="1523"/>
    <n v="15"/>
    <s v="G.Prameelamma"/>
    <x v="170"/>
    <d v="2021-05-31T00:00:00"/>
    <d v="2022-12-31T00:00:00"/>
    <n v="580"/>
  </r>
  <r>
    <n v="1471"/>
    <x v="3"/>
    <x v="9"/>
    <n v="928"/>
    <x v="9"/>
    <n v="1524"/>
    <n v="17"/>
    <s v="A.Nagamani"/>
    <x v="170"/>
    <d v="2021-05-31T00:00:00"/>
    <d v="2022-12-31T00:00:00"/>
    <n v="580"/>
  </r>
  <r>
    <n v="1472"/>
    <x v="3"/>
    <x v="9"/>
    <n v="928"/>
    <x v="9"/>
    <n v="1525"/>
    <n v="18"/>
    <s v="Rajeswari"/>
    <x v="40"/>
    <d v="2021-05-31T00:00:00"/>
    <d v="2022-12-31T00:00:00"/>
    <n v="580"/>
  </r>
  <r>
    <n v="1473"/>
    <x v="3"/>
    <x v="9"/>
    <n v="928"/>
    <x v="9"/>
    <n v="1526"/>
    <n v="19"/>
    <s v="Narasamma"/>
    <x v="40"/>
    <d v="2021-05-31T00:00:00"/>
    <d v="2022-12-31T00:00:00"/>
    <n v="580"/>
  </r>
  <r>
    <n v="1474"/>
    <x v="3"/>
    <x v="9"/>
    <n v="928"/>
    <x v="9"/>
    <n v="1527"/>
    <n v="20"/>
    <s v="Sridevi"/>
    <x v="102"/>
    <d v="2021-05-31T00:00:00"/>
    <d v="2022-12-31T00:00:00"/>
    <n v="580"/>
  </r>
  <r>
    <n v="1475"/>
    <x v="3"/>
    <x v="9"/>
    <n v="928"/>
    <x v="9"/>
    <n v="1528"/>
    <n v="21"/>
    <s v="Krishna Veni"/>
    <x v="327"/>
    <d v="2021-05-31T00:00:00"/>
    <d v="2022-12-31T00:00:00"/>
    <n v="580"/>
  </r>
  <r>
    <n v="1476"/>
    <x v="3"/>
    <x v="9"/>
    <n v="928"/>
    <x v="9"/>
    <n v="1529"/>
    <n v="22"/>
    <s v="A Ramadevi"/>
    <x v="193"/>
    <d v="2021-05-31T00:00:00"/>
    <d v="2022-12-31T00:00:00"/>
    <n v="580"/>
  </r>
  <r>
    <n v="1477"/>
    <x v="3"/>
    <x v="9"/>
    <n v="928"/>
    <x v="9"/>
    <n v="1530"/>
    <n v="23"/>
    <s v="Vanuramma"/>
    <x v="409"/>
    <d v="2021-05-31T00:00:00"/>
    <d v="2022-12-31T00:00:00"/>
    <n v="580"/>
  </r>
  <r>
    <n v="1478"/>
    <x v="3"/>
    <x v="9"/>
    <n v="928"/>
    <x v="9"/>
    <n v="1531"/>
    <n v="24"/>
    <s v="A Parvathamma"/>
    <x v="410"/>
    <d v="2021-05-31T00:00:00"/>
    <d v="2022-12-31T00:00:00"/>
    <n v="580"/>
  </r>
  <r>
    <n v="1479"/>
    <x v="3"/>
    <x v="9"/>
    <n v="928"/>
    <x v="9"/>
    <n v="1532"/>
    <n v="25"/>
    <s v="Lavanya"/>
    <x v="159"/>
    <d v="2021-05-31T00:00:00"/>
    <d v="2022-12-31T00:00:00"/>
    <n v="580"/>
  </r>
  <r>
    <n v="1480"/>
    <x v="3"/>
    <x v="9"/>
    <n v="928"/>
    <x v="9"/>
    <n v="1533"/>
    <n v="26"/>
    <s v="A Ramadivi"/>
    <x v="411"/>
    <d v="2021-05-31T00:00:00"/>
    <d v="2022-12-31T00:00:00"/>
    <n v="580"/>
  </r>
  <r>
    <n v="1481"/>
    <x v="3"/>
    <x v="9"/>
    <n v="928"/>
    <x v="9"/>
    <n v="1534"/>
    <n v="27"/>
    <s v="R Ramadivi"/>
    <x v="44"/>
    <d v="2021-05-31T00:00:00"/>
    <d v="2022-12-31T00:00:00"/>
    <n v="580"/>
  </r>
  <r>
    <n v="1482"/>
    <x v="2"/>
    <x v="65"/>
    <n v="1102"/>
    <x v="90"/>
    <n v="1535"/>
    <n v="1"/>
    <s v="Indiramma"/>
    <x v="316"/>
    <d v="2021-05-31T00:00:00"/>
    <d v="2022-12-31T00:00:00"/>
    <n v="580"/>
  </r>
  <r>
    <n v="1483"/>
    <x v="2"/>
    <x v="65"/>
    <n v="1102"/>
    <x v="90"/>
    <n v="1536"/>
    <n v="2"/>
    <s v="Bagyamma"/>
    <x v="412"/>
    <d v="2021-05-31T00:00:00"/>
    <d v="2022-12-31T00:00:00"/>
    <n v="580"/>
  </r>
  <r>
    <n v="1484"/>
    <x v="2"/>
    <x v="65"/>
    <n v="1102"/>
    <x v="90"/>
    <n v="1537"/>
    <n v="3"/>
    <s v="G.Bagyamma"/>
    <x v="413"/>
    <d v="2021-05-31T00:00:00"/>
    <d v="2022-12-31T00:00:00"/>
    <n v="580"/>
  </r>
  <r>
    <n v="1485"/>
    <x v="2"/>
    <x v="65"/>
    <n v="1102"/>
    <x v="90"/>
    <n v="1538"/>
    <n v="4"/>
    <s v="Lalithamma"/>
    <x v="413"/>
    <d v="2021-05-31T00:00:00"/>
    <d v="2022-12-31T00:00:00"/>
    <n v="580"/>
  </r>
  <r>
    <n v="1486"/>
    <x v="2"/>
    <x v="65"/>
    <n v="1102"/>
    <x v="90"/>
    <n v="1539"/>
    <n v="5"/>
    <s v="Lakshmidevi"/>
    <x v="373"/>
    <d v="2021-05-31T00:00:00"/>
    <d v="2022-12-31T00:00:00"/>
    <n v="580"/>
  </r>
  <r>
    <n v="1487"/>
    <x v="2"/>
    <x v="65"/>
    <n v="1102"/>
    <x v="90"/>
    <n v="1540"/>
    <n v="6"/>
    <s v="M.Lakshmi"/>
    <x v="412"/>
    <d v="2021-05-31T00:00:00"/>
    <d v="2022-12-31T00:00:00"/>
    <n v="580"/>
  </r>
  <r>
    <n v="1488"/>
    <x v="2"/>
    <x v="65"/>
    <n v="1102"/>
    <x v="90"/>
    <n v="1541"/>
    <n v="7"/>
    <s v="Lingamma"/>
    <x v="217"/>
    <d v="2021-05-31T00:00:00"/>
    <d v="2022-12-31T00:00:00"/>
    <n v="580"/>
  </r>
  <r>
    <n v="1489"/>
    <x v="2"/>
    <x v="65"/>
    <n v="1102"/>
    <x v="90"/>
    <n v="1542"/>
    <n v="8"/>
    <s v="Vijaya Lakshmi"/>
    <x v="413"/>
    <d v="2021-05-31T00:00:00"/>
    <d v="2022-12-31T00:00:00"/>
    <n v="580"/>
  </r>
  <r>
    <n v="1490"/>
    <x v="2"/>
    <x v="65"/>
    <n v="1102"/>
    <x v="90"/>
    <n v="1543"/>
    <n v="9"/>
    <s v="C.Lakshmi"/>
    <x v="414"/>
    <d v="2021-05-31T00:00:00"/>
    <d v="2022-12-31T00:00:00"/>
    <n v="580"/>
  </r>
  <r>
    <n v="1491"/>
    <x v="2"/>
    <x v="65"/>
    <n v="1102"/>
    <x v="90"/>
    <n v="1544"/>
    <n v="10"/>
    <s v="Sujatha"/>
    <x v="414"/>
    <d v="2021-05-31T00:00:00"/>
    <d v="2022-12-31T00:00:00"/>
    <n v="580"/>
  </r>
  <r>
    <n v="1492"/>
    <x v="2"/>
    <x v="65"/>
    <n v="1102"/>
    <x v="90"/>
    <n v="1545"/>
    <n v="11"/>
    <s v="Lakshmikanthmma"/>
    <x v="413"/>
    <d v="2021-05-31T00:00:00"/>
    <d v="2022-12-31T00:00:00"/>
    <n v="580"/>
  </r>
  <r>
    <n v="1493"/>
    <x v="2"/>
    <x v="65"/>
    <n v="1102"/>
    <x v="90"/>
    <n v="1546"/>
    <n v="12"/>
    <s v="Ramalakshmi"/>
    <x v="413"/>
    <d v="2021-05-31T00:00:00"/>
    <d v="2022-12-31T00:00:00"/>
    <n v="580"/>
  </r>
  <r>
    <n v="1494"/>
    <x v="2"/>
    <x v="65"/>
    <n v="1102"/>
    <x v="90"/>
    <n v="1547"/>
    <n v="13"/>
    <s v="Venkatamma"/>
    <x v="413"/>
    <d v="2021-05-31T00:00:00"/>
    <d v="2022-12-31T00:00:00"/>
    <n v="580"/>
  </r>
  <r>
    <n v="1495"/>
    <x v="2"/>
    <x v="65"/>
    <n v="1102"/>
    <x v="90"/>
    <n v="1548"/>
    <n v="14"/>
    <s v="P.Baghemma"/>
    <x v="413"/>
    <d v="2021-05-31T00:00:00"/>
    <d v="2022-12-31T00:00:00"/>
    <n v="580"/>
  </r>
  <r>
    <n v="1496"/>
    <x v="2"/>
    <x v="65"/>
    <n v="1102"/>
    <x v="90"/>
    <n v="1549"/>
    <n v="15"/>
    <s v="G.Pramilamma"/>
    <x v="413"/>
    <d v="2021-05-31T00:00:00"/>
    <d v="2022-12-31T00:00:00"/>
    <n v="580"/>
  </r>
  <r>
    <n v="1497"/>
    <x v="2"/>
    <x v="66"/>
    <n v="1101"/>
    <x v="91"/>
    <n v="1550"/>
    <n v="1"/>
    <s v="Prabavathi"/>
    <x v="195"/>
    <d v="2021-05-31T00:00:00"/>
    <d v="2022-12-31T00:00:00"/>
    <n v="580"/>
  </r>
  <r>
    <n v="1498"/>
    <x v="2"/>
    <x v="66"/>
    <n v="1101"/>
    <x v="91"/>
    <n v="1551"/>
    <n v="2"/>
    <s v="K.Surekka"/>
    <x v="343"/>
    <d v="2021-05-31T00:00:00"/>
    <d v="2022-12-31T00:00:00"/>
    <n v="580"/>
  </r>
  <r>
    <n v="1499"/>
    <x v="2"/>
    <x v="66"/>
    <n v="1101"/>
    <x v="91"/>
    <n v="1552"/>
    <n v="3"/>
    <s v="C.Lakshmi"/>
    <x v="343"/>
    <d v="2021-05-31T00:00:00"/>
    <d v="2022-12-31T00:00:00"/>
    <n v="580"/>
  </r>
  <r>
    <n v="1500"/>
    <x v="2"/>
    <x v="66"/>
    <n v="1101"/>
    <x v="91"/>
    <n v="1553"/>
    <n v="4"/>
    <s v="Mamatha"/>
    <x v="310"/>
    <d v="2021-05-31T00:00:00"/>
    <d v="2022-12-31T00:00:00"/>
    <n v="580"/>
  </r>
  <r>
    <n v="1501"/>
    <x v="2"/>
    <x v="66"/>
    <n v="1101"/>
    <x v="91"/>
    <n v="1554"/>
    <n v="5"/>
    <s v="Ramanamma"/>
    <x v="310"/>
    <d v="2021-05-31T00:00:00"/>
    <d v="2022-12-31T00:00:00"/>
    <n v="580"/>
  </r>
  <r>
    <n v="1502"/>
    <x v="2"/>
    <x v="66"/>
    <n v="1101"/>
    <x v="91"/>
    <n v="1555"/>
    <n v="6"/>
    <s v="Pramilamma"/>
    <x v="343"/>
    <d v="2021-05-31T00:00:00"/>
    <d v="2022-12-31T00:00:00"/>
    <n v="580"/>
  </r>
  <r>
    <n v="1503"/>
    <x v="2"/>
    <x v="66"/>
    <n v="1101"/>
    <x v="91"/>
    <n v="1556"/>
    <n v="7"/>
    <s v="Venkatalakshmi"/>
    <x v="415"/>
    <d v="2021-05-31T00:00:00"/>
    <d v="2022-12-31T00:00:00"/>
    <n v="580"/>
  </r>
  <r>
    <n v="1504"/>
    <x v="2"/>
    <x v="66"/>
    <n v="1101"/>
    <x v="91"/>
    <n v="1557"/>
    <n v="8"/>
    <s v="S.Lakshmidevi"/>
    <x v="415"/>
    <d v="2021-05-31T00:00:00"/>
    <d v="2022-12-31T00:00:00"/>
    <n v="580"/>
  </r>
  <r>
    <n v="1505"/>
    <x v="2"/>
    <x v="66"/>
    <n v="1101"/>
    <x v="91"/>
    <n v="1558"/>
    <n v="9"/>
    <s v="P.Lakshmidevi"/>
    <x v="195"/>
    <d v="2021-05-31T00:00:00"/>
    <d v="2022-12-31T00:00:00"/>
    <n v="580"/>
  </r>
  <r>
    <n v="1506"/>
    <x v="2"/>
    <x v="66"/>
    <n v="1101"/>
    <x v="91"/>
    <n v="1559"/>
    <n v="10"/>
    <s v="C.P.Lakshmidevi"/>
    <x v="343"/>
    <d v="2021-05-31T00:00:00"/>
    <d v="2022-12-31T00:00:00"/>
    <n v="580"/>
  </r>
  <r>
    <n v="1507"/>
    <x v="2"/>
    <x v="66"/>
    <n v="1101"/>
    <x v="91"/>
    <n v="1560"/>
    <n v="11"/>
    <s v="Santhmma"/>
    <x v="195"/>
    <d v="2021-05-31T00:00:00"/>
    <d v="2022-12-31T00:00:00"/>
    <n v="580"/>
  </r>
  <r>
    <n v="1508"/>
    <x v="2"/>
    <x v="66"/>
    <n v="1101"/>
    <x v="91"/>
    <n v="1561"/>
    <n v="12"/>
    <s v="Varalakshmi"/>
    <x v="310"/>
    <d v="2021-05-31T00:00:00"/>
    <d v="2022-12-31T00:00:00"/>
    <n v="580"/>
  </r>
  <r>
    <n v="1509"/>
    <x v="2"/>
    <x v="66"/>
    <n v="1101"/>
    <x v="91"/>
    <n v="1562"/>
    <n v="13"/>
    <s v="P.Subalakshmi"/>
    <x v="321"/>
    <d v="2021-05-31T00:00:00"/>
    <d v="2022-12-31T00:00:00"/>
    <n v="580"/>
  </r>
  <r>
    <n v="1510"/>
    <x v="2"/>
    <x v="66"/>
    <n v="1101"/>
    <x v="91"/>
    <n v="1563"/>
    <n v="14"/>
    <s v="P.Bharathi"/>
    <x v="195"/>
    <d v="2021-05-31T00:00:00"/>
    <d v="2022-12-31T00:00:00"/>
    <n v="580"/>
  </r>
  <r>
    <n v="1511"/>
    <x v="2"/>
    <x v="66"/>
    <n v="1101"/>
    <x v="91"/>
    <n v="1564"/>
    <n v="15"/>
    <s v="Adinarayanamma"/>
    <x v="343"/>
    <d v="2021-05-31T00:00:00"/>
    <d v="2022-12-31T00:00:00"/>
    <n v="580"/>
  </r>
  <r>
    <n v="1512"/>
    <x v="2"/>
    <x v="66"/>
    <n v="1101"/>
    <x v="91"/>
    <n v="1565"/>
    <n v="16"/>
    <s v="Hemavathi"/>
    <x v="343"/>
    <d v="2021-05-31T00:00:00"/>
    <d v="2022-12-31T00:00:00"/>
    <n v="580"/>
  </r>
  <r>
    <n v="1513"/>
    <x v="2"/>
    <x v="66"/>
    <n v="1101"/>
    <x v="91"/>
    <n v="1566"/>
    <n v="17"/>
    <s v="S.Padmavathi"/>
    <x v="343"/>
    <d v="2021-05-31T00:00:00"/>
    <d v="2022-12-31T00:00:00"/>
    <n v="580"/>
  </r>
  <r>
    <n v="1514"/>
    <x v="2"/>
    <x v="66"/>
    <n v="1101"/>
    <x v="91"/>
    <n v="1567"/>
    <n v="18"/>
    <s v="Alivelamma"/>
    <x v="87"/>
    <d v="2021-05-31T00:00:00"/>
    <d v="2022-12-31T00:00:00"/>
    <n v="580"/>
  </r>
  <r>
    <n v="1515"/>
    <x v="2"/>
    <x v="66"/>
    <n v="1101"/>
    <x v="91"/>
    <n v="1568"/>
    <n v="19"/>
    <s v="Adilakshmi"/>
    <x v="87"/>
    <d v="2021-05-31T00:00:00"/>
    <d v="2022-12-31T00:00:00"/>
    <n v="580"/>
  </r>
  <r>
    <n v="1516"/>
    <x v="2"/>
    <x v="66"/>
    <n v="1101"/>
    <x v="91"/>
    <n v="1569"/>
    <n v="20"/>
    <s v="Kadhramma"/>
    <x v="87"/>
    <d v="2021-05-31T00:00:00"/>
    <d v="2022-12-31T00:00:00"/>
    <n v="580"/>
  </r>
  <r>
    <n v="1517"/>
    <x v="1"/>
    <x v="23"/>
    <n v="81"/>
    <x v="74"/>
    <n v="1570"/>
    <n v="43"/>
    <s v="Gaythri"/>
    <x v="333"/>
    <d v="2021-05-31T00:00:00"/>
    <d v="2022-12-31T00:00:00"/>
    <n v="580"/>
  </r>
  <r>
    <n v="1518"/>
    <x v="1"/>
    <x v="24"/>
    <n v="62"/>
    <x v="38"/>
    <n v="1571"/>
    <n v="49"/>
    <s v="k.Alivelamma"/>
    <x v="187"/>
    <d v="2021-05-31T00:00:00"/>
    <d v="2022-12-31T00:00:00"/>
    <n v="580"/>
  </r>
  <r>
    <n v="1519"/>
    <x v="0"/>
    <x v="11"/>
    <n v="963"/>
    <x v="11"/>
    <n v="1572"/>
    <n v="1"/>
    <s v="C. Pushpavathi"/>
    <x v="102"/>
    <d v="2021-05-31T00:00:00"/>
    <d v="2022-12-31T00:00:00"/>
    <n v="580"/>
  </r>
  <r>
    <n v="1520"/>
    <x v="0"/>
    <x v="11"/>
    <n v="963"/>
    <x v="11"/>
    <n v="1573"/>
    <n v="2"/>
    <s v="S. Rehmath"/>
    <x v="274"/>
    <d v="2021-05-31T00:00:00"/>
    <d v="2022-12-31T00:00:00"/>
    <n v="580"/>
  </r>
  <r>
    <n v="1521"/>
    <x v="0"/>
    <x v="11"/>
    <n v="963"/>
    <x v="11"/>
    <n v="1574"/>
    <n v="3"/>
    <s v="N. Sailaja"/>
    <x v="301"/>
    <d v="2021-05-31T00:00:00"/>
    <d v="2022-12-31T00:00:00"/>
    <n v="580"/>
  </r>
  <r>
    <n v="1522"/>
    <x v="0"/>
    <x v="11"/>
    <n v="963"/>
    <x v="11"/>
    <n v="1575"/>
    <n v="4"/>
    <s v="S. Raziya bee"/>
    <x v="102"/>
    <d v="2021-05-31T00:00:00"/>
    <d v="2022-12-31T00:00:00"/>
    <n v="580"/>
  </r>
  <r>
    <n v="1523"/>
    <x v="0"/>
    <x v="11"/>
    <n v="963"/>
    <x v="11"/>
    <n v="1576"/>
    <n v="5"/>
    <s v="N. Lakshmi Devi"/>
    <x v="153"/>
    <d v="2021-05-31T00:00:00"/>
    <d v="2022-12-31T00:00:00"/>
    <n v="580"/>
  </r>
  <r>
    <n v="1524"/>
    <x v="0"/>
    <x v="11"/>
    <n v="963"/>
    <x v="11"/>
    <n v="1577"/>
    <n v="6"/>
    <s v="P. Narasamma"/>
    <x v="416"/>
    <d v="2021-05-31T00:00:00"/>
    <d v="2022-12-31T00:00:00"/>
    <n v="580"/>
  </r>
  <r>
    <n v="1525"/>
    <x v="0"/>
    <x v="11"/>
    <n v="963"/>
    <x v="11"/>
    <n v="1578"/>
    <n v="7"/>
    <s v="N. Shanthi"/>
    <x v="417"/>
    <d v="2021-05-31T00:00:00"/>
    <d v="2022-12-31T00:00:00"/>
    <n v="580"/>
  </r>
  <r>
    <n v="1526"/>
    <x v="0"/>
    <x v="11"/>
    <n v="963"/>
    <x v="11"/>
    <n v="1579"/>
    <n v="8"/>
    <s v="K. Savitramma"/>
    <x v="40"/>
    <d v="2021-05-31T00:00:00"/>
    <d v="2022-12-31T00:00:00"/>
    <n v="580"/>
  </r>
  <r>
    <n v="1527"/>
    <x v="11"/>
    <x v="35"/>
    <n v="1100"/>
    <x v="88"/>
    <n v="1580"/>
    <n v="30"/>
    <s v="K. Adinarayanamma"/>
    <x v="208"/>
    <d v="2021-05-31T00:00:00"/>
    <d v="2022-12-31T00:00:00"/>
    <n v="580"/>
  </r>
  <r>
    <n v="1528"/>
    <x v="11"/>
    <x v="35"/>
    <n v="1100"/>
    <x v="88"/>
    <n v="1581"/>
    <n v="31"/>
    <s v="M.Laxmidevi"/>
    <x v="102"/>
    <d v="2021-05-31T00:00:00"/>
    <d v="2022-12-31T00:00:00"/>
    <n v="580"/>
  </r>
  <r>
    <n v="1529"/>
    <x v="11"/>
    <x v="35"/>
    <n v="1100"/>
    <x v="88"/>
    <n v="1582"/>
    <n v="32"/>
    <s v="P. Kalavathi"/>
    <x v="369"/>
    <d v="2021-05-31T00:00:00"/>
    <d v="2022-12-31T00:00:00"/>
    <n v="580"/>
  </r>
  <r>
    <n v="1530"/>
    <x v="11"/>
    <x v="35"/>
    <n v="1100"/>
    <x v="88"/>
    <n v="1583"/>
    <n v="33"/>
    <s v="Seella Jayalakshmi"/>
    <x v="342"/>
    <d v="2021-05-31T00:00:00"/>
    <d v="2022-12-31T00:00:00"/>
    <n v="580"/>
  </r>
  <r>
    <n v="1531"/>
    <x v="11"/>
    <x v="35"/>
    <n v="1100"/>
    <x v="88"/>
    <n v="1584"/>
    <n v="34"/>
    <s v="K Eswaramma"/>
    <x v="418"/>
    <d v="2021-05-31T00:00:00"/>
    <d v="2022-12-31T00:00:00"/>
    <n v="580"/>
  </r>
  <r>
    <n v="1532"/>
    <x v="11"/>
    <x v="35"/>
    <n v="1100"/>
    <x v="88"/>
    <n v="1585"/>
    <n v="35"/>
    <s v="P.Sangameswaramma"/>
    <x v="208"/>
    <d v="2021-05-31T00:00:00"/>
    <d v="2022-12-31T00:00:00"/>
    <n v="580"/>
  </r>
  <r>
    <n v="1533"/>
    <x v="11"/>
    <x v="35"/>
    <n v="1100"/>
    <x v="88"/>
    <n v="1586"/>
    <n v="36"/>
    <s v="B Eswaramma"/>
    <x v="418"/>
    <d v="2021-05-31T00:00:00"/>
    <d v="2022-12-31T00:00:00"/>
    <n v="580"/>
  </r>
  <r>
    <n v="1534"/>
    <x v="11"/>
    <x v="35"/>
    <n v="1100"/>
    <x v="88"/>
    <n v="1587"/>
    <n v="37"/>
    <s v="M Ramalaingamma"/>
    <x v="388"/>
    <d v="2021-05-31T00:00:00"/>
    <d v="2022-12-31T00:00:00"/>
    <n v="580"/>
  </r>
  <r>
    <n v="1535"/>
    <x v="11"/>
    <x v="35"/>
    <n v="1100"/>
    <x v="88"/>
    <n v="1588"/>
    <n v="38"/>
    <s v="P.Sanjeevamma"/>
    <x v="54"/>
    <d v="2021-05-31T00:00:00"/>
    <d v="2022-12-31T00:00:00"/>
    <n v="580"/>
  </r>
  <r>
    <n v="1536"/>
    <x v="11"/>
    <x v="35"/>
    <n v="1100"/>
    <x v="88"/>
    <n v="1589"/>
    <n v="39"/>
    <s v="K.Kalamma"/>
    <x v="102"/>
    <d v="2021-05-31T00:00:00"/>
    <d v="2022-12-31T00:00:00"/>
    <n v="580"/>
  </r>
  <r>
    <n v="1537"/>
    <x v="11"/>
    <x v="35"/>
    <n v="1100"/>
    <x v="88"/>
    <n v="1590"/>
    <n v="40"/>
    <s v="K Pavanasandya"/>
    <x v="138"/>
    <d v="2021-05-31T00:00:00"/>
    <d v="2022-12-31T00:00:00"/>
    <n v="580"/>
  </r>
  <r>
    <n v="1538"/>
    <x v="0"/>
    <x v="11"/>
    <n v="963"/>
    <x v="11"/>
    <n v="1591"/>
    <n v="9"/>
    <s v="A. Jayamma"/>
    <x v="40"/>
    <d v="2021-05-31T00:00:00"/>
    <d v="2022-12-31T00:00:00"/>
    <n v="580"/>
  </r>
  <r>
    <n v="1539"/>
    <x v="0"/>
    <x v="11"/>
    <n v="963"/>
    <x v="11"/>
    <n v="1592"/>
    <n v="10"/>
    <s v="K. Lakshmi devi"/>
    <x v="274"/>
    <d v="2021-05-31T00:00:00"/>
    <d v="2022-12-31T00:00:00"/>
    <n v="580"/>
  </r>
  <r>
    <n v="1540"/>
    <x v="0"/>
    <x v="11"/>
    <n v="963"/>
    <x v="11"/>
    <n v="1593"/>
    <n v="11"/>
    <s v="K. Rama devi"/>
    <x v="274"/>
    <d v="2021-05-31T00:00:00"/>
    <d v="2022-12-31T00:00:00"/>
    <n v="580"/>
  </r>
  <r>
    <n v="1541"/>
    <x v="0"/>
    <x v="11"/>
    <n v="963"/>
    <x v="11"/>
    <n v="1594"/>
    <n v="12"/>
    <s v="K. Sarojamma"/>
    <x v="274"/>
    <d v="2021-05-31T00:00:00"/>
    <d v="2022-12-31T00:00:00"/>
    <n v="580"/>
  </r>
  <r>
    <n v="1542"/>
    <x v="0"/>
    <x v="11"/>
    <n v="963"/>
    <x v="11"/>
    <n v="1595"/>
    <n v="13"/>
    <s v="K. Venkata Lakshmamma"/>
    <x v="322"/>
    <d v="2021-05-31T00:00:00"/>
    <d v="2022-12-31T00:00:00"/>
    <n v="580"/>
  </r>
  <r>
    <n v="1543"/>
    <x v="0"/>
    <x v="11"/>
    <n v="963"/>
    <x v="11"/>
    <n v="1596"/>
    <n v="14"/>
    <s v="G. Eera Nagamma"/>
    <x v="278"/>
    <d v="2021-05-31T00:00:00"/>
    <d v="2022-12-31T00:00:00"/>
    <n v="580"/>
  </r>
  <r>
    <n v="1544"/>
    <x v="0"/>
    <x v="11"/>
    <n v="963"/>
    <x v="11"/>
    <n v="1597"/>
    <n v="15"/>
    <s v="G. Rama lakshmi"/>
    <x v="102"/>
    <d v="2021-05-31T00:00:00"/>
    <d v="2022-12-31T00:00:00"/>
    <n v="580"/>
  </r>
  <r>
    <n v="1545"/>
    <x v="0"/>
    <x v="11"/>
    <n v="963"/>
    <x v="11"/>
    <n v="1598"/>
    <n v="16"/>
    <s v="G.Ravisekhar"/>
    <x v="153"/>
    <d v="2021-05-31T00:00:00"/>
    <d v="2022-12-31T00:00:00"/>
    <n v="580"/>
  </r>
  <r>
    <n v="1546"/>
    <x v="0"/>
    <x v="11"/>
    <n v="963"/>
    <x v="11"/>
    <n v="1599"/>
    <n v="17"/>
    <s v="N.Parwathamma"/>
    <x v="102"/>
    <d v="2021-05-31T00:00:00"/>
    <d v="2022-12-31T00:00:00"/>
    <n v="580"/>
  </r>
  <r>
    <n v="1547"/>
    <x v="0"/>
    <x v="11"/>
    <n v="963"/>
    <x v="11"/>
    <n v="1600"/>
    <n v="18"/>
    <s v="N. Balamma"/>
    <x v="191"/>
    <d v="2021-05-31T00:00:00"/>
    <d v="2022-12-31T00:00:00"/>
    <n v="580"/>
  </r>
  <r>
    <n v="1548"/>
    <x v="0"/>
    <x v="11"/>
    <n v="963"/>
    <x v="11"/>
    <n v="1601"/>
    <n v="19"/>
    <s v="N. Anasuya"/>
    <x v="147"/>
    <d v="2021-05-31T00:00:00"/>
    <d v="2022-12-31T00:00:00"/>
    <n v="580"/>
  </r>
  <r>
    <n v="1549"/>
    <x v="0"/>
    <x v="11"/>
    <n v="963"/>
    <x v="11"/>
    <n v="1602"/>
    <n v="20"/>
    <s v="G. Lakshmi devi"/>
    <x v="294"/>
    <d v="2021-05-31T00:00:00"/>
    <d v="2022-12-31T00:00:00"/>
    <n v="580"/>
  </r>
  <r>
    <n v="1550"/>
    <x v="0"/>
    <x v="11"/>
    <n v="963"/>
    <x v="11"/>
    <n v="1603"/>
    <n v="21"/>
    <s v="M. Sanjamma"/>
    <x v="278"/>
    <d v="2021-05-31T00:00:00"/>
    <d v="2022-12-31T00:00:00"/>
    <n v="580"/>
  </r>
  <r>
    <n v="1551"/>
    <x v="0"/>
    <x v="11"/>
    <n v="963"/>
    <x v="11"/>
    <n v="1604"/>
    <n v="22"/>
    <s v="N. Leela vathi"/>
    <x v="419"/>
    <d v="2021-05-31T00:00:00"/>
    <d v="2022-12-31T00:00:00"/>
    <n v="580"/>
  </r>
  <r>
    <n v="1552"/>
    <x v="0"/>
    <x v="11"/>
    <n v="963"/>
    <x v="11"/>
    <n v="1605"/>
    <n v="23"/>
    <s v="G, Jaya lakshmi"/>
    <x v="420"/>
    <d v="2021-05-31T00:00:00"/>
    <d v="2022-12-31T00:00:00"/>
    <n v="580"/>
  </r>
  <r>
    <n v="1553"/>
    <x v="0"/>
    <x v="11"/>
    <n v="963"/>
    <x v="11"/>
    <n v="1606"/>
    <n v="24"/>
    <s v="N. Shanthi"/>
    <x v="191"/>
    <d v="2021-05-31T00:00:00"/>
    <d v="2022-12-31T00:00:00"/>
    <n v="580"/>
  </r>
  <r>
    <n v="1554"/>
    <x v="0"/>
    <x v="11"/>
    <n v="963"/>
    <x v="11"/>
    <n v="1607"/>
    <n v="25"/>
    <s v="P. Saraswathi"/>
    <x v="274"/>
    <d v="2021-05-31T00:00:00"/>
    <d v="2022-12-31T00:00:00"/>
    <n v="580"/>
  </r>
  <r>
    <n v="1555"/>
    <x v="9"/>
    <x v="64"/>
    <n v="1040"/>
    <x v="89"/>
    <n v="1608"/>
    <n v="9"/>
    <s v="C.Lakshmidevi"/>
    <x v="421"/>
    <d v="2021-05-31T00:00:00"/>
    <d v="2022-12-31T00:00:00"/>
    <n v="580"/>
  </r>
  <r>
    <n v="1556"/>
    <x v="9"/>
    <x v="64"/>
    <n v="1040"/>
    <x v="89"/>
    <n v="1609"/>
    <n v="10"/>
    <s v="P.Lakshmidevi"/>
    <x v="421"/>
    <d v="2021-05-31T00:00:00"/>
    <d v="2022-12-31T00:00:00"/>
    <n v="580"/>
  </r>
  <r>
    <n v="1557"/>
    <x v="9"/>
    <x v="64"/>
    <n v="1040"/>
    <x v="89"/>
    <n v="1610"/>
    <n v="11"/>
    <s v="N.Sarojamma"/>
    <x v="160"/>
    <d v="2021-05-31T00:00:00"/>
    <d v="2022-12-31T00:00:00"/>
    <n v="580"/>
  </r>
  <r>
    <n v="1558"/>
    <x v="0"/>
    <x v="11"/>
    <n v="963"/>
    <x v="11"/>
    <n v="1611"/>
    <n v="26"/>
    <s v="N. Lakshmi devi"/>
    <x v="40"/>
    <d v="2021-05-31T00:00:00"/>
    <d v="2022-12-31T00:00:00"/>
    <n v="580"/>
  </r>
  <r>
    <n v="1559"/>
    <x v="0"/>
    <x v="11"/>
    <n v="963"/>
    <x v="11"/>
    <n v="1612"/>
    <n v="27"/>
    <s v="N. Savitramma"/>
    <x v="298"/>
    <d v="2021-05-31T00:00:00"/>
    <d v="2022-12-31T00:00:00"/>
    <n v="580"/>
  </r>
  <r>
    <n v="1560"/>
    <x v="0"/>
    <x v="11"/>
    <n v="963"/>
    <x v="11"/>
    <n v="1613"/>
    <n v="28"/>
    <s v="C. Ramanamma"/>
    <x v="153"/>
    <d v="2021-05-31T00:00:00"/>
    <d v="2022-12-31T00:00:00"/>
    <n v="580"/>
  </r>
  <r>
    <n v="1561"/>
    <x v="0"/>
    <x v="11"/>
    <n v="963"/>
    <x v="11"/>
    <n v="1614"/>
    <n v="29"/>
    <s v="N. Lakshmi Devi"/>
    <x v="191"/>
    <d v="2021-05-31T00:00:00"/>
    <d v="2022-12-31T00:00:00"/>
    <n v="580"/>
  </r>
  <r>
    <n v="1562"/>
    <x v="0"/>
    <x v="11"/>
    <n v="963"/>
    <x v="11"/>
    <n v="1615"/>
    <n v="30"/>
    <s v="S. Zehara Bee"/>
    <x v="102"/>
    <d v="2021-05-31T00:00:00"/>
    <d v="2022-12-31T00:00:00"/>
    <n v="580"/>
  </r>
  <r>
    <n v="1563"/>
    <x v="0"/>
    <x v="11"/>
    <n v="963"/>
    <x v="11"/>
    <n v="1616"/>
    <n v="31"/>
    <s v="S. Dastagir Sab"/>
    <x v="419"/>
    <d v="2021-05-31T00:00:00"/>
    <d v="2022-12-31T00:00:00"/>
    <n v="580"/>
  </r>
  <r>
    <n v="1564"/>
    <x v="0"/>
    <x v="11"/>
    <n v="963"/>
    <x v="11"/>
    <n v="1617"/>
    <n v="32"/>
    <s v="P. Saraswathi"/>
    <x v="102"/>
    <d v="2021-05-31T00:00:00"/>
    <d v="2022-12-31T00:00:00"/>
    <n v="580"/>
  </r>
  <r>
    <n v="1565"/>
    <x v="0"/>
    <x v="11"/>
    <n v="963"/>
    <x v="11"/>
    <n v="1618"/>
    <n v="33"/>
    <s v="C.Nagendramma"/>
    <x v="42"/>
    <d v="2021-05-31T00:00:00"/>
    <d v="2022-12-31T00:00:00"/>
    <n v="580"/>
  </r>
  <r>
    <n v="1566"/>
    <x v="0"/>
    <x v="11"/>
    <n v="963"/>
    <x v="11"/>
    <n v="1619"/>
    <n v="34"/>
    <s v="C. Prameela"/>
    <x v="42"/>
    <d v="2021-05-31T00:00:00"/>
    <d v="2022-12-31T00:00:00"/>
    <n v="580"/>
  </r>
  <r>
    <n v="1567"/>
    <x v="0"/>
    <x v="11"/>
    <n v="963"/>
    <x v="11"/>
    <n v="1620"/>
    <n v="35"/>
    <s v="T. Lakshmi"/>
    <x v="108"/>
    <d v="2021-05-31T00:00:00"/>
    <d v="2022-12-31T00:00:00"/>
    <n v="580"/>
  </r>
  <r>
    <n v="1568"/>
    <x v="0"/>
    <x v="11"/>
    <n v="963"/>
    <x v="11"/>
    <n v="1621"/>
    <n v="36"/>
    <s v="P. Saileela"/>
    <x v="420"/>
    <d v="2021-05-31T00:00:00"/>
    <d v="2022-12-31T00:00:00"/>
    <n v="580"/>
  </r>
  <r>
    <n v="1569"/>
    <x v="0"/>
    <x v="11"/>
    <n v="963"/>
    <x v="11"/>
    <n v="1622"/>
    <n v="37"/>
    <s v="C. Naga Sulochana"/>
    <x v="416"/>
    <d v="2021-05-31T00:00:00"/>
    <d v="2022-12-31T00:00:00"/>
    <n v="580"/>
  </r>
  <r>
    <n v="1570"/>
    <x v="0"/>
    <x v="11"/>
    <n v="963"/>
    <x v="11"/>
    <n v="1623"/>
    <n v="38"/>
    <s v="C. Sravani"/>
    <x v="420"/>
    <d v="2021-05-31T00:00:00"/>
    <d v="2022-12-31T00:00:00"/>
    <n v="580"/>
  </r>
  <r>
    <n v="1571"/>
    <x v="0"/>
    <x v="11"/>
    <n v="963"/>
    <x v="11"/>
    <n v="1624"/>
    <n v="39"/>
    <s v="S. Rasheeda"/>
    <x v="422"/>
    <d v="2021-05-31T00:00:00"/>
    <d v="2022-12-31T00:00:00"/>
    <n v="580"/>
  </r>
  <r>
    <n v="1572"/>
    <x v="0"/>
    <x v="11"/>
    <n v="963"/>
    <x v="11"/>
    <n v="1625"/>
    <n v="40"/>
    <s v="S. Madhar bee"/>
    <x v="422"/>
    <d v="2021-05-31T00:00:00"/>
    <d v="2022-12-31T00:00:00"/>
    <n v="580"/>
  </r>
  <r>
    <n v="1573"/>
    <x v="0"/>
    <x v="11"/>
    <n v="963"/>
    <x v="11"/>
    <n v="1626"/>
    <n v="41"/>
    <s v="G. Naramma"/>
    <x v="42"/>
    <d v="2021-05-31T00:00:00"/>
    <d v="2022-12-31T00:00:00"/>
    <n v="580"/>
  </r>
  <r>
    <n v="1574"/>
    <x v="0"/>
    <x v="11"/>
    <n v="963"/>
    <x v="11"/>
    <n v="1627"/>
    <n v="42"/>
    <s v="K. Bhagya Lakshmi"/>
    <x v="422"/>
    <d v="2021-05-31T00:00:00"/>
    <d v="2022-12-31T00:00:00"/>
    <n v="580"/>
  </r>
  <r>
    <n v="1575"/>
    <x v="0"/>
    <x v="11"/>
    <n v="963"/>
    <x v="11"/>
    <n v="1628"/>
    <n v="43"/>
    <s v="V. Lakshmi Devi"/>
    <x v="42"/>
    <d v="2021-05-31T00:00:00"/>
    <d v="2022-12-31T00:00:00"/>
    <n v="580"/>
  </r>
  <r>
    <n v="1576"/>
    <x v="0"/>
    <x v="11"/>
    <n v="963"/>
    <x v="11"/>
    <n v="1629"/>
    <n v="44"/>
    <s v="A. Yellamma"/>
    <x v="155"/>
    <d v="2021-05-31T00:00:00"/>
    <d v="2022-12-31T00:00:00"/>
    <n v="580"/>
  </r>
  <r>
    <n v="1577"/>
    <x v="0"/>
    <x v="11"/>
    <n v="963"/>
    <x v="11"/>
    <n v="1630"/>
    <n v="45"/>
    <s v="A. Yellamma"/>
    <x v="108"/>
    <d v="2021-05-31T00:00:00"/>
    <d v="2022-12-31T00:00:00"/>
    <n v="580"/>
  </r>
  <r>
    <n v="1578"/>
    <x v="0"/>
    <x v="11"/>
    <n v="963"/>
    <x v="11"/>
    <n v="1631"/>
    <n v="46"/>
    <s v="Y. Lakshmi Devi"/>
    <x v="191"/>
    <d v="2021-05-31T00:00:00"/>
    <d v="2022-12-31T00:00:00"/>
    <n v="580"/>
  </r>
  <r>
    <n v="1579"/>
    <x v="0"/>
    <x v="11"/>
    <n v="963"/>
    <x v="11"/>
    <n v="1632"/>
    <n v="47"/>
    <s v="Y. Narayanamma"/>
    <x v="191"/>
    <d v="2021-05-31T00:00:00"/>
    <d v="2022-12-31T00:00:00"/>
    <n v="580"/>
  </r>
  <r>
    <n v="1580"/>
    <x v="3"/>
    <x v="9"/>
    <n v="928"/>
    <x v="9"/>
    <n v="1633"/>
    <n v="28"/>
    <s v="A Latha"/>
    <x v="237"/>
    <d v="2021-05-31T00:00:00"/>
    <d v="2022-12-31T00:00:00"/>
    <n v="580"/>
  </r>
  <r>
    <n v="1581"/>
    <x v="3"/>
    <x v="9"/>
    <n v="928"/>
    <x v="9"/>
    <n v="1634"/>
    <n v="29"/>
    <s v="Barathi"/>
    <x v="298"/>
    <d v="2021-05-31T00:00:00"/>
    <d v="2022-12-31T00:00:00"/>
    <n v="580"/>
  </r>
  <r>
    <n v="1582"/>
    <x v="3"/>
    <x v="9"/>
    <n v="928"/>
    <x v="9"/>
    <n v="1635"/>
    <n v="30"/>
    <s v="Mahalakshmi"/>
    <x v="161"/>
    <d v="2021-05-31T00:00:00"/>
    <d v="2022-12-31T00:00:00"/>
    <n v="580"/>
  </r>
  <r>
    <n v="1583"/>
    <x v="3"/>
    <x v="9"/>
    <n v="928"/>
    <x v="9"/>
    <n v="1636"/>
    <n v="31"/>
    <s v="Anitha"/>
    <x v="42"/>
    <d v="2021-05-31T00:00:00"/>
    <d v="2022-12-31T00:00:00"/>
    <n v="580"/>
  </r>
  <r>
    <n v="1584"/>
    <x v="3"/>
    <x v="9"/>
    <n v="928"/>
    <x v="9"/>
    <n v="1637"/>
    <n v="32"/>
    <s v="R Muniswari"/>
    <x v="423"/>
    <d v="2021-05-31T00:00:00"/>
    <d v="2022-12-31T00:00:00"/>
    <n v="580"/>
  </r>
  <r>
    <n v="1585"/>
    <x v="3"/>
    <x v="9"/>
    <n v="928"/>
    <x v="9"/>
    <n v="1638"/>
    <n v="33"/>
    <s v="Lakshmidevi"/>
    <x v="424"/>
    <d v="2021-05-31T00:00:00"/>
    <d v="2022-12-31T00:00:00"/>
    <n v="580"/>
  </r>
  <r>
    <n v="1586"/>
    <x v="3"/>
    <x v="9"/>
    <n v="928"/>
    <x v="9"/>
    <n v="1639"/>
    <n v="34"/>
    <s v="Ramanjinamma"/>
    <x v="42"/>
    <d v="2021-05-31T00:00:00"/>
    <d v="2022-12-31T00:00:00"/>
    <n v="580"/>
  </r>
  <r>
    <n v="1587"/>
    <x v="3"/>
    <x v="9"/>
    <n v="928"/>
    <x v="9"/>
    <n v="1640"/>
    <n v="35"/>
    <s v="Sumalatha"/>
    <x v="312"/>
    <d v="2021-05-31T00:00:00"/>
    <d v="2022-12-31T00:00:00"/>
    <n v="580"/>
  </r>
  <r>
    <n v="1588"/>
    <x v="3"/>
    <x v="9"/>
    <n v="928"/>
    <x v="9"/>
    <n v="1641"/>
    <n v="36"/>
    <s v="A Sivamma"/>
    <x v="336"/>
    <d v="2021-05-31T00:00:00"/>
    <d v="2022-12-31T00:00:00"/>
    <n v="580"/>
  </r>
  <r>
    <n v="1589"/>
    <x v="3"/>
    <x v="9"/>
    <n v="928"/>
    <x v="9"/>
    <n v="1642"/>
    <n v="37"/>
    <s v="B Paravathi"/>
    <x v="297"/>
    <d v="2021-05-31T00:00:00"/>
    <d v="2022-12-31T00:00:00"/>
    <n v="580"/>
  </r>
  <r>
    <n v="1590"/>
    <x v="3"/>
    <x v="9"/>
    <n v="929"/>
    <x v="92"/>
    <n v="1643"/>
    <n v="1"/>
    <s v="Sarojamma"/>
    <x v="425"/>
    <d v="2021-05-31T00:00:00"/>
    <d v="2022-12-31T00:00:00"/>
    <n v="580"/>
  </r>
  <r>
    <n v="1591"/>
    <x v="3"/>
    <x v="9"/>
    <n v="929"/>
    <x v="92"/>
    <n v="1644"/>
    <n v="2"/>
    <s v="Ramanamma"/>
    <x v="425"/>
    <d v="2021-05-31T00:00:00"/>
    <d v="2022-12-31T00:00:00"/>
    <n v="580"/>
  </r>
  <r>
    <n v="1592"/>
    <x v="3"/>
    <x v="9"/>
    <n v="929"/>
    <x v="92"/>
    <n v="1645"/>
    <n v="3"/>
    <s v="Y Lakshmidevi"/>
    <x v="425"/>
    <d v="2021-05-31T00:00:00"/>
    <d v="2022-12-31T00:00:00"/>
    <n v="580"/>
  </r>
  <r>
    <n v="1593"/>
    <x v="3"/>
    <x v="9"/>
    <n v="929"/>
    <x v="92"/>
    <n v="1646"/>
    <n v="4"/>
    <s v="NeelM Subbamma"/>
    <x v="425"/>
    <d v="2021-05-31T00:00:00"/>
    <d v="2022-12-31T00:00:00"/>
    <n v="580"/>
  </r>
  <r>
    <n v="1594"/>
    <x v="3"/>
    <x v="9"/>
    <n v="929"/>
    <x v="92"/>
    <n v="1647"/>
    <n v="5"/>
    <s v="K Anjinamma"/>
    <x v="425"/>
    <d v="2021-05-31T00:00:00"/>
    <d v="2022-12-31T00:00:00"/>
    <n v="580"/>
  </r>
  <r>
    <n v="1595"/>
    <x v="3"/>
    <x v="9"/>
    <n v="929"/>
    <x v="92"/>
    <n v="1648"/>
    <n v="6"/>
    <s v="Adimma"/>
    <x v="425"/>
    <d v="2021-05-31T00:00:00"/>
    <d v="2022-12-31T00:00:00"/>
    <n v="580"/>
  </r>
  <r>
    <n v="1596"/>
    <x v="3"/>
    <x v="9"/>
    <n v="929"/>
    <x v="92"/>
    <n v="1649"/>
    <n v="7"/>
    <s v="Y Rajiswari"/>
    <x v="425"/>
    <d v="2021-05-31T00:00:00"/>
    <d v="2022-12-31T00:00:00"/>
    <n v="580"/>
  </r>
  <r>
    <n v="1597"/>
    <x v="3"/>
    <x v="9"/>
    <n v="929"/>
    <x v="92"/>
    <n v="1650"/>
    <n v="8"/>
    <s v="G Obulamma"/>
    <x v="426"/>
    <d v="2021-05-31T00:00:00"/>
    <d v="2022-12-31T00:00:00"/>
    <n v="580"/>
  </r>
  <r>
    <n v="1598"/>
    <x v="3"/>
    <x v="9"/>
    <n v="929"/>
    <x v="92"/>
    <n v="1651"/>
    <n v="9"/>
    <s v="Nagamani"/>
    <x v="425"/>
    <d v="2021-05-31T00:00:00"/>
    <d v="2022-12-31T00:00:00"/>
    <n v="580"/>
  </r>
  <r>
    <n v="1599"/>
    <x v="3"/>
    <x v="9"/>
    <n v="929"/>
    <x v="92"/>
    <n v="1652"/>
    <n v="10"/>
    <s v="Adinarayanamma"/>
    <x v="425"/>
    <d v="2021-05-31T00:00:00"/>
    <d v="2022-12-31T00:00:00"/>
    <n v="580"/>
  </r>
  <r>
    <n v="1600"/>
    <x v="3"/>
    <x v="9"/>
    <n v="929"/>
    <x v="92"/>
    <n v="1653"/>
    <n v="11"/>
    <s v="Ramadevi"/>
    <x v="425"/>
    <d v="2021-05-31T00:00:00"/>
    <d v="2022-12-31T00:00:00"/>
    <n v="580"/>
  </r>
  <r>
    <n v="1601"/>
    <x v="3"/>
    <x v="9"/>
    <n v="929"/>
    <x v="92"/>
    <n v="1654"/>
    <n v="12"/>
    <s v="Y Shakuntalamma"/>
    <x v="425"/>
    <d v="2021-05-31T00:00:00"/>
    <d v="2022-12-31T00:00:00"/>
    <n v="580"/>
  </r>
  <r>
    <n v="1602"/>
    <x v="9"/>
    <x v="52"/>
    <n v="1038"/>
    <x v="65"/>
    <n v="1655"/>
    <n v="31"/>
    <s v="C.Nagalingamma"/>
    <x v="174"/>
    <d v="2021-05-31T00:00:00"/>
    <d v="2022-12-31T00:00:00"/>
    <n v="580"/>
  </r>
  <r>
    <n v="1603"/>
    <x v="9"/>
    <x v="52"/>
    <n v="1038"/>
    <x v="65"/>
    <n v="1656"/>
    <n v="32"/>
    <s v="S.Sailaja"/>
    <x v="102"/>
    <d v="2021-05-31T00:00:00"/>
    <d v="2022-12-31T00:00:00"/>
    <n v="580"/>
  </r>
  <r>
    <n v="1604"/>
    <x v="9"/>
    <x v="52"/>
    <n v="1038"/>
    <x v="65"/>
    <n v="1657"/>
    <n v="33"/>
    <s v="N.Venkatamma"/>
    <x v="427"/>
    <d v="2021-05-31T00:00:00"/>
    <d v="2022-12-31T00:00:00"/>
    <n v="580"/>
  </r>
  <r>
    <n v="1605"/>
    <x v="9"/>
    <x v="52"/>
    <n v="1038"/>
    <x v="65"/>
    <n v="1658"/>
    <n v="34"/>
    <s v="G.Lakshmidevi"/>
    <x v="428"/>
    <d v="2021-05-31T00:00:00"/>
    <d v="2022-12-31T00:00:00"/>
    <n v="580"/>
  </r>
  <r>
    <n v="1606"/>
    <x v="12"/>
    <x v="63"/>
    <n v="1103"/>
    <x v="86"/>
    <n v="1659"/>
    <n v="1"/>
    <s v="D.Nagaratnamma"/>
    <x v="429"/>
    <d v="2021-05-31T00:00:00"/>
    <d v="2022-12-31T00:00:00"/>
    <n v="580"/>
  </r>
  <r>
    <n v="1607"/>
    <x v="12"/>
    <x v="63"/>
    <n v="1103"/>
    <x v="86"/>
    <n v="1660"/>
    <n v="2"/>
    <s v="D.Venkatalakshmi"/>
    <x v="274"/>
    <d v="2021-05-31T00:00:00"/>
    <d v="2022-12-31T00:00:00"/>
    <n v="580"/>
  </r>
  <r>
    <n v="1608"/>
    <x v="12"/>
    <x v="63"/>
    <n v="1103"/>
    <x v="86"/>
    <n v="1661"/>
    <n v="3"/>
    <s v="ILLURI Nagendramma"/>
    <x v="40"/>
    <d v="2021-05-31T00:00:00"/>
    <d v="2022-12-31T00:00:00"/>
    <n v="580"/>
  </r>
  <r>
    <n v="1609"/>
    <x v="12"/>
    <x v="63"/>
    <n v="1103"/>
    <x v="86"/>
    <n v="1662"/>
    <n v="4"/>
    <s v="E.Narasamma"/>
    <x v="298"/>
    <d v="2021-05-31T00:00:00"/>
    <d v="2022-12-31T00:00:00"/>
    <n v="580"/>
  </r>
  <r>
    <n v="1610"/>
    <x v="12"/>
    <x v="63"/>
    <n v="1103"/>
    <x v="86"/>
    <n v="1663"/>
    <n v="5"/>
    <s v="D.Usharani"/>
    <x v="298"/>
    <d v="2021-05-31T00:00:00"/>
    <d v="2022-12-31T00:00:00"/>
    <n v="580"/>
  </r>
  <r>
    <n v="1611"/>
    <x v="12"/>
    <x v="63"/>
    <n v="1103"/>
    <x v="86"/>
    <n v="1664"/>
    <n v="6"/>
    <s v="P.Narayanamma"/>
    <x v="430"/>
    <d v="2021-05-31T00:00:00"/>
    <d v="2022-12-31T00:00:00"/>
    <n v="580"/>
  </r>
  <r>
    <n v="1612"/>
    <x v="12"/>
    <x v="63"/>
    <n v="1103"/>
    <x v="86"/>
    <n v="1665"/>
    <n v="7"/>
    <s v="D.Arunamma"/>
    <x v="386"/>
    <d v="2021-05-31T00:00:00"/>
    <d v="2022-12-31T00:00:00"/>
    <n v="580"/>
  </r>
  <r>
    <n v="1613"/>
    <x v="12"/>
    <x v="63"/>
    <n v="1103"/>
    <x v="86"/>
    <n v="1666"/>
    <n v="8"/>
    <s v="K.Venkata Lakshmi"/>
    <x v="386"/>
    <d v="2021-05-31T00:00:00"/>
    <d v="2022-12-31T00:00:00"/>
    <n v="580"/>
  </r>
  <r>
    <n v="1614"/>
    <x v="12"/>
    <x v="63"/>
    <n v="1103"/>
    <x v="86"/>
    <n v="1667"/>
    <n v="9"/>
    <s v="P.Lakshmidevi"/>
    <x v="431"/>
    <d v="2021-05-31T00:00:00"/>
    <d v="2022-12-31T00:00:00"/>
    <n v="580"/>
  </r>
  <r>
    <n v="1615"/>
    <x v="12"/>
    <x v="63"/>
    <n v="1103"/>
    <x v="86"/>
    <n v="1668"/>
    <n v="10"/>
    <s v="K.Vijaya Kumari"/>
    <x v="389"/>
    <d v="2021-05-31T00:00:00"/>
    <d v="2022-12-31T00:00:00"/>
    <n v="580"/>
  </r>
  <r>
    <n v="1616"/>
    <x v="12"/>
    <x v="63"/>
    <n v="1103"/>
    <x v="86"/>
    <n v="1669"/>
    <n v="11"/>
    <s v="B.Mallamma"/>
    <x v="361"/>
    <d v="2021-05-31T00:00:00"/>
    <d v="2022-12-31T00:00:00"/>
    <n v="580"/>
  </r>
  <r>
    <n v="1617"/>
    <x v="12"/>
    <x v="63"/>
    <n v="1103"/>
    <x v="86"/>
    <n v="1670"/>
    <n v="12"/>
    <s v="Kollamoram Prameelamma"/>
    <x v="298"/>
    <d v="2021-05-31T00:00:00"/>
    <d v="2022-12-31T00:00:00"/>
    <n v="580"/>
  </r>
  <r>
    <n v="1618"/>
    <x v="12"/>
    <x v="63"/>
    <n v="1103"/>
    <x v="86"/>
    <n v="1671"/>
    <n v="13"/>
    <s v="S.Ramadevi"/>
    <x v="15"/>
    <d v="2021-05-31T00:00:00"/>
    <d v="2022-12-31T00:00:00"/>
    <n v="580"/>
  </r>
  <r>
    <n v="1619"/>
    <x v="12"/>
    <x v="63"/>
    <n v="1103"/>
    <x v="86"/>
    <n v="1672"/>
    <n v="14"/>
    <s v="K.Manjula"/>
    <x v="432"/>
    <d v="2021-05-31T00:00:00"/>
    <d v="2022-12-31T00:00:00"/>
    <n v="580"/>
  </r>
  <r>
    <n v="1620"/>
    <x v="12"/>
    <x v="63"/>
    <n v="1103"/>
    <x v="86"/>
    <n v="1673"/>
    <n v="15"/>
    <s v="K.Radhamma"/>
    <x v="274"/>
    <d v="2021-05-31T00:00:00"/>
    <d v="2022-12-31T00:00:00"/>
    <n v="580"/>
  </r>
  <r>
    <n v="1621"/>
    <x v="12"/>
    <x v="63"/>
    <n v="1103"/>
    <x v="86"/>
    <n v="1674"/>
    <n v="16"/>
    <s v="E.Mamatha"/>
    <x v="211"/>
    <d v="2021-05-31T00:00:00"/>
    <d v="2022-12-31T00:00:00"/>
    <n v="580"/>
  </r>
  <r>
    <n v="1622"/>
    <x v="12"/>
    <x v="63"/>
    <n v="1103"/>
    <x v="86"/>
    <n v="1675"/>
    <n v="17"/>
    <s v="K.Krishnamma"/>
    <x v="323"/>
    <d v="2021-05-31T00:00:00"/>
    <d v="2022-12-31T00:00:00"/>
    <n v="580"/>
  </r>
  <r>
    <n v="1623"/>
    <x v="12"/>
    <x v="63"/>
    <n v="1103"/>
    <x v="86"/>
    <n v="1676"/>
    <n v="18"/>
    <s v="P.Gangadevi"/>
    <x v="352"/>
    <d v="2021-05-31T00:00:00"/>
    <d v="2022-12-31T00:00:00"/>
    <n v="580"/>
  </r>
  <r>
    <n v="1624"/>
    <x v="12"/>
    <x v="63"/>
    <n v="1106"/>
    <x v="93"/>
    <n v="1677"/>
    <n v="1"/>
    <s v="Chadive Lakshmidevi"/>
    <x v="301"/>
    <d v="2021-05-31T00:00:00"/>
    <d v="2022-12-31T00:00:00"/>
    <n v="580"/>
  </r>
  <r>
    <n v="1625"/>
    <x v="12"/>
    <x v="63"/>
    <n v="1106"/>
    <x v="93"/>
    <n v="1678"/>
    <n v="2"/>
    <s v="Basireddy Gari Vedhavathi"/>
    <x v="412"/>
    <d v="2021-05-31T00:00:00"/>
    <d v="2022-12-31T00:00:00"/>
    <n v="580"/>
  </r>
  <r>
    <n v="1626"/>
    <x v="12"/>
    <x v="63"/>
    <n v="1106"/>
    <x v="93"/>
    <n v="1679"/>
    <n v="3"/>
    <s v="Y.Pullamma"/>
    <x v="412"/>
    <d v="2021-05-31T00:00:00"/>
    <d v="2022-12-31T00:00:00"/>
    <n v="580"/>
  </r>
  <r>
    <n v="1627"/>
    <x v="12"/>
    <x v="63"/>
    <n v="1106"/>
    <x v="93"/>
    <n v="1680"/>
    <n v="4"/>
    <s v="V.Kalavathi"/>
    <x v="413"/>
    <d v="2021-05-31T00:00:00"/>
    <d v="2022-12-31T00:00:00"/>
    <n v="580"/>
  </r>
  <r>
    <n v="1628"/>
    <x v="12"/>
    <x v="63"/>
    <n v="1106"/>
    <x v="93"/>
    <n v="1681"/>
    <n v="5"/>
    <s v="Jwala Ramajinamma"/>
    <x v="412"/>
    <d v="2021-05-31T00:00:00"/>
    <d v="2022-12-31T00:00:00"/>
    <n v="580"/>
  </r>
  <r>
    <n v="1629"/>
    <x v="12"/>
    <x v="63"/>
    <n v="1106"/>
    <x v="93"/>
    <n v="1682"/>
    <n v="6"/>
    <s v="V.Jayamma"/>
    <x v="412"/>
    <d v="2021-05-31T00:00:00"/>
    <d v="2022-12-31T00:00:00"/>
    <n v="580"/>
  </r>
  <r>
    <n v="1630"/>
    <x v="12"/>
    <x v="63"/>
    <n v="1106"/>
    <x v="93"/>
    <n v="1683"/>
    <n v="7"/>
    <s v="M.Anjineyulu"/>
    <x v="433"/>
    <d v="2021-05-31T00:00:00"/>
    <d v="2022-12-31T00:00:00"/>
    <n v="580"/>
  </r>
  <r>
    <n v="1631"/>
    <x v="12"/>
    <x v="63"/>
    <n v="1106"/>
    <x v="93"/>
    <n v="1684"/>
    <n v="8"/>
    <s v="B.Anjinamma"/>
    <x v="434"/>
    <d v="2021-05-31T00:00:00"/>
    <d v="2022-12-31T00:00:00"/>
    <n v="580"/>
  </r>
  <r>
    <n v="1632"/>
    <x v="12"/>
    <x v="63"/>
    <n v="1106"/>
    <x v="93"/>
    <n v="1685"/>
    <n v="9"/>
    <s v="M.Susela"/>
    <x v="412"/>
    <d v="2021-05-31T00:00:00"/>
    <d v="2022-12-31T00:00:00"/>
    <n v="580"/>
  </r>
  <r>
    <n v="1633"/>
    <x v="12"/>
    <x v="63"/>
    <n v="1106"/>
    <x v="93"/>
    <n v="1686"/>
    <n v="10"/>
    <s v="Chinthapanti Saraswathi"/>
    <x v="435"/>
    <d v="2021-05-31T00:00:00"/>
    <d v="2022-12-31T00:00:00"/>
    <n v="580"/>
  </r>
  <r>
    <n v="1634"/>
    <x v="12"/>
    <x v="63"/>
    <n v="1106"/>
    <x v="93"/>
    <n v="1687"/>
    <n v="11"/>
    <s v="J.Ashajyothi"/>
    <x v="405"/>
    <d v="2021-05-31T00:00:00"/>
    <d v="2022-12-31T00:00:00"/>
    <n v="580"/>
  </r>
  <r>
    <n v="1635"/>
    <x v="12"/>
    <x v="63"/>
    <n v="1106"/>
    <x v="93"/>
    <n v="1688"/>
    <n v="12"/>
    <s v="Mallakaluva Lakshmidevi"/>
    <x v="430"/>
    <d v="2021-05-31T00:00:00"/>
    <d v="2022-12-31T00:00:00"/>
    <n v="580"/>
  </r>
  <r>
    <n v="1636"/>
    <x v="0"/>
    <x v="11"/>
    <n v="963"/>
    <x v="11"/>
    <n v="1690"/>
    <n v="48"/>
    <s v="B. Lakshmi Devi"/>
    <x v="436"/>
    <d v="2021-05-31T00:00:00"/>
    <d v="2022-12-31T00:00:00"/>
    <n v="580"/>
  </r>
  <r>
    <n v="1637"/>
    <x v="0"/>
    <x v="11"/>
    <n v="963"/>
    <x v="11"/>
    <n v="1691"/>
    <n v="49"/>
    <s v="C. Venkata Narayanamma"/>
    <x v="102"/>
    <d v="2021-05-31T00:00:00"/>
    <d v="2022-12-31T00:00:00"/>
    <n v="580"/>
  </r>
  <r>
    <n v="1638"/>
    <x v="0"/>
    <x v="11"/>
    <n v="963"/>
    <x v="11"/>
    <n v="1692"/>
    <n v="50"/>
    <s v="M. Padmavathi"/>
    <x v="382"/>
    <d v="2021-05-31T00:00:00"/>
    <d v="2022-12-31T00:00:00"/>
    <n v="580"/>
  </r>
  <r>
    <n v="1639"/>
    <x v="0"/>
    <x v="11"/>
    <n v="963"/>
    <x v="11"/>
    <n v="1693"/>
    <n v="51"/>
    <s v="N. Ramulamma"/>
    <x v="161"/>
    <d v="2021-05-31T00:00:00"/>
    <d v="2022-12-31T00:00:00"/>
    <n v="580"/>
  </r>
  <r>
    <n v="1640"/>
    <x v="0"/>
    <x v="11"/>
    <n v="963"/>
    <x v="11"/>
    <n v="1694"/>
    <n v="52"/>
    <s v="Venkata rami reddy"/>
    <x v="161"/>
    <d v="2021-05-31T00:00:00"/>
    <d v="2022-12-31T00:00:00"/>
    <n v="580"/>
  </r>
  <r>
    <n v="1641"/>
    <x v="0"/>
    <x v="11"/>
    <n v="963"/>
    <x v="11"/>
    <n v="1695"/>
    <n v="53"/>
    <s v="A. Yellamma"/>
    <x v="155"/>
    <d v="2021-05-31T00:00:00"/>
    <d v="2022-12-31T00:00:00"/>
    <n v="580"/>
  </r>
  <r>
    <n v="1642"/>
    <x v="0"/>
    <x v="11"/>
    <n v="963"/>
    <x v="11"/>
    <n v="1696"/>
    <n v="54"/>
    <s v="C. Krishnamma"/>
    <x v="191"/>
    <d v="2021-05-31T00:00:00"/>
    <d v="2022-12-31T00:00:00"/>
    <n v="580"/>
  </r>
  <r>
    <n v="1643"/>
    <x v="0"/>
    <x v="11"/>
    <n v="963"/>
    <x v="11"/>
    <n v="1697"/>
    <n v="55"/>
    <s v="P. Sree Devi"/>
    <x v="384"/>
    <d v="2021-05-31T00:00:00"/>
    <d v="2022-12-31T00:00:00"/>
    <n v="580"/>
  </r>
  <r>
    <n v="1644"/>
    <x v="11"/>
    <x v="35"/>
    <n v="1100"/>
    <x v="88"/>
    <n v="1698"/>
    <n v="41"/>
    <s v="P Bandakka"/>
    <x v="208"/>
    <d v="2021-05-31T00:00:00"/>
    <d v="2022-12-31T00:00:00"/>
    <n v="580"/>
  </r>
  <r>
    <n v="1645"/>
    <x v="11"/>
    <x v="35"/>
    <n v="1100"/>
    <x v="88"/>
    <n v="1699"/>
    <n v="42"/>
    <s v="P Nagarathnamma"/>
    <x v="240"/>
    <d v="2021-05-31T00:00:00"/>
    <d v="2022-12-31T00:00:00"/>
    <n v="580"/>
  </r>
  <r>
    <n v="1646"/>
    <x v="11"/>
    <x v="35"/>
    <n v="1100"/>
    <x v="88"/>
    <n v="1700"/>
    <n v="43"/>
    <s v="P Nagamma"/>
    <x v="240"/>
    <d v="2021-05-31T00:00:00"/>
    <d v="2022-12-31T00:00:00"/>
    <n v="580"/>
  </r>
  <r>
    <n v="1647"/>
    <x v="11"/>
    <x v="35"/>
    <n v="1100"/>
    <x v="88"/>
    <n v="1701"/>
    <n v="44"/>
    <s v="Pasala Lakshmidevi"/>
    <x v="361"/>
    <d v="2021-05-31T00:00:00"/>
    <d v="2022-12-31T00:00:00"/>
    <n v="580"/>
  </r>
  <r>
    <n v="1648"/>
    <x v="11"/>
    <x v="35"/>
    <n v="1100"/>
    <x v="88"/>
    <n v="1702"/>
    <n v="45"/>
    <s v="B. Rajeswari"/>
    <x v="437"/>
    <d v="2021-05-31T00:00:00"/>
    <d v="2022-12-31T00:00:00"/>
    <n v="580"/>
  </r>
  <r>
    <n v="1649"/>
    <x v="11"/>
    <x v="35"/>
    <n v="1100"/>
    <x v="88"/>
    <n v="1703"/>
    <n v="46"/>
    <s v="K Yallamma"/>
    <x v="102"/>
    <d v="2021-05-31T00:00:00"/>
    <d v="2022-12-31T00:00:00"/>
    <n v="580"/>
  </r>
  <r>
    <n v="1650"/>
    <x v="11"/>
    <x v="35"/>
    <n v="1100"/>
    <x v="88"/>
    <n v="1704"/>
    <n v="47"/>
    <s v="P. Vannuramma"/>
    <x v="361"/>
    <d v="2021-05-31T00:00:00"/>
    <d v="2022-12-31T00:00:00"/>
    <n v="580"/>
  </r>
  <r>
    <n v="1651"/>
    <x v="11"/>
    <x v="35"/>
    <n v="1100"/>
    <x v="88"/>
    <n v="1705"/>
    <n v="48"/>
    <s v="Obulamma"/>
    <x v="208"/>
    <d v="2021-05-31T00:00:00"/>
    <d v="2022-12-31T00:00:00"/>
    <n v="580"/>
  </r>
  <r>
    <n v="1652"/>
    <x v="11"/>
    <x v="35"/>
    <n v="1100"/>
    <x v="88"/>
    <n v="1706"/>
    <n v="49"/>
    <s v="P Erwaramma"/>
    <x v="438"/>
    <d v="2021-05-31T00:00:00"/>
    <d v="2022-12-31T00:00:00"/>
    <n v="580"/>
  </r>
  <r>
    <n v="1653"/>
    <x v="11"/>
    <x v="35"/>
    <n v="1100"/>
    <x v="88"/>
    <n v="1707"/>
    <n v="50"/>
    <s v="P Muthyalamma"/>
    <x v="427"/>
    <d v="2021-05-31T00:00:00"/>
    <d v="2022-12-31T00:00:00"/>
    <n v="580"/>
  </r>
  <r>
    <n v="1654"/>
    <x v="11"/>
    <x v="35"/>
    <n v="1100"/>
    <x v="88"/>
    <n v="1708"/>
    <n v="51"/>
    <s v="Pujari Savithramma"/>
    <x v="427"/>
    <d v="2021-05-31T00:00:00"/>
    <d v="2022-12-31T00:00:00"/>
    <n v="580"/>
  </r>
  <r>
    <n v="1655"/>
    <x v="11"/>
    <x v="35"/>
    <n v="1100"/>
    <x v="88"/>
    <n v="1709"/>
    <n v="52"/>
    <s v="P Geethamma"/>
    <x v="422"/>
    <d v="2021-05-31T00:00:00"/>
    <d v="2022-12-31T00:00:00"/>
    <n v="580"/>
  </r>
  <r>
    <n v="1656"/>
    <x v="11"/>
    <x v="35"/>
    <n v="1100"/>
    <x v="88"/>
    <n v="1710"/>
    <n v="53"/>
    <s v="G. Beerakka"/>
    <x v="208"/>
    <d v="2021-05-31T00:00:00"/>
    <d v="2022-12-31T00:00:00"/>
    <n v="580"/>
  </r>
  <r>
    <n v="1657"/>
    <x v="11"/>
    <x v="35"/>
    <n v="1100"/>
    <x v="88"/>
    <n v="1711"/>
    <n v="54"/>
    <s v="Challa Ramulamma"/>
    <x v="322"/>
    <d v="2021-05-31T00:00:00"/>
    <d v="2022-12-31T00:00:00"/>
    <n v="580"/>
  </r>
  <r>
    <n v="1658"/>
    <x v="11"/>
    <x v="35"/>
    <n v="1100"/>
    <x v="88"/>
    <n v="1712"/>
    <n v="55"/>
    <s v="P Kondamma"/>
    <x v="208"/>
    <d v="2021-05-31T00:00:00"/>
    <d v="2022-12-31T00:00:00"/>
    <n v="580"/>
  </r>
  <r>
    <n v="1659"/>
    <x v="11"/>
    <x v="35"/>
    <n v="1100"/>
    <x v="88"/>
    <n v="1713"/>
    <n v="56"/>
    <s v="P Lingamma"/>
    <x v="422"/>
    <d v="2021-05-31T00:00:00"/>
    <d v="2022-12-31T00:00:00"/>
    <n v="580"/>
  </r>
  <r>
    <n v="1660"/>
    <x v="11"/>
    <x v="35"/>
    <n v="1100"/>
    <x v="88"/>
    <n v="1714"/>
    <n v="57"/>
    <s v="Pasala Gangamma"/>
    <x v="211"/>
    <d v="2021-05-31T00:00:00"/>
    <d v="2022-12-31T00:00:00"/>
    <n v="580"/>
  </r>
  <r>
    <n v="1661"/>
    <x v="11"/>
    <x v="35"/>
    <n v="1100"/>
    <x v="88"/>
    <n v="1715"/>
    <n v="58"/>
    <s v="K Alivalamma"/>
    <x v="391"/>
    <d v="2021-05-31T00:00:00"/>
    <d v="2022-12-31T00:00:00"/>
    <n v="580"/>
  </r>
  <r>
    <n v="1662"/>
    <x v="11"/>
    <x v="35"/>
    <n v="1100"/>
    <x v="88"/>
    <n v="1716"/>
    <n v="59"/>
    <s v="P Narayanamma"/>
    <x v="439"/>
    <d v="2021-05-31T00:00:00"/>
    <d v="2022-12-31T00:00:00"/>
    <n v="580"/>
  </r>
  <r>
    <n v="1663"/>
    <x v="11"/>
    <x v="35"/>
    <n v="1100"/>
    <x v="88"/>
    <n v="1717"/>
    <n v="60"/>
    <s v="P Sarojamma"/>
    <x v="350"/>
    <d v="2021-05-31T00:00:00"/>
    <d v="2022-12-31T00:00:00"/>
    <n v="580"/>
  </r>
  <r>
    <n v="1664"/>
    <x v="11"/>
    <x v="35"/>
    <n v="1100"/>
    <x v="88"/>
    <n v="1718"/>
    <n v="61"/>
    <s v="P Narasamma"/>
    <x v="408"/>
    <d v="2021-05-31T00:00:00"/>
    <d v="2022-12-31T00:00:00"/>
    <n v="580"/>
  </r>
  <r>
    <n v="1665"/>
    <x v="11"/>
    <x v="35"/>
    <n v="1100"/>
    <x v="88"/>
    <n v="1719"/>
    <n v="62"/>
    <s v="N Laxmidevi"/>
    <x v="440"/>
    <d v="2021-05-31T00:00:00"/>
    <d v="2022-12-31T00:00:00"/>
    <n v="580"/>
  </r>
  <r>
    <n v="1666"/>
    <x v="11"/>
    <x v="35"/>
    <n v="1100"/>
    <x v="88"/>
    <n v="1720"/>
    <n v="63"/>
    <s v="P. Laxmidevi"/>
    <x v="102"/>
    <d v="2021-05-31T00:00:00"/>
    <d v="2022-12-31T00:00:00"/>
    <n v="580"/>
  </r>
  <r>
    <n v="1667"/>
    <x v="11"/>
    <x v="35"/>
    <n v="1100"/>
    <x v="88"/>
    <n v="1721"/>
    <n v="64"/>
    <s v="K Rajani"/>
    <x v="41"/>
    <d v="2021-05-31T00:00:00"/>
    <d v="2022-12-31T00:00:00"/>
    <n v="580"/>
  </r>
  <r>
    <n v="1668"/>
    <x v="11"/>
    <x v="35"/>
    <n v="1100"/>
    <x v="88"/>
    <n v="1722"/>
    <n v="65"/>
    <s v="P Eswaramma"/>
    <x v="391"/>
    <d v="2021-05-31T00:00:00"/>
    <d v="2022-12-31T00:00:00"/>
    <n v="580"/>
  </r>
  <r>
    <n v="1669"/>
    <x v="11"/>
    <x v="35"/>
    <n v="1100"/>
    <x v="88"/>
    <n v="1723"/>
    <n v="66"/>
    <s v="B. Gowramma"/>
    <x v="441"/>
    <d v="2021-05-31T00:00:00"/>
    <d v="2022-12-31T00:00:00"/>
    <n v="580"/>
  </r>
  <r>
    <n v="1670"/>
    <x v="11"/>
    <x v="35"/>
    <n v="1100"/>
    <x v="88"/>
    <n v="1724"/>
    <n v="67"/>
    <s v="K Nagarathna"/>
    <x v="418"/>
    <d v="2021-05-31T00:00:00"/>
    <d v="2022-12-31T00:00:00"/>
    <n v="580"/>
  </r>
  <r>
    <n v="1671"/>
    <x v="11"/>
    <x v="35"/>
    <n v="1100"/>
    <x v="88"/>
    <n v="1725"/>
    <n v="68"/>
    <s v="B Chandrakala"/>
    <x v="377"/>
    <d v="2021-05-31T00:00:00"/>
    <d v="2022-12-31T00:00:00"/>
    <n v="580"/>
  </r>
  <r>
    <n v="1672"/>
    <x v="11"/>
    <x v="35"/>
    <n v="1100"/>
    <x v="88"/>
    <n v="1726"/>
    <n v="69"/>
    <s v="P Nagamma"/>
    <x v="411"/>
    <d v="2021-05-31T00:00:00"/>
    <d v="2022-12-31T00:00:00"/>
    <n v="580"/>
  </r>
  <r>
    <n v="1673"/>
    <x v="11"/>
    <x v="35"/>
    <n v="1100"/>
    <x v="88"/>
    <n v="1727"/>
    <n v="70"/>
    <s v="P Ramasubbamma"/>
    <x v="208"/>
    <d v="2021-05-31T00:00:00"/>
    <d v="2022-12-31T00:00:00"/>
    <n v="580"/>
  </r>
  <r>
    <n v="1674"/>
    <x v="11"/>
    <x v="35"/>
    <n v="1100"/>
    <x v="88"/>
    <n v="1728"/>
    <n v="71"/>
    <s v="P Sunamda"/>
    <x v="87"/>
    <d v="2021-05-31T00:00:00"/>
    <d v="2022-12-31T00:00:00"/>
    <n v="580"/>
  </r>
  <r>
    <n v="1675"/>
    <x v="11"/>
    <x v="35"/>
    <n v="1100"/>
    <x v="88"/>
    <n v="1729"/>
    <n v="72"/>
    <s v="V. Ramadevi"/>
    <x v="87"/>
    <d v="2021-05-31T00:00:00"/>
    <d v="2022-12-31T00:00:00"/>
    <n v="580"/>
  </r>
  <r>
    <n v="1676"/>
    <x v="11"/>
    <x v="35"/>
    <n v="1100"/>
    <x v="88"/>
    <n v="1730"/>
    <n v="73"/>
    <s v="P Ramanjinamma"/>
    <x v="44"/>
    <d v="2021-05-31T00:00:00"/>
    <d v="2022-12-31T00:00:00"/>
    <n v="580"/>
  </r>
  <r>
    <n v="1677"/>
    <x v="11"/>
    <x v="35"/>
    <n v="1100"/>
    <x v="88"/>
    <n v="1731"/>
    <n v="74"/>
    <s v="P Laitha"/>
    <x v="44"/>
    <d v="2021-05-31T00:00:00"/>
    <d v="2022-12-31T00:00:00"/>
    <n v="580"/>
  </r>
  <r>
    <n v="1678"/>
    <x v="11"/>
    <x v="35"/>
    <n v="1100"/>
    <x v="88"/>
    <n v="1732"/>
    <n v="75"/>
    <s v="P Ujjamma"/>
    <x v="208"/>
    <d v="2021-05-31T00:00:00"/>
    <d v="2022-12-31T00:00:00"/>
    <n v="580"/>
  </r>
  <r>
    <n v="1679"/>
    <x v="11"/>
    <x v="35"/>
    <n v="1100"/>
    <x v="88"/>
    <n v="1733"/>
    <n v="76"/>
    <s v="G Prasad"/>
    <x v="208"/>
    <d v="2021-05-31T00:00:00"/>
    <d v="2022-12-31T00:00:00"/>
    <n v="580"/>
  </r>
  <r>
    <n v="1680"/>
    <x v="11"/>
    <x v="35"/>
    <n v="1100"/>
    <x v="88"/>
    <n v="1734"/>
    <n v="77"/>
    <s v="Gowla Lakshmi"/>
    <x v="208"/>
    <d v="2021-05-31T00:00:00"/>
    <d v="2022-12-31T00:00:00"/>
    <n v="580"/>
  </r>
  <r>
    <n v="1681"/>
    <x v="2"/>
    <x v="65"/>
    <n v="1102"/>
    <x v="90"/>
    <n v="1735"/>
    <n v="16"/>
    <s v="G.Chandrakala"/>
    <x v="413"/>
    <d v="2021-05-31T00:00:00"/>
    <d v="2022-12-31T00:00:00"/>
    <n v="580"/>
  </r>
  <r>
    <n v="1682"/>
    <x v="2"/>
    <x v="65"/>
    <n v="1102"/>
    <x v="90"/>
    <n v="1736"/>
    <n v="17"/>
    <s v="G.Swetha"/>
    <x v="413"/>
    <d v="2021-05-31T00:00:00"/>
    <d v="2022-12-31T00:00:00"/>
    <n v="580"/>
  </r>
  <r>
    <n v="1683"/>
    <x v="2"/>
    <x v="65"/>
    <n v="1102"/>
    <x v="90"/>
    <n v="1737"/>
    <n v="18"/>
    <s v="G.Lakshmidevi"/>
    <x v="412"/>
    <d v="2021-05-31T00:00:00"/>
    <d v="2022-12-31T00:00:00"/>
    <n v="580"/>
  </r>
  <r>
    <n v="1684"/>
    <x v="2"/>
    <x v="65"/>
    <n v="1102"/>
    <x v="90"/>
    <n v="1738"/>
    <n v="19"/>
    <s v="G.Ramanamma"/>
    <x v="412"/>
    <d v="2021-05-31T00:00:00"/>
    <d v="2022-12-31T00:00:00"/>
    <n v="580"/>
  </r>
  <r>
    <n v="1685"/>
    <x v="2"/>
    <x v="65"/>
    <n v="1102"/>
    <x v="90"/>
    <n v="1739"/>
    <n v="20"/>
    <s v="Savithramma"/>
    <x v="412"/>
    <d v="2021-05-31T00:00:00"/>
    <d v="2022-12-31T00:00:00"/>
    <n v="580"/>
  </r>
  <r>
    <n v="1686"/>
    <x v="2"/>
    <x v="65"/>
    <n v="1102"/>
    <x v="90"/>
    <n v="1740"/>
    <n v="21"/>
    <s v="Subbamma"/>
    <x v="412"/>
    <d v="2021-05-31T00:00:00"/>
    <d v="2022-12-31T00:00:00"/>
    <n v="580"/>
  </r>
  <r>
    <n v="1687"/>
    <x v="2"/>
    <x v="65"/>
    <n v="1102"/>
    <x v="90"/>
    <n v="1741"/>
    <n v="22"/>
    <s v="M.Shamlamma"/>
    <x v="412"/>
    <d v="2021-05-31T00:00:00"/>
    <d v="2022-12-31T00:00:00"/>
    <n v="580"/>
  </r>
  <r>
    <n v="1688"/>
    <x v="2"/>
    <x v="65"/>
    <n v="1102"/>
    <x v="90"/>
    <n v="1742"/>
    <n v="23"/>
    <s v="M.Anasuyamma"/>
    <x v="217"/>
    <d v="2021-05-31T00:00:00"/>
    <d v="2022-12-31T00:00:00"/>
    <n v="580"/>
  </r>
  <r>
    <n v="1689"/>
    <x v="2"/>
    <x v="65"/>
    <n v="1102"/>
    <x v="90"/>
    <n v="1743"/>
    <n v="24"/>
    <s v="M.Naramma"/>
    <x v="412"/>
    <d v="2021-05-31T00:00:00"/>
    <d v="2022-12-31T00:00:00"/>
    <n v="580"/>
  </r>
  <r>
    <n v="1690"/>
    <x v="2"/>
    <x v="65"/>
    <n v="1102"/>
    <x v="90"/>
    <n v="1744"/>
    <n v="25"/>
    <s v="Bharathi"/>
    <x v="413"/>
    <d v="2021-05-31T00:00:00"/>
    <d v="2022-12-31T00:00:00"/>
    <n v="580"/>
  </r>
  <r>
    <n v="1691"/>
    <x v="2"/>
    <x v="65"/>
    <n v="1102"/>
    <x v="90"/>
    <n v="1745"/>
    <n v="26"/>
    <s v="Ramalakshmi"/>
    <x v="414"/>
    <d v="2021-05-31T00:00:00"/>
    <d v="2022-12-31T00:00:00"/>
    <n v="580"/>
  </r>
  <r>
    <n v="1692"/>
    <x v="2"/>
    <x v="67"/>
    <n v="1108"/>
    <x v="94"/>
    <n v="1746"/>
    <n v="1"/>
    <s v="Parvatamma"/>
    <x v="362"/>
    <d v="2021-05-31T00:00:00"/>
    <d v="2022-12-31T00:00:00"/>
    <n v="580"/>
  </r>
  <r>
    <n v="1693"/>
    <x v="2"/>
    <x v="67"/>
    <n v="1108"/>
    <x v="94"/>
    <n v="1747"/>
    <n v="2"/>
    <s v="Neelavathi"/>
    <x v="217"/>
    <d v="2021-05-31T00:00:00"/>
    <d v="2022-12-31T00:00:00"/>
    <n v="580"/>
  </r>
  <r>
    <n v="1694"/>
    <x v="2"/>
    <x v="67"/>
    <n v="1108"/>
    <x v="94"/>
    <n v="1748"/>
    <n v="3"/>
    <s v="Nagalakshmi"/>
    <x v="362"/>
    <d v="2021-05-31T00:00:00"/>
    <d v="2022-12-31T00:00:00"/>
    <n v="580"/>
  </r>
  <r>
    <n v="1695"/>
    <x v="2"/>
    <x v="67"/>
    <n v="1108"/>
    <x v="94"/>
    <n v="1749"/>
    <n v="4"/>
    <s v="Sivamma"/>
    <x v="362"/>
    <d v="2021-05-31T00:00:00"/>
    <d v="2022-12-31T00:00:00"/>
    <n v="580"/>
  </r>
  <r>
    <n v="1696"/>
    <x v="2"/>
    <x v="67"/>
    <n v="1108"/>
    <x v="94"/>
    <n v="1750"/>
    <n v="5"/>
    <s v="Chenamma"/>
    <x v="362"/>
    <d v="2021-05-31T00:00:00"/>
    <d v="2022-12-31T00:00:00"/>
    <n v="580"/>
  </r>
  <r>
    <n v="1697"/>
    <x v="2"/>
    <x v="67"/>
    <n v="1108"/>
    <x v="94"/>
    <n v="1751"/>
    <n v="6"/>
    <s v="P.Narayanamma"/>
    <x v="362"/>
    <d v="2021-05-31T00:00:00"/>
    <d v="2022-12-31T00:00:00"/>
    <n v="580"/>
  </r>
  <r>
    <n v="1698"/>
    <x v="2"/>
    <x v="67"/>
    <n v="1108"/>
    <x v="94"/>
    <n v="1752"/>
    <n v="7"/>
    <s v="K.Nirmala"/>
    <x v="217"/>
    <d v="2021-05-31T00:00:00"/>
    <d v="2022-12-31T00:00:00"/>
    <n v="580"/>
  </r>
  <r>
    <n v="1699"/>
    <x v="2"/>
    <x v="67"/>
    <n v="1108"/>
    <x v="94"/>
    <n v="1753"/>
    <n v="8"/>
    <s v="Dhanalakshmi"/>
    <x v="362"/>
    <d v="2021-05-31T00:00:00"/>
    <d v="2022-12-31T00:00:00"/>
    <n v="580"/>
  </r>
  <r>
    <n v="1700"/>
    <x v="2"/>
    <x v="67"/>
    <n v="1108"/>
    <x v="94"/>
    <n v="1775"/>
    <n v="9"/>
    <s v="Sanjamma"/>
    <x v="362"/>
    <d v="2021-05-31T00:00:00"/>
    <d v="2022-12-31T00:00:00"/>
    <n v="580"/>
  </r>
  <r>
    <n v="1701"/>
    <x v="2"/>
    <x v="67"/>
    <n v="1108"/>
    <x v="94"/>
    <n v="2028"/>
    <n v="10"/>
    <s v="Eswaramma"/>
    <x v="362"/>
    <d v="2021-05-31T00:00:00"/>
    <d v="2022-12-31T00:00:00"/>
    <n v="580"/>
  </r>
  <r>
    <n v="1702"/>
    <x v="2"/>
    <x v="67"/>
    <n v="1108"/>
    <x v="94"/>
    <n v="2029"/>
    <n v="11"/>
    <s v="Alivelamma"/>
    <x v="442"/>
    <d v="2021-05-31T00:00:00"/>
    <d v="2022-12-31T00:00:00"/>
    <n v="580"/>
  </r>
  <r>
    <n v="1703"/>
    <x v="2"/>
    <x v="67"/>
    <n v="1108"/>
    <x v="94"/>
    <n v="2030"/>
    <n v="12"/>
    <s v="Lakshmidevi"/>
    <x v="442"/>
    <d v="2021-05-31T00:00:00"/>
    <d v="2022-12-31T00:00:00"/>
    <n v="580"/>
  </r>
  <r>
    <n v="1704"/>
    <x v="2"/>
    <x v="67"/>
    <n v="1108"/>
    <x v="94"/>
    <n v="2031"/>
    <n v="13"/>
    <s v="Suwarna"/>
    <x v="442"/>
    <d v="2021-05-31T00:00:00"/>
    <d v="2022-12-31T00:00:00"/>
    <n v="580"/>
  </r>
  <r>
    <n v="1705"/>
    <x v="2"/>
    <x v="67"/>
    <n v="1108"/>
    <x v="94"/>
    <n v="2032"/>
    <n v="14"/>
    <s v="Menaka"/>
    <x v="442"/>
    <d v="2021-05-31T00:00:00"/>
    <d v="2022-12-31T00:00:00"/>
    <n v="580"/>
  </r>
  <r>
    <n v="1706"/>
    <x v="2"/>
    <x v="67"/>
    <n v="1108"/>
    <x v="94"/>
    <n v="2033"/>
    <n v="15"/>
    <s v="C.Krishnnamma"/>
    <x v="442"/>
    <d v="2021-05-31T00:00:00"/>
    <d v="2022-12-31T00:00:00"/>
    <n v="580"/>
  </r>
  <r>
    <n v="1707"/>
    <x v="3"/>
    <x v="9"/>
    <n v="928"/>
    <x v="9"/>
    <n v="2034"/>
    <n v="38"/>
    <s v="Anusuyamma"/>
    <x v="155"/>
    <d v="2021-05-31T00:00:00"/>
    <d v="2022-12-31T00:00:00"/>
    <n v="580"/>
  </r>
  <r>
    <n v="1708"/>
    <x v="3"/>
    <x v="9"/>
    <n v="928"/>
    <x v="9"/>
    <n v="2035"/>
    <n v="39"/>
    <s v="R Renuka"/>
    <x v="443"/>
    <d v="2021-05-31T00:00:00"/>
    <d v="2022-12-31T00:00:00"/>
    <n v="580"/>
  </r>
  <r>
    <n v="1709"/>
    <x v="3"/>
    <x v="9"/>
    <n v="928"/>
    <x v="9"/>
    <n v="2036"/>
    <n v="40"/>
    <s v="Sidamma"/>
    <x v="443"/>
    <d v="2021-05-31T00:00:00"/>
    <d v="2022-12-31T00:00:00"/>
    <n v="580"/>
  </r>
  <r>
    <n v="1710"/>
    <x v="3"/>
    <x v="9"/>
    <n v="928"/>
    <x v="9"/>
    <n v="2037"/>
    <n v="41"/>
    <s v="Aparana"/>
    <x v="330"/>
    <d v="2021-05-31T00:00:00"/>
    <d v="2022-12-31T00:00:00"/>
    <n v="580"/>
  </r>
  <r>
    <n v="1711"/>
    <x v="3"/>
    <x v="9"/>
    <n v="928"/>
    <x v="9"/>
    <n v="2038"/>
    <n v="42"/>
    <s v="Nagamani"/>
    <x v="349"/>
    <d v="2021-05-31T00:00:00"/>
    <d v="2022-12-31T00:00:00"/>
    <n v="580"/>
  </r>
  <r>
    <n v="1712"/>
    <x v="3"/>
    <x v="9"/>
    <n v="928"/>
    <x v="9"/>
    <n v="2039"/>
    <n v="43"/>
    <s v="T Rameeja"/>
    <x v="444"/>
    <d v="2021-05-31T00:00:00"/>
    <d v="2022-12-31T00:00:00"/>
    <n v="580"/>
  </r>
  <r>
    <n v="1713"/>
    <x v="3"/>
    <x v="9"/>
    <n v="928"/>
    <x v="9"/>
    <n v="2040"/>
    <n v="44"/>
    <s v="S Saraswathi"/>
    <x v="53"/>
    <d v="2021-05-31T00:00:00"/>
    <d v="2022-12-31T00:00:00"/>
    <n v="580"/>
  </r>
  <r>
    <n v="1714"/>
    <x v="3"/>
    <x v="9"/>
    <n v="928"/>
    <x v="9"/>
    <n v="2041"/>
    <n v="45"/>
    <s v="C Vijayalakshmi"/>
    <x v="297"/>
    <d v="2021-05-31T00:00:00"/>
    <d v="2022-12-31T00:00:00"/>
    <n v="580"/>
  </r>
  <r>
    <n v="1715"/>
    <x v="3"/>
    <x v="9"/>
    <n v="928"/>
    <x v="9"/>
    <n v="2042"/>
    <n v="46"/>
    <s v="Rajani"/>
    <x v="445"/>
    <d v="2021-05-31T00:00:00"/>
    <d v="2022-12-31T00:00:00"/>
    <n v="580"/>
  </r>
  <r>
    <n v="1716"/>
    <x v="3"/>
    <x v="9"/>
    <n v="928"/>
    <x v="9"/>
    <n v="2043"/>
    <n v="47"/>
    <s v="B Sivamma"/>
    <x v="424"/>
    <d v="2021-05-31T00:00:00"/>
    <d v="2022-12-31T00:00:00"/>
    <n v="580"/>
  </r>
  <r>
    <n v="1717"/>
    <x v="9"/>
    <x v="64"/>
    <n v="1041"/>
    <x v="95"/>
    <n v="2044"/>
    <n v="1"/>
    <s v="A.Ramakrishnamma"/>
    <x v="430"/>
    <d v="2021-05-31T00:00:00"/>
    <d v="2022-12-31T00:00:00"/>
    <n v="580"/>
  </r>
  <r>
    <n v="1718"/>
    <x v="9"/>
    <x v="64"/>
    <n v="1041"/>
    <x v="95"/>
    <n v="2045"/>
    <n v="2"/>
    <s v="P.Shrath devi"/>
    <x v="430"/>
    <d v="2021-05-31T00:00:00"/>
    <d v="2022-12-31T00:00:00"/>
    <n v="580"/>
  </r>
  <r>
    <n v="1719"/>
    <x v="9"/>
    <x v="64"/>
    <n v="1041"/>
    <x v="95"/>
    <n v="2046"/>
    <n v="3"/>
    <s v="V.Peddakka"/>
    <x v="430"/>
    <d v="2021-05-31T00:00:00"/>
    <d v="2022-12-31T00:00:00"/>
    <n v="580"/>
  </r>
  <r>
    <n v="1720"/>
    <x v="9"/>
    <x v="64"/>
    <n v="1041"/>
    <x v="95"/>
    <n v="2047"/>
    <n v="4"/>
    <s v="K.Lingamma"/>
    <x v="430"/>
    <d v="2021-05-31T00:00:00"/>
    <d v="2022-12-31T00:00:00"/>
    <n v="580"/>
  </r>
  <r>
    <n v="1721"/>
    <x v="12"/>
    <x v="63"/>
    <n v="1103"/>
    <x v="86"/>
    <n v="2048"/>
    <n v="19"/>
    <s v="A.Gangamma"/>
    <x v="323"/>
    <d v="2021-05-31T00:00:00"/>
    <d v="2022-12-31T00:00:00"/>
    <n v="580"/>
  </r>
  <r>
    <n v="1722"/>
    <x v="12"/>
    <x v="63"/>
    <n v="1103"/>
    <x v="86"/>
    <n v="2049"/>
    <n v="20"/>
    <s v="A.Lingamma"/>
    <x v="361"/>
    <d v="2021-05-31T00:00:00"/>
    <d v="2022-12-31T00:00:00"/>
    <n v="580"/>
  </r>
  <r>
    <n v="1723"/>
    <x v="12"/>
    <x v="63"/>
    <n v="1103"/>
    <x v="86"/>
    <n v="2050"/>
    <n v="21"/>
    <s v="Kollavaram Venkata Lakshmamma"/>
    <x v="446"/>
    <d v="2021-05-31T00:00:00"/>
    <d v="2022-12-31T00:00:00"/>
    <n v="580"/>
  </r>
  <r>
    <n v="1724"/>
    <x v="12"/>
    <x v="63"/>
    <n v="1103"/>
    <x v="86"/>
    <n v="2051"/>
    <n v="22"/>
    <s v="P.Shivamma"/>
    <x v="323"/>
    <d v="2021-05-31T00:00:00"/>
    <d v="2022-12-31T00:00:00"/>
    <n v="580"/>
  </r>
  <r>
    <n v="1725"/>
    <x v="12"/>
    <x v="63"/>
    <n v="1103"/>
    <x v="86"/>
    <n v="2052"/>
    <n v="23"/>
    <s v="K.Suseelamma"/>
    <x v="388"/>
    <d v="2021-05-31T00:00:00"/>
    <d v="2022-12-31T00:00:00"/>
    <n v="580"/>
  </r>
  <r>
    <n v="1726"/>
    <x v="12"/>
    <x v="63"/>
    <n v="1103"/>
    <x v="86"/>
    <n v="2053"/>
    <n v="24"/>
    <s v="K.Thulasamma"/>
    <x v="388"/>
    <d v="2021-05-31T00:00:00"/>
    <d v="2022-12-31T00:00:00"/>
    <n v="580"/>
  </r>
  <r>
    <n v="1727"/>
    <x v="12"/>
    <x v="63"/>
    <n v="1103"/>
    <x v="86"/>
    <n v="2054"/>
    <n v="25"/>
    <s v="J.Ujjinamma"/>
    <x v="342"/>
    <d v="2021-05-31T00:00:00"/>
    <d v="2022-12-31T00:00:00"/>
    <n v="580"/>
  </r>
  <r>
    <n v="1728"/>
    <x v="4"/>
    <x v="68"/>
    <n v="3"/>
    <x v="96"/>
    <n v="2055"/>
    <n v="1"/>
    <s v="S Eswaramma"/>
    <x v="433"/>
    <d v="2021-05-31T00:00:00"/>
    <d v="2022-12-31T00:00:00"/>
    <n v="580"/>
  </r>
  <r>
    <n v="1729"/>
    <x v="3"/>
    <x v="9"/>
    <n v="928"/>
    <x v="9"/>
    <n v="2057"/>
    <n v="48"/>
    <s v="A Maniyamma"/>
    <x v="193"/>
    <d v="2021-05-31T00:00:00"/>
    <d v="2022-12-31T00:00:00"/>
    <n v="580"/>
  </r>
  <r>
    <n v="1730"/>
    <x v="4"/>
    <x v="68"/>
    <n v="3"/>
    <x v="96"/>
    <n v="2058"/>
    <n v="72"/>
    <s v="A Ramalakshmi"/>
    <x v="447"/>
    <d v="2021-05-31T00:00:00"/>
    <d v="2022-12-31T00:00:00"/>
    <n v="580"/>
  </r>
  <r>
    <n v="1731"/>
    <x v="4"/>
    <x v="68"/>
    <n v="3"/>
    <x v="96"/>
    <n v="2059"/>
    <n v="73"/>
    <s v="paravathamma"/>
    <x v="181"/>
    <d v="2021-05-31T00:00:00"/>
    <d v="2022-12-31T00:00:00"/>
    <n v="580"/>
  </r>
  <r>
    <n v="1732"/>
    <x v="4"/>
    <x v="68"/>
    <n v="3"/>
    <x v="96"/>
    <n v="2060"/>
    <n v="74"/>
    <s v="Jogi Jayamma"/>
    <x v="346"/>
    <d v="2021-05-31T00:00:00"/>
    <d v="2022-12-31T00:00:00"/>
    <n v="580"/>
  </r>
  <r>
    <n v="1733"/>
    <x v="4"/>
    <x v="68"/>
    <n v="3"/>
    <x v="96"/>
    <n v="2061"/>
    <n v="75"/>
    <s v="G Venkatalakshmi"/>
    <x v="201"/>
    <d v="2021-05-31T00:00:00"/>
    <d v="2022-12-31T00:00:00"/>
    <n v="580"/>
  </r>
  <r>
    <n v="1734"/>
    <x v="4"/>
    <x v="68"/>
    <n v="3"/>
    <x v="96"/>
    <n v="2062"/>
    <n v="76"/>
    <s v="Thipakka"/>
    <x v="149"/>
    <d v="2021-05-31T00:00:00"/>
    <d v="2022-12-31T00:00:00"/>
    <n v="580"/>
  </r>
  <r>
    <n v="1735"/>
    <x v="4"/>
    <x v="68"/>
    <n v="3"/>
    <x v="96"/>
    <n v="2063"/>
    <n v="77"/>
    <s v="K Kumaramma"/>
    <x v="149"/>
    <d v="2021-05-31T00:00:00"/>
    <d v="2022-12-31T00:00:00"/>
    <n v="580"/>
  </r>
  <r>
    <n v="1736"/>
    <x v="4"/>
    <x v="68"/>
    <n v="3"/>
    <x v="96"/>
    <n v="2064"/>
    <n v="78"/>
    <s v="T Anusuyamma"/>
    <x v="434"/>
    <d v="2021-05-31T00:00:00"/>
    <d v="2022-12-31T00:00:00"/>
    <n v="580"/>
  </r>
  <r>
    <n v="1737"/>
    <x v="4"/>
    <x v="68"/>
    <n v="3"/>
    <x v="96"/>
    <n v="2065"/>
    <n v="79"/>
    <s v="Y Lakshmidevi"/>
    <x v="346"/>
    <d v="2021-05-31T00:00:00"/>
    <d v="2022-12-31T00:00:00"/>
    <n v="580"/>
  </r>
  <r>
    <n v="1738"/>
    <x v="4"/>
    <x v="68"/>
    <n v="3"/>
    <x v="96"/>
    <n v="2066"/>
    <n v="80"/>
    <s v="Mallalamma"/>
    <x v="347"/>
    <d v="2021-05-31T00:00:00"/>
    <d v="2022-12-31T00:00:00"/>
    <n v="580"/>
  </r>
  <r>
    <n v="1739"/>
    <x v="4"/>
    <x v="68"/>
    <n v="3"/>
    <x v="96"/>
    <n v="2067"/>
    <n v="81"/>
    <s v="T Nagamani"/>
    <x v="347"/>
    <d v="2021-05-31T00:00:00"/>
    <d v="2022-12-31T00:00:00"/>
    <n v="580"/>
  </r>
  <r>
    <n v="1740"/>
    <x v="4"/>
    <x v="68"/>
    <n v="3"/>
    <x v="96"/>
    <n v="2068"/>
    <n v="82"/>
    <s v="Obulamma"/>
    <x v="346"/>
    <d v="2021-05-31T00:00:00"/>
    <d v="2022-12-31T00:00:00"/>
    <n v="580"/>
  </r>
  <r>
    <n v="1741"/>
    <x v="4"/>
    <x v="68"/>
    <n v="3"/>
    <x v="96"/>
    <n v="2069"/>
    <n v="83"/>
    <s v="Sarawathi"/>
    <x v="149"/>
    <d v="2021-05-31T00:00:00"/>
    <d v="2022-12-31T00:00:00"/>
    <n v="580"/>
  </r>
  <r>
    <n v="1742"/>
    <x v="4"/>
    <x v="68"/>
    <n v="3"/>
    <x v="96"/>
    <n v="2070"/>
    <n v="84"/>
    <s v="VenkataLakshmi"/>
    <x v="148"/>
    <d v="2021-05-31T00:00:00"/>
    <d v="2022-12-31T00:00:00"/>
    <n v="580"/>
  </r>
  <r>
    <n v="1743"/>
    <x v="4"/>
    <x v="68"/>
    <n v="3"/>
    <x v="96"/>
    <n v="2071"/>
    <n v="85"/>
    <s v="G Rajani"/>
    <x v="345"/>
    <d v="2021-05-31T00:00:00"/>
    <d v="2022-12-31T00:00:00"/>
    <n v="580"/>
  </r>
  <r>
    <n v="1744"/>
    <x v="4"/>
    <x v="68"/>
    <n v="3"/>
    <x v="96"/>
    <n v="2072"/>
    <n v="86"/>
    <s v="M.Prabhavathi"/>
    <x v="148"/>
    <d v="2021-05-31T00:00:00"/>
    <d v="2022-12-31T00:00:00"/>
    <n v="580"/>
  </r>
  <r>
    <n v="1745"/>
    <x v="4"/>
    <x v="68"/>
    <n v="3"/>
    <x v="96"/>
    <n v="2073"/>
    <n v="87"/>
    <s v="Thulasamma"/>
    <x v="345"/>
    <d v="2021-05-31T00:00:00"/>
    <d v="2022-12-31T00:00:00"/>
    <n v="580"/>
  </r>
  <r>
    <n v="1746"/>
    <x v="4"/>
    <x v="68"/>
    <n v="3"/>
    <x v="96"/>
    <n v="2074"/>
    <n v="88"/>
    <s v="Menaka"/>
    <x v="148"/>
    <d v="2021-05-31T00:00:00"/>
    <d v="2022-12-31T00:00:00"/>
    <n v="580"/>
  </r>
  <r>
    <n v="1747"/>
    <x v="4"/>
    <x v="68"/>
    <n v="3"/>
    <x v="96"/>
    <n v="2075"/>
    <n v="89"/>
    <s v="N.Nagalakshmi"/>
    <x v="148"/>
    <d v="2021-05-31T00:00:00"/>
    <d v="2022-12-31T00:00:00"/>
    <n v="580"/>
  </r>
  <r>
    <n v="1748"/>
    <x v="4"/>
    <x v="68"/>
    <n v="3"/>
    <x v="96"/>
    <n v="2076"/>
    <n v="90"/>
    <s v="A.Bagyamma"/>
    <x v="148"/>
    <d v="2021-05-31T00:00:00"/>
    <d v="2022-12-31T00:00:00"/>
    <n v="580"/>
  </r>
  <r>
    <n v="1749"/>
    <x v="9"/>
    <x v="52"/>
    <n v="1038"/>
    <x v="65"/>
    <n v="2077"/>
    <n v="35"/>
    <s v="V.Naramma"/>
    <x v="448"/>
    <d v="2021-05-31T00:00:00"/>
    <d v="2022-12-31T00:00:00"/>
    <n v="580"/>
  </r>
  <r>
    <n v="1750"/>
    <x v="9"/>
    <x v="52"/>
    <n v="1038"/>
    <x v="65"/>
    <n v="2078"/>
    <n v="36"/>
    <s v="R.Lakshmamma"/>
    <x v="449"/>
    <d v="2021-05-31T00:00:00"/>
    <d v="2022-12-31T00:00:00"/>
    <n v="580"/>
  </r>
  <r>
    <n v="1751"/>
    <x v="9"/>
    <x v="52"/>
    <n v="1038"/>
    <x v="65"/>
    <n v="2079"/>
    <n v="37"/>
    <s v="S.Achamma"/>
    <x v="450"/>
    <d v="2021-05-31T00:00:00"/>
    <d v="2022-12-31T00:00:00"/>
    <n v="580"/>
  </r>
  <r>
    <n v="1752"/>
    <x v="9"/>
    <x v="52"/>
    <n v="1038"/>
    <x v="65"/>
    <n v="2080"/>
    <n v="38"/>
    <s v="M.Kalavathi"/>
    <x v="451"/>
    <d v="2021-05-31T00:00:00"/>
    <d v="2022-12-31T00:00:00"/>
    <n v="580"/>
  </r>
  <r>
    <n v="1753"/>
    <x v="9"/>
    <x v="52"/>
    <n v="1038"/>
    <x v="65"/>
    <n v="2081"/>
    <n v="39"/>
    <s v="R.Naramma"/>
    <x v="278"/>
    <d v="2021-05-31T00:00:00"/>
    <d v="2022-12-31T00:00:00"/>
    <n v="580"/>
  </r>
  <r>
    <n v="1754"/>
    <x v="9"/>
    <x v="52"/>
    <n v="1038"/>
    <x v="65"/>
    <n v="2082"/>
    <n v="40"/>
    <s v="A.Ramathulasamma"/>
    <x v="452"/>
    <d v="2021-05-31T00:00:00"/>
    <d v="2022-12-31T00:00:00"/>
    <n v="580"/>
  </r>
  <r>
    <n v="1755"/>
    <x v="9"/>
    <x v="52"/>
    <n v="1038"/>
    <x v="65"/>
    <n v="2083"/>
    <n v="41"/>
    <s v="B.Pakkeramma"/>
    <x v="453"/>
    <d v="2021-05-31T00:00:00"/>
    <d v="2022-12-31T00:00:00"/>
    <n v="580"/>
  </r>
  <r>
    <n v="1756"/>
    <x v="9"/>
    <x v="64"/>
    <n v="1041"/>
    <x v="95"/>
    <n v="2084"/>
    <n v="5"/>
    <s v="V.Latha"/>
    <x v="430"/>
    <d v="2021-05-31T00:00:00"/>
    <d v="2022-12-31T00:00:00"/>
    <n v="580"/>
  </r>
  <r>
    <n v="1757"/>
    <x v="9"/>
    <x v="64"/>
    <n v="1041"/>
    <x v="95"/>
    <n v="2085"/>
    <n v="6"/>
    <s v="P.Aparna"/>
    <x v="430"/>
    <d v="2021-05-31T00:00:00"/>
    <d v="2022-12-31T00:00:00"/>
    <n v="580"/>
  </r>
  <r>
    <n v="1758"/>
    <x v="9"/>
    <x v="64"/>
    <n v="1041"/>
    <x v="95"/>
    <n v="2086"/>
    <n v="7"/>
    <s v="U.Peddakka"/>
    <x v="430"/>
    <d v="2021-05-31T00:00:00"/>
    <d v="2022-12-31T00:00:00"/>
    <n v="580"/>
  </r>
  <r>
    <n v="1759"/>
    <x v="9"/>
    <x v="64"/>
    <n v="1041"/>
    <x v="95"/>
    <n v="2087"/>
    <n v="8"/>
    <s v="K.Rameswari"/>
    <x v="430"/>
    <d v="2021-05-31T00:00:00"/>
    <d v="2022-12-31T00:00:00"/>
    <n v="580"/>
  </r>
  <r>
    <n v="1760"/>
    <x v="9"/>
    <x v="64"/>
    <n v="1040"/>
    <x v="89"/>
    <n v="2088"/>
    <n v="12"/>
    <s v="B.Pramelamma"/>
    <x v="454"/>
    <d v="2021-05-31T00:00:00"/>
    <d v="2022-12-31T00:00:00"/>
    <n v="580"/>
  </r>
  <r>
    <n v="1761"/>
    <x v="9"/>
    <x v="64"/>
    <n v="1040"/>
    <x v="89"/>
    <n v="2089"/>
    <n v="13"/>
    <s v="B.Prabavathi"/>
    <x v="411"/>
    <d v="2021-05-31T00:00:00"/>
    <d v="2022-12-31T00:00:00"/>
    <n v="580"/>
  </r>
  <r>
    <n v="1762"/>
    <x v="12"/>
    <x v="69"/>
    <n v="1110"/>
    <x v="97"/>
    <n v="2090"/>
    <n v="1"/>
    <s v="Varimadugu Bhargavi"/>
    <x v="327"/>
    <d v="2021-05-31T00:00:00"/>
    <d v="2022-12-31T00:00:00"/>
    <n v="580"/>
  </r>
  <r>
    <n v="1763"/>
    <x v="12"/>
    <x v="69"/>
    <n v="1110"/>
    <x v="97"/>
    <n v="2091"/>
    <n v="2"/>
    <s v="M.Rajitha"/>
    <x v="412"/>
    <d v="2021-05-31T00:00:00"/>
    <d v="2022-12-31T00:00:00"/>
    <n v="580"/>
  </r>
  <r>
    <n v="1764"/>
    <x v="12"/>
    <x v="69"/>
    <n v="1110"/>
    <x v="97"/>
    <n v="2092"/>
    <n v="3"/>
    <s v="Varimadugu Krishnamma"/>
    <x v="327"/>
    <d v="2021-05-31T00:00:00"/>
    <d v="2022-12-31T00:00:00"/>
    <n v="580"/>
  </r>
  <r>
    <n v="1765"/>
    <x v="12"/>
    <x v="69"/>
    <n v="1110"/>
    <x v="97"/>
    <n v="2093"/>
    <n v="4"/>
    <s v="Varimadugu Adinarayanamma"/>
    <x v="390"/>
    <d v="2021-05-31T00:00:00"/>
    <d v="2022-12-31T00:00:00"/>
    <n v="580"/>
  </r>
  <r>
    <n v="1766"/>
    <x v="12"/>
    <x v="69"/>
    <n v="1110"/>
    <x v="97"/>
    <n v="2094"/>
    <n v="5"/>
    <s v="Varimadugu Eeswaramma"/>
    <x v="419"/>
    <d v="2021-05-31T00:00:00"/>
    <d v="2022-12-31T00:00:00"/>
    <n v="580"/>
  </r>
  <r>
    <n v="1767"/>
    <x v="12"/>
    <x v="69"/>
    <n v="1110"/>
    <x v="97"/>
    <n v="2095"/>
    <n v="6"/>
    <s v="B.Thriveni"/>
    <x v="419"/>
    <d v="2021-05-31T00:00:00"/>
    <d v="2022-12-31T00:00:00"/>
    <n v="580"/>
  </r>
  <r>
    <n v="1768"/>
    <x v="12"/>
    <x v="69"/>
    <n v="1110"/>
    <x v="97"/>
    <n v="2096"/>
    <n v="7"/>
    <s v="Varimadugu Sailaja"/>
    <x v="294"/>
    <d v="2021-05-31T00:00:00"/>
    <d v="2022-12-31T00:00:00"/>
    <n v="580"/>
  </r>
  <r>
    <n v="1769"/>
    <x v="12"/>
    <x v="69"/>
    <n v="1110"/>
    <x v="97"/>
    <n v="2097"/>
    <n v="8"/>
    <s v="Varimadugu Padmavathi"/>
    <x v="293"/>
    <d v="2021-05-31T00:00:00"/>
    <d v="2022-12-31T00:00:00"/>
    <n v="580"/>
  </r>
  <r>
    <n v="1770"/>
    <x v="12"/>
    <x v="69"/>
    <n v="1110"/>
    <x v="97"/>
    <n v="2098"/>
    <n v="9"/>
    <s v="Varimadugu Saraswati"/>
    <x v="293"/>
    <d v="2021-05-31T00:00:00"/>
    <d v="2022-12-31T00:00:00"/>
    <n v="580"/>
  </r>
  <r>
    <n v="1771"/>
    <x v="12"/>
    <x v="69"/>
    <n v="1110"/>
    <x v="97"/>
    <n v="2099"/>
    <n v="10"/>
    <s v="Varimadugu Venkatanarayanamma"/>
    <x v="327"/>
    <d v="2021-05-31T00:00:00"/>
    <d v="2022-12-31T00:00:00"/>
    <n v="580"/>
  </r>
  <r>
    <n v="1772"/>
    <x v="12"/>
    <x v="69"/>
    <n v="1110"/>
    <x v="97"/>
    <n v="2100"/>
    <n v="11"/>
    <s v="Varimadugu Sarojamma"/>
    <x v="412"/>
    <d v="2021-05-31T00:00:00"/>
    <d v="2022-12-31T00:00:00"/>
    <n v="580"/>
  </r>
  <r>
    <n v="1773"/>
    <x v="12"/>
    <x v="69"/>
    <n v="1110"/>
    <x v="97"/>
    <n v="2101"/>
    <n v="12"/>
    <s v="Varimadugu Raja Kala"/>
    <x v="48"/>
    <d v="2021-05-31T00:00:00"/>
    <d v="2022-12-31T00:00:00"/>
    <n v="580"/>
  </r>
  <r>
    <n v="1774"/>
    <x v="12"/>
    <x v="69"/>
    <n v="1110"/>
    <x v="97"/>
    <n v="2102"/>
    <n v="13"/>
    <s v="Varimadugu Vijayamma"/>
    <x v="419"/>
    <d v="2021-05-31T00:00:00"/>
    <d v="2022-12-31T00:00:00"/>
    <n v="580"/>
  </r>
  <r>
    <n v="1775"/>
    <x v="12"/>
    <x v="69"/>
    <n v="1110"/>
    <x v="97"/>
    <n v="2103"/>
    <n v="14"/>
    <s v="Varimadugu Prabavathi"/>
    <x v="340"/>
    <d v="2021-05-31T00:00:00"/>
    <d v="2022-12-31T00:00:00"/>
    <n v="580"/>
  </r>
  <r>
    <n v="1776"/>
    <x v="3"/>
    <x v="9"/>
    <n v="929"/>
    <x v="92"/>
    <n v="2104"/>
    <n v="13"/>
    <s v="Y Nagalakshmi"/>
    <x v="93"/>
    <d v="2021-05-31T00:00:00"/>
    <d v="2022-12-31T00:00:00"/>
    <n v="580"/>
  </r>
  <r>
    <n v="1777"/>
    <x v="3"/>
    <x v="9"/>
    <n v="929"/>
    <x v="92"/>
    <n v="2105"/>
    <n v="14"/>
    <s v="Venkatalakshmi"/>
    <x v="455"/>
    <d v="2021-05-31T00:00:00"/>
    <d v="2022-12-31T00:00:00"/>
    <n v="580"/>
  </r>
  <r>
    <n v="1778"/>
    <x v="9"/>
    <x v="64"/>
    <n v="1040"/>
    <x v="89"/>
    <n v="2106"/>
    <n v="14"/>
    <s v="V.Chandrakala"/>
    <x v="454"/>
    <d v="2021-05-31T00:00:00"/>
    <d v="2022-12-31T00:00:00"/>
    <n v="580"/>
  </r>
  <r>
    <n v="1779"/>
    <x v="9"/>
    <x v="52"/>
    <n v="1038"/>
    <x v="65"/>
    <n v="2107"/>
    <n v="42"/>
    <s v="K.Nagendramma"/>
    <x v="278"/>
    <d v="2021-05-31T00:00:00"/>
    <d v="2022-12-31T00:00:00"/>
    <n v="580"/>
  </r>
  <r>
    <n v="1780"/>
    <x v="9"/>
    <x v="52"/>
    <n v="1038"/>
    <x v="65"/>
    <n v="2108"/>
    <n v="43"/>
    <s v="A.Yellamma"/>
    <x v="448"/>
    <d v="2021-05-31T00:00:00"/>
    <d v="2022-12-31T00:00:00"/>
    <n v="580"/>
  </r>
  <r>
    <n v="1781"/>
    <x v="9"/>
    <x v="52"/>
    <n v="1038"/>
    <x v="65"/>
    <n v="2109"/>
    <n v="44"/>
    <s v="R.Adinarayanamma"/>
    <x v="392"/>
    <d v="2021-05-31T00:00:00"/>
    <d v="2022-12-31T00:00:00"/>
    <n v="580"/>
  </r>
  <r>
    <n v="1782"/>
    <x v="9"/>
    <x v="52"/>
    <n v="1038"/>
    <x v="65"/>
    <n v="2110"/>
    <n v="45"/>
    <s v="R.Lakshmidevi"/>
    <x v="83"/>
    <d v="2021-05-31T00:00:00"/>
    <d v="2022-12-31T00:00:00"/>
    <n v="580"/>
  </r>
  <r>
    <n v="1783"/>
    <x v="9"/>
    <x v="52"/>
    <n v="1038"/>
    <x v="65"/>
    <n v="2111"/>
    <n v="46"/>
    <s v="G.Gangamma"/>
    <x v="278"/>
    <d v="2021-05-31T00:00:00"/>
    <d v="2022-12-31T00:00:00"/>
    <n v="580"/>
  </r>
  <r>
    <n v="1784"/>
    <x v="9"/>
    <x v="52"/>
    <n v="1038"/>
    <x v="65"/>
    <n v="2112"/>
    <n v="47"/>
    <s v="N.Chandrakala"/>
    <x v="193"/>
    <d v="2021-05-31T00:00:00"/>
    <d v="2022-12-31T00:00:00"/>
    <n v="580"/>
  </r>
  <r>
    <n v="1785"/>
    <x v="9"/>
    <x v="52"/>
    <n v="1038"/>
    <x v="65"/>
    <n v="2113"/>
    <n v="48"/>
    <s v="M.Bavani"/>
    <x v="134"/>
    <d v="2021-05-31T00:00:00"/>
    <d v="2022-12-31T00:00:00"/>
    <n v="580"/>
  </r>
  <r>
    <n v="1786"/>
    <x v="3"/>
    <x v="70"/>
    <n v="922"/>
    <x v="98"/>
    <n v="2114"/>
    <n v="1"/>
    <s v="K.Yallamma"/>
    <x v="456"/>
    <d v="2021-05-31T00:00:00"/>
    <d v="2022-12-31T00:00:00"/>
    <n v="580"/>
  </r>
  <r>
    <n v="1787"/>
    <x v="3"/>
    <x v="70"/>
    <n v="922"/>
    <x v="98"/>
    <n v="2115"/>
    <n v="2"/>
    <s v="P.Kamakshi"/>
    <x v="456"/>
    <d v="2021-05-31T00:00:00"/>
    <d v="2022-12-31T00:00:00"/>
    <n v="580"/>
  </r>
  <r>
    <n v="1788"/>
    <x v="3"/>
    <x v="70"/>
    <n v="922"/>
    <x v="98"/>
    <n v="2116"/>
    <n v="3"/>
    <s v="K.Lakshminarasamma"/>
    <x v="456"/>
    <d v="2021-05-31T00:00:00"/>
    <d v="2022-12-31T00:00:00"/>
    <n v="580"/>
  </r>
  <r>
    <n v="1789"/>
    <x v="3"/>
    <x v="70"/>
    <n v="922"/>
    <x v="98"/>
    <n v="2117"/>
    <n v="4"/>
    <s v="D.Venkata Ramanamma"/>
    <x v="456"/>
    <d v="2021-05-31T00:00:00"/>
    <d v="2022-12-31T00:00:00"/>
    <n v="580"/>
  </r>
  <r>
    <n v="1790"/>
    <x v="3"/>
    <x v="70"/>
    <n v="922"/>
    <x v="98"/>
    <n v="2118"/>
    <n v="5"/>
    <s v="D.Aruna"/>
    <x v="456"/>
    <d v="2021-05-31T00:00:00"/>
    <d v="2022-12-31T00:00:00"/>
    <n v="580"/>
  </r>
  <r>
    <n v="1791"/>
    <x v="3"/>
    <x v="70"/>
    <n v="922"/>
    <x v="98"/>
    <n v="2119"/>
    <n v="6"/>
    <s v="A.Kamala"/>
    <x v="456"/>
    <d v="2021-05-31T00:00:00"/>
    <d v="2022-12-31T00:00:00"/>
    <n v="580"/>
  </r>
  <r>
    <n v="1792"/>
    <x v="3"/>
    <x v="70"/>
    <n v="922"/>
    <x v="98"/>
    <n v="2120"/>
    <n v="7"/>
    <s v="P.Puspavathi"/>
    <x v="456"/>
    <d v="2021-05-31T00:00:00"/>
    <d v="2022-12-31T00:00:00"/>
    <n v="580"/>
  </r>
  <r>
    <n v="1793"/>
    <x v="3"/>
    <x v="70"/>
    <n v="922"/>
    <x v="98"/>
    <n v="2121"/>
    <n v="8"/>
    <s v="P.Sudhamani"/>
    <x v="456"/>
    <d v="2021-05-31T00:00:00"/>
    <d v="2022-12-31T00:00:00"/>
    <n v="580"/>
  </r>
  <r>
    <n v="1794"/>
    <x v="3"/>
    <x v="70"/>
    <n v="922"/>
    <x v="98"/>
    <n v="2122"/>
    <n v="9"/>
    <s v="P.Saraswathi"/>
    <x v="456"/>
    <d v="2021-05-31T00:00:00"/>
    <d v="2022-12-31T00:00:00"/>
    <n v="580"/>
  </r>
  <r>
    <n v="1795"/>
    <x v="3"/>
    <x v="70"/>
    <n v="922"/>
    <x v="98"/>
    <n v="2123"/>
    <n v="10"/>
    <s v="V.Swathi"/>
    <x v="456"/>
    <d v="2021-05-31T00:00:00"/>
    <d v="2022-12-31T00:00:00"/>
    <n v="580"/>
  </r>
  <r>
    <n v="1796"/>
    <x v="3"/>
    <x v="71"/>
    <n v="953"/>
    <x v="99"/>
    <n v="2124"/>
    <n v="1"/>
    <s v="N.Suguna"/>
    <x v="316"/>
    <d v="2021-05-31T00:00:00"/>
    <d v="2022-12-31T00:00:00"/>
    <n v="580"/>
  </r>
  <r>
    <n v="1797"/>
    <x v="3"/>
    <x v="71"/>
    <n v="953"/>
    <x v="99"/>
    <n v="2125"/>
    <n v="2"/>
    <s v="N.Lakshiminarasamma"/>
    <x v="316"/>
    <d v="2021-05-31T00:00:00"/>
    <d v="2022-12-31T00:00:00"/>
    <n v="580"/>
  </r>
  <r>
    <n v="1798"/>
    <x v="3"/>
    <x v="71"/>
    <n v="953"/>
    <x v="99"/>
    <n v="2126"/>
    <n v="3"/>
    <s v="K.Lakshmi Devi"/>
    <x v="316"/>
    <d v="2021-05-31T00:00:00"/>
    <d v="2022-12-31T00:00:00"/>
    <n v="580"/>
  </r>
  <r>
    <n v="1799"/>
    <x v="3"/>
    <x v="71"/>
    <n v="953"/>
    <x v="99"/>
    <n v="2127"/>
    <n v="4"/>
    <s v="K.Santhi"/>
    <x v="135"/>
    <d v="2021-05-31T00:00:00"/>
    <d v="2022-12-31T00:00:00"/>
    <n v="580"/>
  </r>
  <r>
    <n v="1800"/>
    <x v="3"/>
    <x v="71"/>
    <n v="953"/>
    <x v="99"/>
    <n v="2128"/>
    <n v="5"/>
    <s v="K.Sobharani"/>
    <x v="316"/>
    <d v="2021-05-31T00:00:00"/>
    <d v="2022-12-31T00:00:00"/>
    <n v="580"/>
  </r>
  <r>
    <n v="1801"/>
    <x v="3"/>
    <x v="71"/>
    <n v="953"/>
    <x v="99"/>
    <n v="2129"/>
    <n v="6"/>
    <s v="H.Ramalakshmamma"/>
    <x v="316"/>
    <d v="2021-05-31T00:00:00"/>
    <d v="2022-12-31T00:00:00"/>
    <n v="580"/>
  </r>
  <r>
    <n v="1802"/>
    <x v="3"/>
    <x v="71"/>
    <n v="953"/>
    <x v="99"/>
    <n v="2130"/>
    <n v="7"/>
    <s v="Veluri  Lakshmi Devi"/>
    <x v="177"/>
    <d v="2021-05-31T00:00:00"/>
    <d v="2022-12-31T00:00:00"/>
    <n v="580"/>
  </r>
  <r>
    <n v="1803"/>
    <x v="3"/>
    <x v="71"/>
    <n v="953"/>
    <x v="99"/>
    <n v="2131"/>
    <n v="8"/>
    <s v="Eslavath Parvathamma"/>
    <x v="316"/>
    <d v="2021-05-31T00:00:00"/>
    <d v="2022-12-31T00:00:00"/>
    <n v="580"/>
  </r>
  <r>
    <n v="1804"/>
    <x v="3"/>
    <x v="71"/>
    <n v="953"/>
    <x v="99"/>
    <n v="2132"/>
    <n v="9"/>
    <s v="M.Parvathi"/>
    <x v="240"/>
    <d v="2021-05-31T00:00:00"/>
    <d v="2022-12-31T00:00:00"/>
    <n v="580"/>
  </r>
  <r>
    <n v="1805"/>
    <x v="3"/>
    <x v="71"/>
    <n v="953"/>
    <x v="99"/>
    <n v="2133"/>
    <n v="10"/>
    <s v="M.Kullayamma"/>
    <x v="177"/>
    <d v="2021-05-31T00:00:00"/>
    <d v="2022-12-31T00:00:00"/>
    <n v="580"/>
  </r>
  <r>
    <n v="1806"/>
    <x v="3"/>
    <x v="71"/>
    <n v="953"/>
    <x v="99"/>
    <n v="2134"/>
    <n v="11"/>
    <s v="M.Lakshmi Narayanamma"/>
    <x v="452"/>
    <d v="2021-05-31T00:00:00"/>
    <d v="2022-12-31T00:00:00"/>
    <n v="580"/>
  </r>
  <r>
    <n v="1807"/>
    <x v="3"/>
    <x v="71"/>
    <n v="953"/>
    <x v="99"/>
    <n v="2135"/>
    <n v="12"/>
    <s v="E.Rathnamma"/>
    <x v="452"/>
    <d v="2021-05-31T00:00:00"/>
    <d v="2022-12-31T00:00:00"/>
    <n v="580"/>
  </r>
  <r>
    <n v="1808"/>
    <x v="3"/>
    <x v="71"/>
    <n v="953"/>
    <x v="99"/>
    <n v="2136"/>
    <n v="13"/>
    <s v="H.Lakshmakka"/>
    <x v="316"/>
    <d v="2021-05-31T00:00:00"/>
    <d v="2022-12-31T00:00:00"/>
    <n v="580"/>
  </r>
  <r>
    <n v="1809"/>
    <x v="3"/>
    <x v="71"/>
    <n v="953"/>
    <x v="99"/>
    <n v="2137"/>
    <n v="14"/>
    <s v="B.Sivamma"/>
    <x v="129"/>
    <d v="2021-05-31T00:00:00"/>
    <d v="2022-12-31T00:00:00"/>
    <n v="580"/>
  </r>
  <r>
    <n v="1810"/>
    <x v="3"/>
    <x v="71"/>
    <n v="953"/>
    <x v="99"/>
    <n v="2138"/>
    <n v="15"/>
    <s v="S.Mangamma"/>
    <x v="167"/>
    <d v="2021-05-31T00:00:00"/>
    <d v="2022-12-31T00:00:00"/>
    <n v="580"/>
  </r>
  <r>
    <n v="1811"/>
    <x v="3"/>
    <x v="71"/>
    <n v="953"/>
    <x v="99"/>
    <n v="2139"/>
    <n v="16"/>
    <s v="N.Varalakshmi"/>
    <x v="316"/>
    <d v="2021-05-31T00:00:00"/>
    <d v="2022-12-31T00:00:00"/>
    <n v="580"/>
  </r>
  <r>
    <n v="1812"/>
    <x v="7"/>
    <x v="17"/>
    <n v="1113"/>
    <x v="21"/>
    <n v="2140"/>
    <n v="1"/>
    <s v="G Padhavathi"/>
    <x v="457"/>
    <d v="2021-05-31T00:00:00"/>
    <d v="2022-12-31T00:00:00"/>
    <n v="580"/>
  </r>
  <r>
    <n v="1813"/>
    <x v="7"/>
    <x v="17"/>
    <n v="1113"/>
    <x v="21"/>
    <n v="2141"/>
    <n v="2"/>
    <s v="M Nagarathamma"/>
    <x v="91"/>
    <d v="2021-05-31T00:00:00"/>
    <d v="2022-12-31T00:00:00"/>
    <n v="580"/>
  </r>
  <r>
    <n v="1814"/>
    <x v="7"/>
    <x v="17"/>
    <n v="1113"/>
    <x v="21"/>
    <n v="2142"/>
    <n v="3"/>
    <s v="M Nagalakshmi"/>
    <x v="91"/>
    <d v="2021-05-31T00:00:00"/>
    <d v="2022-12-31T00:00:00"/>
    <n v="580"/>
  </r>
  <r>
    <n v="1815"/>
    <x v="7"/>
    <x v="17"/>
    <n v="1113"/>
    <x v="21"/>
    <n v="2143"/>
    <n v="4"/>
    <s v="M Rajaswari"/>
    <x v="91"/>
    <d v="2021-05-31T00:00:00"/>
    <d v="2022-12-31T00:00:00"/>
    <n v="580"/>
  </r>
  <r>
    <n v="1816"/>
    <x v="7"/>
    <x v="17"/>
    <n v="1113"/>
    <x v="21"/>
    <n v="2144"/>
    <n v="5"/>
    <s v="V Lakshmimma"/>
    <x v="128"/>
    <d v="2021-05-31T00:00:00"/>
    <d v="2022-12-31T00:00:00"/>
    <n v="580"/>
  </r>
  <r>
    <n v="1817"/>
    <x v="7"/>
    <x v="17"/>
    <n v="1113"/>
    <x v="21"/>
    <n v="2145"/>
    <n v="6"/>
    <s v="M Venkatanarayanamma"/>
    <x v="458"/>
    <d v="2021-05-31T00:00:00"/>
    <d v="2022-12-31T00:00:00"/>
    <n v="580"/>
  </r>
  <r>
    <n v="1818"/>
    <x v="7"/>
    <x v="17"/>
    <n v="1113"/>
    <x v="21"/>
    <n v="2146"/>
    <n v="7"/>
    <s v="Ramanjinamma"/>
    <x v="459"/>
    <d v="2021-05-31T00:00:00"/>
    <d v="2022-12-31T00:00:00"/>
    <n v="580"/>
  </r>
  <r>
    <n v="1819"/>
    <x v="7"/>
    <x v="17"/>
    <n v="1113"/>
    <x v="21"/>
    <n v="2147"/>
    <n v="8"/>
    <s v="Sujathamma"/>
    <x v="460"/>
    <d v="2021-05-31T00:00:00"/>
    <d v="2022-12-31T00:00:00"/>
    <n v="580"/>
  </r>
  <r>
    <n v="1820"/>
    <x v="7"/>
    <x v="17"/>
    <n v="1113"/>
    <x v="21"/>
    <n v="2148"/>
    <n v="9"/>
    <s v="G Lakshmi bayamma"/>
    <x v="458"/>
    <d v="2021-05-31T00:00:00"/>
    <d v="2022-12-31T00:00:00"/>
    <n v="580"/>
  </r>
  <r>
    <n v="1821"/>
    <x v="7"/>
    <x v="17"/>
    <n v="1113"/>
    <x v="21"/>
    <n v="2149"/>
    <n v="10"/>
    <s v="Thirupalamma"/>
    <x v="91"/>
    <d v="2021-05-31T00:00:00"/>
    <d v="2022-12-31T00:00:00"/>
    <n v="580"/>
  </r>
  <r>
    <n v="1822"/>
    <x v="7"/>
    <x v="17"/>
    <n v="1113"/>
    <x v="21"/>
    <n v="2150"/>
    <n v="11"/>
    <s v="V Lakshmimma"/>
    <x v="458"/>
    <d v="2021-05-31T00:00:00"/>
    <d v="2022-12-31T00:00:00"/>
    <n v="580"/>
  </r>
  <r>
    <n v="1823"/>
    <x v="7"/>
    <x v="17"/>
    <n v="1113"/>
    <x v="21"/>
    <n v="2151"/>
    <n v="12"/>
    <s v="J Musalamma"/>
    <x v="460"/>
    <d v="2021-05-31T00:00:00"/>
    <d v="2022-12-31T00:00:00"/>
    <n v="580"/>
  </r>
  <r>
    <n v="1824"/>
    <x v="7"/>
    <x v="17"/>
    <n v="1113"/>
    <x v="21"/>
    <n v="2152"/>
    <n v="13"/>
    <s v="B Lakshmi devi"/>
    <x v="93"/>
    <d v="2021-05-31T00:00:00"/>
    <d v="2022-12-31T00:00:00"/>
    <n v="580"/>
  </r>
  <r>
    <n v="1825"/>
    <x v="7"/>
    <x v="17"/>
    <n v="1113"/>
    <x v="21"/>
    <n v="2153"/>
    <n v="14"/>
    <s v="V Munamma"/>
    <x v="91"/>
    <d v="2021-05-31T00:00:00"/>
    <d v="2022-12-31T00:00:00"/>
    <n v="580"/>
  </r>
  <r>
    <n v="1826"/>
    <x v="7"/>
    <x v="17"/>
    <n v="1113"/>
    <x v="21"/>
    <n v="2154"/>
    <n v="15"/>
    <s v="V Lakshmimma"/>
    <x v="90"/>
    <d v="2021-05-31T00:00:00"/>
    <d v="2022-12-31T00:00:00"/>
    <n v="580"/>
  </r>
  <r>
    <n v="1827"/>
    <x v="7"/>
    <x v="17"/>
    <n v="1113"/>
    <x v="21"/>
    <n v="2155"/>
    <n v="16"/>
    <s v="G Saraswathi"/>
    <x v="91"/>
    <d v="2021-05-31T00:00:00"/>
    <d v="2022-12-31T00:00:00"/>
    <n v="580"/>
  </r>
  <r>
    <n v="1828"/>
    <x v="7"/>
    <x v="17"/>
    <n v="1113"/>
    <x v="21"/>
    <n v="2156"/>
    <n v="17"/>
    <s v="J Ranukamma"/>
    <x v="91"/>
    <d v="2021-05-31T00:00:00"/>
    <d v="2022-12-31T00:00:00"/>
    <n v="580"/>
  </r>
  <r>
    <n v="1829"/>
    <x v="7"/>
    <x v="17"/>
    <n v="1113"/>
    <x v="21"/>
    <n v="2157"/>
    <n v="18"/>
    <s v="M Sharadha"/>
    <x v="91"/>
    <d v="2021-05-31T00:00:00"/>
    <d v="2022-12-31T00:00:00"/>
    <n v="580"/>
  </r>
  <r>
    <n v="1830"/>
    <x v="12"/>
    <x v="63"/>
    <n v="1106"/>
    <x v="93"/>
    <n v="2158"/>
    <n v="13"/>
    <s v="J.Ramakrishnamma"/>
    <x v="430"/>
    <d v="2021-05-31T00:00:00"/>
    <d v="2022-12-31T00:00:00"/>
    <n v="580"/>
  </r>
  <r>
    <n v="1831"/>
    <x v="12"/>
    <x v="63"/>
    <n v="1106"/>
    <x v="93"/>
    <n v="2159"/>
    <n v="14"/>
    <s v="Devarakonda Neelavatti"/>
    <x v="343"/>
    <d v="2021-05-31T00:00:00"/>
    <d v="2022-12-31T00:00:00"/>
    <n v="580"/>
  </r>
  <r>
    <n v="1832"/>
    <x v="12"/>
    <x v="63"/>
    <n v="1106"/>
    <x v="93"/>
    <n v="2160"/>
    <n v="15"/>
    <s v="Butra Alivalamma"/>
    <x v="367"/>
    <d v="2021-05-31T00:00:00"/>
    <d v="2022-12-31T00:00:00"/>
    <n v="580"/>
  </r>
  <r>
    <n v="1833"/>
    <x v="3"/>
    <x v="70"/>
    <n v="922"/>
    <x v="98"/>
    <n v="2161"/>
    <n v="11"/>
    <s v="H.Lakshmakka"/>
    <x v="456"/>
    <d v="2021-05-31T00:00:00"/>
    <d v="2022-12-31T00:00:00"/>
    <n v="580"/>
  </r>
  <r>
    <n v="1834"/>
    <x v="8"/>
    <x v="42"/>
    <n v="989"/>
    <x v="51"/>
    <n v="2162"/>
    <n v="1"/>
    <s v="B.Rangamma"/>
    <x v="461"/>
    <d v="2021-05-31T00:00:00"/>
    <d v="2022-12-31T00:00:00"/>
    <n v="580"/>
  </r>
  <r>
    <n v="1835"/>
    <x v="8"/>
    <x v="42"/>
    <n v="989"/>
    <x v="51"/>
    <n v="2163"/>
    <n v="2"/>
    <s v="B.Lakshmikanthamma"/>
    <x v="461"/>
    <d v="2021-05-31T00:00:00"/>
    <d v="2022-12-31T00:00:00"/>
    <n v="580"/>
  </r>
  <r>
    <n v="1836"/>
    <x v="8"/>
    <x v="42"/>
    <n v="989"/>
    <x v="51"/>
    <n v="2164"/>
    <n v="3"/>
    <s v="P.Parvathamma"/>
    <x v="170"/>
    <d v="2021-05-31T00:00:00"/>
    <d v="2022-12-31T00:00:00"/>
    <n v="580"/>
  </r>
  <r>
    <n v="1837"/>
    <x v="8"/>
    <x v="42"/>
    <n v="989"/>
    <x v="51"/>
    <n v="2165"/>
    <n v="4"/>
    <s v="P.Nagulamma"/>
    <x v="461"/>
    <d v="2021-05-31T00:00:00"/>
    <d v="2022-12-31T00:00:00"/>
    <n v="580"/>
  </r>
  <r>
    <n v="1838"/>
    <x v="8"/>
    <x v="42"/>
    <n v="989"/>
    <x v="51"/>
    <n v="2166"/>
    <n v="5"/>
    <s v="A.Ramanjinamma"/>
    <x v="461"/>
    <d v="2021-05-31T00:00:00"/>
    <d v="2022-12-31T00:00:00"/>
    <n v="580"/>
  </r>
  <r>
    <n v="1839"/>
    <x v="8"/>
    <x v="42"/>
    <n v="989"/>
    <x v="51"/>
    <n v="2167"/>
    <n v="6"/>
    <s v="A.Ranganayakamma"/>
    <x v="461"/>
    <d v="2021-05-31T00:00:00"/>
    <d v="2022-12-31T00:00:00"/>
    <n v="580"/>
  </r>
  <r>
    <n v="1840"/>
    <x v="8"/>
    <x v="42"/>
    <n v="989"/>
    <x v="51"/>
    <n v="2168"/>
    <n v="7"/>
    <s v="A.Kullayamma"/>
    <x v="461"/>
    <d v="2021-05-31T00:00:00"/>
    <d v="2022-12-31T00:00:00"/>
    <n v="580"/>
  </r>
  <r>
    <n v="1841"/>
    <x v="8"/>
    <x v="42"/>
    <n v="989"/>
    <x v="51"/>
    <n v="2169"/>
    <n v="8"/>
    <s v="P.Kullayamma"/>
    <x v="461"/>
    <d v="2021-05-31T00:00:00"/>
    <d v="2022-12-31T00:00:00"/>
    <n v="580"/>
  </r>
  <r>
    <n v="1842"/>
    <x v="8"/>
    <x v="42"/>
    <n v="989"/>
    <x v="51"/>
    <n v="2170"/>
    <n v="9"/>
    <s v="B.Peddakka"/>
    <x v="461"/>
    <d v="2021-05-31T00:00:00"/>
    <d v="2022-12-31T00:00:00"/>
    <n v="580"/>
  </r>
  <r>
    <n v="1843"/>
    <x v="8"/>
    <x v="42"/>
    <n v="989"/>
    <x v="51"/>
    <n v="2171"/>
    <n v="10"/>
    <s v="O.Nagendramma"/>
    <x v="461"/>
    <d v="2021-05-31T00:00:00"/>
    <d v="2022-12-31T00:00:00"/>
    <n v="580"/>
  </r>
  <r>
    <n v="1844"/>
    <x v="8"/>
    <x v="42"/>
    <n v="989"/>
    <x v="51"/>
    <n v="2172"/>
    <n v="11"/>
    <s v="D.Nagalakshmi"/>
    <x v="461"/>
    <d v="2021-05-31T00:00:00"/>
    <d v="2022-12-31T00:00:00"/>
    <n v="580"/>
  </r>
  <r>
    <n v="1845"/>
    <x v="8"/>
    <x v="42"/>
    <n v="989"/>
    <x v="51"/>
    <n v="2173"/>
    <n v="12"/>
    <s v="R.Kullayamma"/>
    <x v="93"/>
    <d v="2021-05-31T00:00:00"/>
    <d v="2022-12-31T00:00:00"/>
    <n v="580"/>
  </r>
  <r>
    <n v="1846"/>
    <x v="8"/>
    <x v="42"/>
    <n v="989"/>
    <x v="51"/>
    <n v="2174"/>
    <n v="13"/>
    <s v="N.Kanthamma"/>
    <x v="93"/>
    <d v="2021-05-31T00:00:00"/>
    <d v="2022-12-31T00:00:00"/>
    <n v="580"/>
  </r>
  <r>
    <n v="1847"/>
    <x v="8"/>
    <x v="42"/>
    <n v="989"/>
    <x v="51"/>
    <n v="2175"/>
    <n v="14"/>
    <s v="R.Krishnakumari"/>
    <x v="93"/>
    <d v="2021-05-31T00:00:00"/>
    <d v="2022-12-31T00:00:00"/>
    <n v="580"/>
  </r>
  <r>
    <n v="1848"/>
    <x v="8"/>
    <x v="42"/>
    <n v="989"/>
    <x v="51"/>
    <n v="2176"/>
    <n v="15"/>
    <s v="B.Nagandramma"/>
    <x v="93"/>
    <d v="2021-05-31T00:00:00"/>
    <d v="2022-12-31T00:00:00"/>
    <n v="580"/>
  </r>
  <r>
    <n v="1849"/>
    <x v="8"/>
    <x v="42"/>
    <n v="989"/>
    <x v="51"/>
    <n v="2177"/>
    <n v="16"/>
    <s v="P.Narayanamma"/>
    <x v="253"/>
    <d v="2021-05-31T00:00:00"/>
    <d v="2022-12-31T00:00:00"/>
    <n v="580"/>
  </r>
  <r>
    <n v="1850"/>
    <x v="8"/>
    <x v="42"/>
    <n v="989"/>
    <x v="51"/>
    <n v="2178"/>
    <n v="17"/>
    <s v="M.Sakuntalamma"/>
    <x v="373"/>
    <d v="2021-05-31T00:00:00"/>
    <d v="2022-12-31T00:00:00"/>
    <n v="580"/>
  </r>
  <r>
    <n v="1851"/>
    <x v="8"/>
    <x v="42"/>
    <n v="989"/>
    <x v="51"/>
    <n v="2179"/>
    <n v="18"/>
    <s v="B.Lalkshmi Devi"/>
    <x v="93"/>
    <d v="2021-05-31T00:00:00"/>
    <d v="2022-12-31T00:00:00"/>
    <n v="580"/>
  </r>
  <r>
    <n v="1852"/>
    <x v="8"/>
    <x v="42"/>
    <n v="989"/>
    <x v="51"/>
    <n v="2180"/>
    <n v="19"/>
    <s v="C.Nagalakshmi"/>
    <x v="373"/>
    <d v="2021-05-31T00:00:00"/>
    <d v="2022-12-31T00:00:00"/>
    <n v="580"/>
  </r>
  <r>
    <n v="1853"/>
    <x v="8"/>
    <x v="42"/>
    <n v="989"/>
    <x v="51"/>
    <n v="2181"/>
    <n v="20"/>
    <s v="C.Rajeswaramma"/>
    <x v="93"/>
    <d v="2021-05-31T00:00:00"/>
    <d v="2022-12-31T00:00:00"/>
    <n v="580"/>
  </r>
  <r>
    <n v="1854"/>
    <x v="3"/>
    <x v="9"/>
    <n v="928"/>
    <x v="9"/>
    <n v="2182"/>
    <n v="49"/>
    <s v="Kulshumbee"/>
    <x v="40"/>
    <d v="2021-05-31T00:00:00"/>
    <d v="2022-12-31T00:00:00"/>
    <n v="580"/>
  </r>
  <r>
    <n v="1855"/>
    <x v="2"/>
    <x v="66"/>
    <n v="1101"/>
    <x v="91"/>
    <n v="2183"/>
    <n v="21"/>
    <s v="K.Shasikala"/>
    <x v="195"/>
    <d v="2021-05-31T00:00:00"/>
    <d v="2022-12-31T00:00:00"/>
    <n v="580"/>
  </r>
  <r>
    <n v="1856"/>
    <x v="2"/>
    <x v="66"/>
    <n v="1101"/>
    <x v="91"/>
    <n v="2184"/>
    <n v="22"/>
    <s v="P.Rajeswari"/>
    <x v="373"/>
    <d v="2021-05-31T00:00:00"/>
    <d v="2022-12-31T00:00:00"/>
    <n v="580"/>
  </r>
  <r>
    <n v="1857"/>
    <x v="2"/>
    <x v="65"/>
    <n v="1102"/>
    <x v="90"/>
    <n v="2185"/>
    <n v="27"/>
    <s v="Lakshmidevi"/>
    <x v="434"/>
    <d v="2021-05-31T00:00:00"/>
    <d v="2022-12-31T00:00:00"/>
    <n v="580"/>
  </r>
  <r>
    <n v="1858"/>
    <x v="2"/>
    <x v="65"/>
    <n v="1102"/>
    <x v="90"/>
    <n v="2186"/>
    <n v="28"/>
    <s v="K.Radha"/>
    <x v="434"/>
    <d v="2021-05-31T00:00:00"/>
    <d v="2022-12-31T00:00:00"/>
    <n v="580"/>
  </r>
  <r>
    <n v="1859"/>
    <x v="2"/>
    <x v="65"/>
    <n v="1102"/>
    <x v="90"/>
    <n v="2187"/>
    <n v="29"/>
    <s v="K.Lakshminarasamma"/>
    <x v="434"/>
    <d v="2021-05-31T00:00:00"/>
    <d v="2022-12-31T00:00:00"/>
    <n v="580"/>
  </r>
  <r>
    <n v="1860"/>
    <x v="2"/>
    <x v="67"/>
    <n v="1108"/>
    <x v="94"/>
    <n v="2188"/>
    <n v="16"/>
    <s v="Vanja"/>
    <x v="442"/>
    <d v="2021-05-31T00:00:00"/>
    <d v="2022-12-31T00:00:00"/>
    <n v="580"/>
  </r>
  <r>
    <n v="1861"/>
    <x v="2"/>
    <x v="67"/>
    <n v="1108"/>
    <x v="94"/>
    <n v="2189"/>
    <n v="17"/>
    <s v="D.Nagamma"/>
    <x v="442"/>
    <d v="2021-05-31T00:00:00"/>
    <d v="2022-12-31T00:00:00"/>
    <n v="580"/>
  </r>
  <r>
    <n v="1862"/>
    <x v="2"/>
    <x v="67"/>
    <n v="1108"/>
    <x v="94"/>
    <n v="2190"/>
    <n v="18"/>
    <s v="Padmavathi"/>
    <x v="442"/>
    <d v="2021-05-31T00:00:00"/>
    <d v="2022-12-31T00:00:00"/>
    <n v="580"/>
  </r>
  <r>
    <n v="1863"/>
    <x v="2"/>
    <x v="67"/>
    <n v="1108"/>
    <x v="94"/>
    <n v="2191"/>
    <n v="19"/>
    <s v="Saraswathi"/>
    <x v="442"/>
    <d v="2021-05-31T00:00:00"/>
    <d v="2022-12-31T00:00:00"/>
    <n v="580"/>
  </r>
  <r>
    <n v="1864"/>
    <x v="2"/>
    <x v="67"/>
    <n v="1108"/>
    <x v="94"/>
    <n v="2192"/>
    <n v="20"/>
    <s v="K.Padmavathi"/>
    <x v="442"/>
    <d v="2021-05-31T00:00:00"/>
    <d v="2022-12-31T00:00:00"/>
    <n v="580"/>
  </r>
  <r>
    <n v="1865"/>
    <x v="2"/>
    <x v="67"/>
    <n v="1108"/>
    <x v="94"/>
    <n v="2193"/>
    <n v="21"/>
    <s v="K.Sujatha"/>
    <x v="182"/>
    <d v="2021-05-31T00:00:00"/>
    <d v="2022-12-31T00:00:00"/>
    <n v="580"/>
  </r>
  <r>
    <n v="1866"/>
    <x v="2"/>
    <x v="67"/>
    <n v="1108"/>
    <x v="94"/>
    <n v="2194"/>
    <n v="22"/>
    <s v="B.Bhagyamma"/>
    <x v="182"/>
    <d v="2021-05-31T00:00:00"/>
    <d v="2022-12-31T00:00:00"/>
    <n v="580"/>
  </r>
  <r>
    <n v="1867"/>
    <x v="2"/>
    <x v="67"/>
    <n v="1108"/>
    <x v="94"/>
    <n v="2195"/>
    <n v="23"/>
    <s v="Venkataramanamma"/>
    <x v="462"/>
    <d v="2021-05-31T00:00:00"/>
    <d v="2022-12-31T00:00:00"/>
    <n v="580"/>
  </r>
  <r>
    <n v="1868"/>
    <x v="2"/>
    <x v="67"/>
    <n v="1108"/>
    <x v="94"/>
    <n v="2196"/>
    <n v="24"/>
    <s v="Lakshmidevi"/>
    <x v="400"/>
    <d v="2021-05-31T00:00:00"/>
    <d v="2022-12-31T00:00:00"/>
    <n v="580"/>
  </r>
  <r>
    <n v="1869"/>
    <x v="2"/>
    <x v="67"/>
    <n v="1108"/>
    <x v="94"/>
    <n v="2197"/>
    <n v="25"/>
    <s v="Arunna"/>
    <x v="182"/>
    <d v="2021-05-31T00:00:00"/>
    <d v="2022-12-31T00:00:00"/>
    <n v="580"/>
  </r>
  <r>
    <n v="1870"/>
    <x v="2"/>
    <x v="67"/>
    <n v="1108"/>
    <x v="94"/>
    <n v="2198"/>
    <n v="26"/>
    <s v="J.Thriveni"/>
    <x v="463"/>
    <d v="2021-05-31T00:00:00"/>
    <d v="2022-12-31T00:00:00"/>
    <n v="580"/>
  </r>
  <r>
    <n v="1871"/>
    <x v="2"/>
    <x v="67"/>
    <n v="1108"/>
    <x v="94"/>
    <n v="2199"/>
    <n v="27"/>
    <s v="Chenamma"/>
    <x v="361"/>
    <d v="2021-05-31T00:00:00"/>
    <d v="2022-12-31T00:00:00"/>
    <n v="580"/>
  </r>
  <r>
    <n v="1872"/>
    <x v="2"/>
    <x v="67"/>
    <n v="1108"/>
    <x v="94"/>
    <n v="2200"/>
    <n v="28"/>
    <s v="Manjula"/>
    <x v="361"/>
    <d v="2021-05-31T00:00:00"/>
    <d v="2022-12-31T00:00:00"/>
    <n v="580"/>
  </r>
  <r>
    <n v="1873"/>
    <x v="2"/>
    <x v="67"/>
    <n v="1108"/>
    <x v="94"/>
    <n v="2201"/>
    <n v="29"/>
    <s v="T.Chenamma"/>
    <x v="400"/>
    <d v="2021-05-31T00:00:00"/>
    <d v="2022-12-31T00:00:00"/>
    <n v="580"/>
  </r>
  <r>
    <n v="1874"/>
    <x v="2"/>
    <x v="66"/>
    <n v="1101"/>
    <x v="91"/>
    <n v="2202"/>
    <n v="23"/>
    <s v="Anantamma"/>
    <x v="373"/>
    <d v="2021-05-31T00:00:00"/>
    <d v="2022-12-31T00:00:00"/>
    <n v="580"/>
  </r>
  <r>
    <n v="1875"/>
    <x v="11"/>
    <x v="35"/>
    <n v="1100"/>
    <x v="88"/>
    <n v="2203"/>
    <n v="78"/>
    <s v="Sai"/>
    <x v="27"/>
    <d v="2021-05-31T00:00:00"/>
    <d v="2022-12-31T00:00:00"/>
    <n v="580"/>
  </r>
  <r>
    <n v="1876"/>
    <x v="11"/>
    <x v="35"/>
    <n v="1100"/>
    <x v="88"/>
    <n v="2204"/>
    <n v="79"/>
    <s v="K Manjula"/>
    <x v="399"/>
    <d v="2021-05-31T00:00:00"/>
    <d v="2022-12-31T00:00:00"/>
    <n v="580"/>
  </r>
  <r>
    <n v="1877"/>
    <x v="11"/>
    <x v="35"/>
    <n v="1100"/>
    <x v="88"/>
    <n v="2205"/>
    <n v="80"/>
    <s v="Yasodamma"/>
    <x v="163"/>
    <d v="2021-05-31T00:00:00"/>
    <d v="2022-12-31T00:00:00"/>
    <n v="580"/>
  </r>
  <r>
    <n v="1878"/>
    <x v="11"/>
    <x v="35"/>
    <n v="1100"/>
    <x v="88"/>
    <n v="2206"/>
    <n v="81"/>
    <s v="M Sanjeevarayudu"/>
    <x v="163"/>
    <d v="2021-05-31T00:00:00"/>
    <d v="2022-12-31T00:00:00"/>
    <n v="580"/>
  </r>
  <r>
    <n v="1879"/>
    <x v="11"/>
    <x v="35"/>
    <n v="1100"/>
    <x v="88"/>
    <n v="2207"/>
    <n v="82"/>
    <s v="Bangaru Muthyalamma"/>
    <x v="464"/>
    <d v="2021-05-31T00:00:00"/>
    <d v="2022-12-31T00:00:00"/>
    <n v="580"/>
  </r>
  <r>
    <n v="1880"/>
    <x v="11"/>
    <x v="35"/>
    <n v="1100"/>
    <x v="88"/>
    <n v="2208"/>
    <n v="83"/>
    <s v="P Shivamma"/>
    <x v="465"/>
    <d v="2021-05-31T00:00:00"/>
    <d v="2022-12-31T00:00:00"/>
    <n v="580"/>
  </r>
  <r>
    <n v="1881"/>
    <x v="11"/>
    <x v="35"/>
    <n v="1100"/>
    <x v="88"/>
    <n v="2209"/>
    <n v="84"/>
    <s v="B Salamma"/>
    <x v="163"/>
    <d v="2021-05-31T00:00:00"/>
    <d v="2022-12-31T00:00:00"/>
    <n v="580"/>
  </r>
  <r>
    <n v="1882"/>
    <x v="11"/>
    <x v="35"/>
    <n v="1100"/>
    <x v="88"/>
    <n v="2210"/>
    <n v="85"/>
    <s v="B Ramalakshmi"/>
    <x v="163"/>
    <d v="2021-05-31T00:00:00"/>
    <d v="2022-12-31T00:00:00"/>
    <n v="580"/>
  </r>
  <r>
    <n v="1883"/>
    <x v="11"/>
    <x v="35"/>
    <n v="1100"/>
    <x v="88"/>
    <n v="2211"/>
    <n v="86"/>
    <s v="P. Lakshmidevi"/>
    <x v="102"/>
    <d v="2021-05-31T00:00:00"/>
    <d v="2022-12-31T00:00:00"/>
    <n v="580"/>
  </r>
  <r>
    <n v="1884"/>
    <x v="11"/>
    <x v="35"/>
    <n v="1100"/>
    <x v="88"/>
    <n v="2212"/>
    <n v="87"/>
    <s v="P. Jayalakshmi"/>
    <x v="163"/>
    <d v="2021-05-31T00:00:00"/>
    <d v="2022-12-31T00:00:00"/>
    <n v="580"/>
  </r>
  <r>
    <n v="1885"/>
    <x v="11"/>
    <x v="35"/>
    <n v="1100"/>
    <x v="88"/>
    <n v="2213"/>
    <n v="88"/>
    <s v="Y Yerramma"/>
    <x v="464"/>
    <d v="2021-05-31T00:00:00"/>
    <d v="2022-12-31T00:00:00"/>
    <n v="580"/>
  </r>
  <r>
    <n v="1886"/>
    <x v="11"/>
    <x v="35"/>
    <n v="1100"/>
    <x v="88"/>
    <n v="2214"/>
    <n v="89"/>
    <s v="P Krishnavani"/>
    <x v="466"/>
    <d v="2021-05-31T00:00:00"/>
    <d v="2022-12-31T00:00:00"/>
    <n v="580"/>
  </r>
  <r>
    <n v="1887"/>
    <x v="11"/>
    <x v="35"/>
    <n v="1100"/>
    <x v="88"/>
    <n v="2215"/>
    <n v="90"/>
    <s v="M. Eswaramma"/>
    <x v="467"/>
    <d v="2021-05-31T00:00:00"/>
    <d v="2022-12-31T00:00:00"/>
    <n v="580"/>
  </r>
  <r>
    <n v="1888"/>
    <x v="11"/>
    <x v="35"/>
    <n v="1100"/>
    <x v="88"/>
    <n v="2216"/>
    <n v="91"/>
    <s v="Chira Ademma"/>
    <x v="398"/>
    <d v="2021-05-31T00:00:00"/>
    <d v="2022-12-31T00:00:00"/>
    <n v="580"/>
  </r>
  <r>
    <n v="1889"/>
    <x v="11"/>
    <x v="35"/>
    <n v="1100"/>
    <x v="88"/>
    <n v="2217"/>
    <n v="92"/>
    <s v="Umadevi"/>
    <x v="163"/>
    <d v="2021-05-31T00:00:00"/>
    <d v="2022-12-31T00:00:00"/>
    <n v="580"/>
  </r>
  <r>
    <n v="1890"/>
    <x v="11"/>
    <x v="35"/>
    <n v="1100"/>
    <x v="88"/>
    <n v="2218"/>
    <n v="93"/>
    <s v="V. Yasodamma"/>
    <x v="163"/>
    <d v="2021-05-31T00:00:00"/>
    <d v="2022-12-31T00:00:00"/>
    <n v="580"/>
  </r>
  <r>
    <n v="1891"/>
    <x v="11"/>
    <x v="35"/>
    <n v="1100"/>
    <x v="88"/>
    <n v="2219"/>
    <n v="94"/>
    <s v="V. Vanitha"/>
    <x v="163"/>
    <d v="2021-05-31T00:00:00"/>
    <d v="2022-12-31T00:00:00"/>
    <n v="580"/>
  </r>
  <r>
    <n v="1892"/>
    <x v="11"/>
    <x v="35"/>
    <n v="1100"/>
    <x v="88"/>
    <n v="2220"/>
    <n v="95"/>
    <s v="P. Lakshmidevi"/>
    <x v="394"/>
    <d v="2021-05-31T00:00:00"/>
    <d v="2022-12-31T00:00:00"/>
    <n v="580"/>
  </r>
  <r>
    <n v="1893"/>
    <x v="11"/>
    <x v="35"/>
    <n v="1100"/>
    <x v="88"/>
    <n v="2221"/>
    <n v="96"/>
    <s v="P Narayanamm"/>
    <x v="394"/>
    <d v="2021-05-31T00:00:00"/>
    <d v="2022-12-31T00:00:00"/>
    <n v="580"/>
  </r>
  <r>
    <n v="1894"/>
    <x v="11"/>
    <x v="35"/>
    <n v="1100"/>
    <x v="88"/>
    <n v="2222"/>
    <n v="97"/>
    <s v="Uddula Arunamma"/>
    <x v="163"/>
    <d v="2021-05-31T00:00:00"/>
    <d v="2022-12-31T00:00:00"/>
    <n v="580"/>
  </r>
  <r>
    <n v="1895"/>
    <x v="11"/>
    <x v="35"/>
    <n v="1100"/>
    <x v="88"/>
    <n v="2223"/>
    <n v="98"/>
    <s v="S. Barathi"/>
    <x v="163"/>
    <d v="2021-05-31T00:00:00"/>
    <d v="2022-12-31T00:00:00"/>
    <n v="580"/>
  </r>
  <r>
    <n v="1896"/>
    <x v="11"/>
    <x v="35"/>
    <n v="1100"/>
    <x v="88"/>
    <n v="2224"/>
    <n v="99"/>
    <s v="A LAkshminarasu"/>
    <x v="164"/>
    <d v="2021-05-31T00:00:00"/>
    <d v="2022-12-31T00:00:00"/>
    <n v="580"/>
  </r>
  <r>
    <n v="1897"/>
    <x v="11"/>
    <x v="35"/>
    <n v="1100"/>
    <x v="88"/>
    <n v="2225"/>
    <n v="100"/>
    <s v="G Ramalingamma"/>
    <x v="164"/>
    <d v="2021-05-31T00:00:00"/>
    <d v="2022-12-31T00:00:00"/>
    <n v="580"/>
  </r>
  <r>
    <n v="1898"/>
    <x v="11"/>
    <x v="35"/>
    <n v="1100"/>
    <x v="88"/>
    <n v="2226"/>
    <n v="101"/>
    <s v="Sowajayaia"/>
    <x v="164"/>
    <d v="2021-05-31T00:00:00"/>
    <d v="2022-12-31T00:00:00"/>
    <n v="580"/>
  </r>
  <r>
    <n v="1899"/>
    <x v="11"/>
    <x v="35"/>
    <n v="1100"/>
    <x v="88"/>
    <n v="2227"/>
    <n v="102"/>
    <s v="Saravathi"/>
    <x v="164"/>
    <d v="2021-05-31T00:00:00"/>
    <d v="2022-12-31T00:00:00"/>
    <n v="580"/>
  </r>
  <r>
    <n v="1900"/>
    <x v="11"/>
    <x v="35"/>
    <n v="1100"/>
    <x v="88"/>
    <n v="2228"/>
    <n v="103"/>
    <s v="A Krishnamma"/>
    <x v="164"/>
    <d v="2021-05-31T00:00:00"/>
    <d v="2022-12-31T00:00:00"/>
    <n v="580"/>
  </r>
  <r>
    <n v="1901"/>
    <x v="11"/>
    <x v="35"/>
    <n v="1100"/>
    <x v="88"/>
    <n v="2229"/>
    <n v="104"/>
    <s v="B Eswaramma"/>
    <x v="399"/>
    <d v="2021-05-31T00:00:00"/>
    <d v="2022-12-31T00:00:00"/>
    <n v="580"/>
  </r>
  <r>
    <n v="1902"/>
    <x v="11"/>
    <x v="35"/>
    <n v="1100"/>
    <x v="88"/>
    <n v="2230"/>
    <n v="105"/>
    <s v="P Thimmakka"/>
    <x v="399"/>
    <d v="2021-05-31T00:00:00"/>
    <d v="2022-12-31T00:00:00"/>
    <n v="580"/>
  </r>
  <r>
    <n v="1903"/>
    <x v="11"/>
    <x v="35"/>
    <n v="1100"/>
    <x v="88"/>
    <n v="2231"/>
    <n v="106"/>
    <s v="M Prathima"/>
    <x v="468"/>
    <d v="2021-05-31T00:00:00"/>
    <d v="2022-12-31T00:00:00"/>
    <n v="580"/>
  </r>
  <r>
    <n v="1904"/>
    <x v="11"/>
    <x v="35"/>
    <n v="1100"/>
    <x v="88"/>
    <n v="2232"/>
    <n v="107"/>
    <s v="G Padmavathi"/>
    <x v="399"/>
    <d v="2021-05-31T00:00:00"/>
    <d v="2022-12-31T00:00:00"/>
    <n v="580"/>
  </r>
  <r>
    <n v="1905"/>
    <x v="0"/>
    <x v="72"/>
    <n v="908"/>
    <x v="100"/>
    <n v="2233"/>
    <n v="11"/>
    <s v="S.Channamma"/>
    <x v="436"/>
    <d v="2021-05-31T00:00:00"/>
    <d v="2022-12-31T00:00:00"/>
    <n v="580"/>
  </r>
  <r>
    <n v="1906"/>
    <x v="0"/>
    <x v="72"/>
    <n v="908"/>
    <x v="100"/>
    <n v="2234"/>
    <n v="12"/>
    <s v="G.Ademma"/>
    <x v="128"/>
    <d v="2021-05-31T00:00:00"/>
    <d v="2022-12-31T00:00:00"/>
    <n v="580"/>
  </r>
  <r>
    <n v="1907"/>
    <x v="0"/>
    <x v="72"/>
    <n v="908"/>
    <x v="100"/>
    <n v="2235"/>
    <n v="13"/>
    <s v="S. Lingamma"/>
    <x v="261"/>
    <d v="2021-05-31T00:00:00"/>
    <d v="2022-12-31T00:00:00"/>
    <n v="580"/>
  </r>
  <r>
    <n v="1908"/>
    <x v="0"/>
    <x v="72"/>
    <n v="908"/>
    <x v="100"/>
    <n v="2236"/>
    <n v="14"/>
    <s v="G. Lakshmi Devi"/>
    <x v="315"/>
    <d v="2021-05-31T00:00:00"/>
    <d v="2022-12-31T00:00:00"/>
    <n v="580"/>
  </r>
  <r>
    <n v="1909"/>
    <x v="0"/>
    <x v="72"/>
    <n v="908"/>
    <x v="100"/>
    <n v="2237"/>
    <n v="15"/>
    <s v="P. Venkata Lakshmamma"/>
    <x v="231"/>
    <d v="2021-05-31T00:00:00"/>
    <d v="2022-12-31T00:00:00"/>
    <n v="580"/>
  </r>
  <r>
    <n v="1910"/>
    <x v="0"/>
    <x v="72"/>
    <n v="908"/>
    <x v="100"/>
    <n v="2238"/>
    <n v="16"/>
    <s v="G. Nagalakshmi"/>
    <x v="436"/>
    <d v="2021-05-31T00:00:00"/>
    <d v="2022-12-31T00:00:00"/>
    <n v="580"/>
  </r>
  <r>
    <n v="1911"/>
    <x v="0"/>
    <x v="72"/>
    <n v="908"/>
    <x v="100"/>
    <n v="2239"/>
    <n v="17"/>
    <s v="G. Arunamma"/>
    <x v="261"/>
    <d v="2021-05-31T00:00:00"/>
    <d v="2022-12-31T00:00:00"/>
    <n v="580"/>
  </r>
  <r>
    <n v="1912"/>
    <x v="0"/>
    <x v="72"/>
    <n v="908"/>
    <x v="100"/>
    <n v="2240"/>
    <n v="18"/>
    <s v="G. Nirmala"/>
    <x v="408"/>
    <d v="2021-05-31T00:00:00"/>
    <d v="2022-12-31T00:00:00"/>
    <n v="580"/>
  </r>
  <r>
    <n v="1913"/>
    <x v="0"/>
    <x v="72"/>
    <n v="908"/>
    <x v="100"/>
    <n v="2241"/>
    <n v="19"/>
    <s v="Y. Yashoda"/>
    <x v="231"/>
    <d v="2021-05-31T00:00:00"/>
    <d v="2022-12-31T00:00:00"/>
    <n v="580"/>
  </r>
  <r>
    <n v="1914"/>
    <x v="0"/>
    <x v="72"/>
    <n v="908"/>
    <x v="100"/>
    <n v="2242"/>
    <n v="20"/>
    <s v="G. Revathi"/>
    <x v="469"/>
    <d v="2021-05-31T00:00:00"/>
    <d v="2022-12-31T00:00:00"/>
    <n v="580"/>
  </r>
  <r>
    <n v="1915"/>
    <x v="0"/>
    <x v="72"/>
    <n v="908"/>
    <x v="100"/>
    <n v="2243"/>
    <n v="21"/>
    <s v="G. Suneetha"/>
    <x v="469"/>
    <d v="2021-05-31T00:00:00"/>
    <d v="2022-12-31T00:00:00"/>
    <n v="580"/>
  </r>
  <r>
    <n v="1916"/>
    <x v="0"/>
    <x v="72"/>
    <n v="908"/>
    <x v="100"/>
    <n v="2244"/>
    <n v="22"/>
    <s v="G. Lalitha Kumari"/>
    <x v="469"/>
    <d v="2021-05-31T00:00:00"/>
    <d v="2022-12-31T00:00:00"/>
    <n v="580"/>
  </r>
  <r>
    <n v="1917"/>
    <x v="0"/>
    <x v="72"/>
    <n v="908"/>
    <x v="100"/>
    <n v="2245"/>
    <n v="23"/>
    <s v="B. Rama Lakshmi"/>
    <x v="261"/>
    <d v="2021-05-31T00:00:00"/>
    <d v="2022-12-31T00:00:00"/>
    <n v="580"/>
  </r>
  <r>
    <n v="1918"/>
    <x v="0"/>
    <x v="72"/>
    <n v="908"/>
    <x v="100"/>
    <n v="2246"/>
    <n v="24"/>
    <s v="N. Venkatamma"/>
    <x v="115"/>
    <d v="2021-05-31T00:00:00"/>
    <d v="2022-12-31T00:00:00"/>
    <n v="580"/>
  </r>
  <r>
    <n v="1919"/>
    <x v="0"/>
    <x v="72"/>
    <n v="908"/>
    <x v="100"/>
    <n v="2247"/>
    <n v="25"/>
    <s v="N. Indira"/>
    <x v="470"/>
    <d v="2021-05-31T00:00:00"/>
    <d v="2022-12-31T00:00:00"/>
    <n v="580"/>
  </r>
  <r>
    <n v="1920"/>
    <x v="0"/>
    <x v="72"/>
    <n v="908"/>
    <x v="100"/>
    <n v="2248"/>
    <n v="26"/>
    <s v="N. Potakka"/>
    <x v="115"/>
    <d v="2021-05-31T00:00:00"/>
    <d v="2022-12-31T00:00:00"/>
    <n v="580"/>
  </r>
  <r>
    <n v="1921"/>
    <x v="0"/>
    <x v="72"/>
    <n v="908"/>
    <x v="100"/>
    <n v="2249"/>
    <n v="27"/>
    <s v="U. Lakshmidevi"/>
    <x v="261"/>
    <d v="2021-05-31T00:00:00"/>
    <d v="2022-12-31T00:00:00"/>
    <n v="580"/>
  </r>
  <r>
    <n v="1922"/>
    <x v="0"/>
    <x v="72"/>
    <n v="908"/>
    <x v="100"/>
    <n v="2250"/>
    <n v="28"/>
    <s v="U. Jyothi"/>
    <x v="41"/>
    <d v="2021-05-31T00:00:00"/>
    <d v="2022-12-31T00:00:00"/>
    <n v="580"/>
  </r>
  <r>
    <n v="1923"/>
    <x v="0"/>
    <x v="72"/>
    <n v="908"/>
    <x v="100"/>
    <n v="2251"/>
    <n v="29"/>
    <s v="K. Vanaja"/>
    <x v="240"/>
    <d v="2021-05-31T00:00:00"/>
    <d v="2022-12-31T00:00:00"/>
    <n v="580"/>
  </r>
  <r>
    <n v="1924"/>
    <x v="0"/>
    <x v="72"/>
    <n v="908"/>
    <x v="100"/>
    <n v="2252"/>
    <n v="30"/>
    <s v="G. Akkamma"/>
    <x v="261"/>
    <d v="2021-05-31T00:00:00"/>
    <d v="2022-12-31T00:00:00"/>
    <n v="580"/>
  </r>
  <r>
    <n v="1925"/>
    <x v="0"/>
    <x v="72"/>
    <n v="908"/>
    <x v="100"/>
    <n v="2253"/>
    <n v="31"/>
    <s v="S. Shakuntala"/>
    <x v="384"/>
    <d v="2021-05-31T00:00:00"/>
    <d v="2022-12-31T00:00:00"/>
    <n v="580"/>
  </r>
  <r>
    <n v="1926"/>
    <x v="0"/>
    <x v="72"/>
    <n v="908"/>
    <x v="100"/>
    <n v="2254"/>
    <n v="32"/>
    <s v="N. Patakka"/>
    <x v="115"/>
    <d v="2021-05-31T00:00:00"/>
    <d v="2022-12-31T00:00:00"/>
    <n v="580"/>
  </r>
  <r>
    <n v="1927"/>
    <x v="0"/>
    <x v="72"/>
    <n v="908"/>
    <x v="100"/>
    <n v="2255"/>
    <n v="33"/>
    <s v="U. Bhavani"/>
    <x v="189"/>
    <d v="2021-05-31T00:00:00"/>
    <d v="2022-12-31T00:00:00"/>
    <n v="580"/>
  </r>
  <r>
    <n v="1928"/>
    <x v="0"/>
    <x v="72"/>
    <n v="908"/>
    <x v="100"/>
    <n v="2256"/>
    <n v="34"/>
    <s v="N. Savitramma"/>
    <x v="261"/>
    <d v="2021-05-31T00:00:00"/>
    <d v="2022-12-31T00:00:00"/>
    <n v="580"/>
  </r>
  <r>
    <n v="1929"/>
    <x v="8"/>
    <x v="42"/>
    <n v="989"/>
    <x v="51"/>
    <n v="2257"/>
    <n v="21"/>
    <s v="E.Sujatha"/>
    <x v="373"/>
    <d v="2021-05-31T00:00:00"/>
    <d v="2022-12-31T00:00:00"/>
    <n v="580"/>
  </r>
  <r>
    <n v="1930"/>
    <x v="8"/>
    <x v="42"/>
    <n v="989"/>
    <x v="51"/>
    <n v="2258"/>
    <n v="22"/>
    <s v="M.Nagamani"/>
    <x v="373"/>
    <d v="2021-05-31T00:00:00"/>
    <d v="2022-12-31T00:00:00"/>
    <n v="580"/>
  </r>
  <r>
    <n v="1931"/>
    <x v="8"/>
    <x v="42"/>
    <n v="989"/>
    <x v="51"/>
    <n v="2259"/>
    <n v="23"/>
    <s v="B.Devi"/>
    <x v="373"/>
    <d v="2021-05-31T00:00:00"/>
    <d v="2022-12-31T00:00:00"/>
    <n v="580"/>
  </r>
  <r>
    <n v="1932"/>
    <x v="8"/>
    <x v="42"/>
    <n v="989"/>
    <x v="51"/>
    <n v="2260"/>
    <n v="24"/>
    <s v="M.Hemalatha"/>
    <x v="373"/>
    <d v="2021-05-31T00:00:00"/>
    <d v="2022-12-31T00:00:00"/>
    <n v="580"/>
  </r>
  <r>
    <n v="1933"/>
    <x v="8"/>
    <x v="42"/>
    <n v="989"/>
    <x v="51"/>
    <n v="2261"/>
    <n v="25"/>
    <s v="N.Annapurna"/>
    <x v="373"/>
    <d v="2021-05-31T00:00:00"/>
    <d v="2022-12-31T00:00:00"/>
    <n v="580"/>
  </r>
  <r>
    <n v="1934"/>
    <x v="8"/>
    <x v="42"/>
    <n v="989"/>
    <x v="51"/>
    <n v="2262"/>
    <n v="26"/>
    <s v="E.Anusuyamma"/>
    <x v="373"/>
    <d v="2021-05-31T00:00:00"/>
    <d v="2022-12-31T00:00:00"/>
    <n v="580"/>
  </r>
  <r>
    <n v="1935"/>
    <x v="2"/>
    <x v="4"/>
    <n v="1096"/>
    <x v="4"/>
    <n v="2263"/>
    <n v="2"/>
    <s v="M.Lakshmidevi"/>
    <x v="15"/>
    <d v="2021-05-31T00:00:00"/>
    <d v="2022-12-31T00:00:00"/>
    <n v="580"/>
  </r>
  <r>
    <n v="1936"/>
    <x v="7"/>
    <x v="17"/>
    <n v="1112"/>
    <x v="20"/>
    <n v="2264"/>
    <n v="1"/>
    <s v="B Sulochanamma"/>
    <x v="128"/>
    <d v="2021-05-31T00:00:00"/>
    <d v="2022-12-31T00:00:00"/>
    <n v="580"/>
  </r>
  <r>
    <n v="1937"/>
    <x v="7"/>
    <x v="17"/>
    <n v="1112"/>
    <x v="20"/>
    <n v="2265"/>
    <n v="2"/>
    <s v="B Lelavathi"/>
    <x v="90"/>
    <d v="2021-05-31T00:00:00"/>
    <d v="2022-12-31T00:00:00"/>
    <n v="580"/>
  </r>
  <r>
    <n v="1938"/>
    <x v="7"/>
    <x v="17"/>
    <n v="1113"/>
    <x v="21"/>
    <n v="2266"/>
    <n v="30"/>
    <s v="Kullayamma"/>
    <x v="471"/>
    <d v="2021-05-31T00:00:00"/>
    <d v="2022-12-31T00:00:00"/>
    <n v="580"/>
  </r>
  <r>
    <n v="1939"/>
    <x v="7"/>
    <x v="17"/>
    <n v="1113"/>
    <x v="21"/>
    <n v="2267"/>
    <n v="19"/>
    <s v="M Nagarathamma"/>
    <x v="91"/>
    <d v="2021-05-31T00:00:00"/>
    <d v="2022-12-31T00:00:00"/>
    <n v="580"/>
  </r>
  <r>
    <n v="1940"/>
    <x v="7"/>
    <x v="17"/>
    <n v="1113"/>
    <x v="21"/>
    <n v="2268"/>
    <n v="20"/>
    <s v="S Lakshmidevi"/>
    <x v="460"/>
    <d v="2021-05-31T00:00:00"/>
    <d v="2022-12-31T00:00:00"/>
    <n v="580"/>
  </r>
  <r>
    <n v="1941"/>
    <x v="7"/>
    <x v="17"/>
    <n v="1113"/>
    <x v="21"/>
    <n v="2269"/>
    <n v="21"/>
    <s v="M Adi Lakshmi"/>
    <x v="128"/>
    <d v="2021-05-31T00:00:00"/>
    <d v="2022-12-31T00:00:00"/>
    <n v="580"/>
  </r>
  <r>
    <n v="1942"/>
    <x v="7"/>
    <x v="17"/>
    <n v="1113"/>
    <x v="21"/>
    <n v="2270"/>
    <n v="22"/>
    <s v="M Kavitha"/>
    <x v="128"/>
    <d v="2021-05-31T00:00:00"/>
    <d v="2022-12-31T00:00:00"/>
    <n v="580"/>
  </r>
  <r>
    <n v="1943"/>
    <x v="7"/>
    <x v="17"/>
    <n v="1113"/>
    <x v="21"/>
    <n v="2271"/>
    <n v="23"/>
    <s v="S Adimma"/>
    <x v="460"/>
    <d v="2021-05-31T00:00:00"/>
    <d v="2022-12-31T00:00:00"/>
    <n v="580"/>
  </r>
  <r>
    <n v="1944"/>
    <x v="7"/>
    <x v="17"/>
    <n v="1113"/>
    <x v="21"/>
    <n v="2272"/>
    <n v="25"/>
    <s v="M Lakshmi"/>
    <x v="460"/>
    <d v="2021-05-31T00:00:00"/>
    <d v="2022-12-31T00:00:00"/>
    <n v="580"/>
  </r>
  <r>
    <n v="1945"/>
    <x v="7"/>
    <x v="17"/>
    <n v="1113"/>
    <x v="21"/>
    <n v="2273"/>
    <n v="26"/>
    <s v="K Suguna"/>
    <x v="472"/>
    <d v="2021-05-31T00:00:00"/>
    <d v="2022-12-31T00:00:00"/>
    <n v="580"/>
  </r>
  <r>
    <n v="1946"/>
    <x v="7"/>
    <x v="17"/>
    <n v="1113"/>
    <x v="21"/>
    <n v="2274"/>
    <n v="24"/>
    <s v="K Chadrakala"/>
    <x v="90"/>
    <d v="2021-05-31T00:00:00"/>
    <d v="2022-12-31T00:00:00"/>
    <n v="580"/>
  </r>
  <r>
    <n v="1947"/>
    <x v="5"/>
    <x v="8"/>
    <n v="1114"/>
    <x v="8"/>
    <n v="2275"/>
    <n v="1"/>
    <s v="C .Chavadamma"/>
    <x v="473"/>
    <d v="2021-05-31T00:00:00"/>
    <d v="2022-12-31T00:00:00"/>
    <n v="580"/>
  </r>
  <r>
    <n v="1948"/>
    <x v="5"/>
    <x v="8"/>
    <n v="1114"/>
    <x v="8"/>
    <n v="2276"/>
    <n v="3"/>
    <s v="Ramalakshme"/>
    <x v="474"/>
    <d v="2021-05-31T00:00:00"/>
    <d v="2022-12-31T00:00:00"/>
    <n v="580"/>
  </r>
  <r>
    <n v="1949"/>
    <x v="5"/>
    <x v="8"/>
    <n v="1114"/>
    <x v="8"/>
    <n v="2277"/>
    <n v="4"/>
    <s v="Jayamma"/>
    <x v="430"/>
    <d v="2021-05-31T00:00:00"/>
    <d v="2022-12-31T00:00:00"/>
    <n v="580"/>
  </r>
  <r>
    <n v="1950"/>
    <x v="5"/>
    <x v="8"/>
    <n v="1114"/>
    <x v="8"/>
    <n v="2278"/>
    <n v="5"/>
    <s v="K Nagalakshme"/>
    <x v="430"/>
    <d v="2021-05-31T00:00:00"/>
    <d v="2022-12-31T00:00:00"/>
    <n v="580"/>
  </r>
  <r>
    <n v="1951"/>
    <x v="5"/>
    <x v="8"/>
    <n v="1114"/>
    <x v="8"/>
    <n v="2279"/>
    <n v="6"/>
    <s v="M Paravathi"/>
    <x v="430"/>
    <d v="2021-05-31T00:00:00"/>
    <d v="2022-12-31T00:00:00"/>
    <n v="580"/>
  </r>
  <r>
    <n v="1952"/>
    <x v="5"/>
    <x v="8"/>
    <n v="1114"/>
    <x v="8"/>
    <n v="2280"/>
    <n v="7"/>
    <s v="Savtharamma"/>
    <x v="347"/>
    <d v="2021-05-31T00:00:00"/>
    <d v="2022-12-31T00:00:00"/>
    <n v="580"/>
  </r>
  <r>
    <n v="1953"/>
    <x v="5"/>
    <x v="8"/>
    <n v="1114"/>
    <x v="8"/>
    <n v="2281"/>
    <n v="8"/>
    <s v="K Kavitha"/>
    <x v="48"/>
    <d v="2021-05-31T00:00:00"/>
    <d v="2022-12-31T00:00:00"/>
    <n v="580"/>
  </r>
  <r>
    <n v="1954"/>
    <x v="5"/>
    <x v="8"/>
    <n v="1114"/>
    <x v="8"/>
    <n v="2282"/>
    <n v="9"/>
    <s v="Ramasubbamma"/>
    <x v="430"/>
    <d v="2021-05-31T00:00:00"/>
    <d v="2022-12-31T00:00:00"/>
    <n v="580"/>
  </r>
  <r>
    <n v="1955"/>
    <x v="5"/>
    <x v="8"/>
    <n v="1114"/>
    <x v="8"/>
    <n v="2283"/>
    <n v="10"/>
    <s v="Indiramma"/>
    <x v="310"/>
    <d v="2021-05-31T00:00:00"/>
    <d v="2022-12-31T00:00:00"/>
    <n v="580"/>
  </r>
  <r>
    <n v="1956"/>
    <x v="5"/>
    <x v="8"/>
    <n v="1114"/>
    <x v="8"/>
    <n v="2284"/>
    <n v="11"/>
    <s v="Lakshmi"/>
    <x v="115"/>
    <d v="2021-05-31T00:00:00"/>
    <d v="2022-12-31T00:00:00"/>
    <n v="580"/>
  </r>
  <r>
    <n v="1957"/>
    <x v="5"/>
    <x v="8"/>
    <n v="1114"/>
    <x v="8"/>
    <n v="2285"/>
    <n v="12"/>
    <s v="Manjula"/>
    <x v="414"/>
    <d v="2021-05-31T00:00:00"/>
    <d v="2022-12-31T00:00:00"/>
    <n v="580"/>
  </r>
  <r>
    <n v="1958"/>
    <x v="5"/>
    <x v="8"/>
    <n v="1114"/>
    <x v="8"/>
    <n v="2286"/>
    <n v="13"/>
    <s v="K Venkatalakshmi"/>
    <x v="430"/>
    <d v="2021-05-31T00:00:00"/>
    <d v="2022-12-31T00:00:00"/>
    <n v="580"/>
  </r>
  <r>
    <n v="1959"/>
    <x v="5"/>
    <x v="8"/>
    <n v="1114"/>
    <x v="8"/>
    <n v="2287"/>
    <n v="14"/>
    <s v="Madavilatha"/>
    <x v="395"/>
    <d v="2021-05-31T00:00:00"/>
    <d v="2022-12-31T00:00:00"/>
    <n v="580"/>
  </r>
  <r>
    <n v="1960"/>
    <x v="5"/>
    <x v="8"/>
    <n v="1114"/>
    <x v="8"/>
    <n v="2288"/>
    <n v="15"/>
    <s v="H,Malamma"/>
    <x v="402"/>
    <d v="2021-05-31T00:00:00"/>
    <d v="2022-12-31T00:00:00"/>
    <n v="580"/>
  </r>
  <r>
    <n v="1961"/>
    <x v="5"/>
    <x v="8"/>
    <n v="1114"/>
    <x v="8"/>
    <n v="2289"/>
    <n v="2"/>
    <s v="V Muthayalamma"/>
    <x v="475"/>
    <d v="2021-05-31T00:00:00"/>
    <d v="2022-12-31T00:00:00"/>
    <n v="580"/>
  </r>
  <r>
    <n v="1962"/>
    <x v="5"/>
    <x v="8"/>
    <n v="1114"/>
    <x v="8"/>
    <n v="2290"/>
    <n v="16"/>
    <s v="Eswaramma"/>
    <x v="347"/>
    <d v="2021-05-31T00:00:00"/>
    <d v="2022-12-31T00:00:00"/>
    <n v="580"/>
  </r>
  <r>
    <n v="1963"/>
    <x v="5"/>
    <x v="8"/>
    <n v="1114"/>
    <x v="8"/>
    <n v="2291"/>
    <n v="17"/>
    <s v="A Nagalakshmi"/>
    <x v="48"/>
    <d v="2021-05-31T00:00:00"/>
    <d v="2022-12-31T00:00:00"/>
    <n v="580"/>
  </r>
  <r>
    <n v="1964"/>
    <x v="8"/>
    <x v="42"/>
    <n v="989"/>
    <x v="51"/>
    <n v="2292"/>
    <n v="27"/>
    <s v="D.Pramilamma"/>
    <x v="373"/>
    <d v="2021-05-31T00:00:00"/>
    <d v="2022-12-31T00:00:00"/>
    <n v="580"/>
  </r>
  <r>
    <n v="1965"/>
    <x v="8"/>
    <x v="42"/>
    <n v="989"/>
    <x v="51"/>
    <n v="2293"/>
    <n v="28"/>
    <s v="C.Manemma"/>
    <x v="373"/>
    <d v="2021-05-31T00:00:00"/>
    <d v="2022-12-31T00:00:00"/>
    <n v="580"/>
  </r>
  <r>
    <n v="1966"/>
    <x v="8"/>
    <x v="42"/>
    <n v="989"/>
    <x v="51"/>
    <n v="2294"/>
    <n v="29"/>
    <s v="V.Nirmalamma"/>
    <x v="323"/>
    <d v="2021-05-31T00:00:00"/>
    <d v="2022-12-31T00:00:00"/>
    <n v="580"/>
  </r>
  <r>
    <n v="1967"/>
    <x v="8"/>
    <x v="42"/>
    <n v="989"/>
    <x v="51"/>
    <n v="2295"/>
    <n v="30"/>
    <s v="G.Lakshmi Devi"/>
    <x v="323"/>
    <d v="2021-05-31T00:00:00"/>
    <d v="2022-12-31T00:00:00"/>
    <n v="580"/>
  </r>
  <r>
    <n v="1968"/>
    <x v="8"/>
    <x v="42"/>
    <n v="989"/>
    <x v="51"/>
    <n v="2296"/>
    <n v="31"/>
    <s v="P.Venkataramanamma"/>
    <x v="323"/>
    <d v="2021-05-31T00:00:00"/>
    <d v="2022-12-31T00:00:00"/>
    <n v="580"/>
  </r>
  <r>
    <n v="1969"/>
    <x v="8"/>
    <x v="42"/>
    <n v="989"/>
    <x v="51"/>
    <n v="2297"/>
    <n v="32"/>
    <s v="M.Nagalaksmi"/>
    <x v="323"/>
    <d v="2021-05-31T00:00:00"/>
    <d v="2022-12-31T00:00:00"/>
    <n v="580"/>
  </r>
  <r>
    <n v="1970"/>
    <x v="8"/>
    <x v="42"/>
    <n v="989"/>
    <x v="51"/>
    <n v="2298"/>
    <n v="33"/>
    <s v="R.Savithramma"/>
    <x v="323"/>
    <d v="2021-05-31T00:00:00"/>
    <d v="2022-12-31T00:00:00"/>
    <n v="580"/>
  </r>
  <r>
    <n v="1971"/>
    <x v="8"/>
    <x v="42"/>
    <n v="989"/>
    <x v="51"/>
    <n v="2299"/>
    <n v="34"/>
    <s v="U.Lakshmi Devi"/>
    <x v="323"/>
    <d v="2021-05-31T00:00:00"/>
    <d v="2022-12-31T00:00:00"/>
    <n v="580"/>
  </r>
  <r>
    <n v="1972"/>
    <x v="8"/>
    <x v="42"/>
    <n v="989"/>
    <x v="51"/>
    <n v="2300"/>
    <n v="35"/>
    <s v="G.Nagalakshmamma"/>
    <x v="224"/>
    <d v="2021-05-31T00:00:00"/>
    <d v="2022-12-31T00:00:00"/>
    <n v="580"/>
  </r>
  <r>
    <n v="1973"/>
    <x v="8"/>
    <x v="42"/>
    <n v="989"/>
    <x v="51"/>
    <n v="2301"/>
    <n v="36"/>
    <s v="N.Lakshminarayanamma"/>
    <x v="323"/>
    <d v="2021-05-31T00:00:00"/>
    <d v="2022-12-31T00:00:00"/>
    <n v="580"/>
  </r>
  <r>
    <n v="1974"/>
    <x v="8"/>
    <x v="42"/>
    <n v="989"/>
    <x v="51"/>
    <n v="2302"/>
    <n v="37"/>
    <s v="D.Padmavathi"/>
    <x v="323"/>
    <d v="2021-05-31T00:00:00"/>
    <d v="2022-12-31T00:00:00"/>
    <n v="580"/>
  </r>
  <r>
    <n v="1975"/>
    <x v="8"/>
    <x v="42"/>
    <n v="989"/>
    <x v="51"/>
    <n v="2303"/>
    <n v="38"/>
    <s v="C.Sri Rangamma"/>
    <x v="323"/>
    <d v="2021-05-31T00:00:00"/>
    <d v="2022-12-31T00:00:00"/>
    <n v="580"/>
  </r>
  <r>
    <n v="1976"/>
    <x v="8"/>
    <x v="42"/>
    <n v="989"/>
    <x v="51"/>
    <n v="2304"/>
    <n v="39"/>
    <s v="A.Kameswari"/>
    <x v="323"/>
    <d v="2021-05-31T00:00:00"/>
    <d v="2022-12-31T00:00:00"/>
    <n v="580"/>
  </r>
  <r>
    <n v="1977"/>
    <x v="8"/>
    <x v="42"/>
    <n v="989"/>
    <x v="51"/>
    <n v="2305"/>
    <n v="40"/>
    <s v="N.Venkataramanamma"/>
    <x v="323"/>
    <d v="2021-05-31T00:00:00"/>
    <d v="2022-12-31T00:00:00"/>
    <n v="580"/>
  </r>
  <r>
    <n v="1978"/>
    <x v="5"/>
    <x v="8"/>
    <n v="1114"/>
    <x v="8"/>
    <n v="2306"/>
    <n v="27"/>
    <s v="G Lakshmidevi"/>
    <x v="430"/>
    <d v="2021-05-31T00:00:00"/>
    <d v="2022-12-31T00:00:00"/>
    <n v="580"/>
  </r>
  <r>
    <n v="1979"/>
    <x v="5"/>
    <x v="8"/>
    <n v="1114"/>
    <x v="8"/>
    <n v="2307"/>
    <n v="28"/>
    <s v="B Kesamma"/>
    <x v="388"/>
    <d v="2021-05-31T00:00:00"/>
    <d v="2022-12-31T00:00:00"/>
    <n v="580"/>
  </r>
  <r>
    <n v="1980"/>
    <x v="5"/>
    <x v="8"/>
    <n v="1114"/>
    <x v="8"/>
    <n v="2308"/>
    <n v="20"/>
    <s v="Lakshmidevi"/>
    <x v="476"/>
    <d v="2021-05-31T00:00:00"/>
    <d v="2022-12-31T00:00:00"/>
    <n v="580"/>
  </r>
  <r>
    <n v="1981"/>
    <x v="5"/>
    <x v="8"/>
    <n v="1114"/>
    <x v="8"/>
    <n v="2309"/>
    <n v="21"/>
    <s v="Venkatalakshmi"/>
    <x v="48"/>
    <d v="2021-05-31T00:00:00"/>
    <d v="2022-12-31T00:00:00"/>
    <n v="580"/>
  </r>
  <r>
    <n v="1982"/>
    <x v="5"/>
    <x v="8"/>
    <n v="1114"/>
    <x v="8"/>
    <n v="2310"/>
    <n v="22"/>
    <s v="M Sukanya"/>
    <x v="477"/>
    <d v="2021-05-31T00:00:00"/>
    <d v="2022-12-31T00:00:00"/>
    <n v="580"/>
  </r>
  <r>
    <n v="1983"/>
    <x v="5"/>
    <x v="8"/>
    <n v="1114"/>
    <x v="8"/>
    <n v="2311"/>
    <n v="23"/>
    <s v="K Mahabbi"/>
    <x v="478"/>
    <d v="2021-05-31T00:00:00"/>
    <d v="2022-12-31T00:00:00"/>
    <n v="580"/>
  </r>
  <r>
    <n v="1984"/>
    <x v="5"/>
    <x v="8"/>
    <n v="1114"/>
    <x v="8"/>
    <n v="2312"/>
    <n v="24"/>
    <s v="A Padmavathi"/>
    <x v="478"/>
    <d v="2021-05-31T00:00:00"/>
    <d v="2022-12-31T00:00:00"/>
    <n v="580"/>
  </r>
  <r>
    <n v="1985"/>
    <x v="5"/>
    <x v="8"/>
    <n v="1114"/>
    <x v="8"/>
    <n v="2313"/>
    <n v="25"/>
    <s v="Ramalakshmi"/>
    <x v="48"/>
    <d v="2021-05-31T00:00:00"/>
    <d v="2022-12-31T00:00:00"/>
    <n v="580"/>
  </r>
  <r>
    <n v="1986"/>
    <x v="5"/>
    <x v="8"/>
    <n v="1114"/>
    <x v="8"/>
    <n v="2314"/>
    <n v="26"/>
    <s v="D Varalakshmi"/>
    <x v="479"/>
    <d v="2021-05-31T00:00:00"/>
    <d v="2022-12-31T00:00:00"/>
    <n v="580"/>
  </r>
  <r>
    <n v="1987"/>
    <x v="9"/>
    <x v="73"/>
    <n v="1017"/>
    <x v="101"/>
    <n v="2315"/>
    <n v="1"/>
    <s v="K.Anuradha"/>
    <x v="388"/>
    <d v="2021-05-31T00:00:00"/>
    <d v="2022-12-31T00:00:00"/>
    <n v="580"/>
  </r>
  <r>
    <n v="1988"/>
    <x v="9"/>
    <x v="73"/>
    <n v="1017"/>
    <x v="101"/>
    <n v="2316"/>
    <n v="2"/>
    <s v="E.Venkatalakshmi"/>
    <x v="388"/>
    <d v="2021-05-31T00:00:00"/>
    <d v="2022-12-31T00:00:00"/>
    <n v="580"/>
  </r>
  <r>
    <n v="1989"/>
    <x v="9"/>
    <x v="73"/>
    <n v="1017"/>
    <x v="101"/>
    <n v="2317"/>
    <n v="3"/>
    <s v="E.Prabhavathi"/>
    <x v="388"/>
    <d v="2021-05-31T00:00:00"/>
    <d v="2022-12-31T00:00:00"/>
    <n v="580"/>
  </r>
  <r>
    <n v="1990"/>
    <x v="9"/>
    <x v="73"/>
    <n v="1017"/>
    <x v="101"/>
    <n v="2318"/>
    <n v="4"/>
    <s v="K.Ramadevi"/>
    <x v="480"/>
    <d v="2021-05-31T00:00:00"/>
    <d v="2022-12-31T00:00:00"/>
    <n v="580"/>
  </r>
  <r>
    <n v="1991"/>
    <x v="9"/>
    <x v="73"/>
    <n v="1017"/>
    <x v="101"/>
    <n v="2319"/>
    <n v="5"/>
    <s v="T.Venkataramanamma"/>
    <x v="437"/>
    <d v="2021-05-31T00:00:00"/>
    <d v="2022-12-31T00:00:00"/>
    <n v="580"/>
  </r>
  <r>
    <n v="1992"/>
    <x v="9"/>
    <x v="73"/>
    <n v="1017"/>
    <x v="101"/>
    <n v="2320"/>
    <n v="6"/>
    <s v="T.Lakshmidevi"/>
    <x v="388"/>
    <d v="2021-05-31T00:00:00"/>
    <d v="2022-12-31T00:00:00"/>
    <n v="580"/>
  </r>
  <r>
    <n v="1993"/>
    <x v="9"/>
    <x v="73"/>
    <n v="1017"/>
    <x v="101"/>
    <n v="2321"/>
    <n v="7"/>
    <s v="D.Nagarathnamma"/>
    <x v="430"/>
    <d v="2021-05-31T00:00:00"/>
    <d v="2022-12-31T00:00:00"/>
    <n v="580"/>
  </r>
  <r>
    <n v="1994"/>
    <x v="9"/>
    <x v="73"/>
    <n v="1017"/>
    <x v="101"/>
    <n v="2322"/>
    <n v="8"/>
    <s v="K.Kullayamma"/>
    <x v="388"/>
    <d v="2021-05-31T00:00:00"/>
    <d v="2022-12-31T00:00:00"/>
    <n v="580"/>
  </r>
  <r>
    <n v="1995"/>
    <x v="9"/>
    <x v="73"/>
    <n v="1017"/>
    <x v="101"/>
    <n v="2323"/>
    <n v="9"/>
    <s v="K.Chandrakala"/>
    <x v="481"/>
    <d v="2021-05-31T00:00:00"/>
    <d v="2022-12-31T00:00:00"/>
    <n v="580"/>
  </r>
  <r>
    <n v="1996"/>
    <x v="12"/>
    <x v="63"/>
    <n v="1115"/>
    <x v="102"/>
    <n v="2324"/>
    <n v="1"/>
    <s v="Jampula Tulasamma"/>
    <x v="479"/>
    <d v="2021-05-31T00:00:00"/>
    <d v="2022-12-31T00:00:00"/>
    <n v="580"/>
  </r>
  <r>
    <n v="1997"/>
    <x v="12"/>
    <x v="63"/>
    <n v="1115"/>
    <x v="102"/>
    <n v="2325"/>
    <n v="2"/>
    <s v="Jampula Pullamma"/>
    <x v="479"/>
    <d v="2021-05-31T00:00:00"/>
    <d v="2022-12-31T00:00:00"/>
    <n v="580"/>
  </r>
  <r>
    <n v="1998"/>
    <x v="12"/>
    <x v="63"/>
    <n v="1115"/>
    <x v="102"/>
    <n v="2326"/>
    <n v="3"/>
    <s v="Jampula Kanthamma"/>
    <x v="479"/>
    <d v="2021-05-31T00:00:00"/>
    <d v="2022-12-31T00:00:00"/>
    <n v="580"/>
  </r>
  <r>
    <n v="1999"/>
    <x v="12"/>
    <x v="63"/>
    <n v="1115"/>
    <x v="102"/>
    <n v="2327"/>
    <n v="4"/>
    <s v="Polarapu Salila"/>
    <x v="479"/>
    <d v="2021-05-31T00:00:00"/>
    <d v="2022-12-31T00:00:00"/>
    <n v="580"/>
  </r>
  <r>
    <n v="2000"/>
    <x v="12"/>
    <x v="63"/>
    <n v="1115"/>
    <x v="102"/>
    <n v="2328"/>
    <n v="5"/>
    <s v="Nadendla Kumari"/>
    <x v="479"/>
    <d v="2021-05-31T00:00:00"/>
    <d v="2022-12-31T00:00:00"/>
    <n v="580"/>
  </r>
  <r>
    <n v="2001"/>
    <x v="12"/>
    <x v="63"/>
    <n v="1115"/>
    <x v="102"/>
    <n v="2329"/>
    <n v="6"/>
    <s v="Jasti Padmavati"/>
    <x v="479"/>
    <d v="2021-05-31T00:00:00"/>
    <d v="2022-12-31T00:00:00"/>
    <n v="580"/>
  </r>
  <r>
    <n v="2002"/>
    <x v="12"/>
    <x v="63"/>
    <n v="1115"/>
    <x v="102"/>
    <n v="2330"/>
    <n v="7"/>
    <s v="Palla Pothulalakshmi Devi"/>
    <x v="388"/>
    <d v="2021-05-31T00:00:00"/>
    <d v="2022-12-31T00:00:00"/>
    <n v="580"/>
  </r>
  <r>
    <n v="2003"/>
    <x v="12"/>
    <x v="63"/>
    <n v="1115"/>
    <x v="102"/>
    <n v="2331"/>
    <n v="8"/>
    <s v="Nettim Dhanalakshmi"/>
    <x v="482"/>
    <d v="2021-05-31T00:00:00"/>
    <d v="2022-12-31T00:00:00"/>
    <n v="580"/>
  </r>
  <r>
    <n v="2004"/>
    <x v="12"/>
    <x v="63"/>
    <n v="1115"/>
    <x v="102"/>
    <n v="2332"/>
    <n v="9"/>
    <s v="Mullagura Haritha"/>
    <x v="178"/>
    <d v="2021-05-31T00:00:00"/>
    <d v="2022-12-31T00:00:00"/>
    <n v="580"/>
  </r>
  <r>
    <n v="2005"/>
    <x v="12"/>
    <x v="63"/>
    <n v="1115"/>
    <x v="102"/>
    <n v="2333"/>
    <n v="10"/>
    <s v="Bommineni Alivelamma"/>
    <x v="483"/>
    <d v="2021-05-31T00:00:00"/>
    <d v="2022-12-31T00:00:00"/>
    <n v="580"/>
  </r>
  <r>
    <n v="2006"/>
    <x v="12"/>
    <x v="63"/>
    <n v="1115"/>
    <x v="102"/>
    <n v="2334"/>
    <n v="11"/>
    <s v="Jampula Usha"/>
    <x v="367"/>
    <d v="2021-05-31T00:00:00"/>
    <d v="2022-12-31T00:00:00"/>
    <n v="580"/>
  </r>
  <r>
    <n v="2007"/>
    <x v="12"/>
    <x v="63"/>
    <n v="1115"/>
    <x v="102"/>
    <n v="2335"/>
    <n v="12"/>
    <s v="A.Ramadevi"/>
    <x v="362"/>
    <d v="2021-05-31T00:00:00"/>
    <d v="2022-12-31T00:00:00"/>
    <n v="580"/>
  </r>
  <r>
    <n v="2008"/>
    <x v="12"/>
    <x v="63"/>
    <n v="1115"/>
    <x v="102"/>
    <n v="2336"/>
    <n v="13"/>
    <s v="D.Thirupalamma"/>
    <x v="484"/>
    <d v="2021-05-31T00:00:00"/>
    <d v="2022-12-31T00:00:00"/>
    <n v="580"/>
  </r>
  <r>
    <n v="2009"/>
    <x v="12"/>
    <x v="63"/>
    <n v="1115"/>
    <x v="102"/>
    <n v="2337"/>
    <n v="14"/>
    <s v="Akkim Sujatha"/>
    <x v="456"/>
    <d v="2021-05-31T00:00:00"/>
    <d v="2022-12-31T00:00:00"/>
    <n v="580"/>
  </r>
  <r>
    <n v="2010"/>
    <x v="12"/>
    <x v="63"/>
    <n v="1115"/>
    <x v="102"/>
    <n v="2338"/>
    <n v="15"/>
    <s v="Boome Peddakka"/>
    <x v="343"/>
    <d v="2021-05-31T00:00:00"/>
    <d v="2022-12-31T00:00:00"/>
    <n v="580"/>
  </r>
  <r>
    <n v="2011"/>
    <x v="12"/>
    <x v="63"/>
    <n v="1115"/>
    <x v="102"/>
    <n v="2339"/>
    <n v="16"/>
    <s v="Morsu Swathi"/>
    <x v="474"/>
    <d v="2021-05-31T00:00:00"/>
    <d v="2022-12-31T00:00:00"/>
    <n v="580"/>
  </r>
  <r>
    <n v="2012"/>
    <x v="12"/>
    <x v="63"/>
    <n v="1115"/>
    <x v="102"/>
    <n v="2340"/>
    <n v="17"/>
    <s v="Pamala Yallamma"/>
    <x v="343"/>
    <d v="2021-05-31T00:00:00"/>
    <d v="2022-12-31T00:00:00"/>
    <n v="580"/>
  </r>
  <r>
    <n v="2013"/>
    <x v="12"/>
    <x v="63"/>
    <n v="1115"/>
    <x v="102"/>
    <n v="2341"/>
    <n v="18"/>
    <s v="D.Narayanamma"/>
    <x v="15"/>
    <d v="2021-05-31T00:00:00"/>
    <d v="2022-12-31T00:00:00"/>
    <n v="580"/>
  </r>
  <r>
    <n v="2014"/>
    <x v="12"/>
    <x v="63"/>
    <n v="1115"/>
    <x v="102"/>
    <n v="2342"/>
    <n v="19"/>
    <s v="Momeneni Gowthami"/>
    <x v="483"/>
    <d v="2021-05-31T00:00:00"/>
    <d v="2022-12-31T00:00:00"/>
    <n v="580"/>
  </r>
  <r>
    <n v="2015"/>
    <x v="12"/>
    <x v="63"/>
    <n v="1115"/>
    <x v="102"/>
    <n v="2343"/>
    <n v="20"/>
    <s v="P.Prasanti"/>
    <x v="389"/>
    <d v="2021-05-31T00:00:00"/>
    <d v="2022-12-31T00:00:00"/>
    <n v="580"/>
  </r>
  <r>
    <n v="2016"/>
    <x v="5"/>
    <x v="74"/>
    <n v="1116"/>
    <x v="103"/>
    <n v="2344"/>
    <n v="1"/>
    <s v="T .Lilavathi"/>
    <x v="53"/>
    <d v="2021-05-31T00:00:00"/>
    <d v="2022-12-31T00:00:00"/>
    <n v="580"/>
  </r>
  <r>
    <n v="2017"/>
    <x v="5"/>
    <x v="74"/>
    <n v="1116"/>
    <x v="103"/>
    <n v="2345"/>
    <n v="2"/>
    <s v="P Ramadevi"/>
    <x v="430"/>
    <d v="2021-05-31T00:00:00"/>
    <d v="2022-12-31T00:00:00"/>
    <n v="580"/>
  </r>
  <r>
    <n v="2018"/>
    <x v="5"/>
    <x v="74"/>
    <n v="1116"/>
    <x v="103"/>
    <n v="2346"/>
    <n v="3"/>
    <s v="T Rajamma"/>
    <x v="411"/>
    <d v="2021-05-31T00:00:00"/>
    <d v="2022-12-31T00:00:00"/>
    <n v="580"/>
  </r>
  <r>
    <n v="2019"/>
    <x v="5"/>
    <x v="74"/>
    <n v="1116"/>
    <x v="103"/>
    <n v="2347"/>
    <n v="4"/>
    <s v="M Yashodamma"/>
    <x v="485"/>
    <d v="2021-05-31T00:00:00"/>
    <d v="2022-12-31T00:00:00"/>
    <n v="580"/>
  </r>
  <r>
    <n v="2020"/>
    <x v="5"/>
    <x v="75"/>
    <n v="1132"/>
    <x v="104"/>
    <n v="2348"/>
    <n v="1"/>
    <s v="L Sravani"/>
    <x v="486"/>
    <d v="2021-05-31T00:00:00"/>
    <d v="2022-12-31T00:00:00"/>
    <n v="580"/>
  </r>
  <r>
    <n v="2021"/>
    <x v="5"/>
    <x v="75"/>
    <n v="1132"/>
    <x v="104"/>
    <n v="2349"/>
    <n v="2"/>
    <s v="Varalakshmi"/>
    <x v="402"/>
    <d v="2021-05-31T00:00:00"/>
    <d v="2022-12-31T00:00:00"/>
    <n v="580"/>
  </r>
  <r>
    <n v="2022"/>
    <x v="5"/>
    <x v="74"/>
    <n v="1116"/>
    <x v="103"/>
    <n v="2350"/>
    <n v="7"/>
    <s v="Sunanda"/>
    <x v="485"/>
    <d v="2021-05-31T00:00:00"/>
    <d v="2022-12-31T00:00:00"/>
    <n v="580"/>
  </r>
  <r>
    <n v="2023"/>
    <x v="5"/>
    <x v="74"/>
    <n v="1116"/>
    <x v="103"/>
    <n v="2351"/>
    <n v="8"/>
    <s v="M Lalethamma"/>
    <x v="487"/>
    <d v="2021-05-31T00:00:00"/>
    <d v="2022-12-31T00:00:00"/>
    <n v="580"/>
  </r>
  <r>
    <n v="2024"/>
    <x v="5"/>
    <x v="74"/>
    <n v="1116"/>
    <x v="103"/>
    <n v="2352"/>
    <n v="9"/>
    <s v="M Savitra"/>
    <x v="487"/>
    <d v="2021-05-31T00:00:00"/>
    <d v="2022-12-31T00:00:00"/>
    <n v="580"/>
  </r>
  <r>
    <n v="2025"/>
    <x v="5"/>
    <x v="74"/>
    <n v="1116"/>
    <x v="103"/>
    <n v="2353"/>
    <n v="10"/>
    <s v="Ramalakshi"/>
    <x v="210"/>
    <d v="2021-05-31T00:00:00"/>
    <d v="2022-12-31T00:00:00"/>
    <n v="580"/>
  </r>
  <r>
    <n v="2026"/>
    <x v="5"/>
    <x v="74"/>
    <n v="1116"/>
    <x v="103"/>
    <n v="2354"/>
    <n v="11"/>
    <s v="Nagindaramma"/>
    <x v="210"/>
    <d v="2021-05-31T00:00:00"/>
    <d v="2022-12-31T00:00:00"/>
    <n v="580"/>
  </r>
  <r>
    <n v="2027"/>
    <x v="5"/>
    <x v="74"/>
    <n v="1116"/>
    <x v="103"/>
    <n v="2355"/>
    <n v="12"/>
    <s v="Mamatha"/>
    <x v="488"/>
    <d v="2021-05-31T00:00:00"/>
    <d v="2022-12-31T00:00:00"/>
    <n v="580"/>
  </r>
  <r>
    <n v="2028"/>
    <x v="5"/>
    <x v="74"/>
    <n v="1116"/>
    <x v="103"/>
    <n v="2356"/>
    <n v="13"/>
    <s v="Padhamavathi"/>
    <x v="488"/>
    <d v="2021-05-31T00:00:00"/>
    <d v="2022-12-31T00:00:00"/>
    <n v="580"/>
  </r>
  <r>
    <n v="2029"/>
    <x v="5"/>
    <x v="74"/>
    <n v="1116"/>
    <x v="103"/>
    <n v="2357"/>
    <n v="14"/>
    <s v="R Gwthami"/>
    <x v="476"/>
    <d v="2021-05-31T00:00:00"/>
    <d v="2022-12-31T00:00:00"/>
    <n v="580"/>
  </r>
  <r>
    <n v="2030"/>
    <x v="5"/>
    <x v="74"/>
    <n v="1116"/>
    <x v="103"/>
    <n v="2358"/>
    <n v="15"/>
    <s v="Prbhavathi"/>
    <x v="210"/>
    <d v="2021-05-31T00:00:00"/>
    <d v="2022-12-31T00:00:00"/>
    <n v="580"/>
  </r>
  <r>
    <n v="2031"/>
    <x v="5"/>
    <x v="74"/>
    <n v="1116"/>
    <x v="103"/>
    <n v="2359"/>
    <n v="16"/>
    <s v="M Harika"/>
    <x v="485"/>
    <d v="2021-05-31T00:00:00"/>
    <d v="2022-12-31T00:00:00"/>
    <n v="580"/>
  </r>
  <r>
    <n v="2032"/>
    <x v="5"/>
    <x v="74"/>
    <n v="1116"/>
    <x v="103"/>
    <n v="2360"/>
    <n v="17"/>
    <s v="Sulochana"/>
    <x v="485"/>
    <d v="2021-05-31T00:00:00"/>
    <d v="2022-12-31T00:00:00"/>
    <n v="580"/>
  </r>
  <r>
    <n v="2033"/>
    <x v="8"/>
    <x v="42"/>
    <n v="989"/>
    <x v="51"/>
    <n v="2361"/>
    <n v="41"/>
    <s v="D.Leelavathi"/>
    <x v="489"/>
    <d v="2021-05-31T00:00:00"/>
    <d v="2022-12-31T00:00:00"/>
    <n v="580"/>
  </r>
  <r>
    <n v="2034"/>
    <x v="8"/>
    <x v="42"/>
    <n v="989"/>
    <x v="51"/>
    <n v="2362"/>
    <n v="42"/>
    <s v="G.Nagalakshmamma"/>
    <x v="489"/>
    <d v="2021-05-31T00:00:00"/>
    <d v="2022-12-31T00:00:00"/>
    <n v="580"/>
  </r>
  <r>
    <n v="2035"/>
    <x v="8"/>
    <x v="42"/>
    <n v="989"/>
    <x v="51"/>
    <n v="2363"/>
    <n v="43"/>
    <s v="D.Ramanjinamma"/>
    <x v="489"/>
    <d v="2021-05-31T00:00:00"/>
    <d v="2022-12-31T00:00:00"/>
    <n v="580"/>
  </r>
  <r>
    <n v="2036"/>
    <x v="8"/>
    <x v="42"/>
    <n v="989"/>
    <x v="51"/>
    <n v="2364"/>
    <n v="44"/>
    <s v="D.Lakshmi Devi"/>
    <x v="489"/>
    <d v="2021-05-31T00:00:00"/>
    <d v="2022-12-31T00:00:00"/>
    <n v="580"/>
  </r>
  <r>
    <n v="2037"/>
    <x v="8"/>
    <x v="42"/>
    <n v="989"/>
    <x v="51"/>
    <n v="2365"/>
    <n v="45"/>
    <s v="D.Rajeswari"/>
    <x v="489"/>
    <d v="2021-05-31T00:00:00"/>
    <d v="2022-12-31T00:00:00"/>
    <n v="580"/>
  </r>
  <r>
    <n v="2038"/>
    <x v="8"/>
    <x v="42"/>
    <n v="989"/>
    <x v="51"/>
    <n v="2366"/>
    <n v="46"/>
    <s v="P.Anusuyamma"/>
    <x v="489"/>
    <d v="2021-05-31T00:00:00"/>
    <d v="2022-12-31T00:00:00"/>
    <n v="580"/>
  </r>
  <r>
    <n v="2039"/>
    <x v="8"/>
    <x v="42"/>
    <n v="989"/>
    <x v="51"/>
    <n v="2367"/>
    <n v="47"/>
    <s v="V.Savitri"/>
    <x v="489"/>
    <d v="2021-05-31T00:00:00"/>
    <d v="2022-12-31T00:00:00"/>
    <n v="580"/>
  </r>
  <r>
    <n v="2040"/>
    <x v="8"/>
    <x v="42"/>
    <n v="989"/>
    <x v="51"/>
    <n v="2368"/>
    <n v="48"/>
    <s v="G.Yallamma"/>
    <x v="170"/>
    <d v="2021-05-31T00:00:00"/>
    <d v="2022-12-31T00:00:00"/>
    <n v="580"/>
  </r>
  <r>
    <n v="2041"/>
    <x v="8"/>
    <x v="42"/>
    <n v="989"/>
    <x v="51"/>
    <n v="2369"/>
    <n v="49"/>
    <s v="P.Ramu"/>
    <x v="170"/>
    <d v="2021-05-31T00:00:00"/>
    <d v="2022-12-31T00:00:00"/>
    <n v="580"/>
  </r>
  <r>
    <n v="2042"/>
    <x v="8"/>
    <x v="42"/>
    <n v="989"/>
    <x v="51"/>
    <n v="2370"/>
    <n v="50"/>
    <s v="D.Susila"/>
    <x v="315"/>
    <d v="2021-05-31T00:00:00"/>
    <d v="2022-12-31T00:00:00"/>
    <n v="580"/>
  </r>
  <r>
    <n v="2043"/>
    <x v="8"/>
    <x v="42"/>
    <n v="989"/>
    <x v="51"/>
    <n v="2371"/>
    <n v="51"/>
    <s v="G.Nagaraju"/>
    <x v="167"/>
    <d v="2021-05-31T00:00:00"/>
    <d v="2022-12-31T00:00:00"/>
    <n v="580"/>
  </r>
  <r>
    <n v="2044"/>
    <x v="8"/>
    <x v="42"/>
    <n v="989"/>
    <x v="51"/>
    <n v="2372"/>
    <n v="52"/>
    <s v="P.Swathi"/>
    <x v="170"/>
    <d v="2021-05-31T00:00:00"/>
    <d v="2022-12-31T00:00:00"/>
    <n v="580"/>
  </r>
  <r>
    <n v="2045"/>
    <x v="8"/>
    <x v="42"/>
    <n v="989"/>
    <x v="51"/>
    <n v="2373"/>
    <n v="53"/>
    <s v="G.Chinna Anjineyulu"/>
    <x v="231"/>
    <d v="2021-05-31T00:00:00"/>
    <d v="2022-12-31T00:00:00"/>
    <n v="580"/>
  </r>
  <r>
    <n v="2046"/>
    <x v="8"/>
    <x v="42"/>
    <n v="989"/>
    <x v="51"/>
    <n v="2374"/>
    <n v="54"/>
    <s v="G.Vijayamma"/>
    <x v="489"/>
    <d v="2021-05-31T00:00:00"/>
    <d v="2022-12-31T00:00:00"/>
    <n v="580"/>
  </r>
  <r>
    <n v="2047"/>
    <x v="8"/>
    <x v="42"/>
    <n v="989"/>
    <x v="51"/>
    <n v="2375"/>
    <n v="55"/>
    <s v="G.Geetha"/>
    <x v="489"/>
    <d v="2021-05-31T00:00:00"/>
    <d v="2022-12-31T00:00:00"/>
    <n v="580"/>
  </r>
  <r>
    <n v="2048"/>
    <x v="8"/>
    <x v="42"/>
    <n v="989"/>
    <x v="51"/>
    <n v="2376"/>
    <n v="56"/>
    <s v="G.Saraswathi"/>
    <x v="406"/>
    <d v="2021-05-31T00:00:00"/>
    <d v="2022-12-31T00:00:00"/>
    <n v="580"/>
  </r>
  <r>
    <n v="2049"/>
    <x v="8"/>
    <x v="42"/>
    <n v="989"/>
    <x v="51"/>
    <n v="2377"/>
    <n v="57"/>
    <s v="A.Savitri"/>
    <x v="489"/>
    <d v="2021-05-31T00:00:00"/>
    <d v="2022-12-31T00:00:00"/>
    <n v="580"/>
  </r>
  <r>
    <n v="2050"/>
    <x v="8"/>
    <x v="42"/>
    <n v="989"/>
    <x v="51"/>
    <n v="2378"/>
    <n v="58"/>
    <s v="B.Kullayamma"/>
    <x v="489"/>
    <d v="2021-05-31T00:00:00"/>
    <d v="2022-12-31T00:00:00"/>
    <n v="580"/>
  </r>
  <r>
    <n v="2051"/>
    <x v="8"/>
    <x v="76"/>
    <n v="1002"/>
    <x v="105"/>
    <n v="2379"/>
    <n v="1"/>
    <s v="V.Ramanamma"/>
    <x v="426"/>
    <d v="2021-05-31T00:00:00"/>
    <d v="2022-12-31T00:00:00"/>
    <n v="580"/>
  </r>
  <r>
    <n v="2052"/>
    <x v="8"/>
    <x v="42"/>
    <n v="989"/>
    <x v="51"/>
    <n v="2380"/>
    <n v="79"/>
    <s v="P.Anthonamma"/>
    <x v="90"/>
    <d v="2021-05-31T00:00:00"/>
    <d v="2022-12-31T00:00:00"/>
    <n v="580"/>
  </r>
  <r>
    <n v="2053"/>
    <x v="8"/>
    <x v="76"/>
    <n v="1002"/>
    <x v="105"/>
    <n v="2381"/>
    <n v="3"/>
    <s v="V.Suvarnamma"/>
    <x v="426"/>
    <d v="2021-05-31T00:00:00"/>
    <d v="2022-12-31T00:00:00"/>
    <n v="580"/>
  </r>
  <r>
    <n v="2054"/>
    <x v="8"/>
    <x v="76"/>
    <n v="1002"/>
    <x v="105"/>
    <n v="2382"/>
    <n v="4"/>
    <s v="K.Parimila"/>
    <x v="426"/>
    <d v="2021-05-31T00:00:00"/>
    <d v="2022-12-31T00:00:00"/>
    <n v="580"/>
  </r>
  <r>
    <n v="2055"/>
    <x v="8"/>
    <x v="76"/>
    <n v="1002"/>
    <x v="105"/>
    <n v="2383"/>
    <n v="5"/>
    <s v="G.Lakshmidevi"/>
    <x v="426"/>
    <d v="2021-05-31T00:00:00"/>
    <d v="2022-12-31T00:00:00"/>
    <n v="580"/>
  </r>
  <r>
    <n v="2056"/>
    <x v="8"/>
    <x v="76"/>
    <n v="1002"/>
    <x v="105"/>
    <n v="2384"/>
    <n v="6"/>
    <s v="M.Ramanamma"/>
    <x v="426"/>
    <d v="2021-05-31T00:00:00"/>
    <d v="2022-12-31T00:00:00"/>
    <n v="580"/>
  </r>
  <r>
    <n v="2057"/>
    <x v="8"/>
    <x v="76"/>
    <n v="1002"/>
    <x v="105"/>
    <n v="2385"/>
    <n v="7"/>
    <s v="D.Venkatanarayanamma"/>
    <x v="426"/>
    <d v="2021-05-31T00:00:00"/>
    <d v="2022-12-31T00:00:00"/>
    <n v="580"/>
  </r>
  <r>
    <n v="2058"/>
    <x v="8"/>
    <x v="76"/>
    <n v="1002"/>
    <x v="105"/>
    <n v="2386"/>
    <n v="8"/>
    <s v="D.Lalitha"/>
    <x v="285"/>
    <d v="2021-05-31T00:00:00"/>
    <d v="2022-12-31T00:00:00"/>
    <n v="580"/>
  </r>
  <r>
    <n v="2059"/>
    <x v="8"/>
    <x v="76"/>
    <n v="1002"/>
    <x v="105"/>
    <n v="2387"/>
    <n v="9"/>
    <s v="D.Sujatha"/>
    <x v="285"/>
    <d v="2021-05-31T00:00:00"/>
    <d v="2022-12-31T00:00:00"/>
    <n v="580"/>
  </r>
  <r>
    <n v="2060"/>
    <x v="8"/>
    <x v="42"/>
    <n v="989"/>
    <x v="51"/>
    <n v="2388"/>
    <n v="80"/>
    <s v="D.Babhamma"/>
    <x v="90"/>
    <d v="2021-05-31T00:00:00"/>
    <d v="2022-12-31T00:00:00"/>
    <n v="580"/>
  </r>
  <r>
    <n v="2061"/>
    <x v="8"/>
    <x v="76"/>
    <n v="1002"/>
    <x v="105"/>
    <n v="2389"/>
    <n v="11"/>
    <s v="D.Srilekha"/>
    <x v="285"/>
    <d v="2021-05-31T00:00:00"/>
    <d v="2022-12-31T00:00:00"/>
    <n v="580"/>
  </r>
  <r>
    <n v="2062"/>
    <x v="8"/>
    <x v="76"/>
    <n v="1002"/>
    <x v="105"/>
    <n v="2390"/>
    <n v="12"/>
    <s v="D.Manjula"/>
    <x v="285"/>
    <d v="2021-05-31T00:00:00"/>
    <d v="2022-12-31T00:00:00"/>
    <n v="580"/>
  </r>
  <r>
    <n v="2063"/>
    <x v="8"/>
    <x v="76"/>
    <n v="1002"/>
    <x v="105"/>
    <n v="2391"/>
    <n v="13"/>
    <s v="R.Lakshmi Devi"/>
    <x v="285"/>
    <d v="2021-05-31T00:00:00"/>
    <d v="2022-12-31T00:00:00"/>
    <n v="580"/>
  </r>
  <r>
    <n v="2064"/>
    <x v="8"/>
    <x v="76"/>
    <n v="1002"/>
    <x v="105"/>
    <n v="2392"/>
    <n v="14"/>
    <s v="V.Nagalakshmi"/>
    <x v="285"/>
    <d v="2021-05-31T00:00:00"/>
    <d v="2022-12-31T00:00:00"/>
    <n v="580"/>
  </r>
  <r>
    <n v="2065"/>
    <x v="8"/>
    <x v="76"/>
    <n v="1002"/>
    <x v="105"/>
    <n v="2393"/>
    <n v="15"/>
    <s v="D.Nirmala"/>
    <x v="285"/>
    <d v="2021-05-31T00:00:00"/>
    <d v="2022-12-31T00:00:00"/>
    <n v="580"/>
  </r>
  <r>
    <n v="2066"/>
    <x v="8"/>
    <x v="76"/>
    <n v="1002"/>
    <x v="105"/>
    <n v="2394"/>
    <n v="16"/>
    <s v="D.Lakshmi devi"/>
    <x v="490"/>
    <d v="2021-05-31T00:00:00"/>
    <d v="2022-12-31T00:00:00"/>
    <n v="580"/>
  </r>
  <r>
    <n v="2067"/>
    <x v="8"/>
    <x v="76"/>
    <n v="1002"/>
    <x v="105"/>
    <n v="2395"/>
    <n v="17"/>
    <s v="B.Adilakshmi"/>
    <x v="490"/>
    <d v="2021-05-31T00:00:00"/>
    <d v="2022-12-31T00:00:00"/>
    <n v="580"/>
  </r>
  <r>
    <n v="2068"/>
    <x v="8"/>
    <x v="76"/>
    <n v="1002"/>
    <x v="105"/>
    <n v="2396"/>
    <n v="18"/>
    <s v="G.Prabhavathamma"/>
    <x v="490"/>
    <d v="2021-05-31T00:00:00"/>
    <d v="2022-12-31T00:00:00"/>
    <n v="580"/>
  </r>
  <r>
    <n v="2069"/>
    <x v="8"/>
    <x v="76"/>
    <n v="1002"/>
    <x v="105"/>
    <n v="2397"/>
    <n v="19"/>
    <s v="R.Renuka"/>
    <x v="490"/>
    <d v="2021-05-31T00:00:00"/>
    <d v="2022-12-31T00:00:00"/>
    <n v="580"/>
  </r>
  <r>
    <n v="2070"/>
    <x v="8"/>
    <x v="76"/>
    <n v="1002"/>
    <x v="105"/>
    <n v="2398"/>
    <n v="20"/>
    <s v="J.Nagamuni"/>
    <x v="490"/>
    <d v="2021-05-31T00:00:00"/>
    <d v="2022-12-31T00:00:00"/>
    <n v="580"/>
  </r>
  <r>
    <n v="2071"/>
    <x v="8"/>
    <x v="76"/>
    <n v="1002"/>
    <x v="105"/>
    <n v="2399"/>
    <n v="21"/>
    <s v="J.Bharathi"/>
    <x v="490"/>
    <d v="2021-05-31T00:00:00"/>
    <d v="2022-12-31T00:00:00"/>
    <n v="580"/>
  </r>
  <r>
    <n v="2072"/>
    <x v="8"/>
    <x v="76"/>
    <n v="1002"/>
    <x v="105"/>
    <n v="2400"/>
    <n v="22"/>
    <s v="J.Adilakshmi"/>
    <x v="490"/>
    <d v="2021-05-31T00:00:00"/>
    <d v="2022-12-31T00:00:00"/>
    <n v="580"/>
  </r>
  <r>
    <n v="2073"/>
    <x v="8"/>
    <x v="76"/>
    <n v="1002"/>
    <x v="105"/>
    <n v="2401"/>
    <n v="23"/>
    <s v="J.Madhavi"/>
    <x v="491"/>
    <d v="2021-05-31T00:00:00"/>
    <d v="2022-12-31T00:00:00"/>
    <n v="580"/>
  </r>
  <r>
    <n v="2074"/>
    <x v="8"/>
    <x v="76"/>
    <n v="1002"/>
    <x v="105"/>
    <n v="2402"/>
    <n v="24"/>
    <s v="J.Radhika"/>
    <x v="491"/>
    <d v="2021-05-31T00:00:00"/>
    <d v="2022-12-31T00:00:00"/>
    <n v="580"/>
  </r>
  <r>
    <n v="2075"/>
    <x v="8"/>
    <x v="76"/>
    <n v="1002"/>
    <x v="105"/>
    <n v="2403"/>
    <n v="25"/>
    <s v="D.Nallamma"/>
    <x v="491"/>
    <d v="2021-05-31T00:00:00"/>
    <d v="2022-12-31T00:00:00"/>
    <n v="580"/>
  </r>
  <r>
    <n v="2076"/>
    <x v="8"/>
    <x v="42"/>
    <n v="989"/>
    <x v="51"/>
    <n v="2404"/>
    <n v="81"/>
    <s v="B.Parvathamma"/>
    <x v="90"/>
    <d v="2021-05-31T00:00:00"/>
    <d v="2022-12-31T00:00:00"/>
    <n v="580"/>
  </r>
  <r>
    <n v="2077"/>
    <x v="7"/>
    <x v="14"/>
    <n v="1082"/>
    <x v="16"/>
    <n v="2405"/>
    <n v="10"/>
    <s v="P Easwaramma"/>
    <x v="492"/>
    <d v="2021-05-31T00:00:00"/>
    <d v="2022-12-31T00:00:00"/>
    <n v="580"/>
  </r>
  <r>
    <n v="2078"/>
    <x v="7"/>
    <x v="14"/>
    <n v="1082"/>
    <x v="16"/>
    <n v="2406"/>
    <n v="11"/>
    <s v="P Lakshmidevi"/>
    <x v="77"/>
    <d v="2021-05-31T00:00:00"/>
    <d v="2022-12-31T00:00:00"/>
    <n v="580"/>
  </r>
  <r>
    <n v="2079"/>
    <x v="7"/>
    <x v="14"/>
    <n v="1082"/>
    <x v="16"/>
    <n v="2407"/>
    <n v="12"/>
    <s v="B.Nagavenamma"/>
    <x v="77"/>
    <d v="2021-05-31T00:00:00"/>
    <d v="2022-12-31T00:00:00"/>
    <n v="580"/>
  </r>
  <r>
    <n v="2080"/>
    <x v="7"/>
    <x v="14"/>
    <n v="1082"/>
    <x v="16"/>
    <n v="2408"/>
    <n v="13"/>
    <s v="M.Lakshminarayanamma"/>
    <x v="77"/>
    <d v="2021-05-31T00:00:00"/>
    <d v="2022-12-31T00:00:00"/>
    <n v="580"/>
  </r>
  <r>
    <n v="2081"/>
    <x v="7"/>
    <x v="14"/>
    <n v="1082"/>
    <x v="16"/>
    <n v="2409"/>
    <n v="14"/>
    <s v="T.Subbamma"/>
    <x v="44"/>
    <d v="2021-05-31T00:00:00"/>
    <d v="2022-12-31T00:00:00"/>
    <n v="580"/>
  </r>
  <r>
    <n v="2082"/>
    <x v="7"/>
    <x v="14"/>
    <n v="1082"/>
    <x v="16"/>
    <n v="2410"/>
    <n v="15"/>
    <s v="P.Lakshmidevi"/>
    <x v="76"/>
    <d v="2021-05-31T00:00:00"/>
    <d v="2022-12-31T00:00:00"/>
    <n v="580"/>
  </r>
  <r>
    <n v="2083"/>
    <x v="7"/>
    <x v="14"/>
    <n v="1082"/>
    <x v="16"/>
    <n v="2411"/>
    <n v="16"/>
    <s v="Savitharamma"/>
    <x v="493"/>
    <d v="2021-05-31T00:00:00"/>
    <d v="2022-12-31T00:00:00"/>
    <n v="580"/>
  </r>
  <r>
    <n v="2084"/>
    <x v="7"/>
    <x v="14"/>
    <n v="1082"/>
    <x v="16"/>
    <n v="2412"/>
    <n v="17"/>
    <s v="B.Nagalakshmamma"/>
    <x v="76"/>
    <d v="2021-05-31T00:00:00"/>
    <d v="2022-12-31T00:00:00"/>
    <n v="580"/>
  </r>
  <r>
    <n v="2085"/>
    <x v="7"/>
    <x v="14"/>
    <n v="1082"/>
    <x v="16"/>
    <n v="2413"/>
    <n v="18"/>
    <s v="B.Lakshminarayanamma"/>
    <x v="494"/>
    <d v="2021-05-31T00:00:00"/>
    <d v="2022-12-31T00:00:00"/>
    <n v="580"/>
  </r>
  <r>
    <n v="2086"/>
    <x v="7"/>
    <x v="14"/>
    <n v="1082"/>
    <x v="16"/>
    <n v="2414"/>
    <n v="19"/>
    <s v="B.Ramanjinamma"/>
    <x v="455"/>
    <d v="2021-05-31T00:00:00"/>
    <d v="2022-12-31T00:00:00"/>
    <n v="580"/>
  </r>
  <r>
    <n v="2087"/>
    <x v="7"/>
    <x v="14"/>
    <n v="1082"/>
    <x v="16"/>
    <n v="2415"/>
    <n v="21"/>
    <s v="H.Husenamma"/>
    <x v="495"/>
    <d v="2021-05-31T00:00:00"/>
    <d v="2022-12-31T00:00:00"/>
    <n v="580"/>
  </r>
  <r>
    <n v="2088"/>
    <x v="7"/>
    <x v="14"/>
    <n v="1082"/>
    <x v="16"/>
    <n v="2416"/>
    <n v="22"/>
    <s v="M.Gowramma"/>
    <x v="281"/>
    <d v="2021-05-31T00:00:00"/>
    <d v="2022-12-31T00:00:00"/>
    <n v="580"/>
  </r>
  <r>
    <n v="2089"/>
    <x v="7"/>
    <x v="14"/>
    <n v="1082"/>
    <x v="16"/>
    <n v="2417"/>
    <n v="23"/>
    <s v="M.Ademma"/>
    <x v="496"/>
    <d v="2021-05-31T00:00:00"/>
    <d v="2022-12-31T00:00:00"/>
    <n v="580"/>
  </r>
  <r>
    <n v="2090"/>
    <x v="7"/>
    <x v="14"/>
    <n v="1082"/>
    <x v="16"/>
    <n v="2418"/>
    <n v="24"/>
    <s v="B.Naramma"/>
    <x v="496"/>
    <d v="2021-05-31T00:00:00"/>
    <d v="2022-12-31T00:00:00"/>
    <n v="580"/>
  </r>
  <r>
    <n v="2091"/>
    <x v="7"/>
    <x v="14"/>
    <n v="1082"/>
    <x v="16"/>
    <n v="2419"/>
    <n v="25"/>
    <s v="M.Obulamma"/>
    <x v="77"/>
    <d v="2021-05-31T00:00:00"/>
    <d v="2022-12-31T00:00:00"/>
    <n v="580"/>
  </r>
  <r>
    <n v="2092"/>
    <x v="7"/>
    <x v="14"/>
    <n v="1082"/>
    <x v="16"/>
    <n v="2420"/>
    <n v="26"/>
    <s v="M.Ramasubbamma"/>
    <x v="360"/>
    <d v="2021-05-31T00:00:00"/>
    <d v="2022-12-31T00:00:00"/>
    <n v="580"/>
  </r>
  <r>
    <n v="2093"/>
    <x v="7"/>
    <x v="14"/>
    <n v="1082"/>
    <x v="16"/>
    <n v="2421"/>
    <n v="27"/>
    <s v="M Mallakka"/>
    <x v="494"/>
    <d v="2021-05-31T00:00:00"/>
    <d v="2022-12-31T00:00:00"/>
    <n v="580"/>
  </r>
  <r>
    <n v="2094"/>
    <x v="7"/>
    <x v="14"/>
    <n v="1082"/>
    <x v="16"/>
    <n v="2422"/>
    <n v="28"/>
    <s v="M.Nagamma"/>
    <x v="138"/>
    <d v="2021-05-31T00:00:00"/>
    <d v="2022-12-31T00:00:00"/>
    <n v="580"/>
  </r>
  <r>
    <n v="2095"/>
    <x v="7"/>
    <x v="14"/>
    <n v="1082"/>
    <x v="16"/>
    <n v="2423"/>
    <n v="29"/>
    <s v="B.Nagalakshmamma"/>
    <x v="360"/>
    <d v="2021-05-31T00:00:00"/>
    <d v="2022-12-31T00:00:00"/>
    <n v="580"/>
  </r>
  <r>
    <n v="2096"/>
    <x v="7"/>
    <x v="14"/>
    <n v="1082"/>
    <x v="16"/>
    <n v="2424"/>
    <n v="30"/>
    <s v="Ramanamma"/>
    <x v="360"/>
    <d v="2021-05-31T00:00:00"/>
    <d v="2022-12-31T00:00:00"/>
    <n v="580"/>
  </r>
  <r>
    <n v="2097"/>
    <x v="7"/>
    <x v="14"/>
    <n v="1082"/>
    <x v="16"/>
    <n v="2425"/>
    <n v="31"/>
    <s v="M.Nandhini"/>
    <x v="360"/>
    <d v="2021-05-31T00:00:00"/>
    <d v="2022-12-31T00:00:00"/>
    <n v="580"/>
  </r>
  <r>
    <n v="2098"/>
    <x v="7"/>
    <x v="14"/>
    <n v="1082"/>
    <x v="16"/>
    <n v="2426"/>
    <n v="32"/>
    <s v="M.Chandrakala"/>
    <x v="360"/>
    <d v="2021-05-31T00:00:00"/>
    <d v="2022-12-31T00:00:00"/>
    <n v="580"/>
  </r>
  <r>
    <n v="2099"/>
    <x v="7"/>
    <x v="14"/>
    <n v="1082"/>
    <x v="16"/>
    <n v="2427"/>
    <n v="33"/>
    <s v="V.Lakshminarasamma"/>
    <x v="384"/>
    <d v="2021-05-31T00:00:00"/>
    <d v="2022-12-31T00:00:00"/>
    <n v="580"/>
  </r>
  <r>
    <n v="2100"/>
    <x v="7"/>
    <x v="14"/>
    <n v="1082"/>
    <x v="16"/>
    <n v="2428"/>
    <n v="34"/>
    <s v="B.Nagarathamma"/>
    <x v="423"/>
    <d v="2021-05-31T00:00:00"/>
    <d v="2022-12-31T00:00:00"/>
    <n v="580"/>
  </r>
  <r>
    <n v="2101"/>
    <x v="12"/>
    <x v="63"/>
    <n v="1115"/>
    <x v="102"/>
    <n v="2429"/>
    <n v="21"/>
    <s v="Akkim Lakshmidevi"/>
    <x v="497"/>
    <d v="2021-05-31T00:00:00"/>
    <d v="2022-12-31T00:00:00"/>
    <n v="580"/>
  </r>
  <r>
    <n v="2102"/>
    <x v="12"/>
    <x v="63"/>
    <n v="1115"/>
    <x v="102"/>
    <n v="2430"/>
    <n v="22"/>
    <s v="Nettim Prameelamma"/>
    <x v="484"/>
    <d v="2021-05-31T00:00:00"/>
    <d v="2022-12-31T00:00:00"/>
    <n v="580"/>
  </r>
  <r>
    <n v="2103"/>
    <x v="0"/>
    <x v="77"/>
    <n v="139"/>
    <x v="106"/>
    <n v="2431"/>
    <n v="20"/>
    <s v="V.Kamalamma"/>
    <x v="498"/>
    <d v="2021-05-31T00:00:00"/>
    <d v="2022-12-31T00:00:00"/>
    <n v="580"/>
  </r>
  <r>
    <n v="2104"/>
    <x v="0"/>
    <x v="77"/>
    <n v="139"/>
    <x v="106"/>
    <n v="2432"/>
    <n v="21"/>
    <s v="Maheshwari"/>
    <x v="152"/>
    <d v="2021-05-31T00:00:00"/>
    <d v="2022-12-31T00:00:00"/>
    <n v="580"/>
  </r>
  <r>
    <n v="2105"/>
    <x v="0"/>
    <x v="77"/>
    <n v="139"/>
    <x v="106"/>
    <n v="2433"/>
    <n v="22"/>
    <s v="Anke Nagendramma"/>
    <x v="499"/>
    <d v="2021-05-31T00:00:00"/>
    <d v="2022-12-31T00:00:00"/>
    <n v="580"/>
  </r>
  <r>
    <n v="2106"/>
    <x v="0"/>
    <x v="77"/>
    <n v="139"/>
    <x v="106"/>
    <n v="2434"/>
    <n v="23"/>
    <s v="V.Nagulamma"/>
    <x v="152"/>
    <d v="2021-05-31T00:00:00"/>
    <d v="2022-12-31T00:00:00"/>
    <n v="580"/>
  </r>
  <r>
    <n v="2107"/>
    <x v="0"/>
    <x v="77"/>
    <n v="139"/>
    <x v="106"/>
    <n v="2435"/>
    <n v="24"/>
    <s v="C.Narayanamma"/>
    <x v="500"/>
    <d v="2021-05-31T00:00:00"/>
    <d v="2022-12-31T00:00:00"/>
    <n v="580"/>
  </r>
  <r>
    <n v="2108"/>
    <x v="0"/>
    <x v="77"/>
    <n v="139"/>
    <x v="106"/>
    <n v="2436"/>
    <n v="25"/>
    <s v="V.Sree Lakshmi"/>
    <x v="498"/>
    <d v="2021-05-31T00:00:00"/>
    <d v="2022-12-31T00:00:00"/>
    <n v="580"/>
  </r>
  <r>
    <n v="2109"/>
    <x v="0"/>
    <x v="77"/>
    <n v="139"/>
    <x v="106"/>
    <n v="2437"/>
    <n v="26"/>
    <s v="C. Santamma"/>
    <x v="152"/>
    <d v="2021-05-31T00:00:00"/>
    <d v="2022-12-31T00:00:00"/>
    <n v="580"/>
  </r>
  <r>
    <n v="2110"/>
    <x v="0"/>
    <x v="77"/>
    <n v="139"/>
    <x v="106"/>
    <n v="2439"/>
    <n v="28"/>
    <s v="V.Obulamma"/>
    <x v="501"/>
    <d v="2021-05-31T00:00:00"/>
    <d v="2022-12-31T00:00:00"/>
    <n v="580"/>
  </r>
  <r>
    <n v="2111"/>
    <x v="9"/>
    <x v="73"/>
    <n v="1017"/>
    <x v="101"/>
    <n v="2442"/>
    <n v="10"/>
    <s v="V.Subadra"/>
    <x v="388"/>
    <d v="2021-05-31T00:00:00"/>
    <d v="2022-12-31T00:00:00"/>
    <n v="580"/>
  </r>
  <r>
    <n v="2112"/>
    <x v="9"/>
    <x v="73"/>
    <n v="1017"/>
    <x v="101"/>
    <n v="2443"/>
    <n v="11"/>
    <s v="D.Renuka"/>
    <x v="430"/>
    <d v="2021-05-31T00:00:00"/>
    <d v="2022-12-31T00:00:00"/>
    <n v="580"/>
  </r>
  <r>
    <n v="2113"/>
    <x v="9"/>
    <x v="73"/>
    <n v="1017"/>
    <x v="101"/>
    <n v="2444"/>
    <n v="12"/>
    <s v="K.Pedda Bibi"/>
    <x v="388"/>
    <d v="2021-05-31T00:00:00"/>
    <d v="2022-12-31T00:00:00"/>
    <n v="580"/>
  </r>
  <r>
    <n v="2114"/>
    <x v="9"/>
    <x v="73"/>
    <n v="1017"/>
    <x v="101"/>
    <n v="2445"/>
    <n v="13"/>
    <s v="Pramilamma"/>
    <x v="41"/>
    <d v="2021-05-31T00:00:00"/>
    <d v="2022-12-31T00:00:00"/>
    <n v="580"/>
  </r>
  <r>
    <n v="2115"/>
    <x v="9"/>
    <x v="73"/>
    <n v="1017"/>
    <x v="101"/>
    <n v="2446"/>
    <n v="14"/>
    <s v="D.Jayamma"/>
    <x v="211"/>
    <d v="2021-05-31T00:00:00"/>
    <d v="2022-12-31T00:00:00"/>
    <n v="580"/>
  </r>
  <r>
    <n v="2116"/>
    <x v="9"/>
    <x v="73"/>
    <n v="1017"/>
    <x v="101"/>
    <n v="2447"/>
    <n v="15"/>
    <s v="A.Lakshmidevi"/>
    <x v="388"/>
    <d v="2021-05-31T00:00:00"/>
    <d v="2022-12-31T00:00:00"/>
    <n v="580"/>
  </r>
  <r>
    <n v="2117"/>
    <x v="9"/>
    <x v="73"/>
    <n v="1017"/>
    <x v="101"/>
    <n v="2448"/>
    <n v="16"/>
    <s v="B.Ramadhevi"/>
    <x v="388"/>
    <d v="2021-05-31T00:00:00"/>
    <d v="2022-12-31T00:00:00"/>
    <n v="580"/>
  </r>
  <r>
    <n v="2118"/>
    <x v="9"/>
    <x v="73"/>
    <n v="1017"/>
    <x v="101"/>
    <n v="2449"/>
    <n v="17"/>
    <s v="K.Peddakka"/>
    <x v="174"/>
    <d v="2021-05-31T00:00:00"/>
    <d v="2022-12-31T00:00:00"/>
    <n v="580"/>
  </r>
  <r>
    <n v="2119"/>
    <x v="9"/>
    <x v="73"/>
    <n v="1017"/>
    <x v="101"/>
    <n v="2450"/>
    <n v="18"/>
    <s v="K.Bayappa reddy"/>
    <x v="373"/>
    <d v="2021-05-31T00:00:00"/>
    <d v="2022-12-31T00:00:00"/>
    <n v="580"/>
  </r>
  <r>
    <n v="2120"/>
    <x v="9"/>
    <x v="73"/>
    <n v="1017"/>
    <x v="101"/>
    <n v="2451"/>
    <n v="19"/>
    <s v="D.Adilakshmi"/>
    <x v="211"/>
    <d v="2021-05-31T00:00:00"/>
    <d v="2022-12-31T00:00:00"/>
    <n v="580"/>
  </r>
  <r>
    <n v="2121"/>
    <x v="9"/>
    <x v="73"/>
    <n v="1017"/>
    <x v="101"/>
    <n v="2452"/>
    <n v="20"/>
    <s v="K.Sivamma"/>
    <x v="388"/>
    <d v="2021-05-31T00:00:00"/>
    <d v="2022-12-31T00:00:00"/>
    <n v="580"/>
  </r>
  <r>
    <n v="2122"/>
    <x v="2"/>
    <x v="32"/>
    <n v="1121"/>
    <x v="40"/>
    <n v="2453"/>
    <n v="1"/>
    <s v="P.Nagarathnamma"/>
    <x v="186"/>
    <d v="2021-05-31T00:00:00"/>
    <d v="2022-12-31T00:00:00"/>
    <n v="580"/>
  </r>
  <r>
    <n v="2123"/>
    <x v="2"/>
    <x v="32"/>
    <n v="1121"/>
    <x v="40"/>
    <n v="2454"/>
    <n v="2"/>
    <s v="P.Saroja"/>
    <x v="186"/>
    <d v="2021-05-31T00:00:00"/>
    <d v="2022-12-31T00:00:00"/>
    <n v="580"/>
  </r>
  <r>
    <n v="2124"/>
    <x v="2"/>
    <x v="32"/>
    <n v="1121"/>
    <x v="40"/>
    <n v="2455"/>
    <n v="3"/>
    <s v="P.Nagamani"/>
    <x v="186"/>
    <d v="2021-05-31T00:00:00"/>
    <d v="2022-12-31T00:00:00"/>
    <n v="580"/>
  </r>
  <r>
    <n v="2125"/>
    <x v="2"/>
    <x v="32"/>
    <n v="1121"/>
    <x v="40"/>
    <n v="2456"/>
    <n v="4"/>
    <s v="D.Narayanamma"/>
    <x v="186"/>
    <d v="2021-05-31T00:00:00"/>
    <d v="2022-12-31T00:00:00"/>
    <n v="580"/>
  </r>
  <r>
    <n v="2126"/>
    <x v="2"/>
    <x v="32"/>
    <n v="1121"/>
    <x v="40"/>
    <n v="2457"/>
    <n v="5"/>
    <s v="K.Gowthami"/>
    <x v="186"/>
    <d v="2021-05-31T00:00:00"/>
    <d v="2022-12-31T00:00:00"/>
    <n v="580"/>
  </r>
  <r>
    <n v="2127"/>
    <x v="2"/>
    <x v="32"/>
    <n v="1121"/>
    <x v="40"/>
    <n v="2458"/>
    <n v="6"/>
    <s v="K.Anitha"/>
    <x v="186"/>
    <d v="2021-05-31T00:00:00"/>
    <d v="2022-12-31T00:00:00"/>
    <n v="580"/>
  </r>
  <r>
    <n v="2128"/>
    <x v="2"/>
    <x v="32"/>
    <n v="1121"/>
    <x v="40"/>
    <n v="2459"/>
    <n v="7"/>
    <s v="K.Chenamma"/>
    <x v="186"/>
    <d v="2021-05-31T00:00:00"/>
    <d v="2022-12-31T00:00:00"/>
    <n v="580"/>
  </r>
  <r>
    <n v="2129"/>
    <x v="2"/>
    <x v="32"/>
    <n v="1121"/>
    <x v="40"/>
    <n v="2460"/>
    <n v="8"/>
    <s v="Lakshmikanthamma"/>
    <x v="186"/>
    <d v="2021-05-31T00:00:00"/>
    <d v="2022-12-31T00:00:00"/>
    <n v="580"/>
  </r>
  <r>
    <n v="2130"/>
    <x v="2"/>
    <x v="32"/>
    <n v="1121"/>
    <x v="40"/>
    <n v="2461"/>
    <n v="9"/>
    <s v="P.Subbamma"/>
    <x v="186"/>
    <d v="2021-05-31T00:00:00"/>
    <d v="2022-12-31T00:00:00"/>
    <n v="580"/>
  </r>
  <r>
    <n v="2131"/>
    <x v="2"/>
    <x v="32"/>
    <n v="1121"/>
    <x v="40"/>
    <n v="2462"/>
    <n v="10"/>
    <s v="M.Varalakshmi"/>
    <x v="186"/>
    <d v="2021-05-31T00:00:00"/>
    <d v="2022-12-31T00:00:00"/>
    <n v="580"/>
  </r>
  <r>
    <n v="2132"/>
    <x v="2"/>
    <x v="32"/>
    <n v="1121"/>
    <x v="40"/>
    <n v="2463"/>
    <n v="11"/>
    <s v="C.Rajamma"/>
    <x v="502"/>
    <d v="2021-05-31T00:00:00"/>
    <d v="2022-12-31T00:00:00"/>
    <n v="580"/>
  </r>
  <r>
    <n v="2133"/>
    <x v="2"/>
    <x v="32"/>
    <n v="1121"/>
    <x v="40"/>
    <n v="2464"/>
    <n v="12"/>
    <s v="A.Yellamma"/>
    <x v="138"/>
    <d v="2021-05-31T00:00:00"/>
    <d v="2022-12-31T00:00:00"/>
    <n v="580"/>
  </r>
  <r>
    <n v="2134"/>
    <x v="2"/>
    <x v="32"/>
    <n v="1121"/>
    <x v="40"/>
    <n v="2465"/>
    <n v="13"/>
    <s v="K.Prameela"/>
    <x v="138"/>
    <d v="2021-05-31T00:00:00"/>
    <d v="2022-12-31T00:00:00"/>
    <n v="580"/>
  </r>
  <r>
    <n v="2135"/>
    <x v="2"/>
    <x v="32"/>
    <n v="1121"/>
    <x v="40"/>
    <n v="2466"/>
    <n v="14"/>
    <s v="K.Suvarna"/>
    <x v="138"/>
    <d v="2021-05-31T00:00:00"/>
    <d v="2022-12-31T00:00:00"/>
    <n v="580"/>
  </r>
  <r>
    <n v="2136"/>
    <x v="2"/>
    <x v="32"/>
    <n v="1121"/>
    <x v="40"/>
    <n v="2467"/>
    <n v="15"/>
    <s v="K.Santhi"/>
    <x v="138"/>
    <d v="2021-05-31T00:00:00"/>
    <d v="2022-12-31T00:00:00"/>
    <n v="580"/>
  </r>
  <r>
    <n v="2137"/>
    <x v="2"/>
    <x v="32"/>
    <n v="1121"/>
    <x v="40"/>
    <n v="2468"/>
    <n v="16"/>
    <s v="P.Lakshmidevi"/>
    <x v="138"/>
    <d v="2021-05-31T00:00:00"/>
    <d v="2022-12-31T00:00:00"/>
    <n v="580"/>
  </r>
  <r>
    <n v="2138"/>
    <x v="2"/>
    <x v="32"/>
    <n v="1121"/>
    <x v="40"/>
    <n v="2469"/>
    <n v="17"/>
    <s v="A.Ramulamma"/>
    <x v="138"/>
    <d v="2021-05-31T00:00:00"/>
    <d v="2022-12-31T00:00:00"/>
    <n v="580"/>
  </r>
  <r>
    <n v="2139"/>
    <x v="2"/>
    <x v="32"/>
    <n v="1121"/>
    <x v="40"/>
    <n v="2470"/>
    <n v="18"/>
    <s v="K.Lakshmidevi"/>
    <x v="503"/>
    <d v="2021-05-31T00:00:00"/>
    <d v="2022-12-31T00:00:00"/>
    <n v="580"/>
  </r>
  <r>
    <n v="2140"/>
    <x v="2"/>
    <x v="32"/>
    <n v="1121"/>
    <x v="40"/>
    <n v="2471"/>
    <n v="19"/>
    <s v="K.Savitri"/>
    <x v="503"/>
    <d v="2021-05-31T00:00:00"/>
    <d v="2022-12-31T00:00:00"/>
    <n v="580"/>
  </r>
  <r>
    <n v="2141"/>
    <x v="2"/>
    <x v="32"/>
    <n v="1121"/>
    <x v="40"/>
    <n v="2472"/>
    <n v="20"/>
    <s v="P.Sushila"/>
    <x v="503"/>
    <d v="2021-05-31T00:00:00"/>
    <d v="2022-12-31T00:00:00"/>
    <n v="580"/>
  </r>
  <r>
    <n v="2142"/>
    <x v="2"/>
    <x v="32"/>
    <n v="1121"/>
    <x v="40"/>
    <n v="2473"/>
    <n v="21"/>
    <s v="P.Ramalingamma"/>
    <x v="503"/>
    <d v="2021-05-31T00:00:00"/>
    <d v="2022-12-31T00:00:00"/>
    <n v="580"/>
  </r>
  <r>
    <n v="2143"/>
    <x v="2"/>
    <x v="32"/>
    <n v="1121"/>
    <x v="40"/>
    <n v="2474"/>
    <n v="22"/>
    <s v="K.Renukamma"/>
    <x v="504"/>
    <d v="2021-05-31T00:00:00"/>
    <d v="2022-12-31T00:00:00"/>
    <n v="580"/>
  </r>
  <r>
    <n v="2144"/>
    <x v="2"/>
    <x v="32"/>
    <n v="1121"/>
    <x v="40"/>
    <n v="2475"/>
    <n v="23"/>
    <s v="K.Lakshminarayanamma"/>
    <x v="504"/>
    <d v="2021-05-31T00:00:00"/>
    <d v="2022-12-31T00:00:00"/>
    <n v="580"/>
  </r>
  <r>
    <n v="2145"/>
    <x v="2"/>
    <x v="32"/>
    <n v="1121"/>
    <x v="40"/>
    <n v="2476"/>
    <n v="24"/>
    <s v="P.Nagarantanamma"/>
    <x v="409"/>
    <d v="2021-05-31T00:00:00"/>
    <d v="2022-12-31T00:00:00"/>
    <n v="580"/>
  </r>
  <r>
    <n v="2146"/>
    <x v="2"/>
    <x v="32"/>
    <n v="1121"/>
    <x v="40"/>
    <n v="2477"/>
    <n v="25"/>
    <s v="P.Parvathamma"/>
    <x v="409"/>
    <d v="2021-05-31T00:00:00"/>
    <d v="2022-12-31T00:00:00"/>
    <n v="580"/>
  </r>
  <r>
    <n v="2147"/>
    <x v="2"/>
    <x v="32"/>
    <n v="1121"/>
    <x v="40"/>
    <n v="2478"/>
    <n v="26"/>
    <s v="Saraswathi"/>
    <x v="409"/>
    <d v="2021-05-31T00:00:00"/>
    <d v="2022-12-31T00:00:00"/>
    <n v="580"/>
  </r>
  <r>
    <n v="2148"/>
    <x v="10"/>
    <x v="31"/>
    <n v="1120"/>
    <x v="107"/>
    <n v="2479"/>
    <n v="1"/>
    <s v="G.Padmavathi"/>
    <x v="505"/>
    <d v="2021-05-31T00:00:00"/>
    <d v="2022-12-31T00:00:00"/>
    <n v="580"/>
  </r>
  <r>
    <n v="2149"/>
    <x v="10"/>
    <x v="31"/>
    <n v="1120"/>
    <x v="107"/>
    <n v="2480"/>
    <n v="2"/>
    <s v="L.Sunithamma"/>
    <x v="453"/>
    <d v="2021-05-31T00:00:00"/>
    <d v="2022-12-31T00:00:00"/>
    <n v="580"/>
  </r>
  <r>
    <n v="2150"/>
    <x v="10"/>
    <x v="31"/>
    <n v="1120"/>
    <x v="107"/>
    <n v="2481"/>
    <n v="3"/>
    <s v="C.Obulamma"/>
    <x v="453"/>
    <d v="2021-05-31T00:00:00"/>
    <d v="2022-12-31T00:00:00"/>
    <n v="580"/>
  </r>
  <r>
    <n v="2151"/>
    <x v="10"/>
    <x v="31"/>
    <n v="1120"/>
    <x v="107"/>
    <n v="2482"/>
    <n v="4"/>
    <s v="B.Veeranjinamma"/>
    <x v="453"/>
    <d v="2021-05-31T00:00:00"/>
    <d v="2022-12-31T00:00:00"/>
    <n v="580"/>
  </r>
  <r>
    <n v="2152"/>
    <x v="10"/>
    <x v="31"/>
    <n v="1120"/>
    <x v="107"/>
    <n v="2483"/>
    <n v="5"/>
    <s v="C.Radha"/>
    <x v="505"/>
    <d v="2021-05-31T00:00:00"/>
    <d v="2022-12-31T00:00:00"/>
    <n v="580"/>
  </r>
  <r>
    <n v="2153"/>
    <x v="10"/>
    <x v="31"/>
    <n v="1120"/>
    <x v="107"/>
    <n v="2484"/>
    <n v="6"/>
    <s v="T.Alivelamma"/>
    <x v="133"/>
    <d v="2021-05-31T00:00:00"/>
    <d v="2022-12-31T00:00:00"/>
    <n v="580"/>
  </r>
  <r>
    <n v="2154"/>
    <x v="10"/>
    <x v="31"/>
    <n v="1120"/>
    <x v="107"/>
    <n v="2485"/>
    <n v="7"/>
    <s v="C.Lakshmidevi"/>
    <x v="133"/>
    <d v="2021-05-31T00:00:00"/>
    <d v="2022-12-31T00:00:00"/>
    <n v="580"/>
  </r>
  <r>
    <n v="2155"/>
    <x v="10"/>
    <x v="31"/>
    <n v="1120"/>
    <x v="107"/>
    <n v="2486"/>
    <n v="8"/>
    <s v="Anitha"/>
    <x v="133"/>
    <d v="2021-05-31T00:00:00"/>
    <d v="2022-12-31T00:00:00"/>
    <n v="580"/>
  </r>
  <r>
    <n v="2156"/>
    <x v="10"/>
    <x v="31"/>
    <n v="1120"/>
    <x v="107"/>
    <n v="2487"/>
    <n v="9"/>
    <s v="T.Mangamma"/>
    <x v="133"/>
    <d v="2021-05-31T00:00:00"/>
    <d v="2022-12-31T00:00:00"/>
    <n v="580"/>
  </r>
  <r>
    <n v="2157"/>
    <x v="10"/>
    <x v="31"/>
    <n v="1120"/>
    <x v="107"/>
    <n v="2488"/>
    <n v="10"/>
    <s v="M.Gayathri"/>
    <x v="453"/>
    <d v="2021-05-31T00:00:00"/>
    <d v="2022-12-31T00:00:00"/>
    <n v="580"/>
  </r>
  <r>
    <n v="2158"/>
    <x v="10"/>
    <x v="31"/>
    <n v="1119"/>
    <x v="108"/>
    <n v="2489"/>
    <n v="1"/>
    <s v="G.Alivelamma"/>
    <x v="453"/>
    <d v="2021-05-31T00:00:00"/>
    <d v="2022-12-31T00:00:00"/>
    <n v="580"/>
  </r>
  <r>
    <n v="2159"/>
    <x v="10"/>
    <x v="31"/>
    <n v="1119"/>
    <x v="108"/>
    <n v="2490"/>
    <n v="2"/>
    <s v="G.Lakshmidevi"/>
    <x v="453"/>
    <d v="2021-05-31T00:00:00"/>
    <d v="2022-12-31T00:00:00"/>
    <n v="580"/>
  </r>
  <r>
    <n v="2160"/>
    <x v="10"/>
    <x v="31"/>
    <n v="1119"/>
    <x v="108"/>
    <n v="2491"/>
    <n v="3"/>
    <s v="Gangaratnamma"/>
    <x v="453"/>
    <d v="2021-05-31T00:00:00"/>
    <d v="2022-12-31T00:00:00"/>
    <n v="580"/>
  </r>
  <r>
    <n v="2161"/>
    <x v="10"/>
    <x v="31"/>
    <n v="1119"/>
    <x v="108"/>
    <n v="2492"/>
    <n v="4"/>
    <s v="D.Suguna bai"/>
    <x v="453"/>
    <d v="2021-05-31T00:00:00"/>
    <d v="2022-12-31T00:00:00"/>
    <n v="580"/>
  </r>
  <r>
    <n v="2162"/>
    <x v="10"/>
    <x v="31"/>
    <n v="1119"/>
    <x v="108"/>
    <n v="2493"/>
    <n v="5"/>
    <s v="Y.Nagalakshmi"/>
    <x v="453"/>
    <d v="2021-05-31T00:00:00"/>
    <d v="2022-12-31T00:00:00"/>
    <n v="580"/>
  </r>
  <r>
    <n v="2163"/>
    <x v="10"/>
    <x v="31"/>
    <n v="1119"/>
    <x v="108"/>
    <n v="2494"/>
    <n v="6"/>
    <s v="D.Vidhiyabai"/>
    <x v="453"/>
    <d v="2021-05-31T00:00:00"/>
    <d v="2022-12-31T00:00:00"/>
    <n v="580"/>
  </r>
  <r>
    <n v="2164"/>
    <x v="10"/>
    <x v="31"/>
    <n v="1119"/>
    <x v="108"/>
    <n v="2495"/>
    <n v="7"/>
    <s v="K.Girijamma"/>
    <x v="453"/>
    <d v="2021-05-31T00:00:00"/>
    <d v="2022-12-31T00:00:00"/>
    <n v="580"/>
  </r>
  <r>
    <n v="2165"/>
    <x v="10"/>
    <x v="31"/>
    <n v="1119"/>
    <x v="108"/>
    <n v="2496"/>
    <n v="8"/>
    <s v="E.Rathnamma"/>
    <x v="453"/>
    <d v="2021-05-31T00:00:00"/>
    <d v="2022-12-31T00:00:00"/>
    <n v="580"/>
  </r>
  <r>
    <n v="2166"/>
    <x v="10"/>
    <x v="31"/>
    <n v="1119"/>
    <x v="108"/>
    <n v="2497"/>
    <n v="9"/>
    <s v="M.Jaganmohanreddy"/>
    <x v="453"/>
    <d v="2021-05-31T00:00:00"/>
    <d v="2022-12-31T00:00:00"/>
    <n v="580"/>
  </r>
  <r>
    <n v="2167"/>
    <x v="10"/>
    <x v="31"/>
    <n v="1119"/>
    <x v="108"/>
    <n v="2498"/>
    <n v="10"/>
    <s v="M.Samalla"/>
    <x v="453"/>
    <d v="2021-05-31T00:00:00"/>
    <d v="2022-12-31T00:00:00"/>
    <n v="580"/>
  </r>
  <r>
    <n v="2168"/>
    <x v="10"/>
    <x v="31"/>
    <n v="1119"/>
    <x v="108"/>
    <n v="2499"/>
    <n v="11"/>
    <s v="M.Lakshmidevi"/>
    <x v="453"/>
    <d v="2021-05-31T00:00:00"/>
    <d v="2022-12-31T00:00:00"/>
    <n v="580"/>
  </r>
  <r>
    <n v="2169"/>
    <x v="10"/>
    <x v="31"/>
    <n v="1119"/>
    <x v="108"/>
    <n v="2500"/>
    <n v="12"/>
    <s v="M.Ramadevi"/>
    <x v="453"/>
    <d v="2021-05-31T00:00:00"/>
    <d v="2022-12-31T00:00:00"/>
    <n v="580"/>
  </r>
  <r>
    <n v="2170"/>
    <x v="10"/>
    <x v="31"/>
    <n v="1119"/>
    <x v="108"/>
    <n v="2501"/>
    <n v="13"/>
    <s v="P.Ramreddy"/>
    <x v="453"/>
    <d v="2021-05-31T00:00:00"/>
    <d v="2022-12-31T00:00:00"/>
    <n v="580"/>
  </r>
  <r>
    <n v="2171"/>
    <x v="10"/>
    <x v="31"/>
    <n v="1119"/>
    <x v="108"/>
    <n v="2502"/>
    <n v="14"/>
    <s v="D.Lakshmidevi"/>
    <x v="453"/>
    <d v="2021-05-31T00:00:00"/>
    <d v="2022-12-31T00:00:00"/>
    <n v="580"/>
  </r>
  <r>
    <n v="2172"/>
    <x v="10"/>
    <x v="31"/>
    <n v="1119"/>
    <x v="108"/>
    <n v="2503"/>
    <n v="15"/>
    <s v="G.Sivamma"/>
    <x v="453"/>
    <d v="2021-05-31T00:00:00"/>
    <d v="2022-12-31T00:00:00"/>
    <n v="580"/>
  </r>
  <r>
    <n v="2173"/>
    <x v="10"/>
    <x v="31"/>
    <n v="1119"/>
    <x v="108"/>
    <n v="2504"/>
    <n v="16"/>
    <s v="D.Lakshmi bai"/>
    <x v="453"/>
    <d v="2021-05-31T00:00:00"/>
    <d v="2022-12-31T00:00:00"/>
    <n v="580"/>
  </r>
  <r>
    <n v="2174"/>
    <x v="10"/>
    <x v="31"/>
    <n v="1119"/>
    <x v="108"/>
    <n v="2505"/>
    <n v="17"/>
    <s v="B.Githa"/>
    <x v="453"/>
    <d v="2021-05-31T00:00:00"/>
    <d v="2022-12-31T00:00:00"/>
    <n v="580"/>
  </r>
  <r>
    <n v="2175"/>
    <x v="10"/>
    <x v="31"/>
    <n v="1119"/>
    <x v="108"/>
    <n v="2506"/>
    <n v="18"/>
    <s v="Papamma"/>
    <x v="453"/>
    <d v="2021-05-31T00:00:00"/>
    <d v="2022-12-31T00:00:00"/>
    <n v="580"/>
  </r>
  <r>
    <n v="2176"/>
    <x v="10"/>
    <x v="31"/>
    <n v="1119"/>
    <x v="108"/>
    <n v="2507"/>
    <n v="19"/>
    <s v="Santhmma"/>
    <x v="453"/>
    <d v="2021-05-31T00:00:00"/>
    <d v="2022-12-31T00:00:00"/>
    <n v="580"/>
  </r>
  <r>
    <n v="2177"/>
    <x v="10"/>
    <x v="31"/>
    <n v="1119"/>
    <x v="108"/>
    <n v="2508"/>
    <n v="20"/>
    <s v="Lakshmi Narasamma"/>
    <x v="453"/>
    <d v="2021-05-31T00:00:00"/>
    <d v="2022-12-31T00:00:00"/>
    <n v="580"/>
  </r>
  <r>
    <n v="2178"/>
    <x v="2"/>
    <x v="32"/>
    <n v="1121"/>
    <x v="40"/>
    <n v="2509"/>
    <n v="27"/>
    <s v="G.Subbamma"/>
    <x v="409"/>
    <d v="2021-05-31T00:00:00"/>
    <d v="2022-12-31T00:00:00"/>
    <n v="580"/>
  </r>
  <r>
    <n v="2179"/>
    <x v="2"/>
    <x v="32"/>
    <n v="1121"/>
    <x v="40"/>
    <n v="2510"/>
    <n v="28"/>
    <s v="M.Narayanamma"/>
    <x v="498"/>
    <d v="2021-05-31T00:00:00"/>
    <d v="2022-12-31T00:00:00"/>
    <n v="580"/>
  </r>
  <r>
    <n v="2180"/>
    <x v="2"/>
    <x v="32"/>
    <n v="1121"/>
    <x v="40"/>
    <n v="2511"/>
    <n v="29"/>
    <s v="M.Lakshmidevi"/>
    <x v="498"/>
    <d v="2021-05-31T00:00:00"/>
    <d v="2022-12-31T00:00:00"/>
    <n v="580"/>
  </r>
  <r>
    <n v="2181"/>
    <x v="2"/>
    <x v="32"/>
    <n v="1121"/>
    <x v="40"/>
    <n v="2512"/>
    <n v="30"/>
    <s v="M.Kalavathi"/>
    <x v="498"/>
    <d v="2021-05-31T00:00:00"/>
    <d v="2022-12-31T00:00:00"/>
    <n v="580"/>
  </r>
  <r>
    <n v="2182"/>
    <x v="2"/>
    <x v="32"/>
    <n v="1121"/>
    <x v="40"/>
    <n v="2513"/>
    <n v="31"/>
    <s v="G.Ademma"/>
    <x v="506"/>
    <d v="2021-05-31T00:00:00"/>
    <d v="2022-12-31T00:00:00"/>
    <n v="580"/>
  </r>
  <r>
    <n v="2183"/>
    <x v="2"/>
    <x v="32"/>
    <n v="1121"/>
    <x v="40"/>
    <n v="2514"/>
    <n v="32"/>
    <s v="P.Nagalakshmi"/>
    <x v="498"/>
    <d v="2021-05-31T00:00:00"/>
    <d v="2022-12-31T00:00:00"/>
    <n v="580"/>
  </r>
  <r>
    <n v="2184"/>
    <x v="2"/>
    <x v="32"/>
    <n v="1121"/>
    <x v="40"/>
    <n v="2515"/>
    <n v="33"/>
    <s v="P.Mamatha"/>
    <x v="507"/>
    <d v="2021-05-31T00:00:00"/>
    <d v="2022-12-31T00:00:00"/>
    <n v="580"/>
  </r>
  <r>
    <n v="2185"/>
    <x v="2"/>
    <x v="32"/>
    <n v="1121"/>
    <x v="40"/>
    <n v="2516"/>
    <n v="34"/>
    <s v="P.Lakshmidevi"/>
    <x v="379"/>
    <d v="2021-05-31T00:00:00"/>
    <d v="2022-12-31T00:00:00"/>
    <n v="580"/>
  </r>
  <r>
    <n v="2186"/>
    <x v="2"/>
    <x v="32"/>
    <n v="1121"/>
    <x v="40"/>
    <n v="2517"/>
    <n v="35"/>
    <s v="J.Padmavathi"/>
    <x v="507"/>
    <d v="2021-05-31T00:00:00"/>
    <d v="2022-12-31T00:00:00"/>
    <n v="580"/>
  </r>
  <r>
    <n v="2187"/>
    <x v="9"/>
    <x v="73"/>
    <n v="1017"/>
    <x v="101"/>
    <n v="2518"/>
    <n v="21"/>
    <s v="T.Lakshmikanthamma"/>
    <x v="189"/>
    <d v="2021-05-31T00:00:00"/>
    <d v="2022-12-31T00:00:00"/>
    <n v="580"/>
  </r>
  <r>
    <n v="2188"/>
    <x v="9"/>
    <x v="73"/>
    <n v="1017"/>
    <x v="101"/>
    <n v="2519"/>
    <n v="22"/>
    <s v="K.Pyari"/>
    <x v="388"/>
    <d v="2021-05-31T00:00:00"/>
    <d v="2022-12-31T00:00:00"/>
    <n v="580"/>
  </r>
  <r>
    <n v="2189"/>
    <x v="9"/>
    <x v="73"/>
    <n v="1017"/>
    <x v="101"/>
    <n v="2520"/>
    <n v="23"/>
    <s v="G.Ramaneswari"/>
    <x v="388"/>
    <d v="2021-05-31T00:00:00"/>
    <d v="2022-12-31T00:00:00"/>
    <n v="580"/>
  </r>
  <r>
    <n v="2190"/>
    <x v="9"/>
    <x v="73"/>
    <n v="1017"/>
    <x v="101"/>
    <n v="2521"/>
    <n v="24"/>
    <s v="M.Gayathri"/>
    <x v="388"/>
    <d v="2021-05-31T00:00:00"/>
    <d v="2022-12-31T00:00:00"/>
    <n v="580"/>
  </r>
  <r>
    <n v="2191"/>
    <x v="9"/>
    <x v="73"/>
    <n v="1017"/>
    <x v="101"/>
    <n v="2522"/>
    <n v="25"/>
    <s v="G.Ramulamma"/>
    <x v="388"/>
    <d v="2021-05-31T00:00:00"/>
    <d v="2022-12-31T00:00:00"/>
    <n v="580"/>
  </r>
  <r>
    <n v="2192"/>
    <x v="11"/>
    <x v="35"/>
    <n v="1100"/>
    <x v="88"/>
    <n v="2523"/>
    <n v="108"/>
    <s v="Akkulamma"/>
    <x v="399"/>
    <d v="2021-05-31T00:00:00"/>
    <d v="2022-12-31T00:00:00"/>
    <n v="580"/>
  </r>
  <r>
    <n v="2193"/>
    <x v="11"/>
    <x v="35"/>
    <n v="1100"/>
    <x v="88"/>
    <n v="2524"/>
    <n v="109"/>
    <s v="V laxmidevi"/>
    <x v="399"/>
    <d v="2021-05-31T00:00:00"/>
    <d v="2022-12-31T00:00:00"/>
    <n v="580"/>
  </r>
  <r>
    <n v="2194"/>
    <x v="11"/>
    <x v="35"/>
    <n v="1100"/>
    <x v="88"/>
    <n v="2525"/>
    <n v="110"/>
    <s v="M Venkataalaxmi"/>
    <x v="427"/>
    <d v="2021-05-31T00:00:00"/>
    <d v="2022-12-31T00:00:00"/>
    <n v="580"/>
  </r>
  <r>
    <n v="2195"/>
    <x v="11"/>
    <x v="35"/>
    <n v="1100"/>
    <x v="88"/>
    <n v="2526"/>
    <n v="111"/>
    <s v="S Buulaxmi"/>
    <x v="399"/>
    <d v="2021-05-31T00:00:00"/>
    <d v="2022-12-31T00:00:00"/>
    <n v="580"/>
  </r>
  <r>
    <n v="2196"/>
    <x v="11"/>
    <x v="35"/>
    <n v="1100"/>
    <x v="88"/>
    <n v="2527"/>
    <n v="112"/>
    <s v="M Manjula"/>
    <x v="508"/>
    <d v="2021-05-31T00:00:00"/>
    <d v="2022-12-31T00:00:00"/>
    <n v="580"/>
  </r>
  <r>
    <n v="2197"/>
    <x v="11"/>
    <x v="35"/>
    <n v="1100"/>
    <x v="88"/>
    <n v="2528"/>
    <n v="113"/>
    <s v="M Suvarna"/>
    <x v="509"/>
    <d v="2021-05-31T00:00:00"/>
    <d v="2022-12-31T00:00:00"/>
    <n v="580"/>
  </r>
  <r>
    <n v="2198"/>
    <x v="11"/>
    <x v="35"/>
    <n v="1100"/>
    <x v="88"/>
    <n v="2529"/>
    <n v="114"/>
    <s v="Sheshamma"/>
    <x v="464"/>
    <d v="2021-05-31T00:00:00"/>
    <d v="2022-12-31T00:00:00"/>
    <n v="580"/>
  </r>
  <r>
    <n v="2199"/>
    <x v="11"/>
    <x v="35"/>
    <n v="1100"/>
    <x v="88"/>
    <n v="2530"/>
    <n v="115"/>
    <s v="S.Akkulamma"/>
    <x v="508"/>
    <d v="2021-05-31T00:00:00"/>
    <d v="2022-12-31T00:00:00"/>
    <n v="580"/>
  </r>
  <r>
    <n v="2200"/>
    <x v="11"/>
    <x v="35"/>
    <n v="1100"/>
    <x v="88"/>
    <n v="2531"/>
    <n v="116"/>
    <s v="Nallamma G"/>
    <x v="508"/>
    <d v="2021-05-31T00:00:00"/>
    <d v="2022-12-31T00:00:00"/>
    <n v="580"/>
  </r>
  <r>
    <n v="2201"/>
    <x v="11"/>
    <x v="35"/>
    <n v="1100"/>
    <x v="88"/>
    <n v="2532"/>
    <n v="117"/>
    <s v="G Venkatalaxmi"/>
    <x v="508"/>
    <d v="2021-05-31T00:00:00"/>
    <d v="2022-12-31T00:00:00"/>
    <n v="580"/>
  </r>
  <r>
    <n v="2202"/>
    <x v="11"/>
    <x v="35"/>
    <n v="1100"/>
    <x v="88"/>
    <n v="2533"/>
    <n v="118"/>
    <s v="G Laxmidevi"/>
    <x v="508"/>
    <d v="2021-05-31T00:00:00"/>
    <d v="2022-12-31T00:00:00"/>
    <n v="580"/>
  </r>
  <r>
    <n v="2203"/>
    <x v="11"/>
    <x v="35"/>
    <n v="1100"/>
    <x v="88"/>
    <n v="2534"/>
    <n v="119"/>
    <s v="P Rajeshwari"/>
    <x v="508"/>
    <d v="2021-05-31T00:00:00"/>
    <d v="2022-12-31T00:00:00"/>
    <n v="580"/>
  </r>
  <r>
    <n v="2204"/>
    <x v="11"/>
    <x v="35"/>
    <n v="1100"/>
    <x v="88"/>
    <n v="2535"/>
    <n v="120"/>
    <s v="G Ramanjinamma"/>
    <x v="510"/>
    <d v="2021-05-31T00:00:00"/>
    <d v="2022-12-31T00:00:00"/>
    <n v="580"/>
  </r>
  <r>
    <n v="2205"/>
    <x v="11"/>
    <x v="35"/>
    <n v="1100"/>
    <x v="88"/>
    <n v="2536"/>
    <n v="121"/>
    <s v="A Nagalakshmi"/>
    <x v="510"/>
    <d v="2021-05-31T00:00:00"/>
    <d v="2022-12-31T00:00:00"/>
    <n v="580"/>
  </r>
  <r>
    <n v="2206"/>
    <x v="11"/>
    <x v="35"/>
    <n v="1100"/>
    <x v="88"/>
    <n v="2537"/>
    <n v="122"/>
    <s v="A Radha"/>
    <x v="510"/>
    <d v="2021-05-31T00:00:00"/>
    <d v="2022-12-31T00:00:00"/>
    <n v="580"/>
  </r>
  <r>
    <n v="2207"/>
    <x v="11"/>
    <x v="35"/>
    <n v="1100"/>
    <x v="88"/>
    <n v="2538"/>
    <n v="123"/>
    <s v="T Sreedevi"/>
    <x v="510"/>
    <d v="2021-05-31T00:00:00"/>
    <d v="2022-12-31T00:00:00"/>
    <n v="580"/>
  </r>
  <r>
    <n v="2208"/>
    <x v="11"/>
    <x v="35"/>
    <n v="1100"/>
    <x v="88"/>
    <n v="2539"/>
    <n v="124"/>
    <s v="T Sujatha"/>
    <x v="510"/>
    <d v="2021-05-31T00:00:00"/>
    <d v="2022-12-31T00:00:00"/>
    <n v="580"/>
  </r>
  <r>
    <n v="2209"/>
    <x v="11"/>
    <x v="35"/>
    <n v="1100"/>
    <x v="88"/>
    <n v="2540"/>
    <n v="125"/>
    <s v="V Sunitha"/>
    <x v="124"/>
    <d v="2021-05-31T00:00:00"/>
    <d v="2022-12-31T00:00:00"/>
    <n v="580"/>
  </r>
  <r>
    <n v="2210"/>
    <x v="11"/>
    <x v="35"/>
    <n v="1100"/>
    <x v="88"/>
    <n v="2541"/>
    <n v="126"/>
    <s v="T Beeramma"/>
    <x v="511"/>
    <d v="2021-05-31T00:00:00"/>
    <d v="2022-12-31T00:00:00"/>
    <n v="580"/>
  </r>
  <r>
    <n v="2211"/>
    <x v="11"/>
    <x v="35"/>
    <n v="1100"/>
    <x v="88"/>
    <n v="2542"/>
    <n v="127"/>
    <s v="B Sreedevi"/>
    <x v="511"/>
    <d v="2021-05-31T00:00:00"/>
    <d v="2022-12-31T00:00:00"/>
    <n v="580"/>
  </r>
  <r>
    <n v="2212"/>
    <x v="11"/>
    <x v="35"/>
    <n v="1100"/>
    <x v="88"/>
    <n v="2543"/>
    <n v="128"/>
    <s v="S Hemavathi"/>
    <x v="464"/>
    <d v="2021-05-31T00:00:00"/>
    <d v="2022-12-31T00:00:00"/>
    <n v="580"/>
  </r>
  <r>
    <n v="2213"/>
    <x v="11"/>
    <x v="35"/>
    <n v="1100"/>
    <x v="88"/>
    <n v="2544"/>
    <n v="129"/>
    <s v="S Lakshmidevi"/>
    <x v="511"/>
    <d v="2021-05-31T00:00:00"/>
    <d v="2022-12-31T00:00:00"/>
    <n v="580"/>
  </r>
  <r>
    <n v="2214"/>
    <x v="11"/>
    <x v="35"/>
    <n v="1100"/>
    <x v="88"/>
    <n v="2545"/>
    <n v="130"/>
    <s v="G Muthayalamma"/>
    <x v="511"/>
    <d v="2021-05-31T00:00:00"/>
    <d v="2022-12-31T00:00:00"/>
    <n v="580"/>
  </r>
  <r>
    <n v="2215"/>
    <x v="11"/>
    <x v="35"/>
    <n v="1100"/>
    <x v="88"/>
    <n v="2546"/>
    <n v="131"/>
    <s v="V Chennappa"/>
    <x v="128"/>
    <d v="2021-05-31T00:00:00"/>
    <d v="2022-12-31T00:00:00"/>
    <n v="580"/>
  </r>
  <r>
    <n v="2216"/>
    <x v="11"/>
    <x v="35"/>
    <n v="1100"/>
    <x v="88"/>
    <n v="2547"/>
    <n v="132"/>
    <s v="Naganna p"/>
    <x v="511"/>
    <d v="2021-05-31T00:00:00"/>
    <d v="2022-12-31T00:00:00"/>
    <n v="580"/>
  </r>
  <r>
    <n v="2217"/>
    <x v="13"/>
    <x v="78"/>
    <n v="1122"/>
    <x v="109"/>
    <n v="2548"/>
    <n v="1"/>
    <s v="B Lakshmidevi"/>
    <x v="437"/>
    <d v="2021-05-31T00:00:00"/>
    <d v="2022-12-31T00:00:00"/>
    <n v="580"/>
  </r>
  <r>
    <n v="2218"/>
    <x v="13"/>
    <x v="78"/>
    <n v="1122"/>
    <x v="109"/>
    <n v="2549"/>
    <n v="2"/>
    <s v="T.Rajamma"/>
    <x v="430"/>
    <d v="2021-05-31T00:00:00"/>
    <d v="2022-12-31T00:00:00"/>
    <n v="580"/>
  </r>
  <r>
    <n v="2219"/>
    <x v="13"/>
    <x v="78"/>
    <n v="1122"/>
    <x v="109"/>
    <n v="2550"/>
    <n v="3"/>
    <s v="T.Sarojamma"/>
    <x v="427"/>
    <d v="2021-05-31T00:00:00"/>
    <d v="2022-12-31T00:00:00"/>
    <n v="580"/>
  </r>
  <r>
    <n v="2220"/>
    <x v="13"/>
    <x v="78"/>
    <n v="1122"/>
    <x v="109"/>
    <n v="2551"/>
    <n v="4"/>
    <s v="P.Narayanamma"/>
    <x v="437"/>
    <d v="2021-05-31T00:00:00"/>
    <d v="2022-12-31T00:00:00"/>
    <n v="580"/>
  </r>
  <r>
    <n v="2221"/>
    <x v="13"/>
    <x v="78"/>
    <n v="1122"/>
    <x v="109"/>
    <n v="2552"/>
    <n v="5"/>
    <s v="T.Narasamma"/>
    <x v="437"/>
    <d v="2021-05-31T00:00:00"/>
    <d v="2022-12-31T00:00:00"/>
    <n v="580"/>
  </r>
  <r>
    <n v="2222"/>
    <x v="13"/>
    <x v="78"/>
    <n v="1122"/>
    <x v="109"/>
    <n v="2553"/>
    <n v="6"/>
    <s v="V.Varalakshmamma"/>
    <x v="437"/>
    <d v="2021-05-31T00:00:00"/>
    <d v="2022-12-31T00:00:00"/>
    <n v="580"/>
  </r>
  <r>
    <n v="2223"/>
    <x v="13"/>
    <x v="78"/>
    <n v="1122"/>
    <x v="109"/>
    <n v="2554"/>
    <n v="9"/>
    <s v="K.Muthyalamma"/>
    <x v="437"/>
    <d v="2021-05-31T00:00:00"/>
    <d v="2022-12-31T00:00:00"/>
    <n v="580"/>
  </r>
  <r>
    <n v="2224"/>
    <x v="13"/>
    <x v="78"/>
    <n v="1122"/>
    <x v="109"/>
    <n v="2555"/>
    <n v="10"/>
    <s v="A Sakunthala"/>
    <x v="430"/>
    <d v="2021-05-31T00:00:00"/>
    <d v="2022-12-31T00:00:00"/>
    <n v="580"/>
  </r>
  <r>
    <n v="2225"/>
    <x v="13"/>
    <x v="78"/>
    <n v="1122"/>
    <x v="109"/>
    <n v="2556"/>
    <n v="11"/>
    <s v="P.Naramma"/>
    <x v="430"/>
    <d v="2021-05-31T00:00:00"/>
    <d v="2022-12-31T00:00:00"/>
    <n v="580"/>
  </r>
  <r>
    <n v="2226"/>
    <x v="12"/>
    <x v="79"/>
    <n v="1123"/>
    <x v="110"/>
    <n v="2557"/>
    <n v="1"/>
    <s v="Bidala Ramanamma"/>
    <x v="497"/>
    <d v="2021-05-31T00:00:00"/>
    <d v="2022-12-31T00:00:00"/>
    <n v="580"/>
  </r>
  <r>
    <n v="2227"/>
    <x v="12"/>
    <x v="80"/>
    <n v="1124"/>
    <x v="111"/>
    <n v="2558"/>
    <n v="6"/>
    <s v="G.Kalavathi"/>
    <x v="461"/>
    <d v="2021-05-31T00:00:00"/>
    <d v="2022-12-31T00:00:00"/>
    <n v="580"/>
  </r>
  <r>
    <n v="2228"/>
    <x v="12"/>
    <x v="79"/>
    <n v="1123"/>
    <x v="110"/>
    <n v="2559"/>
    <n v="3"/>
    <s v="Sake Erikala Subhadramma"/>
    <x v="497"/>
    <d v="2021-05-31T00:00:00"/>
    <d v="2022-12-31T00:00:00"/>
    <n v="580"/>
  </r>
  <r>
    <n v="2229"/>
    <x v="12"/>
    <x v="79"/>
    <n v="1123"/>
    <x v="110"/>
    <n v="2560"/>
    <n v="4"/>
    <s v="Ummadi Padmavathi"/>
    <x v="497"/>
    <d v="2021-05-31T00:00:00"/>
    <d v="2022-12-31T00:00:00"/>
    <n v="580"/>
  </r>
  <r>
    <n v="2230"/>
    <x v="12"/>
    <x v="79"/>
    <n v="1123"/>
    <x v="110"/>
    <n v="2561"/>
    <n v="5"/>
    <s v="Ummadi Chandrakalavathi"/>
    <x v="497"/>
    <d v="2021-05-31T00:00:00"/>
    <d v="2022-12-31T00:00:00"/>
    <n v="580"/>
  </r>
  <r>
    <n v="2231"/>
    <x v="12"/>
    <x v="79"/>
    <n v="1123"/>
    <x v="110"/>
    <n v="2562"/>
    <n v="6"/>
    <s v="Dara Kullayamma"/>
    <x v="15"/>
    <d v="2021-05-31T00:00:00"/>
    <d v="2022-12-31T00:00:00"/>
    <n v="580"/>
  </r>
  <r>
    <n v="2232"/>
    <x v="12"/>
    <x v="51"/>
    <n v="1054"/>
    <x v="72"/>
    <n v="2563"/>
    <n v="30"/>
    <s v="M.Jayalakshmi"/>
    <x v="54"/>
    <d v="2021-05-31T00:00:00"/>
    <d v="2022-12-31T00:00:00"/>
    <n v="580"/>
  </r>
  <r>
    <n v="2233"/>
    <x v="12"/>
    <x v="79"/>
    <n v="1123"/>
    <x v="110"/>
    <n v="2564"/>
    <n v="8"/>
    <s v="G.Ratnamma"/>
    <x v="497"/>
    <d v="2021-05-31T00:00:00"/>
    <d v="2022-12-31T00:00:00"/>
    <n v="580"/>
  </r>
  <r>
    <n v="2234"/>
    <x v="12"/>
    <x v="79"/>
    <n v="1123"/>
    <x v="110"/>
    <n v="2565"/>
    <n v="9"/>
    <s v="Guggella Eswaramma"/>
    <x v="497"/>
    <d v="2021-05-31T00:00:00"/>
    <d v="2022-12-31T00:00:00"/>
    <n v="580"/>
  </r>
  <r>
    <n v="2235"/>
    <x v="12"/>
    <x v="80"/>
    <n v="1124"/>
    <x v="111"/>
    <n v="2566"/>
    <n v="5"/>
    <s v="N.Buchamma"/>
    <x v="362"/>
    <d v="2021-05-31T00:00:00"/>
    <d v="2022-12-31T00:00:00"/>
    <n v="580"/>
  </r>
  <r>
    <n v="2236"/>
    <x v="12"/>
    <x v="80"/>
    <n v="1124"/>
    <x v="111"/>
    <n v="2567"/>
    <n v="1"/>
    <s v="Kanchanagari Ramadevi"/>
    <x v="490"/>
    <d v="2021-05-31T00:00:00"/>
    <d v="2022-12-31T00:00:00"/>
    <n v="580"/>
  </r>
  <r>
    <n v="2237"/>
    <x v="12"/>
    <x v="80"/>
    <n v="1124"/>
    <x v="111"/>
    <n v="2568"/>
    <n v="2"/>
    <s v="K.Laxminarayanamma"/>
    <x v="490"/>
    <d v="2021-05-31T00:00:00"/>
    <d v="2022-12-31T00:00:00"/>
    <n v="580"/>
  </r>
  <r>
    <n v="2238"/>
    <x v="12"/>
    <x v="80"/>
    <n v="1124"/>
    <x v="111"/>
    <n v="2569"/>
    <n v="3"/>
    <s v="C.Ramulamma"/>
    <x v="461"/>
    <d v="2021-05-31T00:00:00"/>
    <d v="2022-12-31T00:00:00"/>
    <n v="580"/>
  </r>
  <r>
    <n v="2239"/>
    <x v="12"/>
    <x v="80"/>
    <n v="1124"/>
    <x v="111"/>
    <n v="2570"/>
    <n v="4"/>
    <s v="Chigrevu Bhagyamma"/>
    <x v="270"/>
    <d v="2021-05-31T00:00:00"/>
    <d v="2022-12-31T00:00:00"/>
    <n v="580"/>
  </r>
  <r>
    <n v="2240"/>
    <x v="12"/>
    <x v="69"/>
    <n v="1110"/>
    <x v="97"/>
    <n v="2571"/>
    <n v="15"/>
    <s v="Varimadugu Lakshmidevi"/>
    <x v="479"/>
    <d v="2021-05-31T00:00:00"/>
    <d v="2022-12-31T00:00:00"/>
    <n v="580"/>
  </r>
  <r>
    <n v="2241"/>
    <x v="7"/>
    <x v="14"/>
    <n v="1125"/>
    <x v="112"/>
    <n v="2572"/>
    <n v="1"/>
    <s v="T Lakshmi"/>
    <x v="128"/>
    <d v="2021-05-31T00:00:00"/>
    <d v="2022-12-31T00:00:00"/>
    <n v="580"/>
  </r>
  <r>
    <n v="2242"/>
    <x v="7"/>
    <x v="14"/>
    <n v="1125"/>
    <x v="112"/>
    <n v="2573"/>
    <n v="2"/>
    <s v="T Shathikumari"/>
    <x v="128"/>
    <d v="2021-05-31T00:00:00"/>
    <d v="2022-12-31T00:00:00"/>
    <n v="580"/>
  </r>
  <r>
    <n v="2243"/>
    <x v="7"/>
    <x v="14"/>
    <n v="1125"/>
    <x v="112"/>
    <n v="2574"/>
    <n v="3"/>
    <s v="T Kalpana"/>
    <x v="128"/>
    <d v="2021-05-31T00:00:00"/>
    <d v="2022-12-31T00:00:00"/>
    <n v="580"/>
  </r>
  <r>
    <n v="2244"/>
    <x v="7"/>
    <x v="14"/>
    <n v="1125"/>
    <x v="112"/>
    <n v="2575"/>
    <n v="4"/>
    <s v="T Saraswathi"/>
    <x v="128"/>
    <d v="2021-05-31T00:00:00"/>
    <d v="2022-12-31T00:00:00"/>
    <n v="580"/>
  </r>
  <r>
    <n v="2245"/>
    <x v="7"/>
    <x v="14"/>
    <n v="1125"/>
    <x v="112"/>
    <n v="2576"/>
    <n v="5"/>
    <s v="P Anusuyamma"/>
    <x v="90"/>
    <d v="2021-05-31T00:00:00"/>
    <d v="2022-12-31T00:00:00"/>
    <n v="580"/>
  </r>
  <r>
    <n v="2246"/>
    <x v="7"/>
    <x v="14"/>
    <n v="1125"/>
    <x v="112"/>
    <n v="2577"/>
    <n v="6"/>
    <s v="M Sugunamma"/>
    <x v="128"/>
    <d v="2021-05-31T00:00:00"/>
    <d v="2022-12-31T00:00:00"/>
    <n v="580"/>
  </r>
  <r>
    <n v="2247"/>
    <x v="7"/>
    <x v="14"/>
    <n v="1125"/>
    <x v="112"/>
    <n v="2578"/>
    <n v="7"/>
    <s v="V Gagadavi"/>
    <x v="512"/>
    <d v="2021-05-31T00:00:00"/>
    <d v="2022-12-31T00:00:00"/>
    <n v="580"/>
  </r>
  <r>
    <n v="2248"/>
    <x v="7"/>
    <x v="14"/>
    <n v="1125"/>
    <x v="112"/>
    <n v="2579"/>
    <n v="8"/>
    <s v="M Sulochanamma"/>
    <x v="128"/>
    <d v="2021-05-31T00:00:00"/>
    <d v="2022-12-31T00:00:00"/>
    <n v="580"/>
  </r>
  <r>
    <n v="2249"/>
    <x v="7"/>
    <x v="14"/>
    <n v="1125"/>
    <x v="112"/>
    <n v="2580"/>
    <n v="9"/>
    <s v="V Rathamma"/>
    <x v="191"/>
    <d v="2021-05-31T00:00:00"/>
    <d v="2022-12-31T00:00:00"/>
    <n v="580"/>
  </r>
  <r>
    <n v="2250"/>
    <x v="7"/>
    <x v="14"/>
    <n v="1125"/>
    <x v="112"/>
    <n v="2581"/>
    <n v="10"/>
    <s v="M Bagayamma"/>
    <x v="90"/>
    <d v="2021-05-31T00:00:00"/>
    <d v="2022-12-31T00:00:00"/>
    <n v="580"/>
  </r>
  <r>
    <n v="2251"/>
    <x v="7"/>
    <x v="14"/>
    <n v="1082"/>
    <x v="16"/>
    <n v="2582"/>
    <n v="46"/>
    <s v="Govidamma"/>
    <x v="423"/>
    <d v="2021-05-31T00:00:00"/>
    <d v="2022-12-31T00:00:00"/>
    <n v="580"/>
  </r>
  <r>
    <n v="2252"/>
    <x v="7"/>
    <x v="14"/>
    <n v="1125"/>
    <x v="112"/>
    <n v="2583"/>
    <n v="12"/>
    <s v="V Lakshmi devi"/>
    <x v="128"/>
    <d v="2021-05-31T00:00:00"/>
    <d v="2022-12-31T00:00:00"/>
    <n v="580"/>
  </r>
  <r>
    <n v="2253"/>
    <x v="7"/>
    <x v="14"/>
    <n v="1125"/>
    <x v="112"/>
    <n v="2584"/>
    <n v="13"/>
    <s v="T Varalakshmi"/>
    <x v="513"/>
    <d v="2021-05-31T00:00:00"/>
    <d v="2022-12-31T00:00:00"/>
    <n v="580"/>
  </r>
  <r>
    <n v="2254"/>
    <x v="7"/>
    <x v="14"/>
    <n v="1125"/>
    <x v="112"/>
    <n v="2585"/>
    <n v="14"/>
    <s v="M Bayamma"/>
    <x v="128"/>
    <d v="2021-05-31T00:00:00"/>
    <d v="2022-12-31T00:00:00"/>
    <n v="580"/>
  </r>
  <r>
    <n v="2255"/>
    <x v="7"/>
    <x v="14"/>
    <n v="1125"/>
    <x v="112"/>
    <n v="2586"/>
    <n v="15"/>
    <s v="M Umadevi"/>
    <x v="514"/>
    <d v="2021-05-31T00:00:00"/>
    <d v="2022-12-31T00:00:00"/>
    <n v="580"/>
  </r>
  <r>
    <n v="2256"/>
    <x v="7"/>
    <x v="14"/>
    <n v="1125"/>
    <x v="112"/>
    <n v="2587"/>
    <n v="16"/>
    <s v="V Naramma"/>
    <x v="128"/>
    <d v="2021-05-31T00:00:00"/>
    <d v="2022-12-31T00:00:00"/>
    <n v="580"/>
  </r>
  <r>
    <n v="2257"/>
    <x v="7"/>
    <x v="14"/>
    <n v="1125"/>
    <x v="112"/>
    <n v="2588"/>
    <n v="17"/>
    <s v="T Vidiswari"/>
    <x v="513"/>
    <d v="2021-05-31T00:00:00"/>
    <d v="2022-12-31T00:00:00"/>
    <n v="580"/>
  </r>
  <r>
    <n v="2258"/>
    <x v="7"/>
    <x v="14"/>
    <n v="1125"/>
    <x v="112"/>
    <n v="2589"/>
    <n v="18"/>
    <s v="V Kodamma"/>
    <x v="90"/>
    <d v="2021-05-31T00:00:00"/>
    <d v="2022-12-31T00:00:00"/>
    <n v="580"/>
  </r>
  <r>
    <n v="2259"/>
    <x v="7"/>
    <x v="14"/>
    <n v="1125"/>
    <x v="112"/>
    <n v="2590"/>
    <n v="19"/>
    <s v="M Lakshminarayanamma"/>
    <x v="90"/>
    <d v="2021-05-31T00:00:00"/>
    <d v="2022-12-31T00:00:00"/>
    <n v="580"/>
  </r>
  <r>
    <n v="2260"/>
    <x v="7"/>
    <x v="14"/>
    <n v="1125"/>
    <x v="112"/>
    <n v="2591"/>
    <n v="20"/>
    <s v="V Veeranarayanamma"/>
    <x v="513"/>
    <d v="2021-05-31T00:00:00"/>
    <d v="2022-12-31T00:00:00"/>
    <n v="580"/>
  </r>
  <r>
    <n v="2261"/>
    <x v="7"/>
    <x v="14"/>
    <n v="1125"/>
    <x v="112"/>
    <n v="2592"/>
    <n v="21"/>
    <s v="M Anitha"/>
    <x v="128"/>
    <d v="2021-05-31T00:00:00"/>
    <d v="2022-12-31T00:00:00"/>
    <n v="580"/>
  </r>
  <r>
    <n v="2262"/>
    <x v="7"/>
    <x v="14"/>
    <n v="1125"/>
    <x v="112"/>
    <n v="2593"/>
    <n v="22"/>
    <s v="V Shakuthalamma"/>
    <x v="90"/>
    <d v="2021-05-31T00:00:00"/>
    <d v="2022-12-31T00:00:00"/>
    <n v="580"/>
  </r>
  <r>
    <n v="2263"/>
    <x v="7"/>
    <x v="14"/>
    <n v="1125"/>
    <x v="112"/>
    <n v="2594"/>
    <n v="23"/>
    <s v="M Narayanamma"/>
    <x v="513"/>
    <d v="2021-05-31T00:00:00"/>
    <d v="2022-12-31T00:00:00"/>
    <n v="580"/>
  </r>
  <r>
    <n v="2264"/>
    <x v="7"/>
    <x v="14"/>
    <n v="1082"/>
    <x v="16"/>
    <n v="2595"/>
    <n v="35"/>
    <s v="B Lakshmi devi"/>
    <x v="128"/>
    <d v="2021-05-31T00:00:00"/>
    <d v="2022-12-31T00:00:00"/>
    <n v="580"/>
  </r>
  <r>
    <n v="2265"/>
    <x v="7"/>
    <x v="14"/>
    <n v="1082"/>
    <x v="16"/>
    <n v="2596"/>
    <n v="36"/>
    <s v="M Peddikka"/>
    <x v="360"/>
    <d v="2021-05-31T00:00:00"/>
    <d v="2022-12-31T00:00:00"/>
    <n v="580"/>
  </r>
  <r>
    <n v="2266"/>
    <x v="7"/>
    <x v="14"/>
    <n v="1082"/>
    <x v="16"/>
    <n v="2597"/>
    <n v="37"/>
    <s v="A Adilakshmi"/>
    <x v="424"/>
    <d v="2021-05-31T00:00:00"/>
    <d v="2022-12-31T00:00:00"/>
    <n v="580"/>
  </r>
  <r>
    <n v="2267"/>
    <x v="7"/>
    <x v="14"/>
    <n v="1082"/>
    <x v="16"/>
    <n v="2598"/>
    <n v="38"/>
    <s v="P Sajamma"/>
    <x v="77"/>
    <d v="2021-05-31T00:00:00"/>
    <d v="2022-12-31T00:00:00"/>
    <n v="580"/>
  </r>
  <r>
    <n v="2268"/>
    <x v="7"/>
    <x v="14"/>
    <n v="1082"/>
    <x v="16"/>
    <n v="2599"/>
    <n v="39"/>
    <s v="Y Adimma"/>
    <x v="77"/>
    <d v="2021-05-31T00:00:00"/>
    <d v="2022-12-31T00:00:00"/>
    <n v="580"/>
  </r>
  <r>
    <n v="2269"/>
    <x v="7"/>
    <x v="14"/>
    <n v="1082"/>
    <x v="16"/>
    <n v="2600"/>
    <n v="40"/>
    <s v="Y Bagayamma"/>
    <x v="90"/>
    <d v="2021-05-31T00:00:00"/>
    <d v="2022-12-31T00:00:00"/>
    <n v="580"/>
  </r>
  <r>
    <n v="2270"/>
    <x v="7"/>
    <x v="14"/>
    <n v="1082"/>
    <x v="16"/>
    <n v="2601"/>
    <n v="41"/>
    <s v="M Thirupalamma"/>
    <x v="90"/>
    <d v="2021-05-31T00:00:00"/>
    <d v="2022-12-31T00:00:00"/>
    <n v="580"/>
  </r>
  <r>
    <n v="2271"/>
    <x v="7"/>
    <x v="14"/>
    <n v="1082"/>
    <x v="16"/>
    <n v="2602"/>
    <n v="42"/>
    <s v="B Lakshmimma"/>
    <x v="515"/>
    <d v="2021-05-31T00:00:00"/>
    <d v="2022-12-31T00:00:00"/>
    <n v="580"/>
  </r>
  <r>
    <n v="2272"/>
    <x v="7"/>
    <x v="14"/>
    <n v="1082"/>
    <x v="16"/>
    <n v="2603"/>
    <n v="43"/>
    <s v="N Subbamma"/>
    <x v="230"/>
    <d v="2021-05-31T00:00:00"/>
    <d v="2022-12-31T00:00:00"/>
    <n v="580"/>
  </r>
  <r>
    <n v="2273"/>
    <x v="7"/>
    <x v="14"/>
    <n v="1082"/>
    <x v="16"/>
    <n v="2604"/>
    <n v="44"/>
    <s v="T Lakshmi devi"/>
    <x v="424"/>
    <d v="2021-05-31T00:00:00"/>
    <d v="2022-12-31T00:00:00"/>
    <n v="580"/>
  </r>
  <r>
    <n v="2274"/>
    <x v="7"/>
    <x v="14"/>
    <n v="1082"/>
    <x v="16"/>
    <n v="2605"/>
    <n v="45"/>
    <s v="Venkatamma"/>
    <x v="445"/>
    <d v="2021-05-31T00:00:00"/>
    <d v="2022-12-31T00:00:00"/>
    <n v="580"/>
  </r>
  <r>
    <n v="2275"/>
    <x v="8"/>
    <x v="76"/>
    <n v="1002"/>
    <x v="105"/>
    <n v="2606"/>
    <n v="27"/>
    <s v="J.Nagalakshmi"/>
    <x v="491"/>
    <d v="2021-05-31T00:00:00"/>
    <d v="2022-12-31T00:00:00"/>
    <n v="580"/>
  </r>
  <r>
    <n v="2276"/>
    <x v="8"/>
    <x v="76"/>
    <n v="1002"/>
    <x v="105"/>
    <n v="2607"/>
    <n v="28"/>
    <s v="R.Malleswari"/>
    <x v="491"/>
    <d v="2021-05-31T00:00:00"/>
    <d v="2022-12-31T00:00:00"/>
    <n v="580"/>
  </r>
  <r>
    <n v="2277"/>
    <x v="8"/>
    <x v="42"/>
    <n v="989"/>
    <x v="51"/>
    <n v="2608"/>
    <n v="82"/>
    <s v="M.Rajeswari"/>
    <x v="90"/>
    <d v="2021-05-31T00:00:00"/>
    <d v="2022-12-31T00:00:00"/>
    <n v="580"/>
  </r>
  <r>
    <n v="2278"/>
    <x v="8"/>
    <x v="76"/>
    <n v="1002"/>
    <x v="105"/>
    <n v="2609"/>
    <n v="30"/>
    <s v="J.Eswaramma"/>
    <x v="491"/>
    <d v="2021-05-31T00:00:00"/>
    <d v="2022-12-31T00:00:00"/>
    <n v="580"/>
  </r>
  <r>
    <n v="2279"/>
    <x v="8"/>
    <x v="42"/>
    <n v="989"/>
    <x v="51"/>
    <n v="2610"/>
    <n v="59"/>
    <s v="N.Varalakshmi"/>
    <x v="489"/>
    <d v="2021-05-31T00:00:00"/>
    <d v="2022-12-31T00:00:00"/>
    <n v="580"/>
  </r>
  <r>
    <n v="2280"/>
    <x v="8"/>
    <x v="42"/>
    <n v="989"/>
    <x v="51"/>
    <n v="2611"/>
    <n v="60"/>
    <s v="N.Lalitha"/>
    <x v="489"/>
    <d v="2021-05-31T00:00:00"/>
    <d v="2022-12-31T00:00:00"/>
    <n v="580"/>
  </r>
  <r>
    <n v="2281"/>
    <x v="8"/>
    <x v="42"/>
    <n v="989"/>
    <x v="51"/>
    <n v="2612"/>
    <n v="61"/>
    <s v="P.Suhasini"/>
    <x v="489"/>
    <d v="2021-05-31T00:00:00"/>
    <d v="2022-12-31T00:00:00"/>
    <n v="580"/>
  </r>
  <r>
    <n v="2282"/>
    <x v="8"/>
    <x v="42"/>
    <n v="989"/>
    <x v="51"/>
    <n v="2613"/>
    <n v="62"/>
    <s v="U.Saraswathi"/>
    <x v="108"/>
    <d v="2021-05-31T00:00:00"/>
    <d v="2022-12-31T00:00:00"/>
    <n v="580"/>
  </r>
  <r>
    <n v="2283"/>
    <x v="8"/>
    <x v="42"/>
    <n v="989"/>
    <x v="51"/>
    <n v="2614"/>
    <n v="63"/>
    <s v="C.Malleswari"/>
    <x v="230"/>
    <d v="2021-05-31T00:00:00"/>
    <d v="2022-12-31T00:00:00"/>
    <n v="580"/>
  </r>
  <r>
    <n v="2284"/>
    <x v="8"/>
    <x v="42"/>
    <n v="989"/>
    <x v="51"/>
    <n v="2615"/>
    <n v="64"/>
    <s v="K.Prashanthi"/>
    <x v="90"/>
    <d v="2021-05-31T00:00:00"/>
    <d v="2022-12-31T00:00:00"/>
    <n v="580"/>
  </r>
  <r>
    <n v="2285"/>
    <x v="8"/>
    <x v="42"/>
    <n v="989"/>
    <x v="51"/>
    <n v="2616"/>
    <n v="65"/>
    <s v="P.Nagalakshmi"/>
    <x v="516"/>
    <d v="2021-05-31T00:00:00"/>
    <d v="2022-12-31T00:00:00"/>
    <n v="580"/>
  </r>
  <r>
    <n v="2286"/>
    <x v="8"/>
    <x v="42"/>
    <n v="989"/>
    <x v="51"/>
    <n v="2617"/>
    <n v="66"/>
    <s v="M.Lakshmidevi"/>
    <x v="170"/>
    <d v="2021-05-31T00:00:00"/>
    <d v="2022-12-31T00:00:00"/>
    <n v="580"/>
  </r>
  <r>
    <n v="2287"/>
    <x v="8"/>
    <x v="42"/>
    <n v="989"/>
    <x v="51"/>
    <n v="2618"/>
    <n v="67"/>
    <s v="C.Pedda Lakshmidevi"/>
    <x v="64"/>
    <d v="2021-05-31T00:00:00"/>
    <d v="2022-12-31T00:00:00"/>
    <n v="580"/>
  </r>
  <r>
    <n v="2288"/>
    <x v="8"/>
    <x v="42"/>
    <n v="989"/>
    <x v="51"/>
    <n v="2619"/>
    <n v="68"/>
    <s v="C.Lakshmidevi"/>
    <x v="517"/>
    <d v="2021-05-31T00:00:00"/>
    <d v="2022-12-31T00:00:00"/>
    <n v="580"/>
  </r>
  <r>
    <n v="2289"/>
    <x v="8"/>
    <x v="42"/>
    <n v="989"/>
    <x v="51"/>
    <n v="2620"/>
    <n v="69"/>
    <s v="M.Mounika"/>
    <x v="253"/>
    <d v="2021-05-31T00:00:00"/>
    <d v="2022-12-31T00:00:00"/>
    <n v="580"/>
  </r>
  <r>
    <n v="2290"/>
    <x v="8"/>
    <x v="42"/>
    <n v="989"/>
    <x v="51"/>
    <n v="2621"/>
    <n v="70"/>
    <s v="C.Rajeswari"/>
    <x v="90"/>
    <d v="2021-05-31T00:00:00"/>
    <d v="2022-12-31T00:00:00"/>
    <n v="580"/>
  </r>
  <r>
    <n v="2291"/>
    <x v="8"/>
    <x v="42"/>
    <n v="989"/>
    <x v="51"/>
    <n v="2622"/>
    <n v="71"/>
    <s v="G.Lakshminarayanamma"/>
    <x v="253"/>
    <d v="2021-05-31T00:00:00"/>
    <d v="2022-12-31T00:00:00"/>
    <n v="580"/>
  </r>
  <r>
    <n v="2292"/>
    <x v="8"/>
    <x v="42"/>
    <n v="989"/>
    <x v="51"/>
    <n v="2623"/>
    <n v="72"/>
    <s v="D.Pramelamma"/>
    <x v="90"/>
    <d v="2021-05-31T00:00:00"/>
    <d v="2022-12-31T00:00:00"/>
    <n v="580"/>
  </r>
  <r>
    <n v="2293"/>
    <x v="8"/>
    <x v="42"/>
    <n v="989"/>
    <x v="51"/>
    <n v="2624"/>
    <n v="73"/>
    <s v="A.Shivamma"/>
    <x v="253"/>
    <d v="2021-05-31T00:00:00"/>
    <d v="2022-12-31T00:00:00"/>
    <n v="580"/>
  </r>
  <r>
    <n v="2294"/>
    <x v="8"/>
    <x v="42"/>
    <n v="989"/>
    <x v="51"/>
    <n v="2625"/>
    <n v="74"/>
    <s v="B.Subhadra"/>
    <x v="90"/>
    <d v="2021-05-31T00:00:00"/>
    <d v="2022-12-31T00:00:00"/>
    <n v="580"/>
  </r>
  <r>
    <n v="2295"/>
    <x v="8"/>
    <x v="42"/>
    <n v="989"/>
    <x v="51"/>
    <n v="2626"/>
    <n v="75"/>
    <s v="D.Vannur Bee"/>
    <x v="90"/>
    <d v="2021-05-31T00:00:00"/>
    <d v="2022-12-31T00:00:00"/>
    <n v="580"/>
  </r>
  <r>
    <n v="2296"/>
    <x v="8"/>
    <x v="42"/>
    <n v="989"/>
    <x v="51"/>
    <n v="2627"/>
    <n v="76"/>
    <s v="N.Bhagyamma"/>
    <x v="90"/>
    <d v="2021-05-31T00:00:00"/>
    <d v="2022-12-31T00:00:00"/>
    <n v="580"/>
  </r>
  <r>
    <n v="2297"/>
    <x v="8"/>
    <x v="76"/>
    <n v="1002"/>
    <x v="105"/>
    <n v="2628"/>
    <n v="31"/>
    <s v="J.Padhamavathi"/>
    <x v="491"/>
    <d v="2021-05-31T00:00:00"/>
    <d v="2022-12-31T00:00:00"/>
    <n v="580"/>
  </r>
  <r>
    <n v="2298"/>
    <x v="8"/>
    <x v="76"/>
    <n v="1002"/>
    <x v="105"/>
    <n v="2629"/>
    <n v="32"/>
    <s v="D.Lakshmi devi"/>
    <x v="491"/>
    <d v="2021-05-31T00:00:00"/>
    <d v="2022-12-31T00:00:00"/>
    <n v="580"/>
  </r>
  <r>
    <n v="2299"/>
    <x v="8"/>
    <x v="76"/>
    <n v="1002"/>
    <x v="105"/>
    <n v="2630"/>
    <n v="33"/>
    <s v="Y.Akkamma"/>
    <x v="491"/>
    <d v="2021-05-31T00:00:00"/>
    <d v="2022-12-31T00:00:00"/>
    <n v="580"/>
  </r>
  <r>
    <n v="2300"/>
    <x v="11"/>
    <x v="35"/>
    <n v="1107"/>
    <x v="113"/>
    <n v="2631"/>
    <n v="1"/>
    <s v="C Kousalaya"/>
    <x v="518"/>
    <d v="2021-05-31T00:00:00"/>
    <d v="2022-12-31T00:00:00"/>
    <n v="580"/>
  </r>
  <r>
    <n v="2301"/>
    <x v="11"/>
    <x v="35"/>
    <n v="1107"/>
    <x v="113"/>
    <n v="2632"/>
    <n v="2"/>
    <s v="A Kanthamma"/>
    <x v="518"/>
    <d v="2021-05-31T00:00:00"/>
    <d v="2022-12-31T00:00:00"/>
    <n v="580"/>
  </r>
  <r>
    <n v="2302"/>
    <x v="11"/>
    <x v="35"/>
    <n v="1107"/>
    <x v="113"/>
    <n v="2633"/>
    <n v="3"/>
    <s v="G Channammma"/>
    <x v="519"/>
    <d v="2021-05-31T00:00:00"/>
    <d v="2022-12-31T00:00:00"/>
    <n v="580"/>
  </r>
  <r>
    <n v="2303"/>
    <x v="11"/>
    <x v="35"/>
    <n v="1107"/>
    <x v="113"/>
    <n v="2634"/>
    <n v="4"/>
    <s v="Y Chandrakala"/>
    <x v="520"/>
    <d v="2021-05-31T00:00:00"/>
    <d v="2022-12-31T00:00:00"/>
    <n v="580"/>
  </r>
  <r>
    <n v="2304"/>
    <x v="11"/>
    <x v="35"/>
    <n v="1107"/>
    <x v="113"/>
    <n v="2635"/>
    <n v="5"/>
    <s v="T Radhamma"/>
    <x v="208"/>
    <d v="2021-05-31T00:00:00"/>
    <d v="2022-12-31T00:00:00"/>
    <n v="580"/>
  </r>
  <r>
    <n v="2305"/>
    <x v="11"/>
    <x v="35"/>
    <n v="1107"/>
    <x v="113"/>
    <n v="2636"/>
    <n v="6"/>
    <s v="T Potakka"/>
    <x v="521"/>
    <d v="2021-05-31T00:00:00"/>
    <d v="2022-12-31T00:00:00"/>
    <n v="580"/>
  </r>
  <r>
    <n v="2306"/>
    <x v="11"/>
    <x v="35"/>
    <n v="1107"/>
    <x v="113"/>
    <n v="2637"/>
    <n v="7"/>
    <s v="Ramanjinamma G"/>
    <x v="522"/>
    <d v="2021-05-31T00:00:00"/>
    <d v="2022-12-31T00:00:00"/>
    <n v="580"/>
  </r>
  <r>
    <n v="2307"/>
    <x v="11"/>
    <x v="35"/>
    <n v="1107"/>
    <x v="113"/>
    <n v="2638"/>
    <n v="8"/>
    <s v="G Narasamma"/>
    <x v="523"/>
    <d v="2021-05-31T00:00:00"/>
    <d v="2022-12-31T00:00:00"/>
    <n v="580"/>
  </r>
  <r>
    <n v="2308"/>
    <x v="11"/>
    <x v="35"/>
    <n v="1107"/>
    <x v="113"/>
    <n v="2639"/>
    <n v="9"/>
    <s v="K Nagalaxmi"/>
    <x v="524"/>
    <d v="2021-05-31T00:00:00"/>
    <d v="2022-12-31T00:00:00"/>
    <n v="580"/>
  </r>
  <r>
    <n v="2309"/>
    <x v="11"/>
    <x v="35"/>
    <n v="1107"/>
    <x v="113"/>
    <n v="2640"/>
    <n v="10"/>
    <s v="Laxmamma B"/>
    <x v="511"/>
    <d v="2021-05-31T00:00:00"/>
    <d v="2022-12-31T00:00:00"/>
    <n v="580"/>
  </r>
  <r>
    <n v="2310"/>
    <x v="11"/>
    <x v="35"/>
    <n v="1107"/>
    <x v="113"/>
    <n v="2641"/>
    <n v="11"/>
    <s v="S Anjinamma"/>
    <x v="525"/>
    <d v="2021-05-31T00:00:00"/>
    <d v="2022-12-31T00:00:00"/>
    <n v="580"/>
  </r>
  <r>
    <n v="2311"/>
    <x v="11"/>
    <x v="35"/>
    <n v="1107"/>
    <x v="113"/>
    <n v="2642"/>
    <n v="12"/>
    <s v="C Narayanamma"/>
    <x v="232"/>
    <d v="2021-05-31T00:00:00"/>
    <d v="2022-12-31T00:00:00"/>
    <n v="580"/>
  </r>
  <r>
    <n v="2312"/>
    <x v="2"/>
    <x v="32"/>
    <n v="1121"/>
    <x v="40"/>
    <n v="2643"/>
    <n v="46"/>
    <s v="P.Rameja"/>
    <x v="131"/>
    <d v="2021-05-31T00:00:00"/>
    <d v="2022-12-31T00:00:00"/>
    <n v="580"/>
  </r>
  <r>
    <n v="2313"/>
    <x v="2"/>
    <x v="32"/>
    <n v="1121"/>
    <x v="40"/>
    <n v="2644"/>
    <n v="47"/>
    <s v="P.Gavshiya"/>
    <x v="131"/>
    <d v="2021-05-31T00:00:00"/>
    <d v="2022-12-31T00:00:00"/>
    <n v="580"/>
  </r>
  <r>
    <n v="2314"/>
    <x v="2"/>
    <x v="32"/>
    <n v="1121"/>
    <x v="40"/>
    <n v="2645"/>
    <n v="48"/>
    <s v="Obulamma"/>
    <x v="506"/>
    <d v="2021-05-31T00:00:00"/>
    <d v="2022-12-31T00:00:00"/>
    <n v="580"/>
  </r>
  <r>
    <n v="2315"/>
    <x v="2"/>
    <x v="32"/>
    <n v="1121"/>
    <x v="40"/>
    <n v="2646"/>
    <n v="49"/>
    <s v="Lakshmidevi"/>
    <x v="131"/>
    <d v="2021-05-31T00:00:00"/>
    <d v="2022-12-31T00:00:00"/>
    <n v="580"/>
  </r>
  <r>
    <n v="2316"/>
    <x v="2"/>
    <x v="32"/>
    <n v="1121"/>
    <x v="40"/>
    <n v="2647"/>
    <n v="50"/>
    <s v="C.Chennamma"/>
    <x v="189"/>
    <d v="2021-05-31T00:00:00"/>
    <d v="2022-12-31T00:00:00"/>
    <n v="580"/>
  </r>
  <r>
    <n v="2317"/>
    <x v="2"/>
    <x v="32"/>
    <n v="1121"/>
    <x v="40"/>
    <n v="2648"/>
    <n v="51"/>
    <s v="M.Ramasubbamma"/>
    <x v="506"/>
    <d v="2021-05-31T00:00:00"/>
    <d v="2022-12-31T00:00:00"/>
    <n v="580"/>
  </r>
  <r>
    <n v="2318"/>
    <x v="2"/>
    <x v="32"/>
    <n v="1121"/>
    <x v="40"/>
    <n v="2649"/>
    <n v="52"/>
    <s v="M.Manjula"/>
    <x v="189"/>
    <d v="2021-05-31T00:00:00"/>
    <d v="2022-12-31T00:00:00"/>
    <n v="580"/>
  </r>
  <r>
    <n v="2319"/>
    <x v="2"/>
    <x v="65"/>
    <n v="1102"/>
    <x v="90"/>
    <n v="2650"/>
    <n v="30"/>
    <s v="Ramanarayanamma"/>
    <x v="182"/>
    <d v="2021-05-31T00:00:00"/>
    <d v="2022-12-31T00:00:00"/>
    <n v="580"/>
  </r>
  <r>
    <n v="2320"/>
    <x v="2"/>
    <x v="65"/>
    <n v="1102"/>
    <x v="90"/>
    <n v="2651"/>
    <n v="31"/>
    <s v="Anithamma"/>
    <x v="361"/>
    <d v="2021-05-31T00:00:00"/>
    <d v="2022-12-31T00:00:00"/>
    <n v="580"/>
  </r>
  <r>
    <n v="2321"/>
    <x v="1"/>
    <x v="23"/>
    <n v="81"/>
    <x v="74"/>
    <n v="2652"/>
    <n v="45"/>
    <s v="Ramalakshmi"/>
    <x v="373"/>
    <d v="2021-05-31T00:00:00"/>
    <d v="2022-12-31T00:00:00"/>
    <n v="580"/>
  </r>
  <r>
    <n v="2322"/>
    <x v="2"/>
    <x v="32"/>
    <n v="1121"/>
    <x v="40"/>
    <n v="2653"/>
    <n v="36"/>
    <s v="A.Sivamma"/>
    <x v="507"/>
    <d v="2021-05-31T00:00:00"/>
    <d v="2022-12-31T00:00:00"/>
    <n v="580"/>
  </r>
  <r>
    <n v="2323"/>
    <x v="2"/>
    <x v="32"/>
    <n v="1121"/>
    <x v="40"/>
    <n v="2654"/>
    <n v="37"/>
    <s v="Parvathi"/>
    <x v="507"/>
    <d v="2021-05-31T00:00:00"/>
    <d v="2022-12-31T00:00:00"/>
    <n v="580"/>
  </r>
  <r>
    <n v="2324"/>
    <x v="2"/>
    <x v="32"/>
    <n v="1121"/>
    <x v="40"/>
    <n v="2655"/>
    <n v="38"/>
    <s v="Santhamma"/>
    <x v="379"/>
    <d v="2021-05-31T00:00:00"/>
    <d v="2022-12-31T00:00:00"/>
    <n v="580"/>
  </r>
  <r>
    <n v="2325"/>
    <x v="2"/>
    <x v="32"/>
    <n v="1121"/>
    <x v="40"/>
    <n v="2656"/>
    <n v="39"/>
    <s v="Siveswaramma"/>
    <x v="379"/>
    <d v="2021-05-31T00:00:00"/>
    <d v="2022-12-31T00:00:00"/>
    <n v="580"/>
  </r>
  <r>
    <n v="2326"/>
    <x v="2"/>
    <x v="32"/>
    <n v="1121"/>
    <x v="40"/>
    <n v="2657"/>
    <n v="40"/>
    <s v="Saroja"/>
    <x v="379"/>
    <d v="2021-05-31T00:00:00"/>
    <d v="2022-12-31T00:00:00"/>
    <n v="580"/>
  </r>
  <r>
    <n v="2327"/>
    <x v="2"/>
    <x v="32"/>
    <n v="1121"/>
    <x v="40"/>
    <n v="2658"/>
    <n v="41"/>
    <s v="P.Nagarathnamma"/>
    <x v="379"/>
    <d v="2021-05-31T00:00:00"/>
    <d v="2022-12-31T00:00:00"/>
    <n v="580"/>
  </r>
  <r>
    <n v="2328"/>
    <x v="2"/>
    <x v="32"/>
    <n v="1121"/>
    <x v="40"/>
    <n v="2659"/>
    <n v="42"/>
    <s v="P.Saroja"/>
    <x v="379"/>
    <d v="2021-05-31T00:00:00"/>
    <d v="2022-12-31T00:00:00"/>
    <n v="580"/>
  </r>
  <r>
    <n v="2329"/>
    <x v="2"/>
    <x v="32"/>
    <n v="1121"/>
    <x v="40"/>
    <n v="2660"/>
    <n v="43"/>
    <s v="P.Nagamani"/>
    <x v="379"/>
    <d v="2021-05-31T00:00:00"/>
    <d v="2022-12-31T00:00:00"/>
    <n v="580"/>
  </r>
  <r>
    <n v="2330"/>
    <x v="2"/>
    <x v="32"/>
    <n v="1121"/>
    <x v="40"/>
    <n v="2661"/>
    <n v="44"/>
    <s v="C.Veeranaramma"/>
    <x v="379"/>
    <d v="2021-05-31T00:00:00"/>
    <d v="2022-12-31T00:00:00"/>
    <n v="580"/>
  </r>
  <r>
    <n v="2331"/>
    <x v="2"/>
    <x v="32"/>
    <n v="1121"/>
    <x v="40"/>
    <n v="2662"/>
    <n v="45"/>
    <s v="P.Pathima"/>
    <x v="379"/>
    <d v="2021-05-31T00:00:00"/>
    <d v="2022-12-31T00:00:00"/>
    <n v="580"/>
  </r>
  <r>
    <n v="2332"/>
    <x v="13"/>
    <x v="78"/>
    <n v="1122"/>
    <x v="109"/>
    <n v="2663"/>
    <n v="7"/>
    <s v="V.Padmavathamma"/>
    <x v="437"/>
    <d v="2021-05-31T00:00:00"/>
    <d v="2022-12-31T00:00:00"/>
    <n v="580"/>
  </r>
  <r>
    <n v="2333"/>
    <x v="13"/>
    <x v="78"/>
    <n v="1122"/>
    <x v="109"/>
    <n v="2664"/>
    <n v="8"/>
    <s v="T.Anjinamma"/>
    <x v="115"/>
    <d v="2021-05-31T00:00:00"/>
    <d v="2022-12-31T00:00:00"/>
    <n v="580"/>
  </r>
  <r>
    <n v="2334"/>
    <x v="9"/>
    <x v="73"/>
    <n v="1017"/>
    <x v="101"/>
    <n v="2665"/>
    <n v="26"/>
    <s v="K.Munthaj"/>
    <x v="388"/>
    <d v="2021-05-31T00:00:00"/>
    <d v="2022-12-31T00:00:00"/>
    <n v="580"/>
  </r>
  <r>
    <n v="2335"/>
    <x v="9"/>
    <x v="73"/>
    <n v="1017"/>
    <x v="101"/>
    <n v="2666"/>
    <n v="27"/>
    <s v="K.Lakshmi"/>
    <x v="388"/>
    <d v="2021-05-31T00:00:00"/>
    <d v="2022-12-31T00:00:00"/>
    <n v="580"/>
  </r>
  <r>
    <n v="2336"/>
    <x v="9"/>
    <x v="73"/>
    <n v="1017"/>
    <x v="101"/>
    <n v="2667"/>
    <n v="28"/>
    <s v="K.Osuramma"/>
    <x v="388"/>
    <d v="2021-05-31T00:00:00"/>
    <d v="2022-12-31T00:00:00"/>
    <n v="580"/>
  </r>
  <r>
    <n v="2337"/>
    <x v="9"/>
    <x v="73"/>
    <n v="1017"/>
    <x v="101"/>
    <n v="2668"/>
    <n v="29"/>
    <s v="B.Lakshminarasamma"/>
    <x v="388"/>
    <d v="2021-05-31T00:00:00"/>
    <d v="2022-12-31T00:00:00"/>
    <n v="580"/>
  </r>
  <r>
    <n v="2338"/>
    <x v="9"/>
    <x v="73"/>
    <n v="1017"/>
    <x v="101"/>
    <n v="2669"/>
    <n v="30"/>
    <s v="C.Lakshmi"/>
    <x v="388"/>
    <d v="2021-05-31T00:00:00"/>
    <d v="2022-12-31T00:00:00"/>
    <n v="580"/>
  </r>
  <r>
    <n v="2339"/>
    <x v="9"/>
    <x v="73"/>
    <n v="1017"/>
    <x v="101"/>
    <n v="2670"/>
    <n v="31"/>
    <s v="T.Venkatalakshmamma"/>
    <x v="211"/>
    <d v="2021-05-31T00:00:00"/>
    <d v="2022-12-31T00:00:00"/>
    <n v="580"/>
  </r>
  <r>
    <n v="2340"/>
    <x v="9"/>
    <x v="73"/>
    <n v="1017"/>
    <x v="101"/>
    <n v="2671"/>
    <n v="32"/>
    <s v="K.Kullayamma"/>
    <x v="388"/>
    <d v="2021-05-31T00:00:00"/>
    <d v="2022-12-31T00:00:00"/>
    <n v="580"/>
  </r>
  <r>
    <n v="2341"/>
    <x v="9"/>
    <x v="73"/>
    <n v="1017"/>
    <x v="101"/>
    <n v="2672"/>
    <n v="33"/>
    <s v="K.Lakshmidevi"/>
    <x v="526"/>
    <d v="2021-05-31T00:00:00"/>
    <d v="2022-12-31T00:00:00"/>
    <n v="580"/>
  </r>
  <r>
    <n v="2342"/>
    <x v="0"/>
    <x v="77"/>
    <n v="139"/>
    <x v="106"/>
    <n v="2673"/>
    <n v="47"/>
    <s v="H. Suguna"/>
    <x v="423"/>
    <d v="2021-05-31T00:00:00"/>
    <d v="2022-12-31T00:00:00"/>
    <n v="580"/>
  </r>
  <r>
    <n v="2343"/>
    <x v="0"/>
    <x v="77"/>
    <n v="139"/>
    <x v="106"/>
    <n v="2674"/>
    <n v="48"/>
    <s v="A. Nagaveni"/>
    <x v="501"/>
    <d v="2021-05-31T00:00:00"/>
    <d v="2022-12-31T00:00:00"/>
    <n v="580"/>
  </r>
  <r>
    <n v="2344"/>
    <x v="0"/>
    <x v="77"/>
    <n v="139"/>
    <x v="106"/>
    <n v="2675"/>
    <n v="49"/>
    <s v="A. Peddakka"/>
    <x v="501"/>
    <d v="2021-05-31T00:00:00"/>
    <d v="2022-12-31T00:00:00"/>
    <n v="580"/>
  </r>
  <r>
    <n v="2345"/>
    <x v="0"/>
    <x v="77"/>
    <n v="139"/>
    <x v="106"/>
    <n v="2676"/>
    <n v="50"/>
    <s v="A. Lakshmi devi"/>
    <x v="501"/>
    <d v="2021-05-31T00:00:00"/>
    <d v="2022-12-31T00:00:00"/>
    <n v="580"/>
  </r>
  <r>
    <n v="2346"/>
    <x v="0"/>
    <x v="77"/>
    <n v="139"/>
    <x v="106"/>
    <n v="2677"/>
    <n v="52"/>
    <s v="M. Adi lakshmi"/>
    <x v="498"/>
    <d v="2021-05-31T00:00:00"/>
    <d v="2022-12-31T00:00:00"/>
    <n v="580"/>
  </r>
  <r>
    <n v="2347"/>
    <x v="0"/>
    <x v="77"/>
    <n v="139"/>
    <x v="106"/>
    <n v="2678"/>
    <n v="53"/>
    <s v="M Yerramma"/>
    <x v="174"/>
    <d v="2021-05-31T00:00:00"/>
    <d v="2022-12-31T00:00:00"/>
    <n v="580"/>
  </r>
  <r>
    <n v="2348"/>
    <x v="0"/>
    <x v="77"/>
    <n v="139"/>
    <x v="106"/>
    <n v="2679"/>
    <n v="55"/>
    <s v="V. Naga Anjinamma"/>
    <x v="174"/>
    <d v="2021-05-31T00:00:00"/>
    <d v="2022-12-31T00:00:00"/>
    <n v="580"/>
  </r>
  <r>
    <n v="2349"/>
    <x v="0"/>
    <x v="77"/>
    <n v="139"/>
    <x v="106"/>
    <n v="2680"/>
    <n v="57"/>
    <s v="M. Ramulamma"/>
    <x v="501"/>
    <d v="2021-05-31T00:00:00"/>
    <d v="2022-12-31T00:00:00"/>
    <n v="580"/>
  </r>
  <r>
    <n v="2350"/>
    <x v="0"/>
    <x v="77"/>
    <n v="139"/>
    <x v="106"/>
    <n v="2681"/>
    <n v="58"/>
    <s v="G. Sujatha"/>
    <x v="527"/>
    <d v="2021-05-31T00:00:00"/>
    <d v="2022-12-31T00:00:00"/>
    <n v="580"/>
  </r>
  <r>
    <n v="2351"/>
    <x v="0"/>
    <x v="77"/>
    <n v="139"/>
    <x v="106"/>
    <n v="2682"/>
    <n v="62"/>
    <s v="R. Lakshmi devi"/>
    <x v="150"/>
    <d v="2021-05-31T00:00:00"/>
    <d v="2022-12-31T00:00:00"/>
    <n v="580"/>
  </r>
  <r>
    <n v="2352"/>
    <x v="0"/>
    <x v="77"/>
    <n v="139"/>
    <x v="106"/>
    <n v="2683"/>
    <n v="63"/>
    <s v="V. Naga lakshmi"/>
    <x v="150"/>
    <d v="2021-05-31T00:00:00"/>
    <d v="2022-12-31T00:00:00"/>
    <n v="580"/>
  </r>
  <r>
    <n v="2353"/>
    <x v="12"/>
    <x v="81"/>
    <n v="1128"/>
    <x v="114"/>
    <n v="2684"/>
    <n v="1"/>
    <s v="Challa Channamma"/>
    <x v="512"/>
    <d v="2021-05-31T00:00:00"/>
    <d v="2022-12-31T00:00:00"/>
    <n v="580"/>
  </r>
  <r>
    <n v="2354"/>
    <x v="12"/>
    <x v="81"/>
    <n v="1128"/>
    <x v="114"/>
    <n v="2685"/>
    <n v="2"/>
    <s v="Challa Venkatalakshmi"/>
    <x v="512"/>
    <d v="2021-05-31T00:00:00"/>
    <d v="2022-12-31T00:00:00"/>
    <n v="580"/>
  </r>
  <r>
    <n v="2355"/>
    <x v="12"/>
    <x v="81"/>
    <n v="1128"/>
    <x v="114"/>
    <n v="2686"/>
    <n v="3"/>
    <s v="Challa Sujatha"/>
    <x v="512"/>
    <d v="2021-05-31T00:00:00"/>
    <d v="2022-12-31T00:00:00"/>
    <n v="580"/>
  </r>
  <r>
    <n v="2356"/>
    <x v="12"/>
    <x v="81"/>
    <n v="1128"/>
    <x v="114"/>
    <n v="2687"/>
    <n v="4"/>
    <s v="Mullaguri Savithri"/>
    <x v="512"/>
    <d v="2021-05-31T00:00:00"/>
    <d v="2022-12-31T00:00:00"/>
    <n v="580"/>
  </r>
  <r>
    <n v="2357"/>
    <x v="12"/>
    <x v="81"/>
    <n v="1128"/>
    <x v="114"/>
    <n v="2688"/>
    <n v="5"/>
    <s v="Chandragiri Saraswathi"/>
    <x v="512"/>
    <d v="2021-05-31T00:00:00"/>
    <d v="2022-12-31T00:00:00"/>
    <n v="580"/>
  </r>
  <r>
    <n v="2358"/>
    <x v="12"/>
    <x v="81"/>
    <n v="1128"/>
    <x v="114"/>
    <n v="2689"/>
    <n v="6"/>
    <s v="C.Krishnaveni"/>
    <x v="528"/>
    <d v="2021-05-31T00:00:00"/>
    <d v="2022-12-31T00:00:00"/>
    <n v="580"/>
  </r>
  <r>
    <n v="2359"/>
    <x v="12"/>
    <x v="81"/>
    <n v="1128"/>
    <x v="114"/>
    <n v="2690"/>
    <n v="7"/>
    <s v="Challa Ramadevi"/>
    <x v="528"/>
    <d v="2021-05-31T00:00:00"/>
    <d v="2022-12-31T00:00:00"/>
    <n v="580"/>
  </r>
  <r>
    <n v="2360"/>
    <x v="12"/>
    <x v="81"/>
    <n v="1128"/>
    <x v="114"/>
    <n v="2691"/>
    <n v="8"/>
    <s v="Kantagani Bharathi"/>
    <x v="528"/>
    <d v="2021-05-31T00:00:00"/>
    <d v="2022-12-31T00:00:00"/>
    <n v="580"/>
  </r>
  <r>
    <n v="2361"/>
    <x v="12"/>
    <x v="81"/>
    <n v="1128"/>
    <x v="114"/>
    <n v="2692"/>
    <n v="9"/>
    <s v="ChallaVanaja"/>
    <x v="528"/>
    <d v="2021-05-31T00:00:00"/>
    <d v="2022-12-31T00:00:00"/>
    <n v="580"/>
  </r>
  <r>
    <n v="2362"/>
    <x v="12"/>
    <x v="51"/>
    <n v="1055"/>
    <x v="78"/>
    <n v="2693"/>
    <n v="8"/>
    <s v="Saake Anita"/>
    <x v="480"/>
    <d v="2021-05-31T00:00:00"/>
    <d v="2022-12-31T00:00:00"/>
    <n v="580"/>
  </r>
  <r>
    <n v="2363"/>
    <x v="0"/>
    <x v="72"/>
    <n v="908"/>
    <x v="100"/>
    <n v="2694"/>
    <n v="35"/>
    <s v="B.Jayasri"/>
    <x v="240"/>
    <d v="2021-05-31T00:00:00"/>
    <d v="2022-12-31T00:00:00"/>
    <n v="580"/>
  </r>
  <r>
    <n v="2364"/>
    <x v="12"/>
    <x v="51"/>
    <n v="1129"/>
    <x v="115"/>
    <n v="2697"/>
    <n v="1"/>
    <s v="Boyapati Suhasini"/>
    <x v="529"/>
    <d v="2021-05-31T00:00:00"/>
    <d v="2022-12-31T00:00:00"/>
    <n v="580"/>
  </r>
  <r>
    <n v="2365"/>
    <x v="12"/>
    <x v="51"/>
    <n v="1129"/>
    <x v="115"/>
    <n v="2698"/>
    <n v="2"/>
    <s v="Derangula Varalakshmi"/>
    <x v="275"/>
    <d v="2021-05-31T00:00:00"/>
    <d v="2022-12-31T00:00:00"/>
    <n v="580"/>
  </r>
  <r>
    <n v="2366"/>
    <x v="12"/>
    <x v="51"/>
    <n v="1129"/>
    <x v="115"/>
    <n v="2699"/>
    <n v="3"/>
    <s v="B.Lakshmidevi"/>
    <x v="425"/>
    <d v="2021-05-31T00:00:00"/>
    <d v="2022-12-31T00:00:00"/>
    <n v="580"/>
  </r>
  <r>
    <n v="2367"/>
    <x v="12"/>
    <x v="51"/>
    <n v="1129"/>
    <x v="115"/>
    <n v="2700"/>
    <n v="4"/>
    <s v="N.Srikala"/>
    <x v="275"/>
    <d v="2021-05-31T00:00:00"/>
    <d v="2022-12-31T00:00:00"/>
    <n v="580"/>
  </r>
  <r>
    <n v="2368"/>
    <x v="12"/>
    <x v="51"/>
    <n v="1129"/>
    <x v="115"/>
    <n v="2701"/>
    <n v="5"/>
    <s v="Boyapati Rajeswari"/>
    <x v="425"/>
    <d v="2021-05-31T00:00:00"/>
    <d v="2022-12-31T00:00:00"/>
    <n v="580"/>
  </r>
  <r>
    <n v="2369"/>
    <x v="12"/>
    <x v="51"/>
    <n v="1129"/>
    <x v="115"/>
    <n v="2702"/>
    <n v="6"/>
    <s v="Boyapati Pushpavathi"/>
    <x v="426"/>
    <d v="2021-05-31T00:00:00"/>
    <d v="2022-12-31T00:00:00"/>
    <n v="580"/>
  </r>
  <r>
    <n v="2370"/>
    <x v="12"/>
    <x v="51"/>
    <n v="1129"/>
    <x v="115"/>
    <n v="2703"/>
    <n v="7"/>
    <s v="Boyapati Haripriya"/>
    <x v="426"/>
    <d v="2021-05-31T00:00:00"/>
    <d v="2022-12-31T00:00:00"/>
    <n v="580"/>
  </r>
  <r>
    <n v="2371"/>
    <x v="12"/>
    <x v="51"/>
    <n v="1129"/>
    <x v="115"/>
    <n v="2704"/>
    <n v="8"/>
    <s v="B.Bagyamma"/>
    <x v="369"/>
    <d v="2021-05-31T00:00:00"/>
    <d v="2022-12-31T00:00:00"/>
    <n v="580"/>
  </r>
  <r>
    <n v="2372"/>
    <x v="12"/>
    <x v="51"/>
    <n v="1129"/>
    <x v="115"/>
    <n v="2705"/>
    <n v="9"/>
    <s v="B.Venkatanarayanamma"/>
    <x v="530"/>
    <d v="2021-05-31T00:00:00"/>
    <d v="2022-12-31T00:00:00"/>
    <n v="580"/>
  </r>
  <r>
    <n v="2373"/>
    <x v="12"/>
    <x v="51"/>
    <n v="1129"/>
    <x v="115"/>
    <n v="2706"/>
    <n v="10"/>
    <s v="S.Aruna"/>
    <x v="275"/>
    <d v="2021-05-31T00:00:00"/>
    <d v="2022-12-31T00:00:00"/>
    <n v="580"/>
  </r>
  <r>
    <n v="2374"/>
    <x v="12"/>
    <x v="63"/>
    <n v="1115"/>
    <x v="102"/>
    <n v="2707"/>
    <n v="28"/>
    <s v="Bommineni Venkata Ramanamma"/>
    <x v="461"/>
    <d v="2021-05-31T00:00:00"/>
    <d v="2022-12-31T00:00:00"/>
    <n v="580"/>
  </r>
  <r>
    <n v="2375"/>
    <x v="0"/>
    <x v="77"/>
    <n v="139"/>
    <x v="106"/>
    <n v="2716"/>
    <n v="61"/>
    <s v="C. Mutyalamma"/>
    <x v="501"/>
    <d v="2021-05-31T00:00:00"/>
    <d v="2022-12-31T00:00:00"/>
    <n v="580"/>
  </r>
  <r>
    <n v="2376"/>
    <x v="9"/>
    <x v="73"/>
    <n v="1017"/>
    <x v="101"/>
    <n v="2717"/>
    <n v="34"/>
    <s v="Ramadhevi"/>
    <x v="311"/>
    <d v="2021-05-31T00:00:00"/>
    <d v="2022-12-31T00:00:00"/>
    <n v="580"/>
  </r>
  <r>
    <n v="2377"/>
    <x v="9"/>
    <x v="73"/>
    <n v="1017"/>
    <x v="101"/>
    <n v="2718"/>
    <n v="35"/>
    <s v="Mangamma"/>
    <x v="311"/>
    <d v="2021-05-31T00:00:00"/>
    <d v="2022-12-31T00:00:00"/>
    <n v="580"/>
  </r>
  <r>
    <n v="2378"/>
    <x v="9"/>
    <x v="73"/>
    <n v="1017"/>
    <x v="101"/>
    <n v="2719"/>
    <n v="36"/>
    <s v="S.Lakshmidevi"/>
    <x v="373"/>
    <d v="2021-05-31T00:00:00"/>
    <d v="2022-12-31T00:00:00"/>
    <n v="580"/>
  </r>
  <r>
    <n v="2379"/>
    <x v="11"/>
    <x v="35"/>
    <n v="1107"/>
    <x v="113"/>
    <n v="2720"/>
    <n v="13"/>
    <s v="S Laxmidevi"/>
    <x v="518"/>
    <d v="2021-05-31T00:00:00"/>
    <d v="2022-12-31T00:00:00"/>
    <n v="580"/>
  </r>
  <r>
    <n v="2380"/>
    <x v="11"/>
    <x v="35"/>
    <n v="1107"/>
    <x v="113"/>
    <n v="2721"/>
    <n v="14"/>
    <s v="G Mathyalamma"/>
    <x v="518"/>
    <d v="2021-05-31T00:00:00"/>
    <d v="2022-12-31T00:00:00"/>
    <n v="580"/>
  </r>
  <r>
    <n v="2381"/>
    <x v="11"/>
    <x v="35"/>
    <n v="1107"/>
    <x v="113"/>
    <n v="2722"/>
    <n v="15"/>
    <s v="T Radhika"/>
    <x v="510"/>
    <d v="2021-05-31T00:00:00"/>
    <d v="2022-12-31T00:00:00"/>
    <n v="580"/>
  </r>
  <r>
    <n v="2382"/>
    <x v="11"/>
    <x v="35"/>
    <n v="1107"/>
    <x v="113"/>
    <n v="2723"/>
    <n v="16"/>
    <s v="B Vanuramma"/>
    <x v="510"/>
    <d v="2021-05-31T00:00:00"/>
    <d v="2022-12-31T00:00:00"/>
    <n v="580"/>
  </r>
  <r>
    <n v="2383"/>
    <x v="11"/>
    <x v="35"/>
    <n v="1107"/>
    <x v="113"/>
    <n v="2724"/>
    <n v="17"/>
    <s v="D Laxmidevi"/>
    <x v="128"/>
    <d v="2021-05-31T00:00:00"/>
    <d v="2022-12-31T00:00:00"/>
    <n v="580"/>
  </r>
  <r>
    <n v="2384"/>
    <x v="11"/>
    <x v="35"/>
    <n v="1107"/>
    <x v="113"/>
    <n v="2725"/>
    <n v="18"/>
    <s v="P Nagaveni"/>
    <x v="510"/>
    <d v="2021-05-31T00:00:00"/>
    <d v="2022-12-31T00:00:00"/>
    <n v="580"/>
  </r>
  <r>
    <n v="2385"/>
    <x v="11"/>
    <x v="35"/>
    <n v="1107"/>
    <x v="113"/>
    <n v="2726"/>
    <n v="19"/>
    <s v="P Subbamma"/>
    <x v="510"/>
    <d v="2021-05-31T00:00:00"/>
    <d v="2022-12-31T00:00:00"/>
    <n v="580"/>
  </r>
  <r>
    <n v="2386"/>
    <x v="11"/>
    <x v="35"/>
    <n v="1107"/>
    <x v="113"/>
    <n v="2727"/>
    <n v="20"/>
    <s v="P Venkatalaxmi"/>
    <x v="510"/>
    <d v="2021-05-31T00:00:00"/>
    <d v="2022-12-31T00:00:00"/>
    <n v="580"/>
  </r>
  <r>
    <n v="2387"/>
    <x v="11"/>
    <x v="35"/>
    <n v="1107"/>
    <x v="113"/>
    <n v="2728"/>
    <n v="21"/>
    <s v="A Manoramma"/>
    <x v="510"/>
    <d v="2021-05-31T00:00:00"/>
    <d v="2022-12-31T00:00:00"/>
    <n v="580"/>
  </r>
  <r>
    <n v="2388"/>
    <x v="11"/>
    <x v="35"/>
    <n v="1107"/>
    <x v="113"/>
    <n v="2729"/>
    <n v="22"/>
    <s v="M Kadhiramma"/>
    <x v="510"/>
    <d v="2021-05-31T00:00:00"/>
    <d v="2022-12-31T00:00:00"/>
    <n v="580"/>
  </r>
  <r>
    <n v="2389"/>
    <x v="11"/>
    <x v="35"/>
    <n v="1107"/>
    <x v="113"/>
    <n v="2730"/>
    <n v="23"/>
    <s v="C Ravi Kurmar"/>
    <x v="510"/>
    <d v="2021-05-31T00:00:00"/>
    <d v="2022-12-31T00:00:00"/>
    <n v="580"/>
  </r>
  <r>
    <n v="2390"/>
    <x v="11"/>
    <x v="35"/>
    <n v="1107"/>
    <x v="113"/>
    <n v="2731"/>
    <n v="24"/>
    <s v="D Lalithamma"/>
    <x v="510"/>
    <d v="2021-05-31T00:00:00"/>
    <d v="2022-12-31T00:00:00"/>
    <n v="580"/>
  </r>
  <r>
    <n v="2391"/>
    <x v="11"/>
    <x v="35"/>
    <n v="1107"/>
    <x v="113"/>
    <n v="2732"/>
    <n v="25"/>
    <s v="A Parimala"/>
    <x v="510"/>
    <d v="2021-05-31T00:00:00"/>
    <d v="2022-12-31T00:00:00"/>
    <n v="580"/>
  </r>
  <r>
    <n v="2392"/>
    <x v="11"/>
    <x v="35"/>
    <n v="1107"/>
    <x v="113"/>
    <n v="2733"/>
    <n v="26"/>
    <s v="B Lakshmidevi"/>
    <x v="510"/>
    <d v="2021-05-31T00:00:00"/>
    <d v="2022-12-31T00:00:00"/>
    <n v="580"/>
  </r>
  <r>
    <n v="2393"/>
    <x v="0"/>
    <x v="77"/>
    <n v="139"/>
    <x v="106"/>
    <n v="2738"/>
    <n v="56"/>
    <s v="A. Ramalakshmamma"/>
    <x v="531"/>
    <d v="2021-05-31T00:00:00"/>
    <d v="2022-12-31T00:00:00"/>
    <n v="580"/>
  </r>
  <r>
    <n v="2394"/>
    <x v="0"/>
    <x v="77"/>
    <n v="139"/>
    <x v="106"/>
    <n v="2739"/>
    <n v="33"/>
    <s v="Savitramma"/>
    <x v="499"/>
    <d v="2021-05-31T00:00:00"/>
    <d v="2022-12-31T00:00:00"/>
    <n v="580"/>
  </r>
  <r>
    <n v="2395"/>
    <x v="0"/>
    <x v="77"/>
    <n v="139"/>
    <x v="106"/>
    <n v="2740"/>
    <n v="34"/>
    <s v="Rajeswari"/>
    <x v="498"/>
    <d v="2021-05-31T00:00:00"/>
    <d v="2022-12-31T00:00:00"/>
    <n v="580"/>
  </r>
  <r>
    <n v="2396"/>
    <x v="0"/>
    <x v="77"/>
    <n v="139"/>
    <x v="106"/>
    <n v="2741"/>
    <n v="35"/>
    <s v="Sarojamma"/>
    <x v="499"/>
    <d v="2021-05-31T00:00:00"/>
    <d v="2022-12-31T00:00:00"/>
    <n v="580"/>
  </r>
  <r>
    <n v="2397"/>
    <x v="11"/>
    <x v="35"/>
    <n v="1107"/>
    <x v="113"/>
    <n v="2742"/>
    <n v="27"/>
    <s v="M Narasamma"/>
    <x v="510"/>
    <d v="2021-05-31T00:00:00"/>
    <d v="2022-12-31T00:00:00"/>
    <n v="580"/>
  </r>
  <r>
    <n v="2398"/>
    <x v="11"/>
    <x v="35"/>
    <n v="1107"/>
    <x v="113"/>
    <n v="2743"/>
    <n v="28"/>
    <s v="Anjinamma"/>
    <x v="510"/>
    <d v="2021-05-31T00:00:00"/>
    <d v="2022-12-31T00:00:00"/>
    <n v="580"/>
  </r>
  <r>
    <n v="2399"/>
    <x v="11"/>
    <x v="35"/>
    <n v="1107"/>
    <x v="113"/>
    <n v="2744"/>
    <n v="29"/>
    <s v="A Sumitha"/>
    <x v="510"/>
    <d v="2021-05-31T00:00:00"/>
    <d v="2022-12-31T00:00:00"/>
    <n v="580"/>
  </r>
  <r>
    <n v="2400"/>
    <x v="11"/>
    <x v="35"/>
    <n v="1107"/>
    <x v="113"/>
    <n v="2745"/>
    <n v="30"/>
    <s v="S Ramulammma"/>
    <x v="510"/>
    <d v="2021-05-31T00:00:00"/>
    <d v="2022-12-31T00:00:00"/>
    <n v="580"/>
  </r>
  <r>
    <n v="2401"/>
    <x v="11"/>
    <x v="35"/>
    <n v="1107"/>
    <x v="113"/>
    <n v="2746"/>
    <n v="31"/>
    <s v="P Laksmhinarasamma"/>
    <x v="518"/>
    <d v="2021-05-31T00:00:00"/>
    <d v="2022-12-31T00:00:00"/>
    <n v="580"/>
  </r>
  <r>
    <n v="2402"/>
    <x v="11"/>
    <x v="35"/>
    <n v="1107"/>
    <x v="113"/>
    <n v="2747"/>
    <n v="32"/>
    <s v="P Muthyalamma"/>
    <x v="518"/>
    <d v="2021-05-31T00:00:00"/>
    <d v="2022-12-31T00:00:00"/>
    <n v="580"/>
  </r>
  <r>
    <n v="2403"/>
    <x v="11"/>
    <x v="35"/>
    <n v="1107"/>
    <x v="113"/>
    <n v="2748"/>
    <n v="33"/>
    <s v="P Muthyakalamma"/>
    <x v="518"/>
    <d v="2021-05-31T00:00:00"/>
    <d v="2022-12-31T00:00:00"/>
    <n v="580"/>
  </r>
  <r>
    <n v="2404"/>
    <x v="11"/>
    <x v="35"/>
    <n v="1107"/>
    <x v="113"/>
    <n v="2749"/>
    <n v="34"/>
    <s v="P Rajitha"/>
    <x v="518"/>
    <d v="2021-05-31T00:00:00"/>
    <d v="2022-12-31T00:00:00"/>
    <n v="580"/>
  </r>
  <r>
    <n v="2405"/>
    <x v="11"/>
    <x v="35"/>
    <n v="1107"/>
    <x v="113"/>
    <n v="2750"/>
    <n v="35"/>
    <s v="M Chennamma"/>
    <x v="518"/>
    <d v="2021-05-31T00:00:00"/>
    <d v="2022-12-31T00:00:00"/>
    <n v="580"/>
  </r>
  <r>
    <n v="2406"/>
    <x v="11"/>
    <x v="35"/>
    <n v="1107"/>
    <x v="113"/>
    <n v="2751"/>
    <n v="36"/>
    <s v="D Lakshmidevi"/>
    <x v="518"/>
    <d v="2021-05-31T00:00:00"/>
    <d v="2022-12-31T00:00:00"/>
    <n v="580"/>
  </r>
  <r>
    <n v="2407"/>
    <x v="11"/>
    <x v="35"/>
    <n v="1107"/>
    <x v="113"/>
    <n v="2752"/>
    <n v="37"/>
    <s v="P Nagamani"/>
    <x v="167"/>
    <d v="2021-05-31T00:00:00"/>
    <d v="2022-12-31T00:00:00"/>
    <n v="580"/>
  </r>
  <r>
    <n v="2408"/>
    <x v="9"/>
    <x v="73"/>
    <n v="1017"/>
    <x v="101"/>
    <n v="2756"/>
    <n v="37"/>
    <s v="C.Siva Sankara"/>
    <x v="532"/>
    <d v="2021-05-31T00:00:00"/>
    <d v="2022-12-31T00:00:00"/>
    <n v="580"/>
  </r>
  <r>
    <n v="2409"/>
    <x v="5"/>
    <x v="8"/>
    <n v="1114"/>
    <x v="8"/>
    <n v="2757"/>
    <n v="35"/>
    <s v="Lelavathi"/>
    <x v="210"/>
    <d v="2021-05-31T00:00:00"/>
    <d v="2022-12-31T00:00:00"/>
    <n v="580"/>
  </r>
  <r>
    <n v="2410"/>
    <x v="5"/>
    <x v="75"/>
    <n v="1130"/>
    <x v="116"/>
    <n v="2758"/>
    <n v="1"/>
    <s v="Gwaramma"/>
    <x v="485"/>
    <d v="2021-05-31T00:00:00"/>
    <d v="2022-12-31T00:00:00"/>
    <n v="580"/>
  </r>
  <r>
    <n v="2411"/>
    <x v="5"/>
    <x v="75"/>
    <n v="1130"/>
    <x v="116"/>
    <n v="2759"/>
    <n v="2"/>
    <s v="Chithambaramma"/>
    <x v="251"/>
    <d v="2021-05-31T00:00:00"/>
    <d v="2022-12-31T00:00:00"/>
    <n v="580"/>
  </r>
  <r>
    <n v="2412"/>
    <x v="5"/>
    <x v="75"/>
    <n v="1130"/>
    <x v="116"/>
    <n v="2760"/>
    <n v="3"/>
    <s v="Rangamma"/>
    <x v="251"/>
    <d v="2021-05-31T00:00:00"/>
    <d v="2022-12-31T00:00:00"/>
    <n v="580"/>
  </r>
  <r>
    <n v="2413"/>
    <x v="5"/>
    <x v="75"/>
    <n v="1130"/>
    <x v="116"/>
    <n v="2761"/>
    <n v="4"/>
    <s v="Aswaraya"/>
    <x v="352"/>
    <d v="2021-05-31T00:00:00"/>
    <d v="2022-12-31T00:00:00"/>
    <n v="580"/>
  </r>
  <r>
    <n v="2414"/>
    <x v="5"/>
    <x v="75"/>
    <n v="1130"/>
    <x v="116"/>
    <n v="2762"/>
    <n v="5"/>
    <s v="Somiswari"/>
    <x v="485"/>
    <d v="2021-05-31T00:00:00"/>
    <d v="2022-12-31T00:00:00"/>
    <n v="580"/>
  </r>
  <r>
    <n v="2415"/>
    <x v="5"/>
    <x v="75"/>
    <n v="1130"/>
    <x v="116"/>
    <n v="2763"/>
    <n v="6"/>
    <s v="D Pushapalatha"/>
    <x v="102"/>
    <d v="2021-05-31T00:00:00"/>
    <d v="2022-12-31T00:00:00"/>
    <n v="580"/>
  </r>
  <r>
    <n v="2416"/>
    <x v="5"/>
    <x v="75"/>
    <n v="1130"/>
    <x v="116"/>
    <n v="2764"/>
    <n v="7"/>
    <s v="Sunithamma"/>
    <x v="485"/>
    <d v="2021-05-31T00:00:00"/>
    <d v="2022-12-31T00:00:00"/>
    <n v="580"/>
  </r>
  <r>
    <n v="2417"/>
    <x v="5"/>
    <x v="75"/>
    <n v="1130"/>
    <x v="116"/>
    <n v="2765"/>
    <n v="8"/>
    <s v="T Umadivi"/>
    <x v="487"/>
    <d v="2021-05-31T00:00:00"/>
    <d v="2022-12-31T00:00:00"/>
    <n v="580"/>
  </r>
  <r>
    <n v="2418"/>
    <x v="5"/>
    <x v="75"/>
    <n v="1130"/>
    <x v="116"/>
    <n v="2766"/>
    <n v="9"/>
    <s v="M Arunamma"/>
    <x v="485"/>
    <d v="2021-05-31T00:00:00"/>
    <d v="2022-12-31T00:00:00"/>
    <n v="580"/>
  </r>
  <r>
    <n v="2419"/>
    <x v="5"/>
    <x v="75"/>
    <n v="1130"/>
    <x v="116"/>
    <n v="2767"/>
    <n v="10"/>
    <s v="N Venkatalakshmi"/>
    <x v="485"/>
    <d v="2021-05-31T00:00:00"/>
    <d v="2022-12-31T00:00:00"/>
    <n v="580"/>
  </r>
  <r>
    <n v="2420"/>
    <x v="5"/>
    <x v="75"/>
    <n v="1130"/>
    <x v="116"/>
    <n v="2768"/>
    <n v="11"/>
    <s v="K Lakshmidevi"/>
    <x v="533"/>
    <d v="2021-05-31T00:00:00"/>
    <d v="2022-12-31T00:00:00"/>
    <n v="580"/>
  </r>
  <r>
    <n v="2421"/>
    <x v="9"/>
    <x v="73"/>
    <n v="1017"/>
    <x v="101"/>
    <n v="2769"/>
    <n v="38"/>
    <s v="T.Lakshmidevi"/>
    <x v="534"/>
    <d v="2021-05-31T00:00:00"/>
    <d v="2022-12-31T00:00:00"/>
    <n v="580"/>
  </r>
  <r>
    <n v="2422"/>
    <x v="9"/>
    <x v="73"/>
    <n v="1017"/>
    <x v="101"/>
    <n v="2770"/>
    <n v="39"/>
    <s v="Nageswaramma"/>
    <x v="211"/>
    <d v="2021-05-31T00:00:00"/>
    <d v="2022-12-31T00:00:00"/>
    <n v="580"/>
  </r>
  <r>
    <n v="2423"/>
    <x v="9"/>
    <x v="73"/>
    <n v="1017"/>
    <x v="101"/>
    <n v="2771"/>
    <n v="40"/>
    <s v="N.Lakshmidevi"/>
    <x v="211"/>
    <d v="2021-05-31T00:00:00"/>
    <d v="2022-12-31T00:00:00"/>
    <n v="580"/>
  </r>
  <r>
    <n v="2424"/>
    <x v="9"/>
    <x v="73"/>
    <n v="1017"/>
    <x v="101"/>
    <n v="2772"/>
    <n v="41"/>
    <s v="J.Nagadhevatha"/>
    <x v="323"/>
    <d v="2021-05-31T00:00:00"/>
    <d v="2022-12-31T00:00:00"/>
    <n v="580"/>
  </r>
  <r>
    <n v="2425"/>
    <x v="9"/>
    <x v="73"/>
    <n v="1017"/>
    <x v="101"/>
    <n v="2773"/>
    <n v="42"/>
    <s v="Y.Narayanamma"/>
    <x v="535"/>
    <d v="2021-05-31T00:00:00"/>
    <d v="2022-12-31T00:00:00"/>
    <n v="580"/>
  </r>
  <r>
    <n v="2426"/>
    <x v="13"/>
    <x v="78"/>
    <n v="1122"/>
    <x v="109"/>
    <n v="2774"/>
    <n v="12"/>
    <s v="Obulamma K"/>
    <x v="427"/>
    <d v="2021-05-31T00:00:00"/>
    <d v="2022-12-31T00:00:00"/>
    <n v="580"/>
  </r>
  <r>
    <n v="2427"/>
    <x v="9"/>
    <x v="73"/>
    <n v="1017"/>
    <x v="101"/>
    <n v="2775"/>
    <n v="43"/>
    <s v="P.Ramulamma"/>
    <x v="381"/>
    <d v="2021-05-31T00:00:00"/>
    <d v="2022-12-31T00:00:00"/>
    <n v="580"/>
  </r>
  <r>
    <n v="2428"/>
    <x v="12"/>
    <x v="63"/>
    <n v="1115"/>
    <x v="102"/>
    <n v="2776"/>
    <n v="23"/>
    <s v="Nettem Vanisree"/>
    <x v="461"/>
    <d v="2021-05-31T00:00:00"/>
    <d v="2022-12-31T00:00:00"/>
    <n v="580"/>
  </r>
  <r>
    <n v="2429"/>
    <x v="12"/>
    <x v="63"/>
    <n v="1115"/>
    <x v="102"/>
    <n v="2777"/>
    <n v="24"/>
    <s v="Bomme Kalavathi"/>
    <x v="15"/>
    <d v="2021-05-31T00:00:00"/>
    <d v="2022-12-31T00:00:00"/>
    <n v="580"/>
  </r>
  <r>
    <n v="2430"/>
    <x v="12"/>
    <x v="63"/>
    <n v="1115"/>
    <x v="102"/>
    <n v="2778"/>
    <n v="25"/>
    <s v="B.Ramanjinamma"/>
    <x v="15"/>
    <d v="2021-05-31T00:00:00"/>
    <d v="2022-12-31T00:00:00"/>
    <n v="580"/>
  </r>
  <r>
    <n v="2431"/>
    <x v="12"/>
    <x v="63"/>
    <n v="1115"/>
    <x v="102"/>
    <n v="2779"/>
    <n v="26"/>
    <s v="Polarapu Swarnakumari"/>
    <x v="461"/>
    <d v="2021-05-31T00:00:00"/>
    <d v="2022-12-31T00:00:00"/>
    <n v="580"/>
  </r>
  <r>
    <n v="2432"/>
    <x v="12"/>
    <x v="63"/>
    <n v="1115"/>
    <x v="102"/>
    <n v="2780"/>
    <n v="27"/>
    <s v="Polarapu Manemma"/>
    <x v="461"/>
    <d v="2021-05-31T00:00:00"/>
    <d v="2022-12-31T00:00:00"/>
    <n v="580"/>
  </r>
  <r>
    <n v="2433"/>
    <x v="12"/>
    <x v="51"/>
    <n v="1054"/>
    <x v="72"/>
    <n v="2781"/>
    <n v="26"/>
    <s v="SaddalaLakshmi"/>
    <x v="364"/>
    <d v="2021-05-31T00:00:00"/>
    <d v="2022-12-31T00:00:00"/>
    <n v="580"/>
  </r>
  <r>
    <n v="2434"/>
    <x v="12"/>
    <x v="51"/>
    <n v="1054"/>
    <x v="72"/>
    <n v="2782"/>
    <n v="27"/>
    <s v="M.Jayamma"/>
    <x v="490"/>
    <d v="2021-05-31T00:00:00"/>
    <d v="2022-12-31T00:00:00"/>
    <n v="580"/>
  </r>
  <r>
    <n v="2435"/>
    <x v="12"/>
    <x v="51"/>
    <n v="1054"/>
    <x v="72"/>
    <n v="2783"/>
    <n v="28"/>
    <s v="S.Lalitha"/>
    <x v="448"/>
    <d v="2021-05-31T00:00:00"/>
    <d v="2022-12-31T00:00:00"/>
    <n v="580"/>
  </r>
  <r>
    <n v="2436"/>
    <x v="12"/>
    <x v="51"/>
    <n v="1054"/>
    <x v="72"/>
    <n v="2784"/>
    <n v="29"/>
    <s v="S.Narasamma"/>
    <x v="369"/>
    <d v="2021-05-31T00:00:00"/>
    <d v="2022-12-31T00:00:00"/>
    <n v="580"/>
  </r>
  <r>
    <n v="2437"/>
    <x v="12"/>
    <x v="81"/>
    <n v="1128"/>
    <x v="114"/>
    <n v="2785"/>
    <n v="11"/>
    <s v="Kapadam Nagalakshmi"/>
    <x v="528"/>
    <d v="2021-05-31T00:00:00"/>
    <d v="2022-12-31T00:00:00"/>
    <n v="580"/>
  </r>
  <r>
    <n v="2438"/>
    <x v="9"/>
    <x v="22"/>
    <n v="1037"/>
    <x v="28"/>
    <n v="2786"/>
    <n v="38"/>
    <s v="S.Lakshmamma"/>
    <x v="41"/>
    <d v="2021-05-31T00:00:00"/>
    <d v="2022-12-31T00:00:00"/>
    <n v="580"/>
  </r>
  <r>
    <n v="2439"/>
    <x v="9"/>
    <x v="22"/>
    <n v="1037"/>
    <x v="28"/>
    <n v="2787"/>
    <n v="39"/>
    <s v="S.Saraswathi"/>
    <x v="411"/>
    <d v="2021-05-31T00:00:00"/>
    <d v="2022-12-31T00:00:00"/>
    <n v="580"/>
  </r>
  <r>
    <n v="2440"/>
    <x v="9"/>
    <x v="22"/>
    <n v="1037"/>
    <x v="28"/>
    <n v="2788"/>
    <n v="40"/>
    <s v="S.Sukanya"/>
    <x v="108"/>
    <d v="2021-05-31T00:00:00"/>
    <d v="2022-12-31T00:00:00"/>
    <n v="580"/>
  </r>
  <r>
    <n v="2441"/>
    <x v="9"/>
    <x v="22"/>
    <n v="1037"/>
    <x v="28"/>
    <n v="2789"/>
    <n v="41"/>
    <s v="K.Ramadhevi"/>
    <x v="407"/>
    <d v="2021-05-31T00:00:00"/>
    <d v="2022-12-31T00:00:00"/>
    <n v="580"/>
  </r>
  <r>
    <n v="2442"/>
    <x v="5"/>
    <x v="75"/>
    <n v="1132"/>
    <x v="104"/>
    <n v="2792"/>
    <n v="3"/>
    <s v="Padhamavathi"/>
    <x v="536"/>
    <d v="2021-05-31T00:00:00"/>
    <d v="2022-12-31T00:00:00"/>
    <n v="580"/>
  </r>
  <r>
    <n v="2443"/>
    <x v="5"/>
    <x v="75"/>
    <n v="1132"/>
    <x v="104"/>
    <n v="2793"/>
    <n v="4"/>
    <s v="L Pusphalatha"/>
    <x v="537"/>
    <d v="2021-05-31T00:00:00"/>
    <d v="2022-12-31T00:00:00"/>
    <n v="580"/>
  </r>
  <r>
    <n v="2444"/>
    <x v="5"/>
    <x v="75"/>
    <n v="1132"/>
    <x v="104"/>
    <n v="2794"/>
    <n v="5"/>
    <s v="Nagarathanama"/>
    <x v="486"/>
    <d v="2021-05-31T00:00:00"/>
    <d v="2022-12-31T00:00:00"/>
    <n v="580"/>
  </r>
  <r>
    <n v="2445"/>
    <x v="5"/>
    <x v="75"/>
    <n v="1132"/>
    <x v="104"/>
    <n v="2795"/>
    <n v="6"/>
    <s v="Lakshmidevi"/>
    <x v="394"/>
    <d v="2021-05-31T00:00:00"/>
    <d v="2022-12-31T00:00:00"/>
    <n v="580"/>
  </r>
  <r>
    <n v="2446"/>
    <x v="5"/>
    <x v="75"/>
    <n v="1132"/>
    <x v="104"/>
    <n v="2796"/>
    <n v="7"/>
    <s v="B.Hemalatha"/>
    <x v="486"/>
    <d v="2021-05-31T00:00:00"/>
    <d v="2022-12-31T00:00:00"/>
    <n v="580"/>
  </r>
  <r>
    <n v="2447"/>
    <x v="5"/>
    <x v="75"/>
    <n v="1132"/>
    <x v="104"/>
    <n v="2797"/>
    <n v="8"/>
    <s v="C Anusuyamma"/>
    <x v="537"/>
    <d v="2021-05-31T00:00:00"/>
    <d v="2022-12-31T00:00:00"/>
    <n v="580"/>
  </r>
  <r>
    <n v="2448"/>
    <x v="5"/>
    <x v="75"/>
    <n v="1132"/>
    <x v="104"/>
    <n v="2798"/>
    <n v="9"/>
    <s v="Sridevi"/>
    <x v="131"/>
    <d v="2021-05-31T00:00:00"/>
    <d v="2022-12-31T00:00:00"/>
    <n v="580"/>
  </r>
  <r>
    <n v="2449"/>
    <x v="5"/>
    <x v="75"/>
    <n v="1132"/>
    <x v="104"/>
    <n v="2799"/>
    <n v="10"/>
    <s v="K Lakshmidivi"/>
    <x v="391"/>
    <d v="2021-05-31T00:00:00"/>
    <d v="2022-12-31T00:00:00"/>
    <n v="580"/>
  </r>
  <r>
    <n v="2450"/>
    <x v="5"/>
    <x v="75"/>
    <n v="1132"/>
    <x v="104"/>
    <n v="2800"/>
    <n v="11"/>
    <s v="K Ramanamma"/>
    <x v="397"/>
    <d v="2021-05-31T00:00:00"/>
    <d v="2022-12-31T00:00:00"/>
    <n v="580"/>
  </r>
  <r>
    <n v="2451"/>
    <x v="5"/>
    <x v="75"/>
    <n v="1132"/>
    <x v="104"/>
    <n v="2801"/>
    <n v="12"/>
    <s v="B Latha"/>
    <x v="378"/>
    <d v="2021-05-31T00:00:00"/>
    <d v="2022-12-31T00:00:00"/>
    <n v="580"/>
  </r>
  <r>
    <n v="2452"/>
    <x v="5"/>
    <x v="75"/>
    <n v="1132"/>
    <x v="104"/>
    <n v="2802"/>
    <n v="13"/>
    <s v="C Rajeswari"/>
    <x v="115"/>
    <d v="2021-05-31T00:00:00"/>
    <d v="2022-12-31T00:00:00"/>
    <n v="580"/>
  </r>
  <r>
    <n v="2453"/>
    <x v="8"/>
    <x v="42"/>
    <n v="989"/>
    <x v="51"/>
    <n v="2810"/>
    <n v="83"/>
    <s v="D.Sukannya"/>
    <x v="297"/>
    <d v="2021-05-31T00:00:00"/>
    <d v="2022-12-31T00:00:00"/>
    <n v="580"/>
  </r>
  <r>
    <n v="2454"/>
    <x v="8"/>
    <x v="42"/>
    <n v="989"/>
    <x v="51"/>
    <n v="2811"/>
    <n v="84"/>
    <s v="D.Chamundeswari"/>
    <x v="297"/>
    <d v="2021-05-31T00:00:00"/>
    <d v="2022-12-31T00:00:00"/>
    <n v="580"/>
  </r>
  <r>
    <n v="2455"/>
    <x v="8"/>
    <x v="42"/>
    <n v="989"/>
    <x v="51"/>
    <n v="2812"/>
    <n v="85"/>
    <s v="G.Lakshmidevi"/>
    <x v="297"/>
    <d v="2021-05-31T00:00:00"/>
    <d v="2022-12-31T00:00:00"/>
    <n v="580"/>
  </r>
  <r>
    <n v="2456"/>
    <x v="8"/>
    <x v="42"/>
    <n v="989"/>
    <x v="51"/>
    <n v="2813"/>
    <n v="86"/>
    <s v="G.Lakshmidevi"/>
    <x v="193"/>
    <d v="2021-05-31T00:00:00"/>
    <d v="2022-12-31T00:00:00"/>
    <n v="580"/>
  </r>
  <r>
    <n v="2457"/>
    <x v="8"/>
    <x v="42"/>
    <n v="989"/>
    <x v="51"/>
    <n v="2814"/>
    <n v="87"/>
    <s v="M.Krishnaveni"/>
    <x v="193"/>
    <d v="2021-05-31T00:00:00"/>
    <d v="2022-12-31T00:00:00"/>
    <n v="580"/>
  </r>
  <r>
    <n v="2458"/>
    <x v="8"/>
    <x v="82"/>
    <n v="988"/>
    <x v="117"/>
    <n v="2815"/>
    <n v="1"/>
    <s v="C.Lakshmidevi"/>
    <x v="538"/>
    <d v="2021-05-31T00:00:00"/>
    <d v="2022-12-31T00:00:00"/>
    <n v="580"/>
  </r>
  <r>
    <n v="2459"/>
    <x v="8"/>
    <x v="82"/>
    <n v="988"/>
    <x v="117"/>
    <n v="2816"/>
    <n v="2"/>
    <s v="C.Saraswathi"/>
    <x v="175"/>
    <d v="2021-05-31T00:00:00"/>
    <d v="2022-12-31T00:00:00"/>
    <n v="580"/>
  </r>
  <r>
    <n v="2460"/>
    <x v="8"/>
    <x v="82"/>
    <n v="988"/>
    <x v="117"/>
    <n v="2817"/>
    <n v="3"/>
    <s v="C.Ademma"/>
    <x v="175"/>
    <d v="2021-05-31T00:00:00"/>
    <d v="2022-12-31T00:00:00"/>
    <n v="580"/>
  </r>
  <r>
    <n v="2461"/>
    <x v="8"/>
    <x v="82"/>
    <n v="988"/>
    <x v="117"/>
    <n v="2818"/>
    <n v="4"/>
    <s v="M.Venkatalakshmi"/>
    <x v="538"/>
    <d v="2021-05-31T00:00:00"/>
    <d v="2022-12-31T00:00:00"/>
    <n v="580"/>
  </r>
  <r>
    <n v="2462"/>
    <x v="8"/>
    <x v="82"/>
    <n v="988"/>
    <x v="117"/>
    <n v="2819"/>
    <n v="5"/>
    <s v="C.Renuka"/>
    <x v="281"/>
    <d v="2021-05-31T00:00:00"/>
    <d v="2022-12-31T00:00:00"/>
    <n v="580"/>
  </r>
  <r>
    <n v="2463"/>
    <x v="8"/>
    <x v="82"/>
    <n v="988"/>
    <x v="117"/>
    <n v="2820"/>
    <n v="6"/>
    <s v="G.Pramila"/>
    <x v="538"/>
    <d v="2021-05-31T00:00:00"/>
    <d v="2022-12-31T00:00:00"/>
    <n v="580"/>
  </r>
  <r>
    <n v="2464"/>
    <x v="8"/>
    <x v="82"/>
    <n v="988"/>
    <x v="117"/>
    <n v="2821"/>
    <n v="7"/>
    <s v="G.Venkatamma"/>
    <x v="326"/>
    <d v="2021-05-31T00:00:00"/>
    <d v="2022-12-31T00:00:00"/>
    <n v="580"/>
  </r>
  <r>
    <n v="2465"/>
    <x v="8"/>
    <x v="82"/>
    <n v="988"/>
    <x v="117"/>
    <n v="2822"/>
    <n v="8"/>
    <s v="C.Krishnamma"/>
    <x v="175"/>
    <d v="2021-05-31T00:00:00"/>
    <d v="2022-12-31T00:00:00"/>
    <n v="580"/>
  </r>
  <r>
    <n v="2466"/>
    <x v="8"/>
    <x v="82"/>
    <n v="988"/>
    <x v="117"/>
    <n v="2823"/>
    <n v="9"/>
    <s v="G.Veeranaramma"/>
    <x v="175"/>
    <d v="2021-05-31T00:00:00"/>
    <d v="2022-12-31T00:00:00"/>
    <n v="580"/>
  </r>
  <r>
    <n v="2467"/>
    <x v="8"/>
    <x v="82"/>
    <n v="988"/>
    <x v="117"/>
    <n v="2824"/>
    <n v="10"/>
    <s v="K.Savitri"/>
    <x v="538"/>
    <d v="2021-05-31T00:00:00"/>
    <d v="2022-12-31T00:00:00"/>
    <n v="580"/>
  </r>
  <r>
    <n v="2468"/>
    <x v="8"/>
    <x v="82"/>
    <n v="988"/>
    <x v="117"/>
    <n v="2825"/>
    <n v="11"/>
    <s v="Y.Rajini"/>
    <x v="538"/>
    <d v="2021-05-31T00:00:00"/>
    <d v="2022-12-31T00:00:00"/>
    <n v="580"/>
  </r>
  <r>
    <n v="2469"/>
    <x v="8"/>
    <x v="82"/>
    <n v="988"/>
    <x v="117"/>
    <n v="2826"/>
    <n v="12"/>
    <s v="Y Puspalatha"/>
    <x v="538"/>
    <d v="2021-05-31T00:00:00"/>
    <d v="2022-12-31T00:00:00"/>
    <n v="580"/>
  </r>
  <r>
    <n v="2470"/>
    <x v="8"/>
    <x v="82"/>
    <n v="988"/>
    <x v="117"/>
    <n v="2827"/>
    <n v="13"/>
    <s v="M.Nagalakshmi"/>
    <x v="538"/>
    <d v="2021-05-31T00:00:00"/>
    <d v="2022-12-31T00:00:00"/>
    <n v="580"/>
  </r>
  <r>
    <n v="2471"/>
    <x v="12"/>
    <x v="81"/>
    <n v="1128"/>
    <x v="114"/>
    <n v="2828"/>
    <n v="12"/>
    <s v="Bonthala Anantamma"/>
    <x v="469"/>
    <d v="2021-05-31T00:00:00"/>
    <d v="2022-12-31T00:00:00"/>
    <n v="580"/>
  </r>
  <r>
    <n v="2472"/>
    <x v="12"/>
    <x v="81"/>
    <n v="1128"/>
    <x v="114"/>
    <n v="2829"/>
    <n v="13"/>
    <s v="C.Lakshmidevi"/>
    <x v="193"/>
    <d v="2021-05-31T00:00:00"/>
    <d v="2022-12-31T00:00:00"/>
    <n v="580"/>
  </r>
  <r>
    <n v="2473"/>
    <x v="12"/>
    <x v="81"/>
    <n v="1128"/>
    <x v="114"/>
    <n v="2830"/>
    <n v="14"/>
    <s v="Chitra Hemalatha"/>
    <x v="175"/>
    <d v="2021-05-31T00:00:00"/>
    <d v="2022-12-31T00:00:00"/>
    <n v="580"/>
  </r>
  <r>
    <n v="2474"/>
    <x v="12"/>
    <x v="81"/>
    <n v="1128"/>
    <x v="114"/>
    <n v="2831"/>
    <n v="15"/>
    <s v="Bandanatham Ratna"/>
    <x v="539"/>
    <d v="2021-05-31T00:00:00"/>
    <d v="2022-12-31T00:00:00"/>
    <n v="580"/>
  </r>
  <r>
    <n v="2475"/>
    <x v="12"/>
    <x v="81"/>
    <n v="1128"/>
    <x v="114"/>
    <n v="2832"/>
    <n v="16"/>
    <s v="Chelamakuri Pullamma"/>
    <x v="175"/>
    <d v="2021-05-31T00:00:00"/>
    <d v="2022-12-31T00:00:00"/>
    <n v="580"/>
  </r>
  <r>
    <n v="2476"/>
    <x v="12"/>
    <x v="81"/>
    <n v="1128"/>
    <x v="114"/>
    <n v="2833"/>
    <n v="17"/>
    <s v="Mullagura Ramanamma"/>
    <x v="540"/>
    <d v="2021-05-31T00:00:00"/>
    <d v="2022-12-31T00:00:00"/>
    <n v="580"/>
  </r>
  <r>
    <n v="2477"/>
    <x v="12"/>
    <x v="81"/>
    <n v="1128"/>
    <x v="114"/>
    <n v="2834"/>
    <n v="18"/>
    <s v="Bonthala Lakshmidevi"/>
    <x v="175"/>
    <d v="2021-05-31T00:00:00"/>
    <d v="2022-12-31T00:00:00"/>
    <n v="580"/>
  </r>
  <r>
    <n v="2478"/>
    <x v="12"/>
    <x v="81"/>
    <n v="1128"/>
    <x v="114"/>
    <n v="2835"/>
    <n v="19"/>
    <s v="Challa Venkatalashmi"/>
    <x v="175"/>
    <d v="2021-05-31T00:00:00"/>
    <d v="2022-12-31T00:00:00"/>
    <n v="580"/>
  </r>
  <r>
    <n v="2479"/>
    <x v="11"/>
    <x v="83"/>
    <n v="1136"/>
    <x v="118"/>
    <n v="2836"/>
    <n v="1"/>
    <s v="V.Govindamma"/>
    <x v="423"/>
    <d v="2021-05-31T00:00:00"/>
    <d v="2022-12-31T00:00:00"/>
    <n v="580"/>
  </r>
  <r>
    <n v="2480"/>
    <x v="11"/>
    <x v="83"/>
    <n v="1136"/>
    <x v="118"/>
    <n v="2837"/>
    <n v="2"/>
    <s v="K.Krishnavenamma"/>
    <x v="531"/>
    <d v="2021-05-31T00:00:00"/>
    <d v="2022-12-31T00:00:00"/>
    <n v="580"/>
  </r>
  <r>
    <n v="2481"/>
    <x v="11"/>
    <x v="83"/>
    <n v="1136"/>
    <x v="118"/>
    <n v="2838"/>
    <n v="3"/>
    <s v="K.Mamatha"/>
    <x v="349"/>
    <d v="2021-05-31T00:00:00"/>
    <d v="2022-12-31T00:00:00"/>
    <n v="580"/>
  </r>
  <r>
    <n v="2482"/>
    <x v="11"/>
    <x v="83"/>
    <n v="1136"/>
    <x v="118"/>
    <n v="2839"/>
    <n v="4"/>
    <s v="S.Varalakshmamma"/>
    <x v="423"/>
    <d v="2021-05-31T00:00:00"/>
    <d v="2022-12-31T00:00:00"/>
    <n v="580"/>
  </r>
  <r>
    <n v="2483"/>
    <x v="11"/>
    <x v="83"/>
    <n v="1136"/>
    <x v="118"/>
    <n v="2840"/>
    <n v="5"/>
    <s v="E.Savithramma"/>
    <x v="469"/>
    <d v="2021-05-31T00:00:00"/>
    <d v="2022-12-31T00:00:00"/>
    <n v="580"/>
  </r>
  <r>
    <n v="2484"/>
    <x v="11"/>
    <x v="83"/>
    <n v="1136"/>
    <x v="118"/>
    <n v="2841"/>
    <n v="6"/>
    <s v="E.Sangamma"/>
    <x v="469"/>
    <d v="2021-05-31T00:00:00"/>
    <d v="2022-12-31T00:00:00"/>
    <n v="580"/>
  </r>
  <r>
    <n v="2485"/>
    <x v="11"/>
    <x v="83"/>
    <n v="1136"/>
    <x v="118"/>
    <n v="2842"/>
    <n v="7"/>
    <s v="K.Jayasankarreddy"/>
    <x v="469"/>
    <d v="2021-05-31T00:00:00"/>
    <d v="2022-12-31T00:00:00"/>
    <n v="580"/>
  </r>
  <r>
    <n v="2486"/>
    <x v="11"/>
    <x v="83"/>
    <n v="1136"/>
    <x v="118"/>
    <n v="2843"/>
    <n v="8"/>
    <s v="K.Venkatalakshmamma"/>
    <x v="531"/>
    <d v="2021-05-31T00:00:00"/>
    <d v="2022-12-31T00:00:00"/>
    <n v="580"/>
  </r>
  <r>
    <n v="2487"/>
    <x v="11"/>
    <x v="83"/>
    <n v="1136"/>
    <x v="118"/>
    <n v="2844"/>
    <n v="9"/>
    <s v="K.Meenaka"/>
    <x v="193"/>
    <d v="2021-05-31T00:00:00"/>
    <d v="2022-12-31T00:00:00"/>
    <n v="580"/>
  </r>
  <r>
    <n v="2488"/>
    <x v="11"/>
    <x v="83"/>
    <n v="1136"/>
    <x v="118"/>
    <n v="2845"/>
    <n v="10"/>
    <s v="K.Rathnamma"/>
    <x v="541"/>
    <d v="2021-05-31T00:00:00"/>
    <d v="2022-12-31T00:00:00"/>
    <n v="580"/>
  </r>
  <r>
    <n v="2489"/>
    <x v="11"/>
    <x v="83"/>
    <n v="1136"/>
    <x v="118"/>
    <n v="2846"/>
    <n v="11"/>
    <s v="K.Nagarathnamma"/>
    <x v="175"/>
    <d v="2021-05-31T00:00:00"/>
    <d v="2022-12-31T00:00:00"/>
    <n v="580"/>
  </r>
  <r>
    <n v="2490"/>
    <x v="11"/>
    <x v="83"/>
    <n v="1136"/>
    <x v="118"/>
    <n v="2847"/>
    <n v="12"/>
    <s v="E.Venkatalakshmamma"/>
    <x v="444"/>
    <d v="2021-05-31T00:00:00"/>
    <d v="2022-12-31T00:00:00"/>
    <n v="580"/>
  </r>
  <r>
    <n v="2491"/>
    <x v="11"/>
    <x v="83"/>
    <n v="1136"/>
    <x v="118"/>
    <n v="2848"/>
    <n v="13"/>
    <s v="K.Mallireddy"/>
    <x v="193"/>
    <d v="2021-05-31T00:00:00"/>
    <d v="2022-12-31T00:00:00"/>
    <n v="580"/>
  </r>
  <r>
    <n v="2492"/>
    <x v="2"/>
    <x v="67"/>
    <n v="1138"/>
    <x v="119"/>
    <n v="2849"/>
    <n v="1"/>
    <s v="Lakshmidevi"/>
    <x v="542"/>
    <d v="2021-05-31T00:00:00"/>
    <d v="2022-12-31T00:00:00"/>
    <n v="580"/>
  </r>
  <r>
    <n v="2493"/>
    <x v="2"/>
    <x v="67"/>
    <n v="1138"/>
    <x v="119"/>
    <n v="2850"/>
    <n v="2"/>
    <s v="Lakshmi.P"/>
    <x v="542"/>
    <d v="2021-05-31T00:00:00"/>
    <d v="2022-12-31T00:00:00"/>
    <n v="580"/>
  </r>
  <r>
    <n v="2494"/>
    <x v="2"/>
    <x v="67"/>
    <n v="1138"/>
    <x v="119"/>
    <n v="2851"/>
    <n v="3"/>
    <s v="Sivamma"/>
    <x v="542"/>
    <d v="2021-05-31T00:00:00"/>
    <d v="2022-12-31T00:00:00"/>
    <n v="580"/>
  </r>
  <r>
    <n v="2495"/>
    <x v="2"/>
    <x v="67"/>
    <n v="1138"/>
    <x v="119"/>
    <n v="2852"/>
    <n v="4"/>
    <s v="Alivelamma"/>
    <x v="542"/>
    <d v="2021-05-31T00:00:00"/>
    <d v="2022-12-31T00:00:00"/>
    <n v="580"/>
  </r>
  <r>
    <n v="2496"/>
    <x v="2"/>
    <x v="67"/>
    <n v="1138"/>
    <x v="119"/>
    <n v="2853"/>
    <n v="5"/>
    <s v="N.Chennama"/>
    <x v="542"/>
    <d v="2021-05-31T00:00:00"/>
    <d v="2022-12-31T00:00:00"/>
    <n v="580"/>
  </r>
  <r>
    <n v="2497"/>
    <x v="2"/>
    <x v="67"/>
    <n v="1138"/>
    <x v="119"/>
    <n v="2854"/>
    <n v="6"/>
    <s v="P.Anusuyamma"/>
    <x v="358"/>
    <d v="2021-05-31T00:00:00"/>
    <d v="2022-12-31T00:00:00"/>
    <n v="580"/>
  </r>
  <r>
    <n v="2498"/>
    <x v="2"/>
    <x v="67"/>
    <n v="1138"/>
    <x v="119"/>
    <n v="2855"/>
    <n v="7"/>
    <s v="Varalakshmi"/>
    <x v="358"/>
    <d v="2021-05-31T00:00:00"/>
    <d v="2022-12-31T00:00:00"/>
    <n v="580"/>
  </r>
  <r>
    <n v="2499"/>
    <x v="2"/>
    <x v="67"/>
    <n v="1138"/>
    <x v="119"/>
    <n v="2856"/>
    <n v="8"/>
    <s v="Saraswathi"/>
    <x v="358"/>
    <d v="2021-05-31T00:00:00"/>
    <d v="2022-12-31T00:00:00"/>
    <n v="580"/>
  </r>
  <r>
    <n v="2500"/>
    <x v="2"/>
    <x v="67"/>
    <n v="1138"/>
    <x v="119"/>
    <n v="2857"/>
    <n v="9"/>
    <s v="Ramulamma"/>
    <x v="358"/>
    <d v="2021-05-31T00:00:00"/>
    <d v="2022-12-31T00:00:00"/>
    <n v="580"/>
  </r>
  <r>
    <n v="2501"/>
    <x v="11"/>
    <x v="83"/>
    <n v="1136"/>
    <x v="118"/>
    <n v="2858"/>
    <n v="14"/>
    <s v="Sudarshanamma"/>
    <x v="193"/>
    <d v="2021-05-31T00:00:00"/>
    <d v="2022-12-31T00:00:00"/>
    <n v="580"/>
  </r>
  <r>
    <n v="2502"/>
    <x v="11"/>
    <x v="83"/>
    <n v="1136"/>
    <x v="118"/>
    <n v="2859"/>
    <n v="15"/>
    <s v="K.Rajeshwari"/>
    <x v="543"/>
    <d v="2021-05-31T00:00:00"/>
    <d v="2022-12-31T00:00:00"/>
    <n v="580"/>
  </r>
  <r>
    <n v="2503"/>
    <x v="1"/>
    <x v="84"/>
    <n v="1140"/>
    <x v="120"/>
    <n v="2860"/>
    <n v="1"/>
    <s v="B.Thippamma"/>
    <x v="544"/>
    <d v="2021-05-31T00:00:00"/>
    <d v="2022-12-31T00:00:00"/>
    <n v="580"/>
  </r>
  <r>
    <n v="2504"/>
    <x v="1"/>
    <x v="84"/>
    <n v="1140"/>
    <x v="120"/>
    <n v="2861"/>
    <n v="2"/>
    <s v="T.Suknya"/>
    <x v="545"/>
    <d v="2021-05-31T00:00:00"/>
    <d v="2022-12-31T00:00:00"/>
    <n v="580"/>
  </r>
  <r>
    <n v="2505"/>
    <x v="1"/>
    <x v="84"/>
    <n v="1140"/>
    <x v="120"/>
    <n v="2862"/>
    <n v="3"/>
    <s v="P.Varalakshmi"/>
    <x v="544"/>
    <d v="2021-05-31T00:00:00"/>
    <d v="2022-12-31T00:00:00"/>
    <n v="580"/>
  </r>
  <r>
    <n v="2506"/>
    <x v="1"/>
    <x v="84"/>
    <n v="1140"/>
    <x v="120"/>
    <n v="2863"/>
    <n v="4"/>
    <s v="Kondamma"/>
    <x v="544"/>
    <d v="2021-05-31T00:00:00"/>
    <d v="2022-12-31T00:00:00"/>
    <n v="580"/>
  </r>
  <r>
    <n v="2507"/>
    <x v="1"/>
    <x v="84"/>
    <n v="1140"/>
    <x v="120"/>
    <n v="2864"/>
    <n v="6"/>
    <s v="Anasuyamma"/>
    <x v="545"/>
    <d v="2021-05-31T00:00:00"/>
    <d v="2022-12-31T00:00:00"/>
    <n v="580"/>
  </r>
  <r>
    <n v="2508"/>
    <x v="1"/>
    <x v="84"/>
    <n v="1140"/>
    <x v="120"/>
    <n v="2865"/>
    <n v="7"/>
    <s v="Lakshmidevi"/>
    <x v="544"/>
    <d v="2021-05-31T00:00:00"/>
    <d v="2022-12-31T00:00:00"/>
    <n v="580"/>
  </r>
  <r>
    <n v="2509"/>
    <x v="1"/>
    <x v="84"/>
    <n v="1140"/>
    <x v="120"/>
    <n v="2866"/>
    <n v="8"/>
    <s v="Arunamma"/>
    <x v="544"/>
    <d v="2021-05-31T00:00:00"/>
    <d v="2022-12-31T00:00:00"/>
    <n v="580"/>
  </r>
  <r>
    <n v="2510"/>
    <x v="1"/>
    <x v="84"/>
    <n v="1141"/>
    <x v="121"/>
    <n v="2867"/>
    <n v="1"/>
    <s v="Adhilakshmi"/>
    <x v="546"/>
    <d v="2021-05-31T00:00:00"/>
    <d v="2022-12-31T00:00:00"/>
    <n v="580"/>
  </r>
  <r>
    <n v="2511"/>
    <x v="1"/>
    <x v="84"/>
    <n v="1141"/>
    <x v="121"/>
    <n v="2868"/>
    <n v="2"/>
    <s v="Aruna"/>
    <x v="546"/>
    <d v="2021-05-31T00:00:00"/>
    <d v="2022-12-31T00:00:00"/>
    <n v="580"/>
  </r>
  <r>
    <n v="2512"/>
    <x v="1"/>
    <x v="84"/>
    <n v="1141"/>
    <x v="121"/>
    <n v="2869"/>
    <n v="3"/>
    <s v="B.Saraswathi"/>
    <x v="547"/>
    <d v="2021-05-31T00:00:00"/>
    <d v="2022-12-31T00:00:00"/>
    <n v="580"/>
  </r>
  <r>
    <n v="2513"/>
    <x v="1"/>
    <x v="84"/>
    <n v="1141"/>
    <x v="121"/>
    <n v="2870"/>
    <n v="4"/>
    <s v="B.Yashodhamma"/>
    <x v="547"/>
    <d v="2021-05-31T00:00:00"/>
    <d v="2022-12-31T00:00:00"/>
    <n v="580"/>
  </r>
  <r>
    <n v="2514"/>
    <x v="10"/>
    <x v="85"/>
    <n v="1169"/>
    <x v="122"/>
    <n v="2871"/>
    <n v="21"/>
    <s v="Y.Bhargavi"/>
    <x v="548"/>
    <d v="2021-05-31T00:00:00"/>
    <d v="2022-12-31T00:00:00"/>
    <n v="580"/>
  </r>
  <r>
    <n v="2515"/>
    <x v="10"/>
    <x v="85"/>
    <n v="1169"/>
    <x v="122"/>
    <n v="2872"/>
    <n v="22"/>
    <s v="G.Pushpa"/>
    <x v="548"/>
    <d v="2021-05-31T00:00:00"/>
    <d v="2022-12-31T00:00:00"/>
    <n v="580"/>
  </r>
  <r>
    <n v="2516"/>
    <x v="10"/>
    <x v="85"/>
    <n v="1169"/>
    <x v="122"/>
    <n v="2873"/>
    <n v="23"/>
    <s v="L.Sai kumari"/>
    <x v="548"/>
    <d v="2021-05-31T00:00:00"/>
    <d v="2022-12-31T00:00:00"/>
    <n v="580"/>
  </r>
  <r>
    <n v="2517"/>
    <x v="1"/>
    <x v="84"/>
    <n v="1140"/>
    <x v="120"/>
    <n v="2874"/>
    <n v="5"/>
    <s v="Pothakka"/>
    <x v="545"/>
    <d v="2021-05-31T00:00:00"/>
    <d v="2022-12-31T00:00:00"/>
    <n v="580"/>
  </r>
  <r>
    <n v="2518"/>
    <x v="11"/>
    <x v="86"/>
    <n v="1143"/>
    <x v="123"/>
    <n v="2875"/>
    <n v="1"/>
    <s v="D.Anusha"/>
    <x v="547"/>
    <d v="2021-05-31T00:00:00"/>
    <d v="2022-12-31T00:00:00"/>
    <n v="580"/>
  </r>
  <r>
    <n v="2519"/>
    <x v="11"/>
    <x v="86"/>
    <n v="1143"/>
    <x v="123"/>
    <n v="2876"/>
    <n v="2"/>
    <s v="B.Chandramma"/>
    <x v="547"/>
    <d v="2021-05-31T00:00:00"/>
    <d v="2022-12-31T00:00:00"/>
    <n v="580"/>
  </r>
  <r>
    <n v="2520"/>
    <x v="11"/>
    <x v="86"/>
    <n v="1143"/>
    <x v="123"/>
    <n v="2877"/>
    <n v="3"/>
    <s v="S.Narayanamma"/>
    <x v="547"/>
    <d v="2021-05-31T00:00:00"/>
    <d v="2022-12-31T00:00:00"/>
    <n v="580"/>
  </r>
  <r>
    <n v="2521"/>
    <x v="11"/>
    <x v="86"/>
    <n v="1143"/>
    <x v="123"/>
    <n v="2878"/>
    <n v="4"/>
    <s v="B.Ramadevi"/>
    <x v="549"/>
    <d v="2021-05-31T00:00:00"/>
    <d v="2022-12-31T00:00:00"/>
    <n v="580"/>
  </r>
  <r>
    <n v="2522"/>
    <x v="11"/>
    <x v="86"/>
    <n v="1143"/>
    <x v="123"/>
    <n v="2879"/>
    <n v="5"/>
    <s v="B.Chandramma"/>
    <x v="547"/>
    <d v="2021-05-31T00:00:00"/>
    <d v="2022-12-31T00:00:00"/>
    <n v="580"/>
  </r>
  <r>
    <n v="2523"/>
    <x v="11"/>
    <x v="86"/>
    <n v="1143"/>
    <x v="123"/>
    <n v="2880"/>
    <n v="6"/>
    <s v="G.Ujjamma"/>
    <x v="550"/>
    <d v="2021-05-31T00:00:00"/>
    <d v="2022-12-31T00:00:00"/>
    <n v="580"/>
  </r>
  <r>
    <n v="2524"/>
    <x v="11"/>
    <x v="86"/>
    <n v="1143"/>
    <x v="123"/>
    <n v="2881"/>
    <n v="7"/>
    <s v="G.Nagendramma"/>
    <x v="547"/>
    <d v="2021-05-31T00:00:00"/>
    <d v="2022-12-31T00:00:00"/>
    <n v="580"/>
  </r>
  <r>
    <n v="2525"/>
    <x v="11"/>
    <x v="86"/>
    <n v="1143"/>
    <x v="123"/>
    <n v="2882"/>
    <n v="8"/>
    <s v="G.Lakshmidevi"/>
    <x v="551"/>
    <d v="2021-05-31T00:00:00"/>
    <d v="2022-12-31T00:00:00"/>
    <n v="580"/>
  </r>
  <r>
    <n v="2526"/>
    <x v="11"/>
    <x v="86"/>
    <n v="1143"/>
    <x v="123"/>
    <n v="2883"/>
    <n v="9"/>
    <s v="B.Ramanamma"/>
    <x v="547"/>
    <d v="2021-05-31T00:00:00"/>
    <d v="2022-12-31T00:00:00"/>
    <n v="580"/>
  </r>
  <r>
    <n v="2527"/>
    <x v="11"/>
    <x v="83"/>
    <n v="1136"/>
    <x v="118"/>
    <n v="2884"/>
    <n v="16"/>
    <s v="E.Nagalakshmi"/>
    <x v="552"/>
    <d v="2021-05-31T00:00:00"/>
    <d v="2022-12-31T00:00:00"/>
    <n v="580"/>
  </r>
  <r>
    <n v="2528"/>
    <x v="11"/>
    <x v="83"/>
    <n v="1136"/>
    <x v="118"/>
    <n v="2885"/>
    <n v="17"/>
    <s v="B.Umadevi"/>
    <x v="552"/>
    <d v="2021-05-31T00:00:00"/>
    <d v="2022-12-31T00:00:00"/>
    <n v="580"/>
  </r>
  <r>
    <n v="2529"/>
    <x v="11"/>
    <x v="83"/>
    <n v="1136"/>
    <x v="118"/>
    <n v="2886"/>
    <n v="18"/>
    <s v="K.Suvarnamma"/>
    <x v="552"/>
    <d v="2021-05-31T00:00:00"/>
    <d v="2022-12-31T00:00:00"/>
    <n v="580"/>
  </r>
  <r>
    <n v="2530"/>
    <x v="11"/>
    <x v="83"/>
    <n v="1136"/>
    <x v="118"/>
    <n v="2887"/>
    <n v="19"/>
    <s v="P.Sumalatha"/>
    <x v="552"/>
    <d v="2021-05-31T00:00:00"/>
    <d v="2022-12-31T00:00:00"/>
    <n v="580"/>
  </r>
  <r>
    <n v="2531"/>
    <x v="11"/>
    <x v="83"/>
    <n v="1136"/>
    <x v="118"/>
    <n v="2888"/>
    <n v="20"/>
    <s v="N.Savithree"/>
    <x v="553"/>
    <d v="2021-05-31T00:00:00"/>
    <d v="2022-12-31T00:00:00"/>
    <n v="580"/>
  </r>
  <r>
    <n v="2532"/>
    <x v="11"/>
    <x v="83"/>
    <n v="1136"/>
    <x v="118"/>
    <n v="2889"/>
    <n v="21"/>
    <s v="B.Padmavathi"/>
    <x v="552"/>
    <d v="2021-05-31T00:00:00"/>
    <d v="2022-12-31T00:00:00"/>
    <n v="580"/>
  </r>
  <r>
    <n v="2533"/>
    <x v="11"/>
    <x v="83"/>
    <n v="1136"/>
    <x v="118"/>
    <n v="2890"/>
    <n v="22"/>
    <s v="K.Nandamohanreddy"/>
    <x v="552"/>
    <d v="2021-05-31T00:00:00"/>
    <d v="2022-12-31T00:00:00"/>
    <n v="580"/>
  </r>
  <r>
    <n v="2534"/>
    <x v="11"/>
    <x v="86"/>
    <n v="1143"/>
    <x v="123"/>
    <n v="2891"/>
    <n v="10"/>
    <s v="D.Anitha"/>
    <x v="554"/>
    <d v="2021-05-31T00:00:00"/>
    <d v="2022-12-31T00:00:00"/>
    <n v="580"/>
  </r>
  <r>
    <n v="2535"/>
    <x v="11"/>
    <x v="86"/>
    <n v="1143"/>
    <x v="123"/>
    <n v="2892"/>
    <n v="11"/>
    <s v="K.Sandya"/>
    <x v="547"/>
    <d v="2021-05-31T00:00:00"/>
    <d v="2022-12-31T00:00:00"/>
    <n v="580"/>
  </r>
  <r>
    <n v="2536"/>
    <x v="11"/>
    <x v="86"/>
    <n v="1143"/>
    <x v="123"/>
    <n v="2893"/>
    <n v="12"/>
    <s v="B.Lakshmidevi"/>
    <x v="550"/>
    <d v="2021-05-31T00:00:00"/>
    <d v="2022-12-31T00:00:00"/>
    <n v="580"/>
  </r>
  <r>
    <n v="2537"/>
    <x v="11"/>
    <x v="86"/>
    <n v="1143"/>
    <x v="123"/>
    <n v="2894"/>
    <n v="14"/>
    <s v="G.Eswaramma"/>
    <x v="547"/>
    <d v="2021-05-31T00:00:00"/>
    <d v="2022-12-31T00:00:00"/>
    <n v="580"/>
  </r>
  <r>
    <n v="2538"/>
    <x v="12"/>
    <x v="87"/>
    <n v="1144"/>
    <x v="124"/>
    <n v="2895"/>
    <n v="1"/>
    <s v="Chimperi Lakshminarasamma"/>
    <x v="555"/>
    <d v="2021-05-31T00:00:00"/>
    <d v="2022-12-31T00:00:00"/>
    <n v="580"/>
  </r>
  <r>
    <n v="2539"/>
    <x v="12"/>
    <x v="87"/>
    <n v="1144"/>
    <x v="124"/>
    <n v="2896"/>
    <n v="2"/>
    <s v="Pacchala Aruna"/>
    <x v="556"/>
    <d v="2021-05-31T00:00:00"/>
    <d v="2022-12-31T00:00:00"/>
    <n v="580"/>
  </r>
  <r>
    <n v="2540"/>
    <x v="12"/>
    <x v="87"/>
    <n v="1144"/>
    <x v="124"/>
    <n v="2897"/>
    <n v="3"/>
    <s v="B.Ramadevi"/>
    <x v="557"/>
    <d v="2021-05-31T00:00:00"/>
    <d v="2022-12-31T00:00:00"/>
    <n v="580"/>
  </r>
  <r>
    <n v="2541"/>
    <x v="12"/>
    <x v="87"/>
    <n v="1144"/>
    <x v="124"/>
    <n v="2898"/>
    <n v="4"/>
    <s v="Challa Kantamma"/>
    <x v="558"/>
    <d v="2021-05-31T00:00:00"/>
    <d v="2022-12-31T00:00:00"/>
    <n v="580"/>
  </r>
  <r>
    <n v="2542"/>
    <x v="12"/>
    <x v="87"/>
    <n v="1144"/>
    <x v="124"/>
    <n v="2899"/>
    <n v="5"/>
    <s v="Challa Nagalakshmi"/>
    <x v="559"/>
    <d v="2021-05-31T00:00:00"/>
    <d v="2022-12-31T00:00:00"/>
    <n v="580"/>
  </r>
  <r>
    <n v="2543"/>
    <x v="12"/>
    <x v="87"/>
    <n v="1144"/>
    <x v="124"/>
    <n v="2900"/>
    <n v="6"/>
    <s v="C.Savithri"/>
    <x v="557"/>
    <d v="2021-05-31T00:00:00"/>
    <d v="2022-12-31T00:00:00"/>
    <n v="580"/>
  </r>
  <r>
    <n v="2544"/>
    <x v="1"/>
    <x v="12"/>
    <n v="238"/>
    <x v="23"/>
    <n v="2901"/>
    <n v="75"/>
    <s v="M.Kalavathi"/>
    <x v="560"/>
    <d v="2021-05-31T00:00:00"/>
    <d v="2022-12-31T00:00:00"/>
    <n v="580"/>
  </r>
  <r>
    <n v="2545"/>
    <x v="1"/>
    <x v="12"/>
    <n v="238"/>
    <x v="23"/>
    <n v="2902"/>
    <n v="76"/>
    <s v="B.Lakshmidevi"/>
    <x v="560"/>
    <d v="2021-05-31T00:00:00"/>
    <d v="2022-12-31T00:00:00"/>
    <n v="580"/>
  </r>
  <r>
    <n v="2546"/>
    <x v="1"/>
    <x v="12"/>
    <n v="238"/>
    <x v="23"/>
    <n v="2903"/>
    <n v="77"/>
    <s v="B.Bagyalakshmi"/>
    <x v="560"/>
    <d v="2021-05-31T00:00:00"/>
    <d v="2022-12-31T00:00:00"/>
    <n v="580"/>
  </r>
  <r>
    <n v="2547"/>
    <x v="3"/>
    <x v="88"/>
    <n v="952"/>
    <x v="125"/>
    <n v="2904"/>
    <n v="1"/>
    <s v="Kadiyala Tirupathamma"/>
    <x v="550"/>
    <d v="2021-05-31T00:00:00"/>
    <d v="2022-12-31T00:00:00"/>
    <n v="580"/>
  </r>
  <r>
    <n v="2548"/>
    <x v="3"/>
    <x v="88"/>
    <n v="952"/>
    <x v="125"/>
    <n v="2905"/>
    <n v="2"/>
    <s v="C.Ramanjinamma"/>
    <x v="550"/>
    <d v="2021-05-31T00:00:00"/>
    <d v="2022-12-31T00:00:00"/>
    <n v="580"/>
  </r>
  <r>
    <n v="2549"/>
    <x v="3"/>
    <x v="88"/>
    <n v="952"/>
    <x v="125"/>
    <n v="2906"/>
    <n v="3"/>
    <s v="C.Kadiramma"/>
    <x v="550"/>
    <d v="2021-05-31T00:00:00"/>
    <d v="2022-12-31T00:00:00"/>
    <n v="580"/>
  </r>
  <r>
    <n v="2550"/>
    <x v="3"/>
    <x v="88"/>
    <n v="952"/>
    <x v="125"/>
    <n v="2907"/>
    <n v="4"/>
    <s v="C.Kanthamma"/>
    <x v="550"/>
    <d v="2021-05-31T00:00:00"/>
    <d v="2022-12-31T00:00:00"/>
    <n v="580"/>
  </r>
  <r>
    <n v="2551"/>
    <x v="3"/>
    <x v="88"/>
    <n v="952"/>
    <x v="125"/>
    <n v="2908"/>
    <n v="5"/>
    <s v="V.Venkatalakshmi"/>
    <x v="561"/>
    <d v="2021-05-31T00:00:00"/>
    <d v="2022-12-31T00:00:00"/>
    <n v="580"/>
  </r>
  <r>
    <n v="2552"/>
    <x v="3"/>
    <x v="88"/>
    <n v="952"/>
    <x v="125"/>
    <n v="2909"/>
    <n v="6"/>
    <s v="B.Naramma"/>
    <x v="561"/>
    <d v="2021-05-31T00:00:00"/>
    <d v="2022-12-31T00:00:00"/>
    <n v="580"/>
  </r>
  <r>
    <n v="2553"/>
    <x v="3"/>
    <x v="88"/>
    <n v="952"/>
    <x v="125"/>
    <n v="2910"/>
    <n v="7"/>
    <s v="B.Ramalaksmi"/>
    <x v="561"/>
    <d v="2021-05-31T00:00:00"/>
    <d v="2022-12-31T00:00:00"/>
    <n v="580"/>
  </r>
  <r>
    <n v="2554"/>
    <x v="3"/>
    <x v="88"/>
    <n v="952"/>
    <x v="125"/>
    <n v="2911"/>
    <n v="8"/>
    <s v="C.Lakshmidevi"/>
    <x v="561"/>
    <d v="2021-05-31T00:00:00"/>
    <d v="2022-12-31T00:00:00"/>
    <n v="580"/>
  </r>
  <r>
    <n v="2555"/>
    <x v="3"/>
    <x v="88"/>
    <n v="952"/>
    <x v="125"/>
    <n v="2912"/>
    <n v="9"/>
    <s v="C.Nageswaramma"/>
    <x v="561"/>
    <d v="2021-05-31T00:00:00"/>
    <d v="2022-12-31T00:00:00"/>
    <n v="580"/>
  </r>
  <r>
    <n v="2556"/>
    <x v="3"/>
    <x v="88"/>
    <n v="952"/>
    <x v="125"/>
    <n v="2913"/>
    <n v="10"/>
    <s v="K.Rukminamma"/>
    <x v="561"/>
    <d v="2021-05-31T00:00:00"/>
    <d v="2022-12-31T00:00:00"/>
    <n v="580"/>
  </r>
  <r>
    <n v="2557"/>
    <x v="3"/>
    <x v="88"/>
    <n v="952"/>
    <x v="125"/>
    <n v="2914"/>
    <n v="11"/>
    <s v="B Padmavathi"/>
    <x v="562"/>
    <d v="2021-05-31T00:00:00"/>
    <d v="2022-12-31T00:00:00"/>
    <n v="580"/>
  </r>
  <r>
    <n v="2558"/>
    <x v="3"/>
    <x v="89"/>
    <n v="930"/>
    <x v="126"/>
    <n v="2915"/>
    <n v="1"/>
    <s v="Ramasani Lalitha"/>
    <x v="563"/>
    <d v="2021-05-31T00:00:00"/>
    <d v="2022-12-31T00:00:00"/>
    <n v="580"/>
  </r>
  <r>
    <n v="2559"/>
    <x v="3"/>
    <x v="89"/>
    <n v="930"/>
    <x v="126"/>
    <n v="2916"/>
    <n v="2"/>
    <s v="G.Lakshmidevi"/>
    <x v="558"/>
    <d v="2021-05-31T00:00:00"/>
    <d v="2022-12-31T00:00:00"/>
    <n v="580"/>
  </r>
  <r>
    <n v="2560"/>
    <x v="3"/>
    <x v="89"/>
    <n v="930"/>
    <x v="126"/>
    <n v="2917"/>
    <n v="3"/>
    <s v="G.Anusuyamma"/>
    <x v="564"/>
    <d v="2021-05-31T00:00:00"/>
    <d v="2022-12-31T00:00:00"/>
    <n v="580"/>
  </r>
  <r>
    <n v="2561"/>
    <x v="3"/>
    <x v="89"/>
    <n v="930"/>
    <x v="126"/>
    <n v="2918"/>
    <n v="4"/>
    <s v="Gorla Prabhavathi"/>
    <x v="565"/>
    <d v="2021-05-31T00:00:00"/>
    <d v="2022-12-31T00:00:00"/>
    <n v="580"/>
  </r>
  <r>
    <n v="2562"/>
    <x v="11"/>
    <x v="86"/>
    <n v="1143"/>
    <x v="123"/>
    <n v="2919"/>
    <n v="15"/>
    <s v="B.Ramulamma"/>
    <x v="547"/>
    <d v="2021-05-31T00:00:00"/>
    <d v="2022-12-31T00:00:00"/>
    <n v="580"/>
  </r>
  <r>
    <n v="2563"/>
    <x v="7"/>
    <x v="36"/>
    <n v="1047"/>
    <x v="45"/>
    <n v="2920"/>
    <n v="12"/>
    <s v="C.Venkatamma"/>
    <x v="566"/>
    <d v="2021-05-31T00:00:00"/>
    <d v="2022-12-31T00:00:00"/>
    <n v="580"/>
  </r>
  <r>
    <n v="2564"/>
    <x v="7"/>
    <x v="36"/>
    <n v="1047"/>
    <x v="45"/>
    <n v="2921"/>
    <n v="13"/>
    <s v="C.Nagalakshmi"/>
    <x v="566"/>
    <d v="2021-05-31T00:00:00"/>
    <d v="2022-12-31T00:00:00"/>
    <n v="580"/>
  </r>
  <r>
    <n v="2565"/>
    <x v="7"/>
    <x v="36"/>
    <n v="1047"/>
    <x v="45"/>
    <n v="2922"/>
    <n v="14"/>
    <s v="S.Kanthamma"/>
    <x v="567"/>
    <d v="2021-05-31T00:00:00"/>
    <d v="2022-12-31T00:00:00"/>
    <n v="580"/>
  </r>
  <r>
    <n v="2566"/>
    <x v="7"/>
    <x v="46"/>
    <n v="1067"/>
    <x v="57"/>
    <n v="2923"/>
    <n v="32"/>
    <s v="C.Mahalakshmi"/>
    <x v="568"/>
    <d v="2021-05-31T00:00:00"/>
    <d v="2022-12-31T00:00:00"/>
    <n v="580"/>
  </r>
  <r>
    <n v="2567"/>
    <x v="7"/>
    <x v="46"/>
    <n v="1067"/>
    <x v="57"/>
    <n v="2924"/>
    <n v="33"/>
    <s v="P.Sakamma"/>
    <x v="569"/>
    <d v="2021-05-31T00:00:00"/>
    <d v="2022-12-31T00:00:00"/>
    <n v="580"/>
  </r>
  <r>
    <n v="2568"/>
    <x v="7"/>
    <x v="46"/>
    <n v="1067"/>
    <x v="57"/>
    <n v="2925"/>
    <n v="34"/>
    <s v="P.Sunanda"/>
    <x v="570"/>
    <d v="2021-05-31T00:00:00"/>
    <d v="2022-12-31T00:00:00"/>
    <n v="580"/>
  </r>
  <r>
    <n v="2569"/>
    <x v="5"/>
    <x v="90"/>
    <n v="1147"/>
    <x v="127"/>
    <n v="2926"/>
    <n v="1"/>
    <s v="Nagamma"/>
    <x v="571"/>
    <d v="2021-05-31T00:00:00"/>
    <d v="2022-12-31T00:00:00"/>
    <n v="580"/>
  </r>
  <r>
    <n v="2570"/>
    <x v="5"/>
    <x v="90"/>
    <n v="1147"/>
    <x v="127"/>
    <n v="2927"/>
    <n v="2"/>
    <s v="Bhagayalakshmi"/>
    <x v="572"/>
    <d v="2021-05-31T00:00:00"/>
    <d v="2022-12-31T00:00:00"/>
    <n v="580"/>
  </r>
  <r>
    <n v="2571"/>
    <x v="5"/>
    <x v="90"/>
    <n v="1147"/>
    <x v="127"/>
    <n v="2928"/>
    <n v="5"/>
    <s v="Ramadevi"/>
    <x v="573"/>
    <d v="2021-05-31T00:00:00"/>
    <d v="2022-12-31T00:00:00"/>
    <n v="580"/>
  </r>
  <r>
    <n v="2572"/>
    <x v="5"/>
    <x v="90"/>
    <n v="1147"/>
    <x v="127"/>
    <n v="2929"/>
    <n v="6"/>
    <s v="Dhanalakshmi"/>
    <x v="544"/>
    <d v="2021-05-31T00:00:00"/>
    <d v="2022-12-31T00:00:00"/>
    <n v="580"/>
  </r>
  <r>
    <n v="2573"/>
    <x v="5"/>
    <x v="90"/>
    <n v="1147"/>
    <x v="127"/>
    <n v="2930"/>
    <n v="7"/>
    <s v="Subhamma"/>
    <x v="550"/>
    <d v="2021-05-31T00:00:00"/>
    <d v="2022-12-31T00:00:00"/>
    <n v="580"/>
  </r>
  <r>
    <n v="2574"/>
    <x v="5"/>
    <x v="90"/>
    <n v="1147"/>
    <x v="127"/>
    <n v="2931"/>
    <n v="8"/>
    <s v="Venkatalakshmi"/>
    <x v="574"/>
    <d v="2021-05-31T00:00:00"/>
    <d v="2022-12-31T00:00:00"/>
    <n v="580"/>
  </r>
  <r>
    <n v="2575"/>
    <x v="5"/>
    <x v="90"/>
    <n v="1147"/>
    <x v="127"/>
    <n v="2932"/>
    <n v="10"/>
    <s v="Ramanjinamma"/>
    <x v="575"/>
    <d v="2021-05-31T00:00:00"/>
    <d v="2022-12-31T00:00:00"/>
    <n v="580"/>
  </r>
  <r>
    <n v="2576"/>
    <x v="5"/>
    <x v="90"/>
    <n v="1147"/>
    <x v="127"/>
    <n v="2933"/>
    <n v="11"/>
    <s v="Lilavathi"/>
    <x v="568"/>
    <d v="2021-05-31T00:00:00"/>
    <d v="2022-12-31T00:00:00"/>
    <n v="580"/>
  </r>
  <r>
    <n v="2577"/>
    <x v="5"/>
    <x v="90"/>
    <n v="1147"/>
    <x v="127"/>
    <n v="2934"/>
    <n v="12"/>
    <s v="Ramalakshmi"/>
    <x v="576"/>
    <d v="2021-05-31T00:00:00"/>
    <d v="2022-12-31T00:00:00"/>
    <n v="580"/>
  </r>
  <r>
    <n v="2578"/>
    <x v="5"/>
    <x v="90"/>
    <n v="1147"/>
    <x v="127"/>
    <n v="2935"/>
    <n v="13"/>
    <s v="Lakshmidevi"/>
    <x v="562"/>
    <d v="2021-05-31T00:00:00"/>
    <d v="2022-12-31T00:00:00"/>
    <n v="580"/>
  </r>
  <r>
    <n v="2579"/>
    <x v="5"/>
    <x v="90"/>
    <n v="1147"/>
    <x v="127"/>
    <n v="2936"/>
    <n v="14"/>
    <s v="Jenam Devamma"/>
    <x v="577"/>
    <d v="2021-05-31T00:00:00"/>
    <d v="2022-12-31T00:00:00"/>
    <n v="580"/>
  </r>
  <r>
    <n v="2580"/>
    <x v="13"/>
    <x v="78"/>
    <n v="1122"/>
    <x v="109"/>
    <n v="2937"/>
    <n v="13"/>
    <s v="Pushpavathi"/>
    <x v="578"/>
    <d v="2021-05-31T00:00:00"/>
    <d v="2022-12-31T00:00:00"/>
    <n v="580"/>
  </r>
  <r>
    <n v="2581"/>
    <x v="13"/>
    <x v="78"/>
    <n v="1122"/>
    <x v="109"/>
    <n v="2938"/>
    <n v="14"/>
    <s v="Ayapareddy"/>
    <x v="578"/>
    <d v="2021-05-31T00:00:00"/>
    <d v="2022-12-31T00:00:00"/>
    <n v="580"/>
  </r>
  <r>
    <n v="2582"/>
    <x v="1"/>
    <x v="12"/>
    <n v="238"/>
    <x v="23"/>
    <n v="2939"/>
    <n v="78"/>
    <s v="B.Lalithamma"/>
    <x v="579"/>
    <d v="2021-05-31T00:00:00"/>
    <d v="2022-12-31T00:00:00"/>
    <n v="580"/>
  </r>
  <r>
    <n v="2583"/>
    <x v="1"/>
    <x v="91"/>
    <n v="59"/>
    <x v="128"/>
    <n v="2940"/>
    <n v="1"/>
    <s v="Pushpavathi"/>
    <x v="580"/>
    <d v="2021-05-31T00:00:00"/>
    <d v="2022-12-31T00:00:00"/>
    <n v="580"/>
  </r>
  <r>
    <n v="2584"/>
    <x v="1"/>
    <x v="91"/>
    <n v="59"/>
    <x v="128"/>
    <n v="2941"/>
    <n v="2"/>
    <s v="K.Narayanmma"/>
    <x v="581"/>
    <d v="2021-05-31T00:00:00"/>
    <d v="2022-12-31T00:00:00"/>
    <n v="580"/>
  </r>
  <r>
    <n v="2585"/>
    <x v="1"/>
    <x v="91"/>
    <n v="59"/>
    <x v="128"/>
    <n v="2942"/>
    <n v="3"/>
    <s v="M.Savtramma"/>
    <x v="582"/>
    <d v="2021-05-31T00:00:00"/>
    <d v="2022-12-31T00:00:00"/>
    <n v="580"/>
  </r>
  <r>
    <n v="2586"/>
    <x v="1"/>
    <x v="91"/>
    <n v="59"/>
    <x v="128"/>
    <n v="2943"/>
    <n v="4"/>
    <s v="C.Lakshmidevi"/>
    <x v="583"/>
    <d v="2021-05-31T00:00:00"/>
    <d v="2022-12-31T00:00:00"/>
    <n v="580"/>
  </r>
  <r>
    <n v="2587"/>
    <x v="1"/>
    <x v="91"/>
    <n v="59"/>
    <x v="128"/>
    <n v="2944"/>
    <n v="5"/>
    <s v="C.Parvathamm"/>
    <x v="584"/>
    <d v="2021-05-31T00:00:00"/>
    <d v="2022-12-31T00:00:00"/>
    <n v="580"/>
  </r>
  <r>
    <n v="2588"/>
    <x v="1"/>
    <x v="91"/>
    <n v="59"/>
    <x v="128"/>
    <n v="2945"/>
    <n v="12"/>
    <s v="Nagalakshmi"/>
    <x v="582"/>
    <d v="2021-05-31T00:00:00"/>
    <d v="2022-12-31T00:00:00"/>
    <n v="580"/>
  </r>
  <r>
    <n v="2589"/>
    <x v="1"/>
    <x v="91"/>
    <n v="59"/>
    <x v="128"/>
    <n v="2946"/>
    <n v="27"/>
    <s v="K.Yasodhamma"/>
    <x v="567"/>
    <d v="2021-05-31T00:00:00"/>
    <d v="2022-12-31T00:00:00"/>
    <n v="580"/>
  </r>
  <r>
    <n v="2590"/>
    <x v="1"/>
    <x v="91"/>
    <n v="59"/>
    <x v="128"/>
    <n v="2947"/>
    <n v="28"/>
    <s v="K.Bhagyalakshmi"/>
    <x v="584"/>
    <d v="2021-05-31T00:00:00"/>
    <d v="2022-12-31T00:00:00"/>
    <n v="580"/>
  </r>
  <r>
    <n v="2591"/>
    <x v="1"/>
    <x v="91"/>
    <n v="59"/>
    <x v="128"/>
    <n v="2948"/>
    <n v="29"/>
    <s v="T.Savitramma"/>
    <x v="582"/>
    <d v="2021-05-31T00:00:00"/>
    <d v="2022-12-31T00:00:00"/>
    <n v="580"/>
  </r>
  <r>
    <n v="2592"/>
    <x v="1"/>
    <x v="91"/>
    <n v="59"/>
    <x v="128"/>
    <n v="2949"/>
    <n v="30"/>
    <s v="C.Ramanjinamma"/>
    <x v="582"/>
    <d v="2021-05-31T00:00:00"/>
    <d v="2022-12-31T00:00:00"/>
    <n v="580"/>
  </r>
  <r>
    <n v="2593"/>
    <x v="5"/>
    <x v="90"/>
    <n v="1147"/>
    <x v="127"/>
    <n v="2950"/>
    <n v="3"/>
    <s v="B Lakshmi"/>
    <x v="544"/>
    <d v="2021-05-31T00:00:00"/>
    <d v="2022-12-31T00:00:00"/>
    <n v="580"/>
  </r>
  <r>
    <n v="2594"/>
    <x v="5"/>
    <x v="90"/>
    <n v="1147"/>
    <x v="127"/>
    <n v="2951"/>
    <n v="4"/>
    <s v="B Pushapavathi"/>
    <x v="575"/>
    <d v="2021-05-31T00:00:00"/>
    <d v="2022-12-31T00:00:00"/>
    <n v="580"/>
  </r>
  <r>
    <n v="2595"/>
    <x v="5"/>
    <x v="90"/>
    <n v="1147"/>
    <x v="127"/>
    <n v="2952"/>
    <n v="9"/>
    <s v="Lakshmidevi"/>
    <x v="577"/>
    <d v="2021-05-31T00:00:00"/>
    <d v="2022-12-31T00:00:00"/>
    <n v="580"/>
  </r>
  <r>
    <n v="2596"/>
    <x v="11"/>
    <x v="83"/>
    <n v="1136"/>
    <x v="118"/>
    <n v="2953"/>
    <n v="23"/>
    <s v="K.Praveena"/>
    <x v="585"/>
    <d v="2021-05-31T00:00:00"/>
    <d v="2022-12-31T00:00:00"/>
    <n v="580"/>
  </r>
  <r>
    <n v="2597"/>
    <x v="11"/>
    <x v="83"/>
    <n v="1136"/>
    <x v="118"/>
    <n v="2954"/>
    <n v="24"/>
    <s v="P.Sivarathna"/>
    <x v="585"/>
    <d v="2021-05-31T00:00:00"/>
    <d v="2022-12-31T00:00:00"/>
    <n v="580"/>
  </r>
  <r>
    <n v="2598"/>
    <x v="11"/>
    <x v="86"/>
    <n v="1143"/>
    <x v="123"/>
    <n v="2955"/>
    <n v="16"/>
    <s v="G Radha"/>
    <x v="550"/>
    <d v="2021-05-31T00:00:00"/>
    <d v="2022-12-31T00:00:00"/>
    <n v="580"/>
  </r>
  <r>
    <n v="2599"/>
    <x v="11"/>
    <x v="86"/>
    <n v="1143"/>
    <x v="123"/>
    <n v="2956"/>
    <n v="17"/>
    <s v="B.Rajamma"/>
    <x v="550"/>
    <d v="2021-05-31T00:00:00"/>
    <d v="2022-12-31T00:00:00"/>
    <n v="580"/>
  </r>
  <r>
    <n v="2600"/>
    <x v="7"/>
    <x v="92"/>
    <n v="1076"/>
    <x v="129"/>
    <n v="2957"/>
    <n v="1"/>
    <s v="C.Sukamma"/>
    <x v="586"/>
    <d v="2021-05-31T00:00:00"/>
    <d v="2022-12-31T00:00:00"/>
    <n v="580"/>
  </r>
  <r>
    <n v="2601"/>
    <x v="7"/>
    <x v="92"/>
    <n v="1076"/>
    <x v="129"/>
    <n v="2958"/>
    <n v="2"/>
    <s v="D.Aruna"/>
    <x v="586"/>
    <d v="2021-05-31T00:00:00"/>
    <d v="2022-12-31T00:00:00"/>
    <n v="580"/>
  </r>
  <r>
    <n v="2602"/>
    <x v="7"/>
    <x v="92"/>
    <n v="1076"/>
    <x v="129"/>
    <n v="2959"/>
    <n v="3"/>
    <s v="T.Lelavathi"/>
    <x v="587"/>
    <d v="2021-05-31T00:00:00"/>
    <d v="2022-12-31T00:00:00"/>
    <n v="580"/>
  </r>
  <r>
    <n v="2603"/>
    <x v="7"/>
    <x v="92"/>
    <n v="1076"/>
    <x v="129"/>
    <n v="2960"/>
    <n v="4"/>
    <s v="D.Sudharani"/>
    <x v="563"/>
    <d v="2021-05-31T00:00:00"/>
    <d v="2022-12-31T00:00:00"/>
    <n v="580"/>
  </r>
  <r>
    <n v="2604"/>
    <x v="7"/>
    <x v="92"/>
    <n v="1076"/>
    <x v="129"/>
    <n v="2961"/>
    <n v="5"/>
    <s v="D.Sarojamma"/>
    <x v="563"/>
    <d v="2021-05-31T00:00:00"/>
    <d v="2022-12-31T00:00:00"/>
    <n v="580"/>
  </r>
  <r>
    <n v="2605"/>
    <x v="7"/>
    <x v="92"/>
    <n v="1076"/>
    <x v="129"/>
    <n v="2962"/>
    <n v="6"/>
    <s v="K.Adhilakshmi"/>
    <x v="563"/>
    <d v="2021-05-31T00:00:00"/>
    <d v="2022-12-31T00:00:00"/>
    <n v="580"/>
  </r>
  <r>
    <n v="2606"/>
    <x v="7"/>
    <x v="92"/>
    <n v="1076"/>
    <x v="129"/>
    <n v="2963"/>
    <n v="7"/>
    <s v="T.Sarala"/>
    <x v="587"/>
    <d v="2021-05-31T00:00:00"/>
    <d v="2022-12-31T00:00:00"/>
    <n v="580"/>
  </r>
  <r>
    <n v="2607"/>
    <x v="7"/>
    <x v="92"/>
    <n v="1076"/>
    <x v="129"/>
    <n v="2964"/>
    <n v="8"/>
    <s v="T.Sunkamma"/>
    <x v="588"/>
    <d v="2021-05-31T00:00:00"/>
    <d v="2022-12-31T00:00:00"/>
    <n v="580"/>
  </r>
  <r>
    <n v="2608"/>
    <x v="7"/>
    <x v="92"/>
    <n v="1076"/>
    <x v="129"/>
    <n v="2965"/>
    <n v="9"/>
    <s v="T.Pramilamma"/>
    <x v="563"/>
    <d v="2021-05-31T00:00:00"/>
    <d v="2022-12-31T00:00:00"/>
    <n v="580"/>
  </r>
  <r>
    <n v="2609"/>
    <x v="7"/>
    <x v="92"/>
    <n v="1076"/>
    <x v="129"/>
    <n v="2966"/>
    <n v="10"/>
    <s v="B.Ramanamma"/>
    <x v="587"/>
    <d v="2021-05-31T00:00:00"/>
    <d v="2022-12-31T00:00:00"/>
    <n v="580"/>
  </r>
  <r>
    <n v="2610"/>
    <x v="7"/>
    <x v="92"/>
    <n v="1076"/>
    <x v="129"/>
    <n v="2967"/>
    <n v="11"/>
    <s v="K.Obulamma"/>
    <x v="587"/>
    <d v="2021-05-31T00:00:00"/>
    <d v="2022-12-31T00:00:00"/>
    <n v="580"/>
  </r>
  <r>
    <n v="2611"/>
    <x v="7"/>
    <x v="92"/>
    <n v="1076"/>
    <x v="129"/>
    <n v="2968"/>
    <n v="12"/>
    <s v="Y.Sanjamma"/>
    <x v="589"/>
    <d v="2021-05-31T00:00:00"/>
    <d v="2022-12-31T00:00:00"/>
    <n v="580"/>
  </r>
  <r>
    <n v="2612"/>
    <x v="7"/>
    <x v="92"/>
    <n v="1076"/>
    <x v="129"/>
    <n v="2969"/>
    <n v="13"/>
    <s v="P.Thipamma"/>
    <x v="563"/>
    <d v="2021-05-31T00:00:00"/>
    <d v="2022-12-31T00:00:00"/>
    <n v="580"/>
  </r>
  <r>
    <n v="2613"/>
    <x v="7"/>
    <x v="92"/>
    <n v="1076"/>
    <x v="129"/>
    <n v="2970"/>
    <n v="14"/>
    <s v="K.Obulamma"/>
    <x v="589"/>
    <d v="2021-05-31T00:00:00"/>
    <d v="2022-12-31T00:00:00"/>
    <n v="580"/>
  </r>
  <r>
    <n v="2614"/>
    <x v="7"/>
    <x v="92"/>
    <n v="1076"/>
    <x v="129"/>
    <n v="2971"/>
    <n v="15"/>
    <s v="A.Swarnalatha"/>
    <x v="589"/>
    <d v="2021-05-31T00:00:00"/>
    <d v="2022-12-31T00:00:00"/>
    <n v="580"/>
  </r>
  <r>
    <n v="2615"/>
    <x v="11"/>
    <x v="86"/>
    <n v="1143"/>
    <x v="123"/>
    <n v="2972"/>
    <n v="13"/>
    <s v="B.Ramalakshmi"/>
    <x v="550"/>
    <d v="2021-05-31T00:00:00"/>
    <d v="2022-12-31T00:00:00"/>
    <n v="580"/>
  </r>
  <r>
    <n v="2616"/>
    <x v="11"/>
    <x v="83"/>
    <n v="1136"/>
    <x v="118"/>
    <n v="2973"/>
    <n v="25"/>
    <s v="A.Nagamma"/>
    <x v="590"/>
    <d v="2021-05-31T00:00:00"/>
    <d v="2022-12-31T00:00:00"/>
    <n v="580"/>
  </r>
  <r>
    <n v="2617"/>
    <x v="12"/>
    <x v="69"/>
    <n v="1109"/>
    <x v="130"/>
    <n v="2974"/>
    <n v="1"/>
    <s v="Akulatel Nagamma"/>
    <x v="589"/>
    <d v="2021-05-31T00:00:00"/>
    <d v="2022-12-31T00:00:00"/>
    <n v="580"/>
  </r>
  <r>
    <n v="2618"/>
    <x v="12"/>
    <x v="69"/>
    <n v="1109"/>
    <x v="130"/>
    <n v="2975"/>
    <n v="2"/>
    <s v="Akulatel Aruna"/>
    <x v="591"/>
    <d v="2021-05-31T00:00:00"/>
    <d v="2022-12-31T00:00:00"/>
    <n v="580"/>
  </r>
  <r>
    <n v="2619"/>
    <x v="12"/>
    <x v="69"/>
    <n v="1109"/>
    <x v="130"/>
    <n v="2976"/>
    <n v="3"/>
    <s v="A.Lakhami Narayanamma"/>
    <x v="592"/>
    <d v="2021-05-31T00:00:00"/>
    <d v="2022-12-31T00:00:00"/>
    <n v="580"/>
  </r>
  <r>
    <n v="2620"/>
    <x v="12"/>
    <x v="69"/>
    <n v="1109"/>
    <x v="130"/>
    <n v="2977"/>
    <n v="4"/>
    <s v="Akuleti Lilavathi"/>
    <x v="591"/>
    <d v="2021-05-31T00:00:00"/>
    <d v="2022-12-31T00:00:00"/>
    <n v="580"/>
  </r>
  <r>
    <n v="2621"/>
    <x v="12"/>
    <x v="69"/>
    <n v="1109"/>
    <x v="130"/>
    <n v="2978"/>
    <n v="5"/>
    <s v="Akulati Lakshmidevi"/>
    <x v="593"/>
    <d v="2021-05-31T00:00:00"/>
    <d v="2022-12-31T00:00:00"/>
    <n v="580"/>
  </r>
  <r>
    <n v="2622"/>
    <x v="12"/>
    <x v="69"/>
    <n v="1109"/>
    <x v="130"/>
    <n v="2979"/>
    <n v="6"/>
    <s v="Akuleti Nirmala"/>
    <x v="592"/>
    <d v="2021-05-31T00:00:00"/>
    <d v="2022-12-31T00:00:00"/>
    <n v="580"/>
  </r>
  <r>
    <n v="2623"/>
    <x v="12"/>
    <x v="69"/>
    <n v="1109"/>
    <x v="130"/>
    <n v="2980"/>
    <n v="7"/>
    <s v="A.Eswaramma"/>
    <x v="591"/>
    <d v="2021-05-31T00:00:00"/>
    <d v="2022-12-31T00:00:00"/>
    <n v="580"/>
  </r>
  <r>
    <n v="2624"/>
    <x v="12"/>
    <x v="69"/>
    <n v="1109"/>
    <x v="130"/>
    <n v="2981"/>
    <n v="8"/>
    <s v="A.Eramma"/>
    <x v="591"/>
    <d v="2021-05-31T00:00:00"/>
    <d v="2022-12-31T00:00:00"/>
    <n v="580"/>
  </r>
  <r>
    <n v="2625"/>
    <x v="12"/>
    <x v="69"/>
    <n v="1109"/>
    <x v="130"/>
    <n v="2982"/>
    <n v="9"/>
    <s v="Y.Kalpana"/>
    <x v="594"/>
    <d v="2021-05-31T00:00:00"/>
    <d v="2022-12-31T00:00:00"/>
    <n v="580"/>
  </r>
  <r>
    <n v="2626"/>
    <x v="12"/>
    <x v="69"/>
    <n v="1109"/>
    <x v="130"/>
    <n v="2983"/>
    <n v="10"/>
    <s v="Y.Sujana"/>
    <x v="595"/>
    <d v="2021-05-31T00:00:00"/>
    <d v="2022-12-31T00:00:00"/>
    <n v="580"/>
  </r>
  <r>
    <n v="2627"/>
    <x v="12"/>
    <x v="69"/>
    <n v="1109"/>
    <x v="130"/>
    <n v="2984"/>
    <n v="11"/>
    <s v="Y.Rani"/>
    <x v="596"/>
    <d v="2021-05-31T00:00:00"/>
    <d v="2022-12-31T00:00:00"/>
    <n v="580"/>
  </r>
  <r>
    <n v="2628"/>
    <x v="12"/>
    <x v="69"/>
    <n v="1109"/>
    <x v="130"/>
    <n v="2985"/>
    <n v="12"/>
    <s v="Y.Lakshmidevi"/>
    <x v="596"/>
    <d v="2021-05-31T00:00:00"/>
    <d v="2022-12-31T00:00:00"/>
    <n v="580"/>
  </r>
  <r>
    <n v="2629"/>
    <x v="12"/>
    <x v="69"/>
    <n v="1109"/>
    <x v="130"/>
    <n v="2986"/>
    <n v="13"/>
    <s v="Machireddygari Arunamma"/>
    <x v="597"/>
    <d v="2021-05-31T00:00:00"/>
    <d v="2022-12-31T00:00:00"/>
    <n v="580"/>
  </r>
  <r>
    <n v="2630"/>
    <x v="12"/>
    <x v="69"/>
    <n v="1109"/>
    <x v="130"/>
    <n v="2987"/>
    <n v="14"/>
    <s v="Manchiraddy gari Suguna"/>
    <x v="598"/>
    <d v="2021-05-31T00:00:00"/>
    <d v="2022-12-31T00:00:00"/>
    <n v="580"/>
  </r>
  <r>
    <n v="2631"/>
    <x v="12"/>
    <x v="69"/>
    <n v="1109"/>
    <x v="130"/>
    <n v="2988"/>
    <n v="15"/>
    <s v="M.Umadvi"/>
    <x v="598"/>
    <d v="2021-05-31T00:00:00"/>
    <d v="2022-12-31T00:00:00"/>
    <n v="580"/>
  </r>
  <r>
    <n v="2632"/>
    <x v="1"/>
    <x v="12"/>
    <n v="238"/>
    <x v="23"/>
    <n v="2989"/>
    <n v="79"/>
    <s v="K.Madhavi"/>
    <x v="560"/>
    <d v="2021-05-31T00:00:00"/>
    <d v="2022-12-31T00:00:00"/>
    <n v="580"/>
  </r>
  <r>
    <n v="2633"/>
    <x v="1"/>
    <x v="12"/>
    <n v="238"/>
    <x v="23"/>
    <n v="2990"/>
    <n v="80"/>
    <s v="B.Ramanjinamma"/>
    <x v="579"/>
    <d v="2021-05-31T00:00:00"/>
    <d v="2022-12-31T00:00:00"/>
    <n v="580"/>
  </r>
  <r>
    <n v="2634"/>
    <x v="10"/>
    <x v="85"/>
    <n v="1169"/>
    <x v="122"/>
    <n v="2991"/>
    <n v="24"/>
    <s v="Y.Swaroopa"/>
    <x v="548"/>
    <d v="2021-05-31T00:00:00"/>
    <d v="2022-12-31T00:00:00"/>
    <n v="580"/>
  </r>
  <r>
    <n v="2635"/>
    <x v="10"/>
    <x v="85"/>
    <n v="1169"/>
    <x v="122"/>
    <n v="2992"/>
    <n v="25"/>
    <s v="Y.Bradramma"/>
    <x v="599"/>
    <d v="2021-05-31T00:00:00"/>
    <d v="2022-12-31T00:00:00"/>
    <n v="580"/>
  </r>
  <r>
    <n v="2636"/>
    <x v="10"/>
    <x v="85"/>
    <n v="1169"/>
    <x v="122"/>
    <n v="2993"/>
    <n v="26"/>
    <s v="G.Anasuyamma"/>
    <x v="600"/>
    <d v="2021-05-31T00:00:00"/>
    <d v="2022-12-31T00:00:00"/>
    <n v="580"/>
  </r>
  <r>
    <n v="2637"/>
    <x v="10"/>
    <x v="85"/>
    <n v="1169"/>
    <x v="122"/>
    <n v="2994"/>
    <n v="27"/>
    <s v="A.Bharathi"/>
    <x v="601"/>
    <d v="2021-05-31T00:00:00"/>
    <d v="2022-12-31T00:00:00"/>
    <n v="580"/>
  </r>
  <r>
    <n v="2638"/>
    <x v="10"/>
    <x v="85"/>
    <n v="1169"/>
    <x v="122"/>
    <n v="2995"/>
    <n v="28"/>
    <s v="Y.Kamalamma"/>
    <x v="601"/>
    <d v="2021-05-31T00:00:00"/>
    <d v="2022-12-31T00:00:00"/>
    <n v="580"/>
  </r>
  <r>
    <n v="2639"/>
    <x v="10"/>
    <x v="85"/>
    <n v="1169"/>
    <x v="122"/>
    <n v="2996"/>
    <n v="29"/>
    <s v="K.Adhiramappa"/>
    <x v="591"/>
    <d v="2021-05-31T00:00:00"/>
    <d v="2022-12-31T00:00:00"/>
    <n v="580"/>
  </r>
  <r>
    <n v="2640"/>
    <x v="10"/>
    <x v="85"/>
    <n v="1171"/>
    <x v="131"/>
    <n v="2997"/>
    <n v="11"/>
    <s v="Nagarathnamma.E"/>
    <x v="602"/>
    <d v="2021-05-31T00:00:00"/>
    <d v="2022-12-31T00:00:00"/>
    <n v="580"/>
  </r>
  <r>
    <n v="2641"/>
    <x v="10"/>
    <x v="85"/>
    <n v="1171"/>
    <x v="131"/>
    <n v="2998"/>
    <n v="12"/>
    <s v="M.Nagarathnamma"/>
    <x v="603"/>
    <d v="2021-05-31T00:00:00"/>
    <d v="2022-12-31T00:00:00"/>
    <n v="580"/>
  </r>
  <r>
    <n v="2642"/>
    <x v="10"/>
    <x v="85"/>
    <n v="1171"/>
    <x v="131"/>
    <n v="2999"/>
    <n v="13"/>
    <s v="prbavathi"/>
    <x v="604"/>
    <d v="2021-05-31T00:00:00"/>
    <d v="2022-12-31T00:00:00"/>
    <n v="580"/>
  </r>
  <r>
    <n v="2643"/>
    <x v="10"/>
    <x v="85"/>
    <n v="1171"/>
    <x v="131"/>
    <n v="3000"/>
    <n v="14"/>
    <s v="B.G Sreedevi"/>
    <x v="579"/>
    <d v="2021-05-31T00:00:00"/>
    <d v="2022-12-31T00:00:00"/>
    <n v="580"/>
  </r>
  <r>
    <n v="2644"/>
    <x v="3"/>
    <x v="89"/>
    <n v="930"/>
    <x v="126"/>
    <n v="3001"/>
    <n v="5"/>
    <s v="R.Trilok Nathreddy"/>
    <x v="564"/>
    <d v="2021-05-31T00:00:00"/>
    <d v="2022-12-31T00:00:00"/>
    <n v="580"/>
  </r>
  <r>
    <n v="2645"/>
    <x v="3"/>
    <x v="88"/>
    <n v="952"/>
    <x v="125"/>
    <n v="3002"/>
    <n v="12"/>
    <s v="C.Kavitha"/>
    <x v="562"/>
    <d v="2021-05-31T00:00:00"/>
    <d v="2022-12-31T00:00:00"/>
    <n v="580"/>
  </r>
  <r>
    <n v="2646"/>
    <x v="3"/>
    <x v="88"/>
    <n v="952"/>
    <x v="125"/>
    <n v="3003"/>
    <n v="13"/>
    <s v="Gujjala Suvarna"/>
    <x v="562"/>
    <d v="2021-05-31T00:00:00"/>
    <d v="2022-12-31T00:00:00"/>
    <n v="580"/>
  </r>
  <r>
    <n v="2647"/>
    <x v="3"/>
    <x v="88"/>
    <n v="952"/>
    <x v="125"/>
    <n v="3004"/>
    <n v="14"/>
    <s v="B.Bharathi"/>
    <x v="562"/>
    <d v="2021-05-31T00:00:00"/>
    <d v="2022-12-31T00:00:00"/>
    <n v="580"/>
  </r>
  <r>
    <n v="2648"/>
    <x v="3"/>
    <x v="88"/>
    <n v="952"/>
    <x v="125"/>
    <n v="3005"/>
    <n v="15"/>
    <s v="Maruthi Prasad"/>
    <x v="605"/>
    <d v="2021-05-31T00:00:00"/>
    <d v="2022-12-31T00:00:00"/>
    <n v="580"/>
  </r>
  <r>
    <n v="2649"/>
    <x v="1"/>
    <x v="93"/>
    <n v="1155"/>
    <x v="132"/>
    <n v="3006"/>
    <n v="1"/>
    <s v="P.Gangamma"/>
    <x v="545"/>
    <d v="2021-05-31T00:00:00"/>
    <d v="2022-12-31T00:00:00"/>
    <n v="580"/>
  </r>
  <r>
    <n v="2650"/>
    <x v="10"/>
    <x v="85"/>
    <n v="1171"/>
    <x v="131"/>
    <n v="3007"/>
    <n v="15"/>
    <s v="Malathi"/>
    <x v="579"/>
    <d v="2021-05-31T00:00:00"/>
    <d v="2022-12-31T00:00:00"/>
    <n v="580"/>
  </r>
  <r>
    <n v="2651"/>
    <x v="10"/>
    <x v="85"/>
    <n v="1171"/>
    <x v="131"/>
    <n v="3008"/>
    <n v="16"/>
    <s v="Radhamma"/>
    <x v="578"/>
    <d v="2021-05-31T00:00:00"/>
    <d v="2022-12-31T00:00:00"/>
    <n v="580"/>
  </r>
  <r>
    <n v="2652"/>
    <x v="10"/>
    <x v="85"/>
    <n v="1171"/>
    <x v="131"/>
    <n v="3009"/>
    <n v="17"/>
    <s v="Suvarnamma"/>
    <x v="578"/>
    <d v="2021-05-31T00:00:00"/>
    <d v="2022-12-31T00:00:00"/>
    <n v="580"/>
  </r>
  <r>
    <n v="2653"/>
    <x v="10"/>
    <x v="85"/>
    <n v="1171"/>
    <x v="131"/>
    <n v="3010"/>
    <n v="18"/>
    <s v="M.Narayanamma"/>
    <x v="603"/>
    <d v="2021-05-31T00:00:00"/>
    <d v="2022-12-31T00:00:00"/>
    <n v="580"/>
  </r>
  <r>
    <n v="2654"/>
    <x v="10"/>
    <x v="94"/>
    <n v="1182"/>
    <x v="133"/>
    <n v="3011"/>
    <n v="1"/>
    <s v="Pavani.G"/>
    <x v="602"/>
    <d v="2021-05-31T00:00:00"/>
    <d v="2022-12-31T00:00:00"/>
    <n v="580"/>
  </r>
  <r>
    <n v="2655"/>
    <x v="10"/>
    <x v="94"/>
    <n v="1182"/>
    <x v="133"/>
    <n v="3012"/>
    <n v="2"/>
    <s v="Suguna"/>
    <x v="602"/>
    <d v="2021-05-31T00:00:00"/>
    <d v="2022-12-31T00:00:00"/>
    <n v="580"/>
  </r>
  <r>
    <n v="2656"/>
    <x v="1"/>
    <x v="95"/>
    <n v="1152"/>
    <x v="134"/>
    <n v="3013"/>
    <n v="7"/>
    <s v="Achamma"/>
    <x v="606"/>
    <d v="2021-05-31T00:00:00"/>
    <d v="2022-12-31T00:00:00"/>
    <n v="580"/>
  </r>
  <r>
    <n v="2657"/>
    <x v="1"/>
    <x v="95"/>
    <n v="1152"/>
    <x v="134"/>
    <n v="3014"/>
    <n v="8"/>
    <s v="Rajani"/>
    <x v="606"/>
    <d v="2021-05-31T00:00:00"/>
    <d v="2022-12-31T00:00:00"/>
    <n v="580"/>
  </r>
  <r>
    <n v="2658"/>
    <x v="1"/>
    <x v="93"/>
    <n v="1155"/>
    <x v="132"/>
    <n v="3017"/>
    <n v="2"/>
    <s v="T.Kamalamma"/>
    <x v="545"/>
    <d v="2021-05-31T00:00:00"/>
    <d v="2022-12-31T00:00:00"/>
    <n v="580"/>
  </r>
  <r>
    <n v="2659"/>
    <x v="1"/>
    <x v="93"/>
    <n v="1155"/>
    <x v="132"/>
    <n v="3018"/>
    <n v="3"/>
    <s v="T.Chenamma"/>
    <x v="545"/>
    <d v="2021-05-31T00:00:00"/>
    <d v="2022-12-31T00:00:00"/>
    <n v="580"/>
  </r>
  <r>
    <n v="2660"/>
    <x v="1"/>
    <x v="93"/>
    <n v="1155"/>
    <x v="132"/>
    <n v="3019"/>
    <n v="4"/>
    <s v="T.Manjula"/>
    <x v="545"/>
    <d v="2021-05-31T00:00:00"/>
    <d v="2022-12-31T00:00:00"/>
    <n v="580"/>
  </r>
  <r>
    <n v="2661"/>
    <x v="1"/>
    <x v="93"/>
    <n v="1155"/>
    <x v="132"/>
    <n v="3020"/>
    <n v="5"/>
    <s v="U.Sulochanamma"/>
    <x v="545"/>
    <d v="2021-05-31T00:00:00"/>
    <d v="2022-12-31T00:00:00"/>
    <n v="580"/>
  </r>
  <r>
    <n v="2662"/>
    <x v="1"/>
    <x v="93"/>
    <n v="1155"/>
    <x v="132"/>
    <n v="3021"/>
    <n v="6"/>
    <s v="U.Prameelamma"/>
    <x v="544"/>
    <d v="2021-05-31T00:00:00"/>
    <d v="2022-12-31T00:00:00"/>
    <n v="580"/>
  </r>
  <r>
    <n v="2663"/>
    <x v="1"/>
    <x v="93"/>
    <n v="1155"/>
    <x v="132"/>
    <n v="3022"/>
    <n v="7"/>
    <s v="P.Savithramma"/>
    <x v="544"/>
    <d v="2021-05-31T00:00:00"/>
    <d v="2022-12-31T00:00:00"/>
    <n v="580"/>
  </r>
  <r>
    <n v="2664"/>
    <x v="1"/>
    <x v="93"/>
    <n v="1155"/>
    <x v="132"/>
    <n v="3023"/>
    <n v="8"/>
    <s v="U.Ramanamma"/>
    <x v="544"/>
    <d v="2021-05-31T00:00:00"/>
    <d v="2022-12-31T00:00:00"/>
    <n v="580"/>
  </r>
  <r>
    <n v="2665"/>
    <x v="1"/>
    <x v="93"/>
    <n v="1155"/>
    <x v="132"/>
    <n v="3024"/>
    <n v="9"/>
    <s v="B.Ramanjinamma"/>
    <x v="544"/>
    <d v="2021-05-31T00:00:00"/>
    <d v="2022-12-31T00:00:00"/>
    <n v="580"/>
  </r>
  <r>
    <n v="2666"/>
    <x v="1"/>
    <x v="93"/>
    <n v="1155"/>
    <x v="132"/>
    <n v="3025"/>
    <n v="10"/>
    <s v="B.Rajamma"/>
    <x v="544"/>
    <d v="2021-05-31T00:00:00"/>
    <d v="2022-12-31T00:00:00"/>
    <n v="580"/>
  </r>
  <r>
    <n v="2667"/>
    <x v="1"/>
    <x v="93"/>
    <n v="1155"/>
    <x v="132"/>
    <n v="3026"/>
    <n v="11"/>
    <s v="P.Rajamma"/>
    <x v="607"/>
    <d v="2021-05-31T00:00:00"/>
    <d v="2022-12-31T00:00:00"/>
    <n v="580"/>
  </r>
  <r>
    <n v="2668"/>
    <x v="1"/>
    <x v="93"/>
    <n v="1155"/>
    <x v="132"/>
    <n v="3027"/>
    <n v="12"/>
    <s v="U.Lakshmidevi"/>
    <x v="607"/>
    <d v="2021-05-31T00:00:00"/>
    <d v="2022-12-31T00:00:00"/>
    <n v="580"/>
  </r>
  <r>
    <n v="2669"/>
    <x v="1"/>
    <x v="93"/>
    <n v="1155"/>
    <x v="132"/>
    <n v="3028"/>
    <n v="13"/>
    <s v="B.Sukanya"/>
    <x v="607"/>
    <d v="2021-05-31T00:00:00"/>
    <d v="2022-12-31T00:00:00"/>
    <n v="580"/>
  </r>
  <r>
    <n v="2670"/>
    <x v="1"/>
    <x v="93"/>
    <n v="1155"/>
    <x v="132"/>
    <n v="3029"/>
    <n v="14"/>
    <s v="P.Lakshmidevi"/>
    <x v="607"/>
    <d v="2021-05-31T00:00:00"/>
    <d v="2022-12-31T00:00:00"/>
    <n v="580"/>
  </r>
  <r>
    <n v="2671"/>
    <x v="1"/>
    <x v="93"/>
    <n v="1155"/>
    <x v="132"/>
    <n v="3030"/>
    <n v="15"/>
    <s v="L.Laksmidevi"/>
    <x v="607"/>
    <d v="2021-05-31T00:00:00"/>
    <d v="2022-12-31T00:00:00"/>
    <n v="580"/>
  </r>
  <r>
    <n v="2672"/>
    <x v="1"/>
    <x v="93"/>
    <n v="1155"/>
    <x v="132"/>
    <n v="3031"/>
    <n v="16"/>
    <s v="P.Sunithamma"/>
    <x v="607"/>
    <d v="2021-05-31T00:00:00"/>
    <d v="2022-12-31T00:00:00"/>
    <n v="580"/>
  </r>
  <r>
    <n v="2673"/>
    <x v="1"/>
    <x v="93"/>
    <n v="1155"/>
    <x v="132"/>
    <n v="3032"/>
    <n v="18"/>
    <s v="K.Ramanjinamma"/>
    <x v="607"/>
    <d v="2021-05-31T00:00:00"/>
    <d v="2022-12-31T00:00:00"/>
    <n v="580"/>
  </r>
  <r>
    <n v="2674"/>
    <x v="1"/>
    <x v="93"/>
    <n v="1155"/>
    <x v="132"/>
    <n v="3033"/>
    <n v="19"/>
    <s v="U.Narayanamma"/>
    <x v="607"/>
    <d v="2021-05-31T00:00:00"/>
    <d v="2022-12-31T00:00:00"/>
    <n v="580"/>
  </r>
  <r>
    <n v="2675"/>
    <x v="1"/>
    <x v="93"/>
    <n v="1155"/>
    <x v="132"/>
    <n v="3034"/>
    <n v="20"/>
    <s v="T.Ramanjinamma"/>
    <x v="607"/>
    <d v="2021-05-31T00:00:00"/>
    <d v="2022-12-31T00:00:00"/>
    <n v="580"/>
  </r>
  <r>
    <n v="2676"/>
    <x v="1"/>
    <x v="93"/>
    <n v="1155"/>
    <x v="132"/>
    <n v="3035"/>
    <n v="17"/>
    <s v="T.Pakkiramma"/>
    <x v="607"/>
    <d v="2021-05-31T00:00:00"/>
    <d v="2022-12-31T00:00:00"/>
    <n v="580"/>
  </r>
  <r>
    <n v="2677"/>
    <x v="7"/>
    <x v="92"/>
    <n v="1076"/>
    <x v="129"/>
    <n v="3036"/>
    <n v="16"/>
    <s v="T.Nadini"/>
    <x v="589"/>
    <d v="2021-05-31T00:00:00"/>
    <d v="2022-12-31T00:00:00"/>
    <n v="580"/>
  </r>
  <r>
    <n v="2678"/>
    <x v="7"/>
    <x v="92"/>
    <n v="1076"/>
    <x v="129"/>
    <n v="3037"/>
    <n v="17"/>
    <s v="A.Narayanamma"/>
    <x v="586"/>
    <d v="2021-05-31T00:00:00"/>
    <d v="2022-12-31T00:00:00"/>
    <n v="580"/>
  </r>
  <r>
    <n v="2679"/>
    <x v="7"/>
    <x v="92"/>
    <n v="1076"/>
    <x v="129"/>
    <n v="3038"/>
    <n v="18"/>
    <s v="B.lakshmidevi"/>
    <x v="589"/>
    <d v="2021-05-31T00:00:00"/>
    <d v="2022-12-31T00:00:00"/>
    <n v="580"/>
  </r>
  <r>
    <n v="2680"/>
    <x v="7"/>
    <x v="92"/>
    <n v="1076"/>
    <x v="129"/>
    <n v="3039"/>
    <n v="19"/>
    <s v="K.Hemalatha"/>
    <x v="589"/>
    <d v="2021-05-31T00:00:00"/>
    <d v="2022-12-31T00:00:00"/>
    <n v="580"/>
  </r>
  <r>
    <n v="2681"/>
    <x v="7"/>
    <x v="92"/>
    <n v="1076"/>
    <x v="129"/>
    <n v="3040"/>
    <n v="20"/>
    <s v="G.Peddakka"/>
    <x v="589"/>
    <d v="2021-05-31T00:00:00"/>
    <d v="2022-12-31T00:00:00"/>
    <n v="580"/>
  </r>
  <r>
    <n v="2682"/>
    <x v="7"/>
    <x v="92"/>
    <n v="1076"/>
    <x v="129"/>
    <n v="3041"/>
    <n v="21"/>
    <s v="T.Peddakka"/>
    <x v="589"/>
    <d v="2021-05-31T00:00:00"/>
    <d v="2022-12-31T00:00:00"/>
    <n v="580"/>
  </r>
  <r>
    <n v="2683"/>
    <x v="3"/>
    <x v="88"/>
    <n v="952"/>
    <x v="125"/>
    <n v="3042"/>
    <n v="16"/>
    <s v="V.Sharadhamma"/>
    <x v="562"/>
    <d v="2021-05-31T00:00:00"/>
    <d v="2022-12-31T00:00:00"/>
    <n v="580"/>
  </r>
  <r>
    <n v="2684"/>
    <x v="3"/>
    <x v="88"/>
    <n v="952"/>
    <x v="125"/>
    <n v="3043"/>
    <n v="17"/>
    <s v="B.Kateswaramma"/>
    <x v="608"/>
    <d v="2021-05-31T00:00:00"/>
    <d v="2022-12-31T00:00:00"/>
    <n v="580"/>
  </r>
  <r>
    <n v="2685"/>
    <x v="3"/>
    <x v="88"/>
    <n v="952"/>
    <x v="125"/>
    <n v="3044"/>
    <n v="18"/>
    <s v="B.Rmalakshimamma"/>
    <x v="609"/>
    <d v="2021-05-31T00:00:00"/>
    <d v="2022-12-31T00:00:00"/>
    <n v="580"/>
  </r>
  <r>
    <n v="2686"/>
    <x v="3"/>
    <x v="88"/>
    <n v="952"/>
    <x v="125"/>
    <n v="3045"/>
    <n v="19"/>
    <s v="B.Lakshminarasamma"/>
    <x v="609"/>
    <d v="2021-05-31T00:00:00"/>
    <d v="2022-12-31T00:00:00"/>
    <n v="580"/>
  </r>
  <r>
    <n v="2687"/>
    <x v="3"/>
    <x v="89"/>
    <n v="930"/>
    <x v="126"/>
    <n v="3046"/>
    <n v="6"/>
    <s v="G.Narayanareddy"/>
    <x v="610"/>
    <d v="2021-05-31T00:00:00"/>
    <d v="2022-12-31T00:00:00"/>
    <n v="580"/>
  </r>
  <r>
    <n v="2688"/>
    <x v="5"/>
    <x v="96"/>
    <n v="1158"/>
    <x v="135"/>
    <n v="3047"/>
    <n v="1"/>
    <s v="Sarswathi"/>
    <x v="611"/>
    <d v="2021-05-31T00:00:00"/>
    <d v="2022-12-31T00:00:00"/>
    <n v="580"/>
  </r>
  <r>
    <n v="2689"/>
    <x v="11"/>
    <x v="97"/>
    <n v="1157"/>
    <x v="136"/>
    <n v="3048"/>
    <n v="1"/>
    <s v="T.Sujatha"/>
    <x v="590"/>
    <d v="2021-05-31T00:00:00"/>
    <d v="2022-12-31T00:00:00"/>
    <n v="580"/>
  </r>
  <r>
    <n v="2690"/>
    <x v="11"/>
    <x v="97"/>
    <n v="1157"/>
    <x v="136"/>
    <n v="3049"/>
    <n v="2"/>
    <s v="T Lakshmireddy"/>
    <x v="612"/>
    <d v="2021-05-31T00:00:00"/>
    <d v="2022-12-31T00:00:00"/>
    <n v="580"/>
  </r>
  <r>
    <n v="2691"/>
    <x v="11"/>
    <x v="97"/>
    <n v="1157"/>
    <x v="136"/>
    <n v="3050"/>
    <n v="3"/>
    <s v="T.Jyothi"/>
    <x v="590"/>
    <d v="2021-05-31T00:00:00"/>
    <d v="2022-12-31T00:00:00"/>
    <n v="580"/>
  </r>
  <r>
    <n v="2692"/>
    <x v="11"/>
    <x v="97"/>
    <n v="1157"/>
    <x v="136"/>
    <n v="3051"/>
    <n v="4"/>
    <s v="Y.Sumalatha"/>
    <x v="596"/>
    <d v="2021-05-31T00:00:00"/>
    <d v="2022-12-31T00:00:00"/>
    <n v="580"/>
  </r>
  <r>
    <n v="2693"/>
    <x v="11"/>
    <x v="97"/>
    <n v="1157"/>
    <x v="136"/>
    <n v="3052"/>
    <n v="5"/>
    <s v="G.Jamuna"/>
    <x v="596"/>
    <d v="2021-05-31T00:00:00"/>
    <d v="2022-12-31T00:00:00"/>
    <n v="580"/>
  </r>
  <r>
    <n v="2694"/>
    <x v="11"/>
    <x v="97"/>
    <n v="1157"/>
    <x v="136"/>
    <n v="3053"/>
    <n v="6"/>
    <s v="G.Narayanamma"/>
    <x v="596"/>
    <d v="2021-05-31T00:00:00"/>
    <d v="2022-12-31T00:00:00"/>
    <n v="580"/>
  </r>
  <r>
    <n v="2695"/>
    <x v="11"/>
    <x v="97"/>
    <n v="1157"/>
    <x v="136"/>
    <n v="3054"/>
    <n v="7"/>
    <s v="B Durgamma"/>
    <x v="613"/>
    <d v="2021-05-31T00:00:00"/>
    <d v="2022-12-31T00:00:00"/>
    <n v="580"/>
  </r>
  <r>
    <n v="2696"/>
    <x v="1"/>
    <x v="93"/>
    <n v="1155"/>
    <x v="132"/>
    <n v="3055"/>
    <n v="21"/>
    <s v="Parvathi Bai"/>
    <x v="614"/>
    <d v="2021-05-31T00:00:00"/>
    <d v="2022-12-31T00:00:00"/>
    <n v="580"/>
  </r>
  <r>
    <n v="2697"/>
    <x v="1"/>
    <x v="93"/>
    <n v="1155"/>
    <x v="132"/>
    <n v="3056"/>
    <n v="22"/>
    <s v="Jaya Bai"/>
    <x v="614"/>
    <d v="2021-05-31T00:00:00"/>
    <d v="2022-12-31T00:00:00"/>
    <n v="580"/>
  </r>
  <r>
    <n v="2698"/>
    <x v="1"/>
    <x v="93"/>
    <n v="1155"/>
    <x v="132"/>
    <n v="3057"/>
    <n v="23"/>
    <s v="Kulayamma Bai"/>
    <x v="614"/>
    <d v="2021-05-31T00:00:00"/>
    <d v="2022-12-31T00:00:00"/>
    <n v="580"/>
  </r>
  <r>
    <n v="2699"/>
    <x v="1"/>
    <x v="93"/>
    <n v="1155"/>
    <x v="132"/>
    <n v="3058"/>
    <n v="24"/>
    <s v="Kalyani Bai"/>
    <x v="614"/>
    <d v="2021-05-31T00:00:00"/>
    <d v="2022-12-31T00:00:00"/>
    <n v="580"/>
  </r>
  <r>
    <n v="2700"/>
    <x v="1"/>
    <x v="93"/>
    <n v="1155"/>
    <x v="132"/>
    <n v="3059"/>
    <n v="25"/>
    <s v="Mamatha Bai"/>
    <x v="614"/>
    <d v="2021-05-31T00:00:00"/>
    <d v="2022-12-31T00:00:00"/>
    <n v="580"/>
  </r>
  <r>
    <n v="2701"/>
    <x v="1"/>
    <x v="93"/>
    <n v="1155"/>
    <x v="132"/>
    <n v="3060"/>
    <n v="26"/>
    <s v="Vali Bai"/>
    <x v="614"/>
    <d v="2021-05-31T00:00:00"/>
    <d v="2022-12-31T00:00:00"/>
    <n v="580"/>
  </r>
  <r>
    <n v="2702"/>
    <x v="1"/>
    <x v="93"/>
    <n v="1155"/>
    <x v="132"/>
    <n v="3061"/>
    <n v="27"/>
    <s v="Lakshmi Bai"/>
    <x v="614"/>
    <d v="2021-05-31T00:00:00"/>
    <d v="2022-12-31T00:00:00"/>
    <n v="580"/>
  </r>
  <r>
    <n v="2703"/>
    <x v="1"/>
    <x v="93"/>
    <n v="1155"/>
    <x v="132"/>
    <n v="3062"/>
    <n v="28"/>
    <s v="B.Parvathi Bai"/>
    <x v="614"/>
    <d v="2021-05-31T00:00:00"/>
    <d v="2022-12-31T00:00:00"/>
    <n v="580"/>
  </r>
  <r>
    <n v="2704"/>
    <x v="1"/>
    <x v="93"/>
    <n v="1155"/>
    <x v="132"/>
    <n v="3063"/>
    <n v="29"/>
    <s v="Sali Bai"/>
    <x v="614"/>
    <d v="2021-05-31T00:00:00"/>
    <d v="2022-12-31T00:00:00"/>
    <n v="580"/>
  </r>
  <r>
    <n v="2705"/>
    <x v="1"/>
    <x v="93"/>
    <n v="1155"/>
    <x v="132"/>
    <n v="3064"/>
    <n v="30"/>
    <s v="L.Sarojamma"/>
    <x v="579"/>
    <d v="2021-05-31T00:00:00"/>
    <d v="2022-12-31T00:00:00"/>
    <n v="580"/>
  </r>
  <r>
    <n v="2706"/>
    <x v="1"/>
    <x v="93"/>
    <n v="1155"/>
    <x v="132"/>
    <n v="3065"/>
    <n v="31"/>
    <s v="Ramadevi.P"/>
    <x v="579"/>
    <d v="2021-05-31T00:00:00"/>
    <d v="2022-12-31T00:00:00"/>
    <n v="580"/>
  </r>
  <r>
    <n v="2707"/>
    <x v="11"/>
    <x v="86"/>
    <n v="1143"/>
    <x v="123"/>
    <n v="3066"/>
    <n v="18"/>
    <s v="Baskar reddy"/>
    <x v="615"/>
    <d v="2021-05-31T00:00:00"/>
    <d v="2022-12-31T00:00:00"/>
    <n v="580"/>
  </r>
  <r>
    <n v="2708"/>
    <x v="11"/>
    <x v="86"/>
    <n v="1143"/>
    <x v="123"/>
    <n v="3067"/>
    <n v="19"/>
    <s v="Yerrappa"/>
    <x v="550"/>
    <d v="2021-05-31T00:00:00"/>
    <d v="2022-12-31T00:00:00"/>
    <n v="580"/>
  </r>
  <r>
    <n v="2709"/>
    <x v="11"/>
    <x v="86"/>
    <n v="1143"/>
    <x v="123"/>
    <n v="3068"/>
    <n v="20"/>
    <s v="Ananthamma"/>
    <x v="550"/>
    <d v="2021-05-31T00:00:00"/>
    <d v="2022-12-31T00:00:00"/>
    <n v="580"/>
  </r>
  <r>
    <n v="2710"/>
    <x v="1"/>
    <x v="91"/>
    <n v="59"/>
    <x v="128"/>
    <n v="3069"/>
    <n v="31"/>
    <s v="T.Lakshmi"/>
    <x v="582"/>
    <d v="2021-05-31T00:00:00"/>
    <d v="2022-12-31T00:00:00"/>
    <n v="580"/>
  </r>
  <r>
    <n v="2711"/>
    <x v="1"/>
    <x v="91"/>
    <n v="59"/>
    <x v="128"/>
    <n v="3070"/>
    <n v="32"/>
    <s v="S.Nasimabhanu"/>
    <x v="582"/>
    <d v="2021-05-31T00:00:00"/>
    <d v="2022-12-31T00:00:00"/>
    <n v="580"/>
  </r>
  <r>
    <n v="2712"/>
    <x v="1"/>
    <x v="91"/>
    <n v="59"/>
    <x v="128"/>
    <n v="3071"/>
    <n v="33"/>
    <s v="S.Prashanthi"/>
    <x v="584"/>
    <d v="2021-05-31T00:00:00"/>
    <d v="2022-12-31T00:00:00"/>
    <n v="580"/>
  </r>
  <r>
    <n v="2713"/>
    <x v="1"/>
    <x v="91"/>
    <n v="59"/>
    <x v="128"/>
    <n v="3072"/>
    <n v="34"/>
    <s v="K.Yallamma"/>
    <x v="576"/>
    <d v="2021-05-31T00:00:00"/>
    <d v="2022-12-31T00:00:00"/>
    <n v="580"/>
  </r>
  <r>
    <n v="2714"/>
    <x v="1"/>
    <x v="91"/>
    <n v="59"/>
    <x v="128"/>
    <n v="3073"/>
    <n v="35"/>
    <s v="Anjinamma"/>
    <x v="582"/>
    <d v="2021-05-31T00:00:00"/>
    <d v="2022-12-31T00:00:00"/>
    <n v="580"/>
  </r>
  <r>
    <n v="2715"/>
    <x v="1"/>
    <x v="91"/>
    <n v="59"/>
    <x v="128"/>
    <n v="3074"/>
    <n v="36"/>
    <s v="konamma"/>
    <x v="576"/>
    <d v="2021-05-31T00:00:00"/>
    <d v="2022-12-31T00:00:00"/>
    <n v="580"/>
  </r>
  <r>
    <n v="2716"/>
    <x v="1"/>
    <x v="93"/>
    <n v="1155"/>
    <x v="132"/>
    <n v="3075"/>
    <n v="32"/>
    <s v="Krishnaveni.P"/>
    <x v="579"/>
    <d v="2021-05-31T00:00:00"/>
    <d v="2022-12-31T00:00:00"/>
    <n v="580"/>
  </r>
  <r>
    <n v="2717"/>
    <x v="1"/>
    <x v="93"/>
    <n v="1155"/>
    <x v="132"/>
    <n v="3076"/>
    <n v="33"/>
    <s v="P.Chenamma"/>
    <x v="614"/>
    <d v="2021-05-31T00:00:00"/>
    <d v="2022-12-31T00:00:00"/>
    <n v="580"/>
  </r>
  <r>
    <n v="2718"/>
    <x v="1"/>
    <x v="93"/>
    <n v="1155"/>
    <x v="132"/>
    <n v="3077"/>
    <n v="34"/>
    <s v="L.Narayanamma"/>
    <x v="603"/>
    <d v="2021-05-31T00:00:00"/>
    <d v="2022-12-31T00:00:00"/>
    <n v="580"/>
  </r>
  <r>
    <n v="2719"/>
    <x v="1"/>
    <x v="93"/>
    <n v="1155"/>
    <x v="132"/>
    <n v="3078"/>
    <n v="35"/>
    <s v="R.Chenakka"/>
    <x v="603"/>
    <d v="2021-05-31T00:00:00"/>
    <d v="2022-12-31T00:00:00"/>
    <n v="580"/>
  </r>
  <r>
    <n v="2720"/>
    <x v="8"/>
    <x v="82"/>
    <n v="988"/>
    <x v="117"/>
    <n v="3079"/>
    <n v="14"/>
    <s v="C.Gangadevi"/>
    <x v="616"/>
    <d v="2021-05-31T00:00:00"/>
    <d v="2022-12-31T00:00:00"/>
    <n v="580"/>
  </r>
  <r>
    <n v="2721"/>
    <x v="8"/>
    <x v="82"/>
    <n v="988"/>
    <x v="117"/>
    <n v="3080"/>
    <n v="15"/>
    <s v="C.Pullamma"/>
    <x v="616"/>
    <d v="2021-05-31T00:00:00"/>
    <d v="2022-12-31T00:00:00"/>
    <n v="580"/>
  </r>
  <r>
    <n v="2722"/>
    <x v="8"/>
    <x v="82"/>
    <n v="988"/>
    <x v="117"/>
    <n v="3081"/>
    <n v="16"/>
    <s v="Rusingamma"/>
    <x v="616"/>
    <d v="2021-05-31T00:00:00"/>
    <d v="2022-12-31T00:00:00"/>
    <n v="580"/>
  </r>
  <r>
    <n v="2723"/>
    <x v="8"/>
    <x v="82"/>
    <n v="988"/>
    <x v="117"/>
    <n v="3082"/>
    <n v="17"/>
    <s v="M.Chinna Reddyamma"/>
    <x v="616"/>
    <d v="2021-05-31T00:00:00"/>
    <d v="2022-12-31T00:00:00"/>
    <n v="580"/>
  </r>
  <r>
    <n v="2724"/>
    <x v="8"/>
    <x v="82"/>
    <n v="988"/>
    <x v="117"/>
    <n v="3083"/>
    <n v="18"/>
    <s v="Y.Arunamma"/>
    <x v="617"/>
    <d v="2021-05-31T00:00:00"/>
    <d v="2022-12-31T00:00:00"/>
    <n v="580"/>
  </r>
  <r>
    <n v="2725"/>
    <x v="10"/>
    <x v="31"/>
    <n v="1120"/>
    <x v="107"/>
    <n v="3084"/>
    <n v="11"/>
    <s v="Sunitha.M"/>
    <x v="602"/>
    <d v="2021-05-31T00:00:00"/>
    <d v="2022-12-31T00:00:00"/>
    <n v="580"/>
  </r>
  <r>
    <n v="2726"/>
    <x v="10"/>
    <x v="31"/>
    <n v="1120"/>
    <x v="107"/>
    <n v="3085"/>
    <n v="12"/>
    <s v="Shiva.M"/>
    <x v="602"/>
    <d v="2021-05-31T00:00:00"/>
    <d v="2022-12-31T00:00:00"/>
    <n v="580"/>
  </r>
  <r>
    <n v="2727"/>
    <x v="10"/>
    <x v="31"/>
    <n v="1120"/>
    <x v="107"/>
    <n v="3086"/>
    <n v="13"/>
    <s v="Nagalakshmi"/>
    <x v="602"/>
    <d v="2021-05-31T00:00:00"/>
    <d v="2022-12-31T00:00:00"/>
    <n v="580"/>
  </r>
  <r>
    <n v="2728"/>
    <x v="10"/>
    <x v="31"/>
    <n v="1119"/>
    <x v="108"/>
    <n v="3087"/>
    <n v="21"/>
    <s v="Ramadevi.S"/>
    <x v="618"/>
    <d v="2021-05-31T00:00:00"/>
    <d v="2022-12-31T00:00:00"/>
    <n v="580"/>
  </r>
  <r>
    <n v="2729"/>
    <x v="10"/>
    <x v="31"/>
    <n v="1119"/>
    <x v="108"/>
    <n v="3088"/>
    <n v="22"/>
    <s v="Chennakesavulu.S"/>
    <x v="618"/>
    <d v="2021-05-31T00:00:00"/>
    <d v="2022-12-31T00:00:00"/>
    <n v="580"/>
  </r>
  <r>
    <n v="2730"/>
    <x v="10"/>
    <x v="31"/>
    <n v="1119"/>
    <x v="108"/>
    <n v="3089"/>
    <n v="23"/>
    <s v="Nagi reddy"/>
    <x v="618"/>
    <d v="2021-05-31T00:00:00"/>
    <d v="2022-12-31T00:00:00"/>
    <n v="580"/>
  </r>
  <r>
    <n v="2731"/>
    <x v="10"/>
    <x v="31"/>
    <n v="1119"/>
    <x v="108"/>
    <n v="3090"/>
    <n v="24"/>
    <s v="K.Bayamma"/>
    <x v="618"/>
    <d v="2021-05-31T00:00:00"/>
    <d v="2022-12-31T00:00:00"/>
    <n v="580"/>
  </r>
  <r>
    <n v="2732"/>
    <x v="10"/>
    <x v="31"/>
    <n v="1119"/>
    <x v="108"/>
    <n v="3091"/>
    <n v="25"/>
    <s v="L.Parvathamma"/>
    <x v="618"/>
    <d v="2021-05-31T00:00:00"/>
    <d v="2022-12-31T00:00:00"/>
    <n v="580"/>
  </r>
  <r>
    <n v="2733"/>
    <x v="10"/>
    <x v="31"/>
    <n v="1119"/>
    <x v="108"/>
    <n v="3092"/>
    <n v="26"/>
    <s v="D.Jayakumari"/>
    <x v="618"/>
    <d v="2021-05-31T00:00:00"/>
    <d v="2022-12-31T00:00:00"/>
    <n v="580"/>
  </r>
  <r>
    <n v="2734"/>
    <x v="10"/>
    <x v="31"/>
    <n v="1119"/>
    <x v="108"/>
    <n v="3093"/>
    <n v="27"/>
    <s v="H.Nagalakshmi"/>
    <x v="618"/>
    <d v="2021-05-31T00:00:00"/>
    <d v="2022-12-31T00:00:00"/>
    <n v="580"/>
  </r>
  <r>
    <n v="2735"/>
    <x v="5"/>
    <x v="96"/>
    <n v="1158"/>
    <x v="135"/>
    <n v="3094"/>
    <n v="2"/>
    <s v="Lakishmidevi"/>
    <x v="619"/>
    <d v="2021-05-31T00:00:00"/>
    <d v="2022-12-31T00:00:00"/>
    <n v="580"/>
  </r>
  <r>
    <n v="2736"/>
    <x v="5"/>
    <x v="96"/>
    <n v="1158"/>
    <x v="135"/>
    <n v="3095"/>
    <n v="3"/>
    <s v="Narahari Tulisamma"/>
    <x v="620"/>
    <d v="2021-05-31T00:00:00"/>
    <d v="2022-12-31T00:00:00"/>
    <n v="580"/>
  </r>
  <r>
    <n v="2737"/>
    <x v="5"/>
    <x v="96"/>
    <n v="1158"/>
    <x v="135"/>
    <n v="3096"/>
    <n v="4"/>
    <s v="C.Lakshmidevi"/>
    <x v="545"/>
    <d v="2021-05-31T00:00:00"/>
    <d v="2022-12-31T00:00:00"/>
    <n v="580"/>
  </r>
  <r>
    <n v="2738"/>
    <x v="5"/>
    <x v="96"/>
    <n v="1158"/>
    <x v="135"/>
    <n v="3097"/>
    <n v="5"/>
    <s v="T.Kesamma"/>
    <x v="611"/>
    <d v="2021-05-31T00:00:00"/>
    <d v="2022-12-31T00:00:00"/>
    <n v="580"/>
  </r>
  <r>
    <n v="2739"/>
    <x v="5"/>
    <x v="96"/>
    <n v="1158"/>
    <x v="135"/>
    <n v="3098"/>
    <n v="6"/>
    <s v="Geethamma"/>
    <x v="621"/>
    <d v="2021-05-31T00:00:00"/>
    <d v="2022-12-31T00:00:00"/>
    <n v="580"/>
  </r>
  <r>
    <n v="2740"/>
    <x v="5"/>
    <x v="96"/>
    <n v="1158"/>
    <x v="135"/>
    <n v="3099"/>
    <n v="8"/>
    <s v="Dhan Lakshmi"/>
    <x v="580"/>
    <d v="2021-05-31T00:00:00"/>
    <d v="2022-12-31T00:00:00"/>
    <n v="580"/>
  </r>
  <r>
    <n v="2741"/>
    <x v="5"/>
    <x v="96"/>
    <n v="1158"/>
    <x v="135"/>
    <n v="3100"/>
    <n v="9"/>
    <s v="Thunga Kumari"/>
    <x v="560"/>
    <d v="2021-05-31T00:00:00"/>
    <d v="2022-12-31T00:00:00"/>
    <n v="580"/>
  </r>
  <r>
    <n v="2742"/>
    <x v="5"/>
    <x v="96"/>
    <n v="1158"/>
    <x v="135"/>
    <n v="3101"/>
    <n v="12"/>
    <s v="Vara Lakshmi"/>
    <x v="559"/>
    <d v="2021-05-31T00:00:00"/>
    <d v="2022-12-31T00:00:00"/>
    <n v="580"/>
  </r>
  <r>
    <n v="2743"/>
    <x v="5"/>
    <x v="96"/>
    <n v="1158"/>
    <x v="135"/>
    <n v="3102"/>
    <n v="13"/>
    <s v="Sakunthalamma"/>
    <x v="622"/>
    <d v="2021-05-31T00:00:00"/>
    <d v="2022-12-31T00:00:00"/>
    <n v="580"/>
  </r>
  <r>
    <n v="2744"/>
    <x v="5"/>
    <x v="96"/>
    <n v="1158"/>
    <x v="135"/>
    <n v="3103"/>
    <n v="7"/>
    <s v="R.Hema Latha"/>
    <x v="561"/>
    <d v="2021-05-31T00:00:00"/>
    <d v="2022-12-31T00:00:00"/>
    <n v="580"/>
  </r>
  <r>
    <n v="2745"/>
    <x v="5"/>
    <x v="96"/>
    <n v="1158"/>
    <x v="135"/>
    <n v="3104"/>
    <n v="10"/>
    <s v="C.Krishnaveni"/>
    <x v="585"/>
    <d v="2021-05-31T00:00:00"/>
    <d v="2022-12-31T00:00:00"/>
    <n v="580"/>
  </r>
  <r>
    <n v="2746"/>
    <x v="5"/>
    <x v="96"/>
    <n v="1158"/>
    <x v="135"/>
    <n v="3105"/>
    <n v="11"/>
    <s v="C.chandra Kalavathi"/>
    <x v="576"/>
    <d v="2021-05-31T00:00:00"/>
    <d v="2022-12-31T00:00:00"/>
    <n v="580"/>
  </r>
  <r>
    <n v="2747"/>
    <x v="1"/>
    <x v="12"/>
    <n v="238"/>
    <x v="23"/>
    <n v="3106"/>
    <n v="81"/>
    <s v="S Venkatanarayanamma"/>
    <x v="560"/>
    <d v="2021-05-31T00:00:00"/>
    <d v="2022-12-31T00:00:00"/>
    <n v="580"/>
  </r>
  <r>
    <n v="2748"/>
    <x v="11"/>
    <x v="97"/>
    <n v="1157"/>
    <x v="136"/>
    <n v="3107"/>
    <n v="8"/>
    <s v="Lakshmidevi"/>
    <x v="566"/>
    <d v="2021-05-31T00:00:00"/>
    <d v="2022-12-31T00:00:00"/>
    <n v="580"/>
  </r>
  <r>
    <n v="2749"/>
    <x v="11"/>
    <x v="97"/>
    <n v="1157"/>
    <x v="136"/>
    <n v="3108"/>
    <n v="9"/>
    <s v="T.Krishnamma"/>
    <x v="566"/>
    <d v="2021-05-31T00:00:00"/>
    <d v="2022-12-31T00:00:00"/>
    <n v="580"/>
  </r>
  <r>
    <n v="2750"/>
    <x v="11"/>
    <x v="97"/>
    <n v="1157"/>
    <x v="136"/>
    <n v="3109"/>
    <n v="10"/>
    <s v="G.Nagalakshmi"/>
    <x v="596"/>
    <d v="2021-05-31T00:00:00"/>
    <d v="2022-12-31T00:00:00"/>
    <n v="580"/>
  </r>
  <r>
    <n v="2751"/>
    <x v="11"/>
    <x v="97"/>
    <n v="1157"/>
    <x v="136"/>
    <n v="3110"/>
    <n v="11"/>
    <s v="L.Lakshminarayanamma"/>
    <x v="596"/>
    <d v="2021-05-31T00:00:00"/>
    <d v="2022-12-31T00:00:00"/>
    <n v="580"/>
  </r>
  <r>
    <n v="2752"/>
    <x v="11"/>
    <x v="97"/>
    <n v="1157"/>
    <x v="136"/>
    <n v="3111"/>
    <n v="12"/>
    <s v="T.Rathnamma"/>
    <x v="596"/>
    <d v="2021-05-31T00:00:00"/>
    <d v="2022-12-31T00:00:00"/>
    <n v="580"/>
  </r>
  <r>
    <n v="2753"/>
    <x v="11"/>
    <x v="97"/>
    <n v="1157"/>
    <x v="136"/>
    <n v="3112"/>
    <n v="13"/>
    <s v="L.Nagamma"/>
    <x v="596"/>
    <d v="2021-05-31T00:00:00"/>
    <d v="2022-12-31T00:00:00"/>
    <n v="580"/>
  </r>
  <r>
    <n v="2754"/>
    <x v="11"/>
    <x v="83"/>
    <n v="1136"/>
    <x v="118"/>
    <n v="3113"/>
    <n v="26"/>
    <s v="Mamatha"/>
    <x v="553"/>
    <d v="2021-05-31T00:00:00"/>
    <d v="2022-12-31T00:00:00"/>
    <n v="580"/>
  </r>
  <r>
    <n v="2755"/>
    <x v="11"/>
    <x v="83"/>
    <n v="1136"/>
    <x v="118"/>
    <n v="3114"/>
    <n v="27"/>
    <s v="Archana"/>
    <x v="553"/>
    <d v="2021-05-31T00:00:00"/>
    <d v="2022-12-31T00:00:00"/>
    <n v="580"/>
  </r>
  <r>
    <n v="2756"/>
    <x v="8"/>
    <x v="82"/>
    <n v="988"/>
    <x v="117"/>
    <n v="3115"/>
    <n v="19"/>
    <s v="C.Kullayamma"/>
    <x v="617"/>
    <d v="2021-05-31T00:00:00"/>
    <d v="2022-12-31T00:00:00"/>
    <n v="580"/>
  </r>
  <r>
    <n v="2757"/>
    <x v="8"/>
    <x v="82"/>
    <n v="988"/>
    <x v="117"/>
    <n v="3116"/>
    <n v="20"/>
    <s v="Y.Ramalingamma"/>
    <x v="617"/>
    <d v="2021-05-31T00:00:00"/>
    <d v="2022-12-31T00:00:00"/>
    <n v="580"/>
  </r>
  <r>
    <n v="2758"/>
    <x v="8"/>
    <x v="82"/>
    <n v="988"/>
    <x v="117"/>
    <n v="3117"/>
    <n v="21"/>
    <s v="Y.Nallamma"/>
    <x v="617"/>
    <d v="2021-05-31T00:00:00"/>
    <d v="2022-12-31T00:00:00"/>
    <n v="580"/>
  </r>
  <r>
    <n v="2759"/>
    <x v="8"/>
    <x v="82"/>
    <n v="988"/>
    <x v="117"/>
    <n v="3118"/>
    <n v="22"/>
    <s v="K.Lakshminarayanamma"/>
    <x v="616"/>
    <d v="2021-05-31T00:00:00"/>
    <d v="2022-12-31T00:00:00"/>
    <n v="580"/>
  </r>
  <r>
    <n v="2760"/>
    <x v="8"/>
    <x v="82"/>
    <n v="988"/>
    <x v="117"/>
    <n v="3119"/>
    <n v="23"/>
    <s v="Y.Thulasi"/>
    <x v="600"/>
    <d v="2021-05-31T00:00:00"/>
    <d v="2022-12-31T00:00:00"/>
    <n v="580"/>
  </r>
  <r>
    <n v="2761"/>
    <x v="8"/>
    <x v="98"/>
    <n v="986"/>
    <x v="137"/>
    <n v="3120"/>
    <n v="1"/>
    <s v="B.Sunandha"/>
    <x v="623"/>
    <d v="2021-05-31T00:00:00"/>
    <d v="2022-12-31T00:00:00"/>
    <n v="580"/>
  </r>
  <r>
    <n v="2762"/>
    <x v="8"/>
    <x v="98"/>
    <n v="986"/>
    <x v="137"/>
    <n v="3121"/>
    <n v="2"/>
    <s v="Prashanthi"/>
    <x v="617"/>
    <d v="2021-05-31T00:00:00"/>
    <d v="2022-12-31T00:00:00"/>
    <n v="580"/>
  </r>
  <r>
    <n v="2763"/>
    <x v="8"/>
    <x v="98"/>
    <n v="986"/>
    <x v="137"/>
    <n v="3122"/>
    <n v="3"/>
    <s v="M.Nirmala"/>
    <x v="617"/>
    <d v="2021-05-31T00:00:00"/>
    <d v="2022-12-31T00:00:00"/>
    <n v="580"/>
  </r>
  <r>
    <n v="2764"/>
    <x v="8"/>
    <x v="98"/>
    <n v="986"/>
    <x v="137"/>
    <n v="3123"/>
    <n v="4"/>
    <s v="B.Padhmavathi"/>
    <x v="617"/>
    <d v="2021-05-31T00:00:00"/>
    <d v="2022-12-31T00:00:00"/>
    <n v="580"/>
  </r>
  <r>
    <n v="2765"/>
    <x v="8"/>
    <x v="98"/>
    <n v="986"/>
    <x v="137"/>
    <n v="3124"/>
    <n v="5"/>
    <s v="K.Koushalya"/>
    <x v="617"/>
    <d v="2021-05-31T00:00:00"/>
    <d v="2022-12-31T00:00:00"/>
    <n v="580"/>
  </r>
  <r>
    <n v="2766"/>
    <x v="8"/>
    <x v="98"/>
    <n v="986"/>
    <x v="137"/>
    <n v="3125"/>
    <n v="6"/>
    <s v="R.Narayanamma"/>
    <x v="617"/>
    <d v="2021-05-31T00:00:00"/>
    <d v="2022-12-31T00:00:00"/>
    <n v="580"/>
  </r>
  <r>
    <n v="2767"/>
    <x v="8"/>
    <x v="98"/>
    <n v="986"/>
    <x v="137"/>
    <n v="3126"/>
    <n v="7"/>
    <s v="B.Lakshmi"/>
    <x v="624"/>
    <d v="2021-05-31T00:00:00"/>
    <d v="2022-12-31T00:00:00"/>
    <n v="580"/>
  </r>
  <r>
    <n v="2768"/>
    <x v="8"/>
    <x v="98"/>
    <n v="986"/>
    <x v="137"/>
    <n v="3127"/>
    <n v="8"/>
    <s v="R.Sulochanamma"/>
    <x v="625"/>
    <d v="2021-05-31T00:00:00"/>
    <d v="2022-12-31T00:00:00"/>
    <n v="580"/>
  </r>
  <r>
    <n v="2769"/>
    <x v="8"/>
    <x v="98"/>
    <n v="986"/>
    <x v="137"/>
    <n v="3128"/>
    <n v="9"/>
    <s v="B.Sumitra"/>
    <x v="626"/>
    <d v="2021-05-31T00:00:00"/>
    <d v="2022-12-31T00:00:00"/>
    <n v="580"/>
  </r>
  <r>
    <n v="2770"/>
    <x v="8"/>
    <x v="98"/>
    <n v="986"/>
    <x v="137"/>
    <n v="3129"/>
    <n v="10"/>
    <s v="Nirmala"/>
    <x v="623"/>
    <d v="2021-05-31T00:00:00"/>
    <d v="2022-12-31T00:00:00"/>
    <n v="580"/>
  </r>
  <r>
    <n v="2771"/>
    <x v="8"/>
    <x v="98"/>
    <n v="986"/>
    <x v="137"/>
    <n v="3130"/>
    <n v="11"/>
    <s v="B.Sai Lakshmi"/>
    <x v="625"/>
    <d v="2021-05-31T00:00:00"/>
    <d v="2022-12-31T00:00:00"/>
    <n v="580"/>
  </r>
  <r>
    <n v="2772"/>
    <x v="8"/>
    <x v="98"/>
    <n v="986"/>
    <x v="137"/>
    <n v="3131"/>
    <n v="12"/>
    <s v="B.Pedhakka"/>
    <x v="625"/>
    <d v="2021-05-31T00:00:00"/>
    <d v="2022-12-31T00:00:00"/>
    <n v="580"/>
  </r>
  <r>
    <n v="2773"/>
    <x v="14"/>
    <x v="99"/>
    <n v="1161"/>
    <x v="138"/>
    <n v="3132"/>
    <n v="1"/>
    <s v="N,Mangamma"/>
    <x v="627"/>
    <d v="2021-05-31T00:00:00"/>
    <d v="2022-12-31T00:00:00"/>
    <n v="580"/>
  </r>
  <r>
    <n v="2774"/>
    <x v="14"/>
    <x v="99"/>
    <n v="1161"/>
    <x v="138"/>
    <n v="3133"/>
    <n v="2"/>
    <s v="M.sarejamma"/>
    <x v="627"/>
    <d v="2021-05-31T00:00:00"/>
    <d v="2022-12-31T00:00:00"/>
    <n v="580"/>
  </r>
  <r>
    <n v="2775"/>
    <x v="14"/>
    <x v="99"/>
    <n v="1161"/>
    <x v="138"/>
    <n v="3134"/>
    <n v="3"/>
    <s v="K.Nallamma"/>
    <x v="628"/>
    <d v="2021-05-31T00:00:00"/>
    <d v="2022-12-31T00:00:00"/>
    <n v="580"/>
  </r>
  <r>
    <n v="2776"/>
    <x v="14"/>
    <x v="99"/>
    <n v="1161"/>
    <x v="138"/>
    <n v="3135"/>
    <n v="4"/>
    <s v="B.Laksmidevi"/>
    <x v="628"/>
    <d v="2021-05-31T00:00:00"/>
    <d v="2022-12-31T00:00:00"/>
    <n v="580"/>
  </r>
  <r>
    <n v="2777"/>
    <x v="12"/>
    <x v="37"/>
    <n v="1049"/>
    <x v="46"/>
    <n v="3136"/>
    <n v="18"/>
    <s v="Dasari Papamma"/>
    <x v="629"/>
    <d v="2021-05-31T00:00:00"/>
    <d v="2022-12-31T00:00:00"/>
    <n v="580"/>
  </r>
  <r>
    <n v="2778"/>
    <x v="12"/>
    <x v="37"/>
    <n v="1049"/>
    <x v="46"/>
    <n v="3137"/>
    <n v="19"/>
    <s v="D.Narayanamma"/>
    <x v="594"/>
    <d v="2021-05-31T00:00:00"/>
    <d v="2022-12-31T00:00:00"/>
    <n v="580"/>
  </r>
  <r>
    <n v="2779"/>
    <x v="12"/>
    <x v="37"/>
    <n v="1049"/>
    <x v="46"/>
    <n v="3138"/>
    <n v="20"/>
    <s v="C.Gangamma"/>
    <x v="595"/>
    <d v="2021-05-31T00:00:00"/>
    <d v="2022-12-31T00:00:00"/>
    <n v="580"/>
  </r>
  <r>
    <n v="2780"/>
    <x v="12"/>
    <x v="37"/>
    <n v="1049"/>
    <x v="46"/>
    <n v="3139"/>
    <n v="21"/>
    <s v="D.Nagalashimi"/>
    <x v="629"/>
    <d v="2021-05-31T00:00:00"/>
    <d v="2022-12-31T00:00:00"/>
    <n v="580"/>
  </r>
  <r>
    <n v="2781"/>
    <x v="12"/>
    <x v="37"/>
    <n v="1049"/>
    <x v="46"/>
    <n v="3140"/>
    <n v="22"/>
    <s v="Talari Rajamma"/>
    <x v="630"/>
    <d v="2021-05-31T00:00:00"/>
    <d v="2022-12-31T00:00:00"/>
    <n v="580"/>
  </r>
  <r>
    <n v="2782"/>
    <x v="12"/>
    <x v="37"/>
    <n v="1049"/>
    <x v="46"/>
    <n v="3141"/>
    <n v="23"/>
    <s v="Chigicharla Varalakshmi"/>
    <x v="631"/>
    <d v="2021-05-31T00:00:00"/>
    <d v="2022-12-31T00:00:00"/>
    <n v="580"/>
  </r>
  <r>
    <n v="2783"/>
    <x v="12"/>
    <x v="37"/>
    <n v="1049"/>
    <x v="46"/>
    <n v="3142"/>
    <n v="24"/>
    <s v="Narayanamma Indukurumallela"/>
    <x v="632"/>
    <d v="2021-05-31T00:00:00"/>
    <d v="2022-12-31T00:00:00"/>
    <n v="580"/>
  </r>
  <r>
    <n v="2784"/>
    <x v="12"/>
    <x v="37"/>
    <n v="1049"/>
    <x v="46"/>
    <n v="3143"/>
    <n v="25"/>
    <s v="B.Peddanna"/>
    <x v="595"/>
    <d v="2021-05-31T00:00:00"/>
    <d v="2022-12-31T00:00:00"/>
    <n v="580"/>
  </r>
  <r>
    <n v="2785"/>
    <x v="12"/>
    <x v="37"/>
    <n v="1049"/>
    <x v="46"/>
    <n v="3144"/>
    <n v="26"/>
    <s v="Pulla Anand"/>
    <x v="576"/>
    <d v="2021-05-31T00:00:00"/>
    <d v="2022-12-31T00:00:00"/>
    <n v="580"/>
  </r>
  <r>
    <n v="2786"/>
    <x v="12"/>
    <x v="37"/>
    <n v="1049"/>
    <x v="46"/>
    <n v="3145"/>
    <n v="27"/>
    <s v="B.Lakshmamma"/>
    <x v="576"/>
    <d v="2021-05-31T00:00:00"/>
    <d v="2022-12-31T00:00:00"/>
    <n v="580"/>
  </r>
  <r>
    <n v="2787"/>
    <x v="1"/>
    <x v="12"/>
    <n v="288"/>
    <x v="14"/>
    <n v="3146"/>
    <n v="72"/>
    <s v="D.Nagendrareddy"/>
    <x v="577"/>
    <d v="2021-05-31T00:00:00"/>
    <d v="2022-12-31T00:00:00"/>
    <n v="580"/>
  </r>
  <r>
    <n v="2788"/>
    <x v="7"/>
    <x v="92"/>
    <n v="1076"/>
    <x v="129"/>
    <n v="3147"/>
    <n v="22"/>
    <s v="Kunchamu vani"/>
    <x v="589"/>
    <d v="2021-05-31T00:00:00"/>
    <d v="2022-12-31T00:00:00"/>
    <n v="580"/>
  </r>
  <r>
    <n v="2789"/>
    <x v="7"/>
    <x v="92"/>
    <n v="1076"/>
    <x v="129"/>
    <n v="3148"/>
    <n v="23"/>
    <s v="T.Achamma"/>
    <x v="586"/>
    <d v="2021-05-31T00:00:00"/>
    <d v="2022-12-31T00:00:00"/>
    <n v="580"/>
  </r>
  <r>
    <n v="2790"/>
    <x v="7"/>
    <x v="92"/>
    <n v="1076"/>
    <x v="129"/>
    <n v="3149"/>
    <n v="24"/>
    <s v="T.Lakshmi"/>
    <x v="586"/>
    <d v="2021-05-31T00:00:00"/>
    <d v="2022-12-31T00:00:00"/>
    <n v="580"/>
  </r>
  <r>
    <n v="2791"/>
    <x v="7"/>
    <x v="92"/>
    <n v="1076"/>
    <x v="129"/>
    <n v="3150"/>
    <n v="25"/>
    <s v="A.Nagalakshmi"/>
    <x v="586"/>
    <d v="2021-05-31T00:00:00"/>
    <d v="2022-12-31T00:00:00"/>
    <n v="580"/>
  </r>
  <r>
    <n v="2792"/>
    <x v="7"/>
    <x v="92"/>
    <n v="1076"/>
    <x v="129"/>
    <n v="3151"/>
    <n v="26"/>
    <s v="G.Lakshmidevi"/>
    <x v="586"/>
    <d v="2021-05-31T00:00:00"/>
    <d v="2022-12-31T00:00:00"/>
    <n v="580"/>
  </r>
  <r>
    <n v="2793"/>
    <x v="7"/>
    <x v="92"/>
    <n v="1076"/>
    <x v="129"/>
    <n v="3152"/>
    <n v="27"/>
    <s v="B.Varalakshmi"/>
    <x v="586"/>
    <d v="2021-05-31T00:00:00"/>
    <d v="2022-12-31T00:00:00"/>
    <n v="580"/>
  </r>
  <r>
    <n v="2794"/>
    <x v="7"/>
    <x v="92"/>
    <n v="1076"/>
    <x v="129"/>
    <n v="3153"/>
    <n v="28"/>
    <s v="K.Radha"/>
    <x v="574"/>
    <d v="2021-05-31T00:00:00"/>
    <d v="2022-12-31T00:00:00"/>
    <n v="580"/>
  </r>
  <r>
    <n v="2795"/>
    <x v="7"/>
    <x v="92"/>
    <n v="1076"/>
    <x v="129"/>
    <n v="3154"/>
    <n v="29"/>
    <s v="K,Nagamma"/>
    <x v="574"/>
    <d v="2021-05-31T00:00:00"/>
    <d v="2022-12-31T00:00:00"/>
    <n v="580"/>
  </r>
  <r>
    <n v="2796"/>
    <x v="7"/>
    <x v="92"/>
    <n v="1076"/>
    <x v="129"/>
    <n v="3155"/>
    <n v="30"/>
    <s v="M.Ramanjinamma"/>
    <x v="574"/>
    <d v="2021-05-31T00:00:00"/>
    <d v="2022-12-31T00:00:00"/>
    <n v="580"/>
  </r>
  <r>
    <n v="2797"/>
    <x v="7"/>
    <x v="92"/>
    <n v="1076"/>
    <x v="129"/>
    <n v="3156"/>
    <n v="32"/>
    <s v="I.Radika"/>
    <x v="574"/>
    <d v="2021-05-31T00:00:00"/>
    <d v="2022-12-31T00:00:00"/>
    <n v="580"/>
  </r>
  <r>
    <n v="2798"/>
    <x v="7"/>
    <x v="92"/>
    <n v="1076"/>
    <x v="129"/>
    <n v="3157"/>
    <n v="33"/>
    <s v="B.Subadhamma"/>
    <x v="574"/>
    <d v="2021-05-31T00:00:00"/>
    <d v="2022-12-31T00:00:00"/>
    <n v="580"/>
  </r>
  <r>
    <n v="2799"/>
    <x v="7"/>
    <x v="92"/>
    <n v="1076"/>
    <x v="129"/>
    <n v="3158"/>
    <n v="31"/>
    <s v="K.Sumalatha"/>
    <x v="574"/>
    <d v="2021-05-31T00:00:00"/>
    <d v="2022-12-31T00:00:00"/>
    <n v="580"/>
  </r>
  <r>
    <n v="2800"/>
    <x v="11"/>
    <x v="86"/>
    <n v="1143"/>
    <x v="123"/>
    <n v="3159"/>
    <n v="21"/>
    <s v="N.Nagalakshmi"/>
    <x v="559"/>
    <d v="2021-05-31T00:00:00"/>
    <d v="2022-12-31T00:00:00"/>
    <n v="580"/>
  </r>
  <r>
    <n v="2801"/>
    <x v="11"/>
    <x v="86"/>
    <n v="1143"/>
    <x v="123"/>
    <n v="3160"/>
    <n v="22"/>
    <s v="B.Manjula"/>
    <x v="559"/>
    <d v="2021-05-31T00:00:00"/>
    <d v="2022-12-31T00:00:00"/>
    <n v="580"/>
  </r>
  <r>
    <n v="2802"/>
    <x v="11"/>
    <x v="86"/>
    <n v="1143"/>
    <x v="123"/>
    <n v="3161"/>
    <n v="23"/>
    <s v="T.Ramakrishna"/>
    <x v="559"/>
    <d v="2021-05-31T00:00:00"/>
    <d v="2022-12-31T00:00:00"/>
    <n v="580"/>
  </r>
  <r>
    <n v="2803"/>
    <x v="11"/>
    <x v="86"/>
    <n v="1143"/>
    <x v="123"/>
    <n v="3162"/>
    <n v="24"/>
    <s v="T.Gethamma"/>
    <x v="559"/>
    <d v="2021-05-31T00:00:00"/>
    <d v="2022-12-31T00:00:00"/>
    <n v="580"/>
  </r>
  <r>
    <n v="2804"/>
    <x v="11"/>
    <x v="86"/>
    <n v="1143"/>
    <x v="123"/>
    <n v="3163"/>
    <n v="25"/>
    <s v="Vasanthamma"/>
    <x v="559"/>
    <d v="2021-05-31T00:00:00"/>
    <d v="2022-12-31T00:00:00"/>
    <n v="580"/>
  </r>
  <r>
    <n v="2805"/>
    <x v="8"/>
    <x v="98"/>
    <n v="986"/>
    <x v="137"/>
    <n v="3164"/>
    <n v="13"/>
    <s v="M.Ravichandra reddy"/>
    <x v="623"/>
    <d v="2021-05-31T00:00:00"/>
    <d v="2022-12-31T00:00:00"/>
    <n v="580"/>
  </r>
  <r>
    <n v="2806"/>
    <x v="8"/>
    <x v="98"/>
    <n v="986"/>
    <x v="137"/>
    <n v="3165"/>
    <n v="14"/>
    <s v="M.Jayamma"/>
    <x v="617"/>
    <d v="2021-05-31T00:00:00"/>
    <d v="2022-12-31T00:00:00"/>
    <n v="580"/>
  </r>
  <r>
    <n v="2807"/>
    <x v="8"/>
    <x v="98"/>
    <n v="986"/>
    <x v="137"/>
    <n v="3166"/>
    <n v="15"/>
    <s v="M.Venkatalakshmamma"/>
    <x v="617"/>
    <d v="2021-05-31T00:00:00"/>
    <d v="2022-12-31T00:00:00"/>
    <n v="580"/>
  </r>
  <r>
    <n v="2808"/>
    <x v="5"/>
    <x v="96"/>
    <n v="1158"/>
    <x v="135"/>
    <n v="3167"/>
    <n v="14"/>
    <s v="Adhi lakshmi"/>
    <x v="562"/>
    <d v="2021-05-31T00:00:00"/>
    <d v="2022-12-31T00:00:00"/>
    <n v="580"/>
  </r>
  <r>
    <n v="2809"/>
    <x v="5"/>
    <x v="96"/>
    <n v="1158"/>
    <x v="135"/>
    <n v="3168"/>
    <n v="15"/>
    <s v="padhamavathi"/>
    <x v="633"/>
    <d v="2021-05-31T00:00:00"/>
    <d v="2022-12-31T00:00:00"/>
    <n v="580"/>
  </r>
  <r>
    <n v="2810"/>
    <x v="14"/>
    <x v="100"/>
    <n v="1159"/>
    <x v="139"/>
    <n v="3169"/>
    <n v="1"/>
    <s v="M.Vimala"/>
    <x v="634"/>
    <d v="2021-05-31T00:00:00"/>
    <d v="2022-12-31T00:00:00"/>
    <n v="580"/>
  </r>
  <r>
    <n v="2811"/>
    <x v="14"/>
    <x v="100"/>
    <n v="1159"/>
    <x v="139"/>
    <n v="3170"/>
    <n v="2"/>
    <s v="M.Rajeswari"/>
    <x v="625"/>
    <d v="2021-05-31T00:00:00"/>
    <d v="2022-12-31T00:00:00"/>
    <n v="580"/>
  </r>
  <r>
    <n v="2812"/>
    <x v="8"/>
    <x v="98"/>
    <n v="986"/>
    <x v="137"/>
    <n v="3171"/>
    <n v="16"/>
    <s v="M,Ramadevi"/>
    <x v="617"/>
    <d v="2021-05-31T00:00:00"/>
    <d v="2022-12-31T00:00:00"/>
    <n v="580"/>
  </r>
  <r>
    <n v="2813"/>
    <x v="8"/>
    <x v="98"/>
    <n v="986"/>
    <x v="137"/>
    <n v="3172"/>
    <n v="17"/>
    <s v="B.Lakshmidevi"/>
    <x v="635"/>
    <d v="2021-05-31T00:00:00"/>
    <d v="2022-12-31T00:00:00"/>
    <n v="580"/>
  </r>
  <r>
    <n v="2814"/>
    <x v="8"/>
    <x v="98"/>
    <n v="986"/>
    <x v="137"/>
    <n v="3173"/>
    <n v="18"/>
    <s v="R.Laksmidevi"/>
    <x v="635"/>
    <d v="2021-05-31T00:00:00"/>
    <d v="2022-12-31T00:00:00"/>
    <n v="580"/>
  </r>
  <r>
    <n v="2815"/>
    <x v="8"/>
    <x v="82"/>
    <n v="988"/>
    <x v="117"/>
    <n v="3174"/>
    <n v="25"/>
    <s v="M.Ratnamma"/>
    <x v="636"/>
    <d v="2021-05-31T00:00:00"/>
    <d v="2022-12-31T00:00:00"/>
    <n v="580"/>
  </r>
  <r>
    <n v="2816"/>
    <x v="8"/>
    <x v="98"/>
    <n v="986"/>
    <x v="137"/>
    <n v="3175"/>
    <n v="20"/>
    <s v="Sake Lakshmidevi"/>
    <x v="624"/>
    <d v="2021-05-31T00:00:00"/>
    <d v="2022-12-31T00:00:00"/>
    <n v="580"/>
  </r>
  <r>
    <n v="2817"/>
    <x v="14"/>
    <x v="100"/>
    <n v="1159"/>
    <x v="139"/>
    <n v="3176"/>
    <n v="3"/>
    <s v="p.sridevi"/>
    <x v="634"/>
    <d v="2021-05-31T00:00:00"/>
    <d v="2022-12-31T00:00:00"/>
    <n v="580"/>
  </r>
  <r>
    <n v="2818"/>
    <x v="14"/>
    <x v="100"/>
    <n v="1159"/>
    <x v="139"/>
    <n v="3177"/>
    <n v="4"/>
    <s v="P.channamma"/>
    <x v="634"/>
    <d v="2021-05-31T00:00:00"/>
    <d v="2022-12-31T00:00:00"/>
    <n v="580"/>
  </r>
  <r>
    <n v="2819"/>
    <x v="14"/>
    <x v="100"/>
    <n v="1159"/>
    <x v="139"/>
    <n v="3178"/>
    <n v="5"/>
    <s v="P.Rathanmma"/>
    <x v="634"/>
    <d v="2021-05-31T00:00:00"/>
    <d v="2022-12-31T00:00:00"/>
    <n v="580"/>
  </r>
  <r>
    <n v="2820"/>
    <x v="14"/>
    <x v="100"/>
    <n v="1159"/>
    <x v="139"/>
    <n v="3179"/>
    <n v="6"/>
    <s v="C.Sujatha"/>
    <x v="623"/>
    <d v="2021-05-31T00:00:00"/>
    <d v="2022-12-31T00:00:00"/>
    <n v="580"/>
  </r>
  <r>
    <n v="2821"/>
    <x v="14"/>
    <x v="100"/>
    <n v="1159"/>
    <x v="139"/>
    <n v="3180"/>
    <n v="7"/>
    <s v="Suyanaranarraddy"/>
    <x v="622"/>
    <d v="2021-05-31T00:00:00"/>
    <d v="2022-12-31T00:00:00"/>
    <n v="580"/>
  </r>
  <r>
    <n v="2822"/>
    <x v="14"/>
    <x v="100"/>
    <n v="1159"/>
    <x v="139"/>
    <n v="3181"/>
    <n v="11"/>
    <s v="M.Ramajinamma"/>
    <x v="625"/>
    <d v="2021-05-31T00:00:00"/>
    <d v="2022-12-31T00:00:00"/>
    <n v="580"/>
  </r>
  <r>
    <n v="2823"/>
    <x v="14"/>
    <x v="100"/>
    <n v="1159"/>
    <x v="139"/>
    <n v="3182"/>
    <n v="12"/>
    <s v="N.Parvathi"/>
    <x v="623"/>
    <d v="2021-05-31T00:00:00"/>
    <d v="2022-12-31T00:00:00"/>
    <n v="580"/>
  </r>
  <r>
    <n v="2824"/>
    <x v="14"/>
    <x v="100"/>
    <n v="1159"/>
    <x v="139"/>
    <n v="3183"/>
    <n v="13"/>
    <s v="M H .Haritha"/>
    <x v="617"/>
    <d v="2021-05-31T00:00:00"/>
    <d v="2022-12-31T00:00:00"/>
    <n v="580"/>
  </r>
  <r>
    <n v="2825"/>
    <x v="14"/>
    <x v="100"/>
    <n v="1159"/>
    <x v="139"/>
    <n v="3184"/>
    <n v="14"/>
    <s v="D.Shamsadbee"/>
    <x v="617"/>
    <d v="2021-05-31T00:00:00"/>
    <d v="2022-12-31T00:00:00"/>
    <n v="580"/>
  </r>
  <r>
    <n v="2826"/>
    <x v="14"/>
    <x v="100"/>
    <n v="1159"/>
    <x v="139"/>
    <n v="3185"/>
    <n v="15"/>
    <s v="M.Ramanjinamma"/>
    <x v="617"/>
    <d v="2021-05-31T00:00:00"/>
    <d v="2022-12-31T00:00:00"/>
    <n v="580"/>
  </r>
  <r>
    <n v="2827"/>
    <x v="14"/>
    <x v="100"/>
    <n v="1159"/>
    <x v="139"/>
    <n v="3186"/>
    <n v="16"/>
    <s v="M.Mahalaksmi"/>
    <x v="617"/>
    <d v="2021-05-31T00:00:00"/>
    <d v="2022-12-31T00:00:00"/>
    <n v="580"/>
  </r>
  <r>
    <n v="2828"/>
    <x v="14"/>
    <x v="100"/>
    <n v="1159"/>
    <x v="139"/>
    <n v="3187"/>
    <n v="17"/>
    <s v="O.Kalavathi"/>
    <x v="637"/>
    <d v="2021-05-31T00:00:00"/>
    <d v="2022-12-31T00:00:00"/>
    <n v="580"/>
  </r>
  <r>
    <n v="2829"/>
    <x v="14"/>
    <x v="100"/>
    <n v="1159"/>
    <x v="139"/>
    <n v="3188"/>
    <n v="18"/>
    <s v="Lalubi"/>
    <x v="638"/>
    <d v="2021-05-31T00:00:00"/>
    <d v="2022-12-31T00:00:00"/>
    <n v="580"/>
  </r>
  <r>
    <n v="2830"/>
    <x v="14"/>
    <x v="100"/>
    <n v="1159"/>
    <x v="139"/>
    <n v="3189"/>
    <n v="19"/>
    <s v="A.Sharadha"/>
    <x v="639"/>
    <d v="2021-05-31T00:00:00"/>
    <d v="2022-12-31T00:00:00"/>
    <n v="580"/>
  </r>
  <r>
    <n v="2831"/>
    <x v="14"/>
    <x v="100"/>
    <n v="1159"/>
    <x v="139"/>
    <n v="3190"/>
    <n v="20"/>
    <s v="G.Sailaja"/>
    <x v="640"/>
    <d v="2021-05-31T00:00:00"/>
    <d v="2022-12-31T00:00:00"/>
    <n v="580"/>
  </r>
  <r>
    <n v="2832"/>
    <x v="14"/>
    <x v="100"/>
    <n v="1159"/>
    <x v="139"/>
    <n v="3191"/>
    <n v="21"/>
    <s v="M.Bharathi"/>
    <x v="637"/>
    <d v="2021-05-31T00:00:00"/>
    <d v="2022-12-31T00:00:00"/>
    <n v="580"/>
  </r>
  <r>
    <n v="2833"/>
    <x v="14"/>
    <x v="100"/>
    <n v="1159"/>
    <x v="139"/>
    <n v="3192"/>
    <n v="22"/>
    <s v="D.Kajabee"/>
    <x v="637"/>
    <d v="2021-05-31T00:00:00"/>
    <d v="2022-12-31T00:00:00"/>
    <n v="580"/>
  </r>
  <r>
    <n v="2834"/>
    <x v="14"/>
    <x v="100"/>
    <n v="1159"/>
    <x v="139"/>
    <n v="3193"/>
    <n v="23"/>
    <s v="M.Parvathamma"/>
    <x v="641"/>
    <d v="2021-05-31T00:00:00"/>
    <d v="2022-12-31T00:00:00"/>
    <n v="580"/>
  </r>
  <r>
    <n v="2835"/>
    <x v="14"/>
    <x v="100"/>
    <n v="1159"/>
    <x v="139"/>
    <n v="3194"/>
    <n v="24"/>
    <s v="K.Krishnaveni"/>
    <x v="641"/>
    <d v="2021-05-31T00:00:00"/>
    <d v="2022-12-31T00:00:00"/>
    <n v="580"/>
  </r>
  <r>
    <n v="2836"/>
    <x v="14"/>
    <x v="100"/>
    <n v="1159"/>
    <x v="139"/>
    <n v="3195"/>
    <n v="25"/>
    <s v="Ramadivi"/>
    <x v="642"/>
    <d v="2021-05-31T00:00:00"/>
    <d v="2022-12-31T00:00:00"/>
    <n v="580"/>
  </r>
  <r>
    <n v="2837"/>
    <x v="14"/>
    <x v="100"/>
    <n v="1159"/>
    <x v="139"/>
    <n v="3196"/>
    <n v="26"/>
    <s v="K.Bhagyalakshi"/>
    <x v="628"/>
    <d v="2021-05-31T00:00:00"/>
    <d v="2022-12-31T00:00:00"/>
    <n v="580"/>
  </r>
  <r>
    <n v="2838"/>
    <x v="14"/>
    <x v="100"/>
    <n v="1159"/>
    <x v="139"/>
    <n v="3197"/>
    <n v="27"/>
    <s v="V.Sankaramma"/>
    <x v="642"/>
    <d v="2021-05-31T00:00:00"/>
    <d v="2022-12-31T00:00:00"/>
    <n v="580"/>
  </r>
  <r>
    <n v="2839"/>
    <x v="14"/>
    <x v="100"/>
    <n v="1159"/>
    <x v="139"/>
    <n v="3198"/>
    <n v="28"/>
    <s v="Subbamma"/>
    <x v="628"/>
    <d v="2021-05-31T00:00:00"/>
    <d v="2022-12-31T00:00:00"/>
    <n v="580"/>
  </r>
  <r>
    <n v="2840"/>
    <x v="14"/>
    <x v="100"/>
    <n v="1159"/>
    <x v="139"/>
    <n v="3199"/>
    <n v="29"/>
    <s v="Varalakshmi"/>
    <x v="628"/>
    <d v="2021-05-31T00:00:00"/>
    <d v="2022-12-31T00:00:00"/>
    <n v="580"/>
  </r>
  <r>
    <n v="2841"/>
    <x v="14"/>
    <x v="100"/>
    <n v="1159"/>
    <x v="139"/>
    <n v="3200"/>
    <n v="30"/>
    <s v="M.Gangadevi"/>
    <x v="627"/>
    <d v="2021-05-31T00:00:00"/>
    <d v="2022-12-31T00:00:00"/>
    <n v="580"/>
  </r>
  <r>
    <n v="2842"/>
    <x v="14"/>
    <x v="100"/>
    <n v="1159"/>
    <x v="139"/>
    <n v="3201"/>
    <n v="8"/>
    <s v="M.Ragamma"/>
    <x v="640"/>
    <d v="2021-05-31T00:00:00"/>
    <d v="2022-12-31T00:00:00"/>
    <n v="580"/>
  </r>
  <r>
    <n v="2843"/>
    <x v="14"/>
    <x v="100"/>
    <n v="1159"/>
    <x v="139"/>
    <n v="3202"/>
    <n v="9"/>
    <s v="A.Vinkalakshmi"/>
    <x v="622"/>
    <d v="2021-05-31T00:00:00"/>
    <d v="2022-12-31T00:00:00"/>
    <n v="580"/>
  </r>
  <r>
    <n v="2844"/>
    <x v="14"/>
    <x v="100"/>
    <n v="1159"/>
    <x v="139"/>
    <n v="3203"/>
    <n v="10"/>
    <s v="M.Susimitha"/>
    <x v="626"/>
    <d v="2021-05-31T00:00:00"/>
    <d v="2022-12-31T00:00:00"/>
    <n v="580"/>
  </r>
  <r>
    <n v="2845"/>
    <x v="2"/>
    <x v="67"/>
    <n v="1166"/>
    <x v="140"/>
    <n v="3204"/>
    <n v="1"/>
    <s v="Uma Devi"/>
    <x v="643"/>
    <d v="2021-05-31T00:00:00"/>
    <d v="2022-12-31T00:00:00"/>
    <n v="580"/>
  </r>
  <r>
    <n v="2846"/>
    <x v="0"/>
    <x v="101"/>
    <n v="894"/>
    <x v="92"/>
    <n v="3205"/>
    <n v="1"/>
    <s v="M.Narayanamma"/>
    <x v="636"/>
    <d v="2021-05-31T00:00:00"/>
    <d v="2022-12-31T00:00:00"/>
    <n v="580"/>
  </r>
  <r>
    <n v="2847"/>
    <x v="7"/>
    <x v="46"/>
    <n v="1067"/>
    <x v="57"/>
    <n v="3207"/>
    <n v="35"/>
    <s v="D.Sivamma"/>
    <x v="571"/>
    <d v="2021-05-31T00:00:00"/>
    <d v="2022-12-31T00:00:00"/>
    <n v="580"/>
  </r>
  <r>
    <n v="2848"/>
    <x v="7"/>
    <x v="46"/>
    <n v="1067"/>
    <x v="57"/>
    <n v="3208"/>
    <n v="36"/>
    <s v="V.Aswathamma"/>
    <x v="644"/>
    <d v="2021-05-31T00:00:00"/>
    <d v="2022-12-31T00:00:00"/>
    <n v="580"/>
  </r>
  <r>
    <n v="2849"/>
    <x v="7"/>
    <x v="46"/>
    <n v="1067"/>
    <x v="57"/>
    <n v="3209"/>
    <n v="37"/>
    <s v="K.Krishnamohana"/>
    <x v="645"/>
    <d v="2021-05-31T00:00:00"/>
    <d v="2022-12-31T00:00:00"/>
    <n v="580"/>
  </r>
  <r>
    <n v="2850"/>
    <x v="7"/>
    <x v="46"/>
    <n v="1067"/>
    <x v="57"/>
    <n v="3210"/>
    <n v="38"/>
    <s v="G.Lingamma"/>
    <x v="597"/>
    <d v="2021-05-31T00:00:00"/>
    <d v="2022-12-31T00:00:00"/>
    <n v="580"/>
  </r>
  <r>
    <n v="2851"/>
    <x v="7"/>
    <x v="46"/>
    <n v="1067"/>
    <x v="57"/>
    <n v="3211"/>
    <n v="39"/>
    <s v="Ramanjeneyulu"/>
    <x v="566"/>
    <d v="2021-05-31T00:00:00"/>
    <d v="2022-12-31T00:00:00"/>
    <n v="580"/>
  </r>
  <r>
    <n v="2852"/>
    <x v="7"/>
    <x v="46"/>
    <n v="1067"/>
    <x v="57"/>
    <n v="3212"/>
    <n v="40"/>
    <s v="Sreenivasulu"/>
    <x v="646"/>
    <d v="2021-05-31T00:00:00"/>
    <d v="2022-12-31T00:00:00"/>
    <n v="580"/>
  </r>
  <r>
    <n v="2853"/>
    <x v="7"/>
    <x v="46"/>
    <n v="1067"/>
    <x v="57"/>
    <n v="3213"/>
    <n v="41"/>
    <s v="Lakshmidevi"/>
    <x v="647"/>
    <d v="2021-05-31T00:00:00"/>
    <d v="2022-12-31T00:00:00"/>
    <n v="580"/>
  </r>
  <r>
    <n v="2854"/>
    <x v="7"/>
    <x v="36"/>
    <n v="1047"/>
    <x v="45"/>
    <n v="3214"/>
    <n v="15"/>
    <s v="C.Narayanamma"/>
    <x v="648"/>
    <d v="2021-05-31T00:00:00"/>
    <d v="2022-12-31T00:00:00"/>
    <n v="580"/>
  </r>
  <r>
    <n v="2855"/>
    <x v="7"/>
    <x v="36"/>
    <n v="1047"/>
    <x v="45"/>
    <n v="3215"/>
    <n v="16"/>
    <s v="Sanjamma"/>
    <x v="623"/>
    <d v="2021-05-31T00:00:00"/>
    <d v="2022-12-31T00:00:00"/>
    <n v="580"/>
  </r>
  <r>
    <n v="2856"/>
    <x v="9"/>
    <x v="52"/>
    <n v="1039"/>
    <x v="66"/>
    <n v="3216"/>
    <n v="44"/>
    <s v="P.JYOTHI"/>
    <x v="626"/>
    <d v="2021-05-31T00:00:00"/>
    <d v="2022-12-31T00:00:00"/>
    <n v="580"/>
  </r>
  <r>
    <n v="2857"/>
    <x v="9"/>
    <x v="52"/>
    <n v="1039"/>
    <x v="66"/>
    <n v="3217"/>
    <n v="45"/>
    <s v="S.Lakshmidevi"/>
    <x v="649"/>
    <d v="2021-05-31T00:00:00"/>
    <d v="2022-12-31T00:00:00"/>
    <n v="580"/>
  </r>
  <r>
    <n v="2858"/>
    <x v="9"/>
    <x v="52"/>
    <n v="1039"/>
    <x v="66"/>
    <n v="3218"/>
    <n v="46"/>
    <s v="S.Savithree"/>
    <x v="600"/>
    <d v="2021-05-31T00:00:00"/>
    <d v="2022-12-31T00:00:00"/>
    <n v="580"/>
  </r>
  <r>
    <n v="2859"/>
    <x v="9"/>
    <x v="52"/>
    <n v="1039"/>
    <x v="66"/>
    <n v="3219"/>
    <n v="47"/>
    <s v="K.Venkateswaramma"/>
    <x v="650"/>
    <d v="2021-05-31T00:00:00"/>
    <d v="2022-12-31T00:00:00"/>
    <n v="580"/>
  </r>
  <r>
    <n v="2860"/>
    <x v="9"/>
    <x v="52"/>
    <n v="1039"/>
    <x v="66"/>
    <n v="3220"/>
    <n v="48"/>
    <s v="K.Narasimhareddy"/>
    <x v="651"/>
    <d v="2021-05-31T00:00:00"/>
    <d v="2022-12-31T00:00:00"/>
    <n v="580"/>
  </r>
  <r>
    <n v="2861"/>
    <x v="7"/>
    <x v="36"/>
    <n v="1047"/>
    <x v="45"/>
    <n v="3221"/>
    <n v="17"/>
    <s v="k.nageswari"/>
    <x v="629"/>
    <d v="2021-05-31T00:00:00"/>
    <d v="2022-12-31T00:00:00"/>
    <n v="580"/>
  </r>
  <r>
    <n v="2862"/>
    <x v="7"/>
    <x v="36"/>
    <n v="1047"/>
    <x v="45"/>
    <n v="3222"/>
    <n v="18"/>
    <s v="Malleswari"/>
    <x v="623"/>
    <d v="2021-05-31T00:00:00"/>
    <d v="2022-12-31T00:00:00"/>
    <n v="580"/>
  </r>
  <r>
    <n v="2863"/>
    <x v="7"/>
    <x v="36"/>
    <n v="1047"/>
    <x v="45"/>
    <n v="3223"/>
    <n v="19"/>
    <s v="n.nagalakshmi"/>
    <x v="625"/>
    <d v="2021-05-31T00:00:00"/>
    <d v="2022-12-31T00:00:00"/>
    <n v="580"/>
  </r>
  <r>
    <n v="2864"/>
    <x v="7"/>
    <x v="36"/>
    <n v="1047"/>
    <x v="45"/>
    <n v="3224"/>
    <n v="20"/>
    <s v="Mahalakshmi"/>
    <x v="626"/>
    <d v="2021-05-31T00:00:00"/>
    <d v="2022-12-31T00:00:00"/>
    <n v="580"/>
  </r>
  <r>
    <n v="2865"/>
    <x v="7"/>
    <x v="36"/>
    <n v="1047"/>
    <x v="45"/>
    <n v="3225"/>
    <n v="21"/>
    <s v="Ram muni"/>
    <x v="613"/>
    <d v="2021-05-31T00:00:00"/>
    <d v="2022-12-31T00:00:00"/>
    <n v="580"/>
  </r>
  <r>
    <n v="2866"/>
    <x v="2"/>
    <x v="67"/>
    <n v="1166"/>
    <x v="140"/>
    <n v="3226"/>
    <n v="2"/>
    <s v="K.Sivamma"/>
    <x v="643"/>
    <d v="2021-05-31T00:00:00"/>
    <d v="2022-12-31T00:00:00"/>
    <n v="580"/>
  </r>
  <r>
    <n v="2867"/>
    <x v="2"/>
    <x v="67"/>
    <n v="1166"/>
    <x v="140"/>
    <n v="3227"/>
    <n v="3"/>
    <s v="D.Mutyalamma"/>
    <x v="643"/>
    <d v="2021-05-31T00:00:00"/>
    <d v="2022-12-31T00:00:00"/>
    <n v="580"/>
  </r>
  <r>
    <n v="2868"/>
    <x v="2"/>
    <x v="67"/>
    <n v="1166"/>
    <x v="140"/>
    <n v="3228"/>
    <n v="4"/>
    <s v="S.Ramadevi"/>
    <x v="643"/>
    <d v="2021-05-31T00:00:00"/>
    <d v="2022-12-31T00:00:00"/>
    <n v="580"/>
  </r>
  <r>
    <n v="2869"/>
    <x v="2"/>
    <x v="67"/>
    <n v="1166"/>
    <x v="140"/>
    <n v="3229"/>
    <n v="5"/>
    <s v="Kondamma"/>
    <x v="643"/>
    <d v="2021-05-31T00:00:00"/>
    <d v="2022-12-31T00:00:00"/>
    <n v="580"/>
  </r>
  <r>
    <n v="2870"/>
    <x v="2"/>
    <x v="67"/>
    <n v="1166"/>
    <x v="140"/>
    <n v="3230"/>
    <n v="6"/>
    <s v="C.Prabavathi"/>
    <x v="643"/>
    <d v="2021-05-31T00:00:00"/>
    <d v="2022-12-31T00:00:00"/>
    <n v="580"/>
  </r>
  <r>
    <n v="2871"/>
    <x v="2"/>
    <x v="67"/>
    <n v="1166"/>
    <x v="140"/>
    <n v="3231"/>
    <n v="7"/>
    <s v="S.Kanthamma"/>
    <x v="652"/>
    <d v="2021-05-31T00:00:00"/>
    <d v="2022-12-31T00:00:00"/>
    <n v="580"/>
  </r>
  <r>
    <n v="2872"/>
    <x v="2"/>
    <x v="67"/>
    <n v="1166"/>
    <x v="140"/>
    <n v="3232"/>
    <n v="8"/>
    <s v="S.Pakiramma"/>
    <x v="600"/>
    <d v="2021-05-31T00:00:00"/>
    <d v="2022-12-31T00:00:00"/>
    <n v="580"/>
  </r>
  <r>
    <n v="2873"/>
    <x v="2"/>
    <x v="67"/>
    <n v="1166"/>
    <x v="140"/>
    <n v="3233"/>
    <n v="9"/>
    <s v="Ramanarayanamma"/>
    <x v="652"/>
    <d v="2021-05-31T00:00:00"/>
    <d v="2022-12-31T00:00:00"/>
    <n v="580"/>
  </r>
  <r>
    <n v="2874"/>
    <x v="2"/>
    <x v="67"/>
    <n v="1166"/>
    <x v="140"/>
    <n v="3234"/>
    <n v="10"/>
    <s v="Savithramma"/>
    <x v="653"/>
    <d v="2021-05-31T00:00:00"/>
    <d v="2022-12-31T00:00:00"/>
    <n v="580"/>
  </r>
  <r>
    <n v="2875"/>
    <x v="1"/>
    <x v="93"/>
    <n v="1155"/>
    <x v="132"/>
    <n v="3235"/>
    <n v="36"/>
    <s v="T.Girijamma"/>
    <x v="603"/>
    <d v="2021-05-31T00:00:00"/>
    <d v="2022-12-31T00:00:00"/>
    <n v="580"/>
  </r>
  <r>
    <n v="2876"/>
    <x v="1"/>
    <x v="93"/>
    <n v="1155"/>
    <x v="132"/>
    <n v="3236"/>
    <n v="37"/>
    <s v="T.Annapurnamma"/>
    <x v="603"/>
    <d v="2021-05-31T00:00:00"/>
    <d v="2022-12-31T00:00:00"/>
    <n v="580"/>
  </r>
  <r>
    <n v="2877"/>
    <x v="1"/>
    <x v="93"/>
    <n v="1155"/>
    <x v="132"/>
    <n v="3237"/>
    <n v="38"/>
    <s v="T.Sivamma"/>
    <x v="603"/>
    <d v="2021-05-31T00:00:00"/>
    <d v="2022-12-31T00:00:00"/>
    <n v="580"/>
  </r>
  <r>
    <n v="2878"/>
    <x v="1"/>
    <x v="93"/>
    <n v="1155"/>
    <x v="132"/>
    <n v="3238"/>
    <n v="39"/>
    <s v="Mamatha"/>
    <x v="603"/>
    <d v="2021-05-31T00:00:00"/>
    <d v="2022-12-31T00:00:00"/>
    <n v="580"/>
  </r>
  <r>
    <n v="2879"/>
    <x v="1"/>
    <x v="93"/>
    <n v="1155"/>
    <x v="132"/>
    <n v="3239"/>
    <n v="40"/>
    <s v="T.Kesamma"/>
    <x v="603"/>
    <d v="2021-05-31T00:00:00"/>
    <d v="2022-12-31T00:00:00"/>
    <n v="580"/>
  </r>
  <r>
    <n v="2880"/>
    <x v="15"/>
    <x v="102"/>
    <n v="1168"/>
    <x v="141"/>
    <n v="3240"/>
    <n v="1"/>
    <s v="Shaik Shabana"/>
    <x v="654"/>
    <d v="2021-05-31T00:00:00"/>
    <d v="2022-12-31T00:00:00"/>
    <n v="580"/>
  </r>
  <r>
    <n v="2881"/>
    <x v="15"/>
    <x v="102"/>
    <n v="1168"/>
    <x v="141"/>
    <n v="3241"/>
    <n v="2"/>
    <s v="Mulla Menataz"/>
    <x v="655"/>
    <d v="2021-05-31T00:00:00"/>
    <d v="2022-12-31T00:00:00"/>
    <n v="580"/>
  </r>
  <r>
    <n v="2882"/>
    <x v="15"/>
    <x v="102"/>
    <n v="1168"/>
    <x v="141"/>
    <n v="3242"/>
    <n v="3"/>
    <s v="Katubadi Sunkamma"/>
    <x v="656"/>
    <d v="2021-05-31T00:00:00"/>
    <d v="2022-12-31T00:00:00"/>
    <n v="580"/>
  </r>
  <r>
    <n v="2883"/>
    <x v="15"/>
    <x v="102"/>
    <n v="1168"/>
    <x v="141"/>
    <n v="3243"/>
    <n v="4"/>
    <s v="Katubadi Obulamma"/>
    <x v="657"/>
    <d v="2021-05-31T00:00:00"/>
    <d v="2022-12-31T00:00:00"/>
    <n v="580"/>
  </r>
  <r>
    <n v="2884"/>
    <x v="15"/>
    <x v="102"/>
    <n v="1168"/>
    <x v="141"/>
    <n v="3244"/>
    <n v="5"/>
    <s v="A Sulochana"/>
    <x v="658"/>
    <d v="2021-05-31T00:00:00"/>
    <d v="2022-12-31T00:00:00"/>
    <n v="580"/>
  </r>
  <r>
    <n v="2885"/>
    <x v="15"/>
    <x v="102"/>
    <n v="1168"/>
    <x v="141"/>
    <n v="3245"/>
    <n v="6"/>
    <s v="Akula Kajabbe"/>
    <x v="659"/>
    <d v="2021-05-31T00:00:00"/>
    <d v="2022-12-31T00:00:00"/>
    <n v="580"/>
  </r>
  <r>
    <n v="2886"/>
    <x v="15"/>
    <x v="102"/>
    <n v="1168"/>
    <x v="141"/>
    <n v="3246"/>
    <n v="7"/>
    <s v="M Salamma"/>
    <x v="642"/>
    <d v="2021-05-31T00:00:00"/>
    <d v="2022-12-31T00:00:00"/>
    <n v="580"/>
  </r>
  <r>
    <n v="2887"/>
    <x v="15"/>
    <x v="102"/>
    <n v="1168"/>
    <x v="141"/>
    <n v="3247"/>
    <n v="8"/>
    <s v="Y Srilakshmi"/>
    <x v="656"/>
    <d v="2021-05-31T00:00:00"/>
    <d v="2022-12-31T00:00:00"/>
    <n v="580"/>
  </r>
  <r>
    <n v="2888"/>
    <x v="15"/>
    <x v="102"/>
    <n v="1168"/>
    <x v="141"/>
    <n v="3248"/>
    <n v="9"/>
    <s v="Y Vimala"/>
    <x v="659"/>
    <d v="2021-05-31T00:00:00"/>
    <d v="2022-12-31T00:00:00"/>
    <n v="580"/>
  </r>
  <r>
    <n v="2889"/>
    <x v="15"/>
    <x v="102"/>
    <n v="1168"/>
    <x v="141"/>
    <n v="3249"/>
    <n v="10"/>
    <s v="D Ramadevi"/>
    <x v="660"/>
    <d v="2021-05-31T00:00:00"/>
    <d v="2022-12-31T00:00:00"/>
    <n v="580"/>
  </r>
  <r>
    <n v="2890"/>
    <x v="0"/>
    <x v="101"/>
    <n v="894"/>
    <x v="92"/>
    <n v="3250"/>
    <n v="2"/>
    <s v="T.Lakshminarayanamma"/>
    <x v="661"/>
    <d v="2021-05-31T00:00:00"/>
    <d v="2022-12-31T00:00:00"/>
    <n v="580"/>
  </r>
  <r>
    <n v="2891"/>
    <x v="0"/>
    <x v="101"/>
    <n v="894"/>
    <x v="92"/>
    <n v="3251"/>
    <n v="3"/>
    <s v="D.Nirmala"/>
    <x v="662"/>
    <d v="2021-05-31T00:00:00"/>
    <d v="2022-12-31T00:00:00"/>
    <n v="580"/>
  </r>
  <r>
    <n v="2892"/>
    <x v="0"/>
    <x v="101"/>
    <n v="894"/>
    <x v="92"/>
    <n v="3252"/>
    <n v="4"/>
    <s v="D.Ramanjinamma"/>
    <x v="661"/>
    <d v="2021-05-31T00:00:00"/>
    <d v="2022-12-31T00:00:00"/>
    <n v="580"/>
  </r>
  <r>
    <n v="2893"/>
    <x v="0"/>
    <x v="101"/>
    <n v="894"/>
    <x v="92"/>
    <n v="3253"/>
    <n v="5"/>
    <s v="P.Savithri"/>
    <x v="661"/>
    <d v="2021-05-31T00:00:00"/>
    <d v="2022-12-31T00:00:00"/>
    <n v="580"/>
  </r>
  <r>
    <n v="2894"/>
    <x v="0"/>
    <x v="101"/>
    <n v="894"/>
    <x v="92"/>
    <n v="3254"/>
    <n v="6"/>
    <s v="Kondamma"/>
    <x v="663"/>
    <d v="2021-05-31T00:00:00"/>
    <d v="2022-12-31T00:00:00"/>
    <n v="580"/>
  </r>
  <r>
    <n v="2895"/>
    <x v="0"/>
    <x v="101"/>
    <n v="894"/>
    <x v="92"/>
    <n v="3255"/>
    <n v="7"/>
    <s v="A.Naramma"/>
    <x v="664"/>
    <d v="2021-05-31T00:00:00"/>
    <d v="2022-12-31T00:00:00"/>
    <n v="580"/>
  </r>
  <r>
    <n v="2896"/>
    <x v="0"/>
    <x v="101"/>
    <n v="894"/>
    <x v="92"/>
    <n v="3256"/>
    <n v="8"/>
    <s v="C.Vani"/>
    <x v="665"/>
    <d v="2021-05-31T00:00:00"/>
    <d v="2022-12-31T00:00:00"/>
    <n v="580"/>
  </r>
  <r>
    <n v="2897"/>
    <x v="0"/>
    <x v="101"/>
    <n v="894"/>
    <x v="92"/>
    <n v="3257"/>
    <n v="9"/>
    <s v="C.Nagalakshmi"/>
    <x v="664"/>
    <d v="2021-05-31T00:00:00"/>
    <d v="2022-12-31T00:00:00"/>
    <n v="580"/>
  </r>
  <r>
    <n v="2898"/>
    <x v="0"/>
    <x v="101"/>
    <n v="894"/>
    <x v="92"/>
    <n v="3258"/>
    <n v="10"/>
    <s v="A.Lakshminarayanamma"/>
    <x v="661"/>
    <d v="2021-05-31T00:00:00"/>
    <d v="2022-12-31T00:00:00"/>
    <n v="580"/>
  </r>
  <r>
    <n v="2899"/>
    <x v="0"/>
    <x v="101"/>
    <n v="894"/>
    <x v="92"/>
    <n v="3259"/>
    <n v="11"/>
    <s v="B.Varalakshmi"/>
    <x v="635"/>
    <d v="2021-05-31T00:00:00"/>
    <d v="2022-12-31T00:00:00"/>
    <n v="580"/>
  </r>
  <r>
    <n v="2900"/>
    <x v="0"/>
    <x v="101"/>
    <n v="894"/>
    <x v="92"/>
    <n v="3260"/>
    <n v="12"/>
    <s v="D.Lakshminarasamma"/>
    <x v="635"/>
    <d v="2021-05-31T00:00:00"/>
    <d v="2022-12-31T00:00:00"/>
    <n v="580"/>
  </r>
  <r>
    <n v="2901"/>
    <x v="0"/>
    <x v="101"/>
    <n v="894"/>
    <x v="92"/>
    <n v="3261"/>
    <n v="13"/>
    <s v="G.Lakshmi"/>
    <x v="665"/>
    <d v="2021-05-31T00:00:00"/>
    <d v="2022-12-31T00:00:00"/>
    <n v="580"/>
  </r>
  <r>
    <n v="2902"/>
    <x v="0"/>
    <x v="101"/>
    <n v="894"/>
    <x v="92"/>
    <n v="3262"/>
    <n v="14"/>
    <s v="G.Lakshmidevi"/>
    <x v="665"/>
    <d v="2021-05-31T00:00:00"/>
    <d v="2022-12-31T00:00:00"/>
    <n v="580"/>
  </r>
  <r>
    <n v="2903"/>
    <x v="0"/>
    <x v="101"/>
    <n v="894"/>
    <x v="92"/>
    <n v="3263"/>
    <n v="15"/>
    <s v="D.Narayanamma"/>
    <x v="665"/>
    <d v="2021-05-31T00:00:00"/>
    <d v="2022-12-31T00:00:00"/>
    <n v="580"/>
  </r>
  <r>
    <n v="2904"/>
    <x v="0"/>
    <x v="101"/>
    <n v="894"/>
    <x v="92"/>
    <n v="3264"/>
    <n v="16"/>
    <s v="Y.Sukanya"/>
    <x v="665"/>
    <d v="2021-05-31T00:00:00"/>
    <d v="2022-12-31T00:00:00"/>
    <n v="580"/>
  </r>
  <r>
    <n v="2905"/>
    <x v="0"/>
    <x v="101"/>
    <n v="894"/>
    <x v="92"/>
    <n v="3265"/>
    <n v="17"/>
    <s v="G Alevelamma"/>
    <x v="609"/>
    <d v="2021-05-31T00:00:00"/>
    <d v="2022-12-31T00:00:00"/>
    <n v="580"/>
  </r>
  <r>
    <n v="2906"/>
    <x v="0"/>
    <x v="101"/>
    <n v="894"/>
    <x v="92"/>
    <n v="3266"/>
    <n v="18"/>
    <s v="Lakshmi Narayanamma"/>
    <x v="666"/>
    <d v="2021-05-31T00:00:00"/>
    <d v="2022-12-31T00:00:00"/>
    <n v="580"/>
  </r>
  <r>
    <n v="2907"/>
    <x v="0"/>
    <x v="101"/>
    <n v="894"/>
    <x v="92"/>
    <n v="3267"/>
    <n v="19"/>
    <s v="T Lakshminarayanamma"/>
    <x v="666"/>
    <d v="2021-05-31T00:00:00"/>
    <d v="2022-12-31T00:00:00"/>
    <n v="580"/>
  </r>
  <r>
    <n v="2908"/>
    <x v="0"/>
    <x v="101"/>
    <n v="894"/>
    <x v="92"/>
    <n v="3268"/>
    <n v="20"/>
    <s v="D Geetha"/>
    <x v="666"/>
    <d v="2021-05-31T00:00:00"/>
    <d v="2022-12-31T00:00:00"/>
    <n v="580"/>
  </r>
  <r>
    <n v="2909"/>
    <x v="10"/>
    <x v="85"/>
    <n v="1169"/>
    <x v="122"/>
    <n v="3269"/>
    <n v="1"/>
    <s v="C.Ramalakshmma"/>
    <x v="639"/>
    <d v="2021-05-31T00:00:00"/>
    <d v="2022-12-31T00:00:00"/>
    <n v="580"/>
  </r>
  <r>
    <n v="2910"/>
    <x v="10"/>
    <x v="85"/>
    <n v="1169"/>
    <x v="122"/>
    <n v="3270"/>
    <n v="2"/>
    <s v="Aahalya.K"/>
    <x v="639"/>
    <d v="2021-05-31T00:00:00"/>
    <d v="2022-12-31T00:00:00"/>
    <n v="580"/>
  </r>
  <r>
    <n v="2911"/>
    <x v="10"/>
    <x v="85"/>
    <n v="1169"/>
    <x v="122"/>
    <n v="3271"/>
    <n v="3"/>
    <s v="Subbamma.K"/>
    <x v="639"/>
    <d v="2021-05-31T00:00:00"/>
    <d v="2022-12-31T00:00:00"/>
    <n v="580"/>
  </r>
  <r>
    <n v="2912"/>
    <x v="10"/>
    <x v="85"/>
    <n v="1169"/>
    <x v="122"/>
    <n v="3272"/>
    <n v="4"/>
    <s v="Venkatalakshmma"/>
    <x v="639"/>
    <d v="2021-05-31T00:00:00"/>
    <d v="2022-12-31T00:00:00"/>
    <n v="580"/>
  </r>
  <r>
    <n v="2913"/>
    <x v="10"/>
    <x v="85"/>
    <n v="1169"/>
    <x v="122"/>
    <n v="3273"/>
    <n v="5"/>
    <s v="Parvathamma.K"/>
    <x v="639"/>
    <d v="2021-05-31T00:00:00"/>
    <d v="2022-12-31T00:00:00"/>
    <n v="580"/>
  </r>
  <r>
    <n v="2914"/>
    <x v="10"/>
    <x v="85"/>
    <n v="1169"/>
    <x v="122"/>
    <n v="3274"/>
    <n v="6"/>
    <s v="Yoshodamma.A"/>
    <x v="639"/>
    <d v="2021-05-31T00:00:00"/>
    <d v="2022-12-31T00:00:00"/>
    <n v="580"/>
  </r>
  <r>
    <n v="2915"/>
    <x v="10"/>
    <x v="85"/>
    <n v="1169"/>
    <x v="122"/>
    <n v="3275"/>
    <n v="7"/>
    <s v="D.Santhamma"/>
    <x v="639"/>
    <d v="2021-05-31T00:00:00"/>
    <d v="2022-12-31T00:00:00"/>
    <n v="580"/>
  </r>
  <r>
    <n v="2916"/>
    <x v="10"/>
    <x v="85"/>
    <n v="1169"/>
    <x v="122"/>
    <n v="3276"/>
    <n v="8"/>
    <s v="D.Kanthamma"/>
    <x v="639"/>
    <d v="2021-05-31T00:00:00"/>
    <d v="2022-12-31T00:00:00"/>
    <n v="580"/>
  </r>
  <r>
    <n v="2917"/>
    <x v="10"/>
    <x v="85"/>
    <n v="1169"/>
    <x v="122"/>
    <n v="3277"/>
    <n v="9"/>
    <s v="Y.Veerabadra"/>
    <x v="639"/>
    <d v="2021-05-31T00:00:00"/>
    <d v="2022-12-31T00:00:00"/>
    <n v="580"/>
  </r>
  <r>
    <n v="2918"/>
    <x v="10"/>
    <x v="85"/>
    <n v="1169"/>
    <x v="122"/>
    <n v="3278"/>
    <n v="10"/>
    <s v="P.Sugunamma"/>
    <x v="639"/>
    <d v="2021-05-31T00:00:00"/>
    <d v="2022-12-31T00:00:00"/>
    <n v="580"/>
  </r>
  <r>
    <n v="2919"/>
    <x v="10"/>
    <x v="85"/>
    <n v="1169"/>
    <x v="122"/>
    <n v="3279"/>
    <n v="11"/>
    <s v="E.Prameela"/>
    <x v="548"/>
    <d v="2021-05-31T00:00:00"/>
    <d v="2022-12-31T00:00:00"/>
    <n v="580"/>
  </r>
  <r>
    <n v="2920"/>
    <x v="10"/>
    <x v="85"/>
    <n v="1169"/>
    <x v="122"/>
    <n v="3280"/>
    <n v="12"/>
    <s v="G.Thulashamma"/>
    <x v="548"/>
    <d v="2021-05-31T00:00:00"/>
    <d v="2022-12-31T00:00:00"/>
    <n v="580"/>
  </r>
  <r>
    <n v="2921"/>
    <x v="10"/>
    <x v="85"/>
    <n v="1169"/>
    <x v="122"/>
    <n v="3281"/>
    <n v="13"/>
    <s v="K.Adhilakshmamma"/>
    <x v="667"/>
    <d v="2021-05-31T00:00:00"/>
    <d v="2022-12-31T00:00:00"/>
    <n v="580"/>
  </r>
  <r>
    <n v="2922"/>
    <x v="10"/>
    <x v="85"/>
    <n v="1169"/>
    <x v="122"/>
    <n v="3282"/>
    <n v="14"/>
    <s v="Suryanarayana"/>
    <x v="667"/>
    <d v="2021-05-31T00:00:00"/>
    <d v="2022-12-31T00:00:00"/>
    <n v="580"/>
  </r>
  <r>
    <n v="2923"/>
    <x v="10"/>
    <x v="85"/>
    <n v="1169"/>
    <x v="122"/>
    <n v="3283"/>
    <n v="15"/>
    <s v="Yashodhamma.P"/>
    <x v="667"/>
    <d v="2021-05-31T00:00:00"/>
    <d v="2022-12-31T00:00:00"/>
    <n v="580"/>
  </r>
  <r>
    <n v="2924"/>
    <x v="10"/>
    <x v="85"/>
    <n v="1169"/>
    <x v="122"/>
    <n v="3284"/>
    <n v="16"/>
    <s v="Y.Lalitha"/>
    <x v="548"/>
    <d v="2021-05-31T00:00:00"/>
    <d v="2022-12-31T00:00:00"/>
    <n v="580"/>
  </r>
  <r>
    <n v="2925"/>
    <x v="10"/>
    <x v="85"/>
    <n v="1169"/>
    <x v="122"/>
    <n v="3285"/>
    <n v="17"/>
    <s v="P.Lakshmidevi"/>
    <x v="667"/>
    <d v="2021-05-31T00:00:00"/>
    <d v="2022-12-31T00:00:00"/>
    <n v="580"/>
  </r>
  <r>
    <n v="2926"/>
    <x v="10"/>
    <x v="85"/>
    <n v="1169"/>
    <x v="122"/>
    <n v="3286"/>
    <n v="18"/>
    <s v="C.Venkataramappa"/>
    <x v="667"/>
    <d v="2021-05-31T00:00:00"/>
    <d v="2022-12-31T00:00:00"/>
    <n v="580"/>
  </r>
  <r>
    <n v="2927"/>
    <x v="10"/>
    <x v="85"/>
    <n v="1169"/>
    <x v="122"/>
    <n v="3287"/>
    <n v="19"/>
    <s v="Saraswathi.K"/>
    <x v="548"/>
    <d v="2021-05-31T00:00:00"/>
    <d v="2022-12-31T00:00:00"/>
    <n v="580"/>
  </r>
  <r>
    <n v="2928"/>
    <x v="10"/>
    <x v="85"/>
    <n v="1169"/>
    <x v="122"/>
    <n v="3288"/>
    <n v="20"/>
    <s v="Sailaja.L"/>
    <x v="548"/>
    <d v="2021-05-31T00:00:00"/>
    <d v="2022-12-31T00:00:00"/>
    <n v="580"/>
  </r>
  <r>
    <n v="2929"/>
    <x v="7"/>
    <x v="92"/>
    <n v="1160"/>
    <x v="142"/>
    <n v="3289"/>
    <n v="1"/>
    <s v="K.Nadini"/>
    <x v="668"/>
    <d v="2021-05-31T00:00:00"/>
    <d v="2022-12-31T00:00:00"/>
    <n v="580"/>
  </r>
  <r>
    <n v="2930"/>
    <x v="7"/>
    <x v="92"/>
    <n v="1160"/>
    <x v="142"/>
    <n v="3290"/>
    <n v="2"/>
    <s v="K.Sree devi"/>
    <x v="668"/>
    <d v="2021-05-31T00:00:00"/>
    <d v="2022-12-31T00:00:00"/>
    <n v="580"/>
  </r>
  <r>
    <n v="2931"/>
    <x v="7"/>
    <x v="92"/>
    <n v="1160"/>
    <x v="142"/>
    <n v="3291"/>
    <n v="3"/>
    <s v="K.Nagalakshmi"/>
    <x v="668"/>
    <d v="2021-05-31T00:00:00"/>
    <d v="2022-12-31T00:00:00"/>
    <n v="580"/>
  </r>
  <r>
    <n v="2932"/>
    <x v="7"/>
    <x v="92"/>
    <n v="1160"/>
    <x v="142"/>
    <n v="3292"/>
    <n v="4"/>
    <s v="K.Ravali"/>
    <x v="668"/>
    <d v="2021-05-31T00:00:00"/>
    <d v="2022-12-31T00:00:00"/>
    <n v="580"/>
  </r>
  <r>
    <n v="2933"/>
    <x v="7"/>
    <x v="92"/>
    <n v="1160"/>
    <x v="142"/>
    <n v="3293"/>
    <n v="5"/>
    <s v="K.Kamalamma"/>
    <x v="668"/>
    <d v="2021-05-31T00:00:00"/>
    <d v="2022-12-31T00:00:00"/>
    <n v="580"/>
  </r>
  <r>
    <n v="2934"/>
    <x v="7"/>
    <x v="92"/>
    <n v="1160"/>
    <x v="142"/>
    <n v="3294"/>
    <n v="6"/>
    <s v="K.Pushavathi"/>
    <x v="668"/>
    <d v="2021-05-31T00:00:00"/>
    <d v="2022-12-31T00:00:00"/>
    <n v="580"/>
  </r>
  <r>
    <n v="2935"/>
    <x v="7"/>
    <x v="92"/>
    <n v="1160"/>
    <x v="142"/>
    <n v="3295"/>
    <n v="7"/>
    <s v="K.Vijayalakshmi"/>
    <x v="668"/>
    <d v="2021-05-31T00:00:00"/>
    <d v="2022-12-31T00:00:00"/>
    <n v="580"/>
  </r>
  <r>
    <n v="2936"/>
    <x v="7"/>
    <x v="92"/>
    <n v="1160"/>
    <x v="142"/>
    <n v="3296"/>
    <n v="8"/>
    <s v="M.Saraswathi"/>
    <x v="668"/>
    <d v="2021-05-31T00:00:00"/>
    <d v="2022-12-31T00:00:00"/>
    <n v="580"/>
  </r>
  <r>
    <n v="2937"/>
    <x v="7"/>
    <x v="92"/>
    <n v="1160"/>
    <x v="142"/>
    <n v="3297"/>
    <n v="9"/>
    <s v="D.Anuradha"/>
    <x v="668"/>
    <d v="2021-05-31T00:00:00"/>
    <d v="2022-12-31T00:00:00"/>
    <n v="580"/>
  </r>
  <r>
    <n v="2938"/>
    <x v="7"/>
    <x v="92"/>
    <n v="1160"/>
    <x v="142"/>
    <n v="3298"/>
    <n v="10"/>
    <s v="D.Ramalakshmi"/>
    <x v="668"/>
    <d v="2021-05-31T00:00:00"/>
    <d v="2022-12-31T00:00:00"/>
    <n v="580"/>
  </r>
  <r>
    <n v="2939"/>
    <x v="7"/>
    <x v="92"/>
    <n v="1076"/>
    <x v="129"/>
    <n v="3299"/>
    <n v="34"/>
    <s v="S.Sugunamma"/>
    <x v="666"/>
    <d v="2021-05-31T00:00:00"/>
    <d v="2022-12-31T00:00:00"/>
    <n v="580"/>
  </r>
  <r>
    <n v="2940"/>
    <x v="7"/>
    <x v="92"/>
    <n v="1076"/>
    <x v="129"/>
    <n v="3300"/>
    <n v="35"/>
    <s v="T.Sujatha"/>
    <x v="666"/>
    <d v="2021-05-31T00:00:00"/>
    <d v="2022-12-31T00:00:00"/>
    <n v="580"/>
  </r>
  <r>
    <n v="2941"/>
    <x v="7"/>
    <x v="92"/>
    <n v="1076"/>
    <x v="129"/>
    <n v="3301"/>
    <n v="36"/>
    <s v="Hemavathi"/>
    <x v="666"/>
    <d v="2021-05-31T00:00:00"/>
    <d v="2022-12-31T00:00:00"/>
    <n v="580"/>
  </r>
  <r>
    <n v="2942"/>
    <x v="7"/>
    <x v="92"/>
    <n v="1076"/>
    <x v="129"/>
    <n v="3302"/>
    <n v="37"/>
    <s v="M.Sulochanamma"/>
    <x v="666"/>
    <d v="2021-05-31T00:00:00"/>
    <d v="2022-12-31T00:00:00"/>
    <n v="580"/>
  </r>
  <r>
    <n v="2943"/>
    <x v="7"/>
    <x v="92"/>
    <n v="1076"/>
    <x v="129"/>
    <n v="3303"/>
    <n v="38"/>
    <s v="G.sulochanamma"/>
    <x v="666"/>
    <d v="2021-05-31T00:00:00"/>
    <d v="2022-12-31T00:00:00"/>
    <n v="580"/>
  </r>
  <r>
    <n v="2944"/>
    <x v="7"/>
    <x v="92"/>
    <n v="1076"/>
    <x v="129"/>
    <n v="3304"/>
    <n v="39"/>
    <s v="G.Suvarna"/>
    <x v="666"/>
    <d v="2021-05-31T00:00:00"/>
    <d v="2022-12-31T00:00:00"/>
    <n v="580"/>
  </r>
  <r>
    <n v="2945"/>
    <x v="7"/>
    <x v="92"/>
    <n v="1076"/>
    <x v="129"/>
    <n v="3305"/>
    <n v="40"/>
    <s v="G.Svaranalatha"/>
    <x v="596"/>
    <d v="2021-05-31T00:00:00"/>
    <d v="2022-12-31T00:00:00"/>
    <n v="580"/>
  </r>
  <r>
    <n v="2946"/>
    <x v="12"/>
    <x v="103"/>
    <n v="1174"/>
    <x v="143"/>
    <n v="3306"/>
    <n v="1"/>
    <s v="C.Bucchamma"/>
    <x v="669"/>
    <d v="2021-05-31T00:00:00"/>
    <d v="2022-12-31T00:00:00"/>
    <n v="580"/>
  </r>
  <r>
    <n v="2947"/>
    <x v="12"/>
    <x v="103"/>
    <n v="1174"/>
    <x v="143"/>
    <n v="3307"/>
    <n v="2"/>
    <s v="Batthineni Minakshi"/>
    <x v="630"/>
    <d v="2021-05-31T00:00:00"/>
    <d v="2022-12-31T00:00:00"/>
    <n v="580"/>
  </r>
  <r>
    <n v="2948"/>
    <x v="12"/>
    <x v="103"/>
    <n v="1174"/>
    <x v="143"/>
    <n v="3308"/>
    <n v="3"/>
    <s v="Bathineni Sravani"/>
    <x v="630"/>
    <d v="2021-05-31T00:00:00"/>
    <d v="2022-12-31T00:00:00"/>
    <n v="580"/>
  </r>
  <r>
    <n v="2949"/>
    <x v="12"/>
    <x v="103"/>
    <n v="1174"/>
    <x v="143"/>
    <n v="3309"/>
    <n v="4"/>
    <s v="Tarigopula Umadevi"/>
    <x v="664"/>
    <d v="2021-05-31T00:00:00"/>
    <d v="2022-12-31T00:00:00"/>
    <n v="580"/>
  </r>
  <r>
    <n v="2950"/>
    <x v="12"/>
    <x v="103"/>
    <n v="1174"/>
    <x v="143"/>
    <n v="3310"/>
    <n v="5"/>
    <s v="Challa Sasikala"/>
    <x v="664"/>
    <d v="2021-05-31T00:00:00"/>
    <d v="2022-12-31T00:00:00"/>
    <n v="580"/>
  </r>
  <r>
    <n v="2951"/>
    <x v="12"/>
    <x v="103"/>
    <n v="1174"/>
    <x v="143"/>
    <n v="3311"/>
    <n v="6"/>
    <s v="Challa Latha"/>
    <x v="664"/>
    <d v="2021-05-31T00:00:00"/>
    <d v="2022-12-31T00:00:00"/>
    <n v="580"/>
  </r>
  <r>
    <n v="2952"/>
    <x v="12"/>
    <x v="103"/>
    <n v="1174"/>
    <x v="143"/>
    <n v="3312"/>
    <n v="7"/>
    <s v="Bathneni Sukanya"/>
    <x v="630"/>
    <d v="2021-05-31T00:00:00"/>
    <d v="2022-12-31T00:00:00"/>
    <n v="580"/>
  </r>
  <r>
    <n v="2953"/>
    <x v="12"/>
    <x v="103"/>
    <n v="1174"/>
    <x v="143"/>
    <n v="3313"/>
    <n v="8"/>
    <s v="C.Madavi"/>
    <x v="669"/>
    <d v="2021-05-31T00:00:00"/>
    <d v="2022-12-31T00:00:00"/>
    <n v="580"/>
  </r>
  <r>
    <n v="2954"/>
    <x v="12"/>
    <x v="103"/>
    <n v="1174"/>
    <x v="143"/>
    <n v="3314"/>
    <n v="9"/>
    <s v="Challa Nagamani"/>
    <x v="630"/>
    <d v="2021-05-31T00:00:00"/>
    <d v="2022-12-31T00:00:00"/>
    <n v="580"/>
  </r>
  <r>
    <n v="2955"/>
    <x v="12"/>
    <x v="103"/>
    <n v="1174"/>
    <x v="143"/>
    <n v="3315"/>
    <n v="10"/>
    <s v="Challa Lakshimidevi"/>
    <x v="664"/>
    <d v="2021-05-31T00:00:00"/>
    <d v="2022-12-31T00:00:00"/>
    <n v="580"/>
  </r>
  <r>
    <n v="2956"/>
    <x v="15"/>
    <x v="102"/>
    <n v="1168"/>
    <x v="141"/>
    <n v="3316"/>
    <n v="11"/>
    <s v="D Ramanjenamma"/>
    <x v="670"/>
    <d v="2021-05-31T00:00:00"/>
    <d v="2022-12-31T00:00:00"/>
    <n v="580"/>
  </r>
  <r>
    <n v="2957"/>
    <x v="15"/>
    <x v="102"/>
    <n v="1168"/>
    <x v="141"/>
    <n v="3317"/>
    <n v="12"/>
    <s v="m.sukkanya"/>
    <x v="660"/>
    <d v="2021-05-31T00:00:00"/>
    <d v="2022-12-31T00:00:00"/>
    <n v="580"/>
  </r>
  <r>
    <n v="2958"/>
    <x v="15"/>
    <x v="102"/>
    <n v="1168"/>
    <x v="141"/>
    <n v="3318"/>
    <n v="13"/>
    <s v="M Lakishmidevi"/>
    <x v="656"/>
    <d v="2021-05-31T00:00:00"/>
    <d v="2022-12-31T00:00:00"/>
    <n v="580"/>
  </r>
  <r>
    <n v="2959"/>
    <x v="15"/>
    <x v="102"/>
    <n v="1168"/>
    <x v="141"/>
    <n v="3319"/>
    <n v="14"/>
    <s v="V Ramanamma"/>
    <x v="642"/>
    <d v="2021-05-31T00:00:00"/>
    <d v="2022-12-31T00:00:00"/>
    <n v="580"/>
  </r>
  <r>
    <n v="2960"/>
    <x v="15"/>
    <x v="102"/>
    <n v="1168"/>
    <x v="141"/>
    <n v="3320"/>
    <n v="15"/>
    <s v="Lakshmi"/>
    <x v="671"/>
    <d v="2021-05-31T00:00:00"/>
    <d v="2022-12-31T00:00:00"/>
    <n v="580"/>
  </r>
  <r>
    <n v="2961"/>
    <x v="15"/>
    <x v="102"/>
    <n v="1168"/>
    <x v="141"/>
    <n v="3321"/>
    <n v="16"/>
    <s v="G.sallama"/>
    <x v="672"/>
    <d v="2021-05-31T00:00:00"/>
    <d v="2022-12-31T00:00:00"/>
    <n v="580"/>
  </r>
  <r>
    <n v="2962"/>
    <x v="15"/>
    <x v="102"/>
    <n v="1168"/>
    <x v="141"/>
    <n v="3322"/>
    <n v="17"/>
    <s v="G Ramalingamma"/>
    <x v="673"/>
    <d v="2021-05-31T00:00:00"/>
    <d v="2022-12-31T00:00:00"/>
    <n v="580"/>
  </r>
  <r>
    <n v="2963"/>
    <x v="15"/>
    <x v="102"/>
    <n v="1168"/>
    <x v="141"/>
    <n v="3323"/>
    <n v="18"/>
    <s v="Lakshminarasamma"/>
    <x v="671"/>
    <d v="2021-05-31T00:00:00"/>
    <d v="2022-12-31T00:00:00"/>
    <n v="580"/>
  </r>
  <r>
    <n v="2964"/>
    <x v="15"/>
    <x v="102"/>
    <n v="1168"/>
    <x v="141"/>
    <n v="3324"/>
    <n v="19"/>
    <s v="G.obulamma"/>
    <x v="674"/>
    <d v="2021-05-31T00:00:00"/>
    <d v="2022-12-31T00:00:00"/>
    <n v="580"/>
  </r>
  <r>
    <n v="2965"/>
    <x v="15"/>
    <x v="102"/>
    <n v="1168"/>
    <x v="141"/>
    <n v="3325"/>
    <n v="20"/>
    <s v="Kanthamma"/>
    <x v="674"/>
    <d v="2021-05-31T00:00:00"/>
    <d v="2022-12-31T00:00:00"/>
    <n v="580"/>
  </r>
  <r>
    <n v="2966"/>
    <x v="15"/>
    <x v="102"/>
    <n v="1168"/>
    <x v="141"/>
    <n v="3326"/>
    <n v="21"/>
    <s v="Lakshmidevi"/>
    <x v="672"/>
    <d v="2021-05-31T00:00:00"/>
    <d v="2022-12-31T00:00:00"/>
    <n v="580"/>
  </r>
  <r>
    <n v="2967"/>
    <x v="15"/>
    <x v="102"/>
    <n v="1168"/>
    <x v="141"/>
    <n v="3327"/>
    <n v="22"/>
    <s v="G.Lakshimi devi"/>
    <x v="546"/>
    <d v="2021-05-31T00:00:00"/>
    <d v="2022-12-31T00:00:00"/>
    <n v="580"/>
  </r>
  <r>
    <n v="2968"/>
    <x v="15"/>
    <x v="102"/>
    <n v="1168"/>
    <x v="141"/>
    <n v="3328"/>
    <n v="23"/>
    <s v="Devi"/>
    <x v="672"/>
    <d v="2021-05-31T00:00:00"/>
    <d v="2022-12-31T00:00:00"/>
    <n v="580"/>
  </r>
  <r>
    <n v="2969"/>
    <x v="11"/>
    <x v="97"/>
    <n v="1157"/>
    <x v="136"/>
    <n v="3329"/>
    <n v="14"/>
    <s v="G Lingamaiah"/>
    <x v="596"/>
    <d v="2021-05-31T00:00:00"/>
    <d v="2022-12-31T00:00:00"/>
    <n v="580"/>
  </r>
  <r>
    <n v="2970"/>
    <x v="11"/>
    <x v="97"/>
    <n v="1157"/>
    <x v="136"/>
    <n v="3330"/>
    <n v="15"/>
    <s v="Mounika"/>
    <x v="596"/>
    <d v="2021-05-31T00:00:00"/>
    <d v="2022-12-31T00:00:00"/>
    <n v="580"/>
  </r>
  <r>
    <n v="2971"/>
    <x v="10"/>
    <x v="85"/>
    <n v="1171"/>
    <x v="131"/>
    <n v="3331"/>
    <n v="1"/>
    <s v="Chendhrakala"/>
    <x v="604"/>
    <d v="2021-05-31T00:00:00"/>
    <d v="2022-12-31T00:00:00"/>
    <n v="580"/>
  </r>
  <r>
    <n v="2972"/>
    <x v="10"/>
    <x v="85"/>
    <n v="1171"/>
    <x v="131"/>
    <n v="3332"/>
    <n v="2"/>
    <s v="M.Saraswathi"/>
    <x v="604"/>
    <d v="2021-05-31T00:00:00"/>
    <d v="2022-12-31T00:00:00"/>
    <n v="580"/>
  </r>
  <r>
    <n v="2973"/>
    <x v="10"/>
    <x v="85"/>
    <n v="1171"/>
    <x v="131"/>
    <n v="3333"/>
    <n v="3"/>
    <s v="Subhadramma"/>
    <x v="604"/>
    <d v="2021-05-31T00:00:00"/>
    <d v="2022-12-31T00:00:00"/>
    <n v="580"/>
  </r>
  <r>
    <n v="2974"/>
    <x v="10"/>
    <x v="85"/>
    <n v="1171"/>
    <x v="131"/>
    <n v="3334"/>
    <n v="4"/>
    <s v="Venkatanarayanamma.B"/>
    <x v="604"/>
    <d v="2021-05-31T00:00:00"/>
    <d v="2022-12-31T00:00:00"/>
    <n v="580"/>
  </r>
  <r>
    <n v="2975"/>
    <x v="10"/>
    <x v="85"/>
    <n v="1171"/>
    <x v="131"/>
    <n v="3335"/>
    <n v="5"/>
    <s v="B.Parvathamma"/>
    <x v="604"/>
    <d v="2021-05-31T00:00:00"/>
    <d v="2022-12-31T00:00:00"/>
    <n v="580"/>
  </r>
  <r>
    <n v="2976"/>
    <x v="10"/>
    <x v="85"/>
    <n v="1171"/>
    <x v="131"/>
    <n v="3336"/>
    <n v="6"/>
    <s v="B.Govindhamma"/>
    <x v="604"/>
    <d v="2021-05-31T00:00:00"/>
    <d v="2022-12-31T00:00:00"/>
    <n v="580"/>
  </r>
  <r>
    <n v="2977"/>
    <x v="10"/>
    <x v="85"/>
    <n v="1171"/>
    <x v="131"/>
    <n v="3337"/>
    <n v="7"/>
    <s v="Sivamma"/>
    <x v="604"/>
    <d v="2021-05-31T00:00:00"/>
    <d v="2022-12-31T00:00:00"/>
    <n v="580"/>
  </r>
  <r>
    <n v="2978"/>
    <x v="10"/>
    <x v="85"/>
    <n v="1171"/>
    <x v="131"/>
    <n v="3338"/>
    <n v="8"/>
    <s v="N.Saradhamma"/>
    <x v="604"/>
    <d v="2021-05-31T00:00:00"/>
    <d v="2022-12-31T00:00:00"/>
    <n v="580"/>
  </r>
  <r>
    <n v="2979"/>
    <x v="10"/>
    <x v="85"/>
    <n v="1171"/>
    <x v="131"/>
    <n v="3339"/>
    <n v="9"/>
    <s v="Ramanamma.M"/>
    <x v="604"/>
    <d v="2021-05-31T00:00:00"/>
    <d v="2022-12-31T00:00:00"/>
    <n v="580"/>
  </r>
  <r>
    <n v="2980"/>
    <x v="10"/>
    <x v="85"/>
    <n v="1171"/>
    <x v="131"/>
    <n v="3340"/>
    <n v="10"/>
    <s v="N.Chandhrakala"/>
    <x v="602"/>
    <d v="2021-05-31T00:00:00"/>
    <d v="2022-12-31T00:00:00"/>
    <n v="580"/>
  </r>
  <r>
    <n v="2981"/>
    <x v="7"/>
    <x v="92"/>
    <n v="1076"/>
    <x v="129"/>
    <n v="3341"/>
    <n v="41"/>
    <s v="D.Gayathri"/>
    <x v="596"/>
    <d v="2021-05-31T00:00:00"/>
    <d v="2022-12-31T00:00:00"/>
    <n v="580"/>
  </r>
  <r>
    <n v="2982"/>
    <x v="7"/>
    <x v="92"/>
    <n v="1076"/>
    <x v="129"/>
    <n v="3342"/>
    <n v="42"/>
    <s v="P.Bhagya lakshmi"/>
    <x v="596"/>
    <d v="2021-05-31T00:00:00"/>
    <d v="2022-12-31T00:00:00"/>
    <n v="580"/>
  </r>
  <r>
    <n v="2983"/>
    <x v="7"/>
    <x v="92"/>
    <n v="1076"/>
    <x v="129"/>
    <n v="3343"/>
    <n v="43"/>
    <s v="D.Adimma"/>
    <x v="596"/>
    <d v="2021-05-31T00:00:00"/>
    <d v="2022-12-31T00:00:00"/>
    <n v="580"/>
  </r>
  <r>
    <n v="2984"/>
    <x v="7"/>
    <x v="92"/>
    <n v="1076"/>
    <x v="129"/>
    <n v="3344"/>
    <n v="44"/>
    <s v="P.Sivamma"/>
    <x v="596"/>
    <d v="2021-05-31T00:00:00"/>
    <d v="2022-12-31T00:00:00"/>
    <n v="580"/>
  </r>
  <r>
    <n v="2985"/>
    <x v="7"/>
    <x v="92"/>
    <n v="1076"/>
    <x v="129"/>
    <n v="3345"/>
    <n v="45"/>
    <s v="P.Umadevi"/>
    <x v="596"/>
    <d v="2021-05-31T00:00:00"/>
    <d v="2022-12-31T00:00:00"/>
    <n v="580"/>
  </r>
  <r>
    <n v="2986"/>
    <x v="7"/>
    <x v="92"/>
    <n v="1160"/>
    <x v="142"/>
    <n v="3346"/>
    <n v="11"/>
    <s v="D.Rajeswari"/>
    <x v="668"/>
    <d v="2021-05-31T00:00:00"/>
    <d v="2022-12-31T00:00:00"/>
    <n v="580"/>
  </r>
  <r>
    <n v="2987"/>
    <x v="7"/>
    <x v="92"/>
    <n v="1160"/>
    <x v="142"/>
    <n v="3347"/>
    <n v="12"/>
    <s v="D.Lakshmi devi"/>
    <x v="668"/>
    <d v="2021-05-31T00:00:00"/>
    <d v="2022-12-31T00:00:00"/>
    <n v="580"/>
  </r>
  <r>
    <n v="2988"/>
    <x v="7"/>
    <x v="92"/>
    <n v="1160"/>
    <x v="142"/>
    <n v="3348"/>
    <n v="13"/>
    <s v="G.Lakshmi radika"/>
    <x v="668"/>
    <d v="2021-05-31T00:00:00"/>
    <d v="2022-12-31T00:00:00"/>
    <n v="580"/>
  </r>
  <r>
    <n v="2989"/>
    <x v="7"/>
    <x v="92"/>
    <n v="1160"/>
    <x v="142"/>
    <n v="3349"/>
    <n v="14"/>
    <s v="D.Suguna"/>
    <x v="668"/>
    <d v="2021-05-31T00:00:00"/>
    <d v="2022-12-31T00:00:00"/>
    <n v="580"/>
  </r>
  <r>
    <n v="2990"/>
    <x v="7"/>
    <x v="92"/>
    <n v="1160"/>
    <x v="142"/>
    <n v="3350"/>
    <n v="15"/>
    <s v="G.Maheswari"/>
    <x v="668"/>
    <d v="2021-05-31T00:00:00"/>
    <d v="2022-12-31T00:00:00"/>
    <n v="580"/>
  </r>
  <r>
    <n v="2991"/>
    <x v="0"/>
    <x v="101"/>
    <n v="894"/>
    <x v="92"/>
    <n v="3351"/>
    <n v="21"/>
    <s v="Peddireddy"/>
    <x v="666"/>
    <d v="2021-05-31T00:00:00"/>
    <d v="2022-12-31T00:00:00"/>
    <n v="580"/>
  </r>
  <r>
    <n v="2992"/>
    <x v="0"/>
    <x v="101"/>
    <n v="894"/>
    <x v="92"/>
    <n v="3352"/>
    <n v="22"/>
    <s v="Aswathreddy"/>
    <x v="666"/>
    <d v="2021-05-31T00:00:00"/>
    <d v="2022-12-31T00:00:00"/>
    <n v="580"/>
  </r>
  <r>
    <n v="2993"/>
    <x v="0"/>
    <x v="101"/>
    <n v="894"/>
    <x v="92"/>
    <n v="3353"/>
    <n v="23"/>
    <s v="Ramanjinamma"/>
    <x v="666"/>
    <d v="2021-05-31T00:00:00"/>
    <d v="2022-12-31T00:00:00"/>
    <n v="580"/>
  </r>
  <r>
    <n v="2994"/>
    <x v="0"/>
    <x v="101"/>
    <n v="894"/>
    <x v="92"/>
    <n v="3354"/>
    <n v="24"/>
    <s v="Venkataramudu"/>
    <x v="666"/>
    <d v="2021-05-31T00:00:00"/>
    <d v="2022-12-31T00:00:00"/>
    <n v="580"/>
  </r>
  <r>
    <n v="2995"/>
    <x v="0"/>
    <x v="101"/>
    <n v="894"/>
    <x v="92"/>
    <n v="3355"/>
    <n v="25"/>
    <s v="Rathnamma"/>
    <x v="666"/>
    <d v="2021-05-31T00:00:00"/>
    <d v="2022-12-31T00:00:00"/>
    <n v="580"/>
  </r>
  <r>
    <n v="2996"/>
    <x v="3"/>
    <x v="89"/>
    <n v="954"/>
    <x v="144"/>
    <n v="3356"/>
    <n v="1"/>
    <s v="D.Sreelatha"/>
    <x v="565"/>
    <d v="2021-05-31T00:00:00"/>
    <d v="2022-12-31T00:00:00"/>
    <n v="580"/>
  </r>
  <r>
    <n v="2997"/>
    <x v="8"/>
    <x v="82"/>
    <n v="988"/>
    <x v="117"/>
    <n v="3357"/>
    <n v="28"/>
    <s v="Y.Jayalakshmi"/>
    <x v="675"/>
    <d v="2021-05-31T00:00:00"/>
    <d v="2022-12-31T00:00:00"/>
    <n v="580"/>
  </r>
  <r>
    <n v="2998"/>
    <x v="8"/>
    <x v="82"/>
    <n v="988"/>
    <x v="117"/>
    <n v="3358"/>
    <n v="24"/>
    <s v="Y Lakshmidevi"/>
    <x v="600"/>
    <d v="2021-05-31T00:00:00"/>
    <d v="2022-12-31T00:00:00"/>
    <n v="580"/>
  </r>
  <r>
    <n v="2999"/>
    <x v="8"/>
    <x v="82"/>
    <n v="988"/>
    <x v="117"/>
    <n v="3359"/>
    <n v="26"/>
    <s v="Y.Ramanamma"/>
    <x v="616"/>
    <d v="2021-05-31T00:00:00"/>
    <d v="2022-12-31T00:00:00"/>
    <n v="580"/>
  </r>
  <r>
    <n v="3000"/>
    <x v="8"/>
    <x v="82"/>
    <n v="988"/>
    <x v="117"/>
    <n v="3360"/>
    <n v="27"/>
    <s v="M.Kumari"/>
    <x v="600"/>
    <d v="2021-05-31T00:00:00"/>
    <d v="2022-12-31T00:00:00"/>
    <n v="580"/>
  </r>
  <r>
    <n v="3001"/>
    <x v="8"/>
    <x v="98"/>
    <n v="986"/>
    <x v="137"/>
    <n v="3361"/>
    <n v="21"/>
    <s v="B.Narasamma"/>
    <x v="640"/>
    <d v="2021-05-31T00:00:00"/>
    <d v="2022-12-31T00:00:00"/>
    <n v="580"/>
  </r>
  <r>
    <n v="3002"/>
    <x v="8"/>
    <x v="98"/>
    <n v="986"/>
    <x v="137"/>
    <n v="3362"/>
    <n v="22"/>
    <s v="B.Ramadevi"/>
    <x v="640"/>
    <d v="2021-05-31T00:00:00"/>
    <d v="2022-12-31T00:00:00"/>
    <n v="580"/>
  </r>
  <r>
    <n v="3003"/>
    <x v="8"/>
    <x v="98"/>
    <n v="986"/>
    <x v="137"/>
    <n v="3363"/>
    <n v="23"/>
    <s v="R.Sulochanamma"/>
    <x v="640"/>
    <d v="2021-05-31T00:00:00"/>
    <d v="2022-12-31T00:00:00"/>
    <n v="580"/>
  </r>
  <r>
    <n v="3004"/>
    <x v="8"/>
    <x v="98"/>
    <n v="986"/>
    <x v="137"/>
    <n v="3364"/>
    <n v="24"/>
    <s v="B.Rajeswari"/>
    <x v="640"/>
    <d v="2021-05-31T00:00:00"/>
    <d v="2022-12-31T00:00:00"/>
    <n v="580"/>
  </r>
  <r>
    <n v="3005"/>
    <x v="8"/>
    <x v="98"/>
    <n v="986"/>
    <x v="137"/>
    <n v="3365"/>
    <n v="25"/>
    <s v="R.Nagalatha"/>
    <x v="640"/>
    <d v="2021-05-31T00:00:00"/>
    <d v="2022-12-31T00:00:00"/>
    <n v="580"/>
  </r>
  <r>
    <n v="3006"/>
    <x v="8"/>
    <x v="98"/>
    <n v="986"/>
    <x v="137"/>
    <n v="3366"/>
    <n v="26"/>
    <s v="R.Venkatalaksmamma"/>
    <x v="640"/>
    <d v="2021-05-31T00:00:00"/>
    <d v="2022-12-31T00:00:00"/>
    <n v="580"/>
  </r>
  <r>
    <n v="3007"/>
    <x v="8"/>
    <x v="98"/>
    <n v="986"/>
    <x v="137"/>
    <n v="3367"/>
    <n v="27"/>
    <s v="B.Rajeswari"/>
    <x v="635"/>
    <d v="2021-05-31T00:00:00"/>
    <d v="2022-12-31T00:00:00"/>
    <n v="580"/>
  </r>
  <r>
    <n v="3008"/>
    <x v="8"/>
    <x v="98"/>
    <n v="986"/>
    <x v="137"/>
    <n v="3368"/>
    <n v="28"/>
    <s v="B.Ramulamma"/>
    <x v="635"/>
    <d v="2021-05-31T00:00:00"/>
    <d v="2022-12-31T00:00:00"/>
    <n v="580"/>
  </r>
  <r>
    <n v="3009"/>
    <x v="8"/>
    <x v="98"/>
    <n v="986"/>
    <x v="137"/>
    <n v="3369"/>
    <n v="29"/>
    <s v="B.Laksminarasamma"/>
    <x v="635"/>
    <d v="2021-05-31T00:00:00"/>
    <d v="2022-12-31T00:00:00"/>
    <n v="580"/>
  </r>
  <r>
    <n v="3010"/>
    <x v="8"/>
    <x v="98"/>
    <n v="986"/>
    <x v="137"/>
    <n v="3370"/>
    <n v="30"/>
    <s v="B.Umadevi"/>
    <x v="624"/>
    <d v="2021-05-31T00:00:00"/>
    <d v="2022-12-31T00:00:00"/>
    <n v="580"/>
  </r>
  <r>
    <n v="3011"/>
    <x v="8"/>
    <x v="98"/>
    <n v="986"/>
    <x v="137"/>
    <n v="3371"/>
    <n v="31"/>
    <s v="R.Padmavathi"/>
    <x v="637"/>
    <d v="2021-05-31T00:00:00"/>
    <d v="2022-12-31T00:00:00"/>
    <n v="580"/>
  </r>
  <r>
    <n v="3012"/>
    <x v="8"/>
    <x v="98"/>
    <n v="986"/>
    <x v="137"/>
    <n v="3372"/>
    <n v="32"/>
    <s v="M.Saraswathi"/>
    <x v="676"/>
    <d v="2021-05-31T00:00:00"/>
    <d v="2022-12-31T00:00:00"/>
    <n v="580"/>
  </r>
  <r>
    <n v="3013"/>
    <x v="8"/>
    <x v="98"/>
    <n v="986"/>
    <x v="137"/>
    <n v="3373"/>
    <n v="33"/>
    <s v="V.Srinivasulu"/>
    <x v="624"/>
    <d v="2021-05-31T00:00:00"/>
    <d v="2022-12-31T00:00:00"/>
    <n v="580"/>
  </r>
  <r>
    <n v="3014"/>
    <x v="8"/>
    <x v="98"/>
    <n v="986"/>
    <x v="137"/>
    <n v="3374"/>
    <n v="34"/>
    <s v="R.Chinna Gurramma"/>
    <x v="637"/>
    <d v="2021-05-31T00:00:00"/>
    <d v="2022-12-31T00:00:00"/>
    <n v="580"/>
  </r>
  <r>
    <n v="3015"/>
    <x v="8"/>
    <x v="98"/>
    <n v="986"/>
    <x v="137"/>
    <n v="3375"/>
    <n v="35"/>
    <s v="Suvaranamma"/>
    <x v="637"/>
    <d v="2021-05-31T00:00:00"/>
    <d v="2022-12-31T00:00:00"/>
    <n v="580"/>
  </r>
  <r>
    <n v="3016"/>
    <x v="12"/>
    <x v="103"/>
    <n v="1180"/>
    <x v="145"/>
    <n v="3376"/>
    <n v="1"/>
    <s v="G.Madhavi"/>
    <x v="619"/>
    <d v="2021-05-31T00:00:00"/>
    <d v="2022-12-31T00:00:00"/>
    <n v="580"/>
  </r>
  <r>
    <n v="3017"/>
    <x v="7"/>
    <x v="36"/>
    <n v="1047"/>
    <x v="45"/>
    <n v="3377"/>
    <n v="22"/>
    <s v="Nagamunemma"/>
    <x v="649"/>
    <d v="2021-05-31T00:00:00"/>
    <d v="2022-12-31T00:00:00"/>
    <n v="580"/>
  </r>
  <r>
    <n v="3018"/>
    <x v="7"/>
    <x v="36"/>
    <n v="1047"/>
    <x v="45"/>
    <n v="3378"/>
    <n v="23"/>
    <s v="C.Venkataramudu"/>
    <x v="677"/>
    <d v="2021-05-31T00:00:00"/>
    <d v="2022-12-31T00:00:00"/>
    <n v="580"/>
  </r>
  <r>
    <n v="3019"/>
    <x v="7"/>
    <x v="36"/>
    <n v="1047"/>
    <x v="45"/>
    <n v="3379"/>
    <n v="24"/>
    <s v="Venkatamma"/>
    <x v="678"/>
    <d v="2021-05-31T00:00:00"/>
    <d v="2022-12-31T00:00:00"/>
    <n v="580"/>
  </r>
  <r>
    <n v="3020"/>
    <x v="7"/>
    <x v="36"/>
    <n v="1047"/>
    <x v="45"/>
    <n v="3380"/>
    <n v="25"/>
    <s v="C.Sreedevi"/>
    <x v="566"/>
    <d v="2021-05-31T00:00:00"/>
    <d v="2022-12-31T00:00:00"/>
    <n v="580"/>
  </r>
  <r>
    <n v="3021"/>
    <x v="7"/>
    <x v="36"/>
    <n v="1047"/>
    <x v="45"/>
    <n v="3381"/>
    <n v="26"/>
    <s v="Gampalamma"/>
    <x v="578"/>
    <d v="2021-05-31T00:00:00"/>
    <d v="2022-12-31T00:00:00"/>
    <n v="580"/>
  </r>
  <r>
    <n v="3022"/>
    <x v="7"/>
    <x v="36"/>
    <n v="1047"/>
    <x v="45"/>
    <n v="3382"/>
    <n v="27"/>
    <s v="C.Chandrasekar"/>
    <x v="679"/>
    <d v="2021-05-31T00:00:00"/>
    <d v="2022-12-31T00:00:00"/>
    <n v="580"/>
  </r>
  <r>
    <n v="3023"/>
    <x v="11"/>
    <x v="104"/>
    <n v="1181"/>
    <x v="146"/>
    <n v="3383"/>
    <n v="1"/>
    <s v="K.Kanthamma"/>
    <x v="629"/>
    <d v="2021-05-31T00:00:00"/>
    <d v="2022-12-31T00:00:00"/>
    <n v="580"/>
  </r>
  <r>
    <n v="3024"/>
    <x v="11"/>
    <x v="104"/>
    <n v="1181"/>
    <x v="146"/>
    <n v="3384"/>
    <n v="2"/>
    <s v="B.Savithramma"/>
    <x v="567"/>
    <d v="2021-05-31T00:00:00"/>
    <d v="2022-12-31T00:00:00"/>
    <n v="580"/>
  </r>
  <r>
    <n v="3025"/>
    <x v="11"/>
    <x v="104"/>
    <n v="1181"/>
    <x v="146"/>
    <n v="3385"/>
    <n v="3"/>
    <s v="B.Padmavathi"/>
    <x v="639"/>
    <d v="2021-05-31T00:00:00"/>
    <d v="2022-12-31T00:00:00"/>
    <n v="580"/>
  </r>
  <r>
    <n v="3026"/>
    <x v="11"/>
    <x v="104"/>
    <n v="1181"/>
    <x v="146"/>
    <n v="3386"/>
    <n v="4"/>
    <s v="B.Lakshmidevi"/>
    <x v="648"/>
    <d v="2021-05-31T00:00:00"/>
    <d v="2022-12-31T00:00:00"/>
    <n v="580"/>
  </r>
  <r>
    <n v="3027"/>
    <x v="11"/>
    <x v="104"/>
    <n v="1181"/>
    <x v="146"/>
    <n v="3387"/>
    <n v="5"/>
    <s v="B.Eswaramma"/>
    <x v="643"/>
    <d v="2021-05-31T00:00:00"/>
    <d v="2022-12-31T00:00:00"/>
    <n v="580"/>
  </r>
  <r>
    <n v="3028"/>
    <x v="11"/>
    <x v="104"/>
    <n v="1181"/>
    <x v="146"/>
    <n v="3388"/>
    <n v="6"/>
    <s v="K Pramelamma"/>
    <x v="643"/>
    <d v="2021-05-31T00:00:00"/>
    <d v="2022-12-31T00:00:00"/>
    <n v="580"/>
  </r>
  <r>
    <n v="3029"/>
    <x v="13"/>
    <x v="78"/>
    <n v="1122"/>
    <x v="109"/>
    <n v="3389"/>
    <n v="15"/>
    <s v="Parvathamma"/>
    <x v="578"/>
    <d v="2021-05-31T00:00:00"/>
    <d v="2022-12-31T00:00:00"/>
    <n v="580"/>
  </r>
  <r>
    <n v="3030"/>
    <x v="11"/>
    <x v="104"/>
    <n v="1181"/>
    <x v="146"/>
    <n v="3390"/>
    <n v="7"/>
    <s v="M Akkamma"/>
    <x v="626"/>
    <d v="2021-05-31T00:00:00"/>
    <d v="2022-12-31T00:00:00"/>
    <n v="580"/>
  </r>
  <r>
    <n v="3031"/>
    <x v="11"/>
    <x v="104"/>
    <n v="1181"/>
    <x v="146"/>
    <n v="3391"/>
    <n v="8"/>
    <s v="P Subbalakshmi"/>
    <x v="626"/>
    <d v="2021-05-31T00:00:00"/>
    <d v="2022-12-31T00:00:00"/>
    <n v="580"/>
  </r>
  <r>
    <n v="3032"/>
    <x v="11"/>
    <x v="104"/>
    <n v="1181"/>
    <x v="146"/>
    <n v="3392"/>
    <n v="9"/>
    <s v="N.Sakamma"/>
    <x v="626"/>
    <d v="2021-05-31T00:00:00"/>
    <d v="2022-12-31T00:00:00"/>
    <n v="580"/>
  </r>
  <r>
    <n v="3033"/>
    <x v="11"/>
    <x v="104"/>
    <n v="1181"/>
    <x v="146"/>
    <n v="3393"/>
    <n v="10"/>
    <s v="K.Adinarayanamma"/>
    <x v="680"/>
    <d v="2021-05-31T00:00:00"/>
    <d v="2022-12-31T00:00:00"/>
    <n v="580"/>
  </r>
  <r>
    <n v="3034"/>
    <x v="11"/>
    <x v="104"/>
    <n v="1181"/>
    <x v="146"/>
    <n v="3394"/>
    <n v="11"/>
    <s v="B.Varalakshmi"/>
    <x v="626"/>
    <d v="2021-05-31T00:00:00"/>
    <d v="2022-12-31T00:00:00"/>
    <n v="580"/>
  </r>
  <r>
    <n v="3035"/>
    <x v="11"/>
    <x v="104"/>
    <n v="1181"/>
    <x v="146"/>
    <n v="3395"/>
    <n v="12"/>
    <s v="S.Banubee"/>
    <x v="681"/>
    <d v="2021-05-31T00:00:00"/>
    <d v="2022-12-31T00:00:00"/>
    <n v="580"/>
  </r>
  <r>
    <n v="3036"/>
    <x v="11"/>
    <x v="104"/>
    <n v="1181"/>
    <x v="146"/>
    <n v="3396"/>
    <n v="13"/>
    <s v="Mohana"/>
    <x v="682"/>
    <d v="2021-05-31T00:00:00"/>
    <d v="2022-12-31T00:00:00"/>
    <n v="580"/>
  </r>
  <r>
    <n v="3037"/>
    <x v="11"/>
    <x v="104"/>
    <n v="1181"/>
    <x v="146"/>
    <n v="3397"/>
    <n v="14"/>
    <s v="Rangamma"/>
    <x v="682"/>
    <d v="2021-05-31T00:00:00"/>
    <d v="2022-12-31T00:00:00"/>
    <n v="580"/>
  </r>
  <r>
    <n v="3038"/>
    <x v="11"/>
    <x v="104"/>
    <n v="1181"/>
    <x v="146"/>
    <n v="3398"/>
    <n v="15"/>
    <s v="Rajeeswari"/>
    <x v="682"/>
    <d v="2021-05-31T00:00:00"/>
    <d v="2022-12-31T00:00:00"/>
    <n v="580"/>
  </r>
  <r>
    <n v="3039"/>
    <x v="9"/>
    <x v="73"/>
    <n v="1017"/>
    <x v="101"/>
    <n v="3420"/>
    <n v="46"/>
    <s v="D.Peddakka"/>
    <x v="666"/>
    <d v="2021-05-31T00:00:00"/>
    <d v="2022-12-31T00:00:00"/>
    <n v="580"/>
  </r>
  <r>
    <n v="3040"/>
    <x v="9"/>
    <x v="73"/>
    <n v="1017"/>
    <x v="101"/>
    <n v="3421"/>
    <n v="45"/>
    <s v="G.Sivalakshmi"/>
    <x v="666"/>
    <d v="2021-05-31T00:00:00"/>
    <d v="2022-12-31T00:00:00"/>
    <n v="580"/>
  </r>
  <r>
    <n v="3041"/>
    <x v="9"/>
    <x v="73"/>
    <n v="1017"/>
    <x v="101"/>
    <n v="3422"/>
    <n v="44"/>
    <s v="D.Lakshmidevi"/>
    <x v="666"/>
    <d v="2021-05-31T00:00:00"/>
    <d v="2022-12-31T00:00:00"/>
    <n v="580"/>
  </r>
  <r>
    <n v="3042"/>
    <x v="7"/>
    <x v="36"/>
    <n v="1047"/>
    <x v="45"/>
    <n v="3423"/>
    <n v="28"/>
    <s v="Chandrakala"/>
    <x v="683"/>
    <d v="2021-05-31T00:00:00"/>
    <d v="2022-12-31T00:00:00"/>
    <n v="580"/>
  </r>
  <r>
    <n v="3043"/>
    <x v="12"/>
    <x v="103"/>
    <n v="1180"/>
    <x v="145"/>
    <n v="3424"/>
    <n v="2"/>
    <s v="B.Prameelamma"/>
    <x v="684"/>
    <d v="2021-05-31T00:00:00"/>
    <d v="2022-12-31T00:00:00"/>
    <n v="580"/>
  </r>
  <r>
    <n v="3044"/>
    <x v="12"/>
    <x v="103"/>
    <n v="1180"/>
    <x v="145"/>
    <n v="3425"/>
    <n v="3"/>
    <s v="P.Nagasudha"/>
    <x v="685"/>
    <d v="2021-05-31T00:00:00"/>
    <d v="2022-12-31T00:00:00"/>
    <n v="580"/>
  </r>
  <r>
    <n v="3045"/>
    <x v="12"/>
    <x v="103"/>
    <n v="1180"/>
    <x v="145"/>
    <n v="3426"/>
    <n v="4"/>
    <s v="Bomma Lakshminarasamma"/>
    <x v="680"/>
    <d v="2021-05-31T00:00:00"/>
    <d v="2022-12-31T00:00:00"/>
    <n v="580"/>
  </r>
  <r>
    <n v="3046"/>
    <x v="12"/>
    <x v="103"/>
    <n v="1180"/>
    <x v="145"/>
    <n v="3427"/>
    <n v="5"/>
    <s v="B.Anita"/>
    <x v="630"/>
    <d v="2021-05-31T00:00:00"/>
    <d v="2022-12-31T00:00:00"/>
    <n v="580"/>
  </r>
  <r>
    <n v="3047"/>
    <x v="12"/>
    <x v="103"/>
    <n v="1180"/>
    <x v="145"/>
    <n v="3428"/>
    <n v="6"/>
    <s v="A.Adinarayanamma"/>
    <x v="630"/>
    <d v="2021-05-31T00:00:00"/>
    <d v="2022-12-31T00:00:00"/>
    <n v="580"/>
  </r>
  <r>
    <n v="3048"/>
    <x v="12"/>
    <x v="103"/>
    <n v="1180"/>
    <x v="145"/>
    <n v="3429"/>
    <n v="7"/>
    <s v="Neelamma Bomma"/>
    <x v="630"/>
    <d v="2021-05-31T00:00:00"/>
    <d v="2022-12-31T00:00:00"/>
    <n v="580"/>
  </r>
  <r>
    <n v="3049"/>
    <x v="12"/>
    <x v="103"/>
    <n v="1180"/>
    <x v="145"/>
    <n v="3430"/>
    <n v="8"/>
    <s v="Bomma Obireddy"/>
    <x v="630"/>
    <d v="2021-05-31T00:00:00"/>
    <d v="2022-12-31T00:00:00"/>
    <n v="580"/>
  </r>
  <r>
    <n v="3050"/>
    <x v="12"/>
    <x v="103"/>
    <n v="1180"/>
    <x v="145"/>
    <n v="3431"/>
    <n v="9"/>
    <s v="G.Narayanamma"/>
    <x v="630"/>
    <d v="2021-05-31T00:00:00"/>
    <d v="2022-12-31T00:00:00"/>
    <n v="580"/>
  </r>
  <r>
    <n v="3051"/>
    <x v="12"/>
    <x v="103"/>
    <n v="1180"/>
    <x v="145"/>
    <n v="3432"/>
    <n v="10"/>
    <s v="B.Vijayalakshmi"/>
    <x v="630"/>
    <d v="2021-05-31T00:00:00"/>
    <d v="2022-12-31T00:00:00"/>
    <n v="580"/>
  </r>
  <r>
    <n v="3052"/>
    <x v="12"/>
    <x v="103"/>
    <n v="1180"/>
    <x v="145"/>
    <n v="3433"/>
    <n v="11"/>
    <s v="Velpula Ramatulasamma"/>
    <x v="548"/>
    <d v="2021-05-31T00:00:00"/>
    <d v="2022-12-31T00:00:00"/>
    <n v="580"/>
  </r>
  <r>
    <n v="3053"/>
    <x v="12"/>
    <x v="103"/>
    <n v="1180"/>
    <x v="145"/>
    <n v="3434"/>
    <n v="12"/>
    <s v="Valupula Ramasubbulamma"/>
    <x v="630"/>
    <d v="2021-05-31T00:00:00"/>
    <d v="2022-12-31T00:00:00"/>
    <n v="580"/>
  </r>
  <r>
    <n v="3054"/>
    <x v="12"/>
    <x v="103"/>
    <n v="1180"/>
    <x v="145"/>
    <n v="3435"/>
    <n v="13"/>
    <s v="B.Suvarnamma"/>
    <x v="630"/>
    <d v="2021-05-31T00:00:00"/>
    <d v="2022-12-31T00:00:00"/>
    <n v="580"/>
  </r>
  <r>
    <n v="3055"/>
    <x v="12"/>
    <x v="103"/>
    <n v="1180"/>
    <x v="145"/>
    <n v="3436"/>
    <n v="14"/>
    <s v="S.Arunamma"/>
    <x v="630"/>
    <d v="2021-05-31T00:00:00"/>
    <d v="2022-12-31T00:00:00"/>
    <n v="580"/>
  </r>
  <r>
    <n v="3056"/>
    <x v="12"/>
    <x v="103"/>
    <n v="1180"/>
    <x v="145"/>
    <n v="3437"/>
    <n v="15"/>
    <s v="P.Neelavathi"/>
    <x v="630"/>
    <d v="2021-05-31T00:00:00"/>
    <d v="2022-12-31T00:00:00"/>
    <n v="580"/>
  </r>
  <r>
    <n v="3057"/>
    <x v="12"/>
    <x v="103"/>
    <n v="1180"/>
    <x v="145"/>
    <n v="3438"/>
    <n v="16"/>
    <s v="P.Shyamalamma"/>
    <x v="630"/>
    <d v="2021-05-31T00:00:00"/>
    <d v="2022-12-31T00:00:00"/>
    <n v="580"/>
  </r>
  <r>
    <n v="3058"/>
    <x v="12"/>
    <x v="103"/>
    <n v="1180"/>
    <x v="145"/>
    <n v="3439"/>
    <n v="17"/>
    <s v="K.Parvathi"/>
    <x v="630"/>
    <d v="2021-05-31T00:00:00"/>
    <d v="2022-12-31T00:00:00"/>
    <n v="580"/>
  </r>
  <r>
    <n v="3059"/>
    <x v="12"/>
    <x v="103"/>
    <n v="1180"/>
    <x v="145"/>
    <n v="3440"/>
    <n v="18"/>
    <s v="V.Bhagyalakshmi"/>
    <x v="630"/>
    <d v="2021-05-31T00:00:00"/>
    <d v="2022-12-31T00:00:00"/>
    <n v="580"/>
  </r>
  <r>
    <n v="3060"/>
    <x v="1"/>
    <x v="12"/>
    <n v="238"/>
    <x v="23"/>
    <n v="3443"/>
    <n v="82"/>
    <s v="B Asha"/>
    <x v="629"/>
    <d v="2021-05-31T00:00:00"/>
    <d v="2022-12-31T00:00:00"/>
    <n v="580"/>
  </r>
  <r>
    <n v="3061"/>
    <x v="1"/>
    <x v="12"/>
    <n v="288"/>
    <x v="14"/>
    <n v="3444"/>
    <n v="73"/>
    <s v="B.Anusha"/>
    <x v="577"/>
    <d v="2021-05-31T00:00:00"/>
    <d v="2022-12-31T00:00:00"/>
    <n v="580"/>
  </r>
  <r>
    <n v="3062"/>
    <x v="11"/>
    <x v="97"/>
    <n v="1157"/>
    <x v="136"/>
    <n v="3445"/>
    <n v="16"/>
    <s v="T.Lakshminarayanamma"/>
    <x v="566"/>
    <d v="2021-05-31T00:00:00"/>
    <d v="2022-12-31T00:00:00"/>
    <n v="580"/>
  </r>
  <r>
    <n v="3063"/>
    <x v="11"/>
    <x v="97"/>
    <n v="1157"/>
    <x v="136"/>
    <n v="3446"/>
    <n v="17"/>
    <s v="G.Sumalatha"/>
    <x v="686"/>
    <d v="2021-05-31T00:00:00"/>
    <d v="2022-12-31T00:00:00"/>
    <n v="580"/>
  </r>
  <r>
    <n v="3064"/>
    <x v="12"/>
    <x v="37"/>
    <n v="1049"/>
    <x v="46"/>
    <n v="3447"/>
    <n v="28"/>
    <s v="B.Eswaramma"/>
    <x v="668"/>
    <d v="2021-05-31T00:00:00"/>
    <d v="2022-12-31T00:00:00"/>
    <n v="580"/>
  </r>
  <r>
    <n v="3065"/>
    <x v="12"/>
    <x v="37"/>
    <n v="1049"/>
    <x v="46"/>
    <n v="3448"/>
    <n v="29"/>
    <s v="B.Kanthamma"/>
    <x v="668"/>
    <d v="2021-05-31T00:00:00"/>
    <d v="2022-12-31T00:00:00"/>
    <n v="580"/>
  </r>
  <r>
    <n v="3066"/>
    <x v="4"/>
    <x v="7"/>
    <n v="23"/>
    <x v="7"/>
    <n v="3449"/>
    <n v="41"/>
    <s v="Sandhaya"/>
    <x v="687"/>
    <d v="2021-05-31T00:00:00"/>
    <d v="2022-12-31T00:00:00"/>
    <n v="580"/>
  </r>
  <r>
    <n v="3067"/>
    <x v="4"/>
    <x v="7"/>
    <n v="23"/>
    <x v="7"/>
    <n v="3450"/>
    <n v="42"/>
    <s v="Suvaranamma"/>
    <x v="687"/>
    <d v="2021-05-31T00:00:00"/>
    <d v="2022-12-31T00:00:00"/>
    <n v="580"/>
  </r>
  <r>
    <n v="3068"/>
    <x v="4"/>
    <x v="7"/>
    <n v="23"/>
    <x v="7"/>
    <n v="3451"/>
    <n v="43"/>
    <s v="M Narayanamma"/>
    <x v="687"/>
    <d v="2021-05-31T00:00:00"/>
    <d v="2022-12-31T00:00:00"/>
    <n v="580"/>
  </r>
  <r>
    <n v="3069"/>
    <x v="4"/>
    <x v="10"/>
    <n v="12"/>
    <x v="12"/>
    <n v="3452"/>
    <n v="76"/>
    <s v="N Narasamma"/>
    <x v="688"/>
    <d v="2021-05-31T00:00:00"/>
    <d v="2022-12-31T00:00:00"/>
    <n v="580"/>
  </r>
  <r>
    <n v="3070"/>
    <x v="12"/>
    <x v="103"/>
    <n v="1180"/>
    <x v="145"/>
    <n v="3473"/>
    <n v="21"/>
    <s v="Bomma Rajeswari"/>
    <x v="689"/>
    <d v="2021-05-31T00:00:00"/>
    <d v="2022-12-31T00:00:00"/>
    <n v="580"/>
  </r>
  <r>
    <n v="3071"/>
    <x v="12"/>
    <x v="103"/>
    <n v="1180"/>
    <x v="145"/>
    <n v="3474"/>
    <n v="22"/>
    <s v="V.Sudha Mani"/>
    <x v="689"/>
    <d v="2021-05-31T00:00:00"/>
    <d v="2022-12-31T00:00:00"/>
    <n v="580"/>
  </r>
  <r>
    <n v="3072"/>
    <x v="12"/>
    <x v="103"/>
    <n v="1180"/>
    <x v="145"/>
    <n v="3475"/>
    <n v="23"/>
    <s v="V.Rajeshwari"/>
    <x v="690"/>
    <d v="2021-05-31T00:00:00"/>
    <d v="2022-12-31T00:00:00"/>
    <n v="580"/>
  </r>
  <r>
    <n v="3073"/>
    <x v="12"/>
    <x v="103"/>
    <n v="1180"/>
    <x v="145"/>
    <n v="3476"/>
    <n v="24"/>
    <s v="Velupula Vasantha"/>
    <x v="691"/>
    <d v="2021-05-31T00:00:00"/>
    <d v="2022-12-31T00:00:00"/>
    <n v="580"/>
  </r>
  <r>
    <n v="3074"/>
    <x v="12"/>
    <x v="103"/>
    <n v="1180"/>
    <x v="145"/>
    <n v="3477"/>
    <n v="25"/>
    <s v="P.Sivamma"/>
    <x v="690"/>
    <d v="2021-05-31T00:00:00"/>
    <d v="2022-12-31T00:00:00"/>
    <n v="580"/>
  </r>
  <r>
    <n v="3075"/>
    <x v="12"/>
    <x v="105"/>
    <n v="1187"/>
    <x v="147"/>
    <n v="3479"/>
    <n v="1"/>
    <s v="M.Umadevi"/>
    <x v="692"/>
    <d v="2021-05-31T00:00:00"/>
    <d v="2022-12-31T00:00:00"/>
    <n v="580"/>
  </r>
  <r>
    <n v="3076"/>
    <x v="2"/>
    <x v="67"/>
    <n v="1138"/>
    <x v="119"/>
    <n v="3480"/>
    <n v="10"/>
    <s v="Lakshminarayanamma"/>
    <x v="693"/>
    <d v="2021-05-31T00:00:00"/>
    <d v="2022-12-31T00:00:00"/>
    <n v="580"/>
  </r>
  <r>
    <n v="3077"/>
    <x v="16"/>
    <x v="106"/>
    <n v="1186"/>
    <x v="148"/>
    <n v="3481"/>
    <n v="1"/>
    <s v="Gangarathnamma.M"/>
    <x v="689"/>
    <d v="2021-05-31T00:00:00"/>
    <d v="2022-12-31T00:00:00"/>
    <n v="580"/>
  </r>
  <r>
    <n v="3078"/>
    <x v="16"/>
    <x v="106"/>
    <n v="1185"/>
    <x v="149"/>
    <n v="3482"/>
    <n v="1"/>
    <s v="C.Lakshmi Narasamm"/>
    <x v="694"/>
    <d v="2021-05-31T00:00:00"/>
    <d v="2022-12-31T00:00:00"/>
    <n v="580"/>
  </r>
  <r>
    <n v="3079"/>
    <x v="12"/>
    <x v="105"/>
    <n v="1187"/>
    <x v="147"/>
    <n v="3483"/>
    <n v="2"/>
    <s v="Paslem Lakshminarasamma"/>
    <x v="692"/>
    <d v="2021-05-31T00:00:00"/>
    <d v="2022-12-31T00:00:00"/>
    <n v="580"/>
  </r>
  <r>
    <n v="3080"/>
    <x v="12"/>
    <x v="105"/>
    <n v="1187"/>
    <x v="147"/>
    <n v="3484"/>
    <n v="3"/>
    <s v="Ulavala Nillamma"/>
    <x v="695"/>
    <d v="2021-05-31T00:00:00"/>
    <d v="2022-12-31T00:00:00"/>
    <n v="580"/>
  </r>
  <r>
    <n v="3081"/>
    <x v="12"/>
    <x v="105"/>
    <n v="1187"/>
    <x v="147"/>
    <n v="3485"/>
    <n v="4"/>
    <s v="B.Lavanya"/>
    <x v="695"/>
    <d v="2021-05-31T00:00:00"/>
    <d v="2022-12-31T00:00:00"/>
    <n v="580"/>
  </r>
  <r>
    <n v="3082"/>
    <x v="12"/>
    <x v="105"/>
    <n v="1187"/>
    <x v="147"/>
    <n v="3486"/>
    <n v="5"/>
    <s v="Madimani Chennamma"/>
    <x v="692"/>
    <d v="2021-05-31T00:00:00"/>
    <d v="2022-12-31T00:00:00"/>
    <n v="580"/>
  </r>
  <r>
    <n v="3083"/>
    <x v="12"/>
    <x v="105"/>
    <n v="1187"/>
    <x v="147"/>
    <n v="3487"/>
    <n v="6"/>
    <s v="Maddimani Divya"/>
    <x v="692"/>
    <d v="2021-05-31T00:00:00"/>
    <d v="2022-12-31T00:00:00"/>
    <n v="580"/>
  </r>
  <r>
    <n v="3084"/>
    <x v="12"/>
    <x v="105"/>
    <n v="1187"/>
    <x v="147"/>
    <n v="3488"/>
    <n v="7"/>
    <s v="M.Gowri"/>
    <x v="692"/>
    <d v="2021-05-31T00:00:00"/>
    <d v="2022-12-31T00:00:00"/>
    <n v="580"/>
  </r>
  <r>
    <n v="3085"/>
    <x v="12"/>
    <x v="105"/>
    <n v="1187"/>
    <x v="147"/>
    <n v="3489"/>
    <n v="8"/>
    <s v="Madamanchi Nagalakshmi"/>
    <x v="692"/>
    <d v="2021-05-31T00:00:00"/>
    <d v="2022-12-31T00:00:00"/>
    <n v="580"/>
  </r>
  <r>
    <n v="3086"/>
    <x v="12"/>
    <x v="105"/>
    <n v="1187"/>
    <x v="147"/>
    <n v="3490"/>
    <n v="9"/>
    <s v="M.Swarnalatha"/>
    <x v="696"/>
    <d v="2021-05-31T00:00:00"/>
    <d v="2022-12-31T00:00:00"/>
    <n v="580"/>
  </r>
  <r>
    <n v="3087"/>
    <x v="12"/>
    <x v="105"/>
    <n v="1187"/>
    <x v="147"/>
    <n v="3491"/>
    <n v="10"/>
    <s v="Maddimani Sarojamma"/>
    <x v="697"/>
    <d v="2021-05-31T00:00:00"/>
    <d v="2022-12-31T00:00:00"/>
    <n v="580"/>
  </r>
  <r>
    <n v="3088"/>
    <x v="12"/>
    <x v="105"/>
    <n v="1187"/>
    <x v="147"/>
    <n v="3492"/>
    <n v="11"/>
    <s v="Maddimani Radhamma"/>
    <x v="692"/>
    <d v="2021-05-31T00:00:00"/>
    <d v="2022-12-31T00:00:00"/>
    <n v="580"/>
  </r>
  <r>
    <n v="3089"/>
    <x v="12"/>
    <x v="105"/>
    <n v="1187"/>
    <x v="147"/>
    <n v="3493"/>
    <n v="12"/>
    <s v="Y.Channakrishnamma"/>
    <x v="695"/>
    <d v="2021-05-31T00:00:00"/>
    <d v="2022-12-31T00:00:00"/>
    <n v="580"/>
  </r>
  <r>
    <n v="3090"/>
    <x v="12"/>
    <x v="105"/>
    <n v="1187"/>
    <x v="147"/>
    <n v="3494"/>
    <n v="13"/>
    <s v="Saake Ankalamma"/>
    <x v="693"/>
    <d v="2021-05-31T00:00:00"/>
    <d v="2022-12-31T00:00:00"/>
    <n v="580"/>
  </r>
  <r>
    <n v="3091"/>
    <x v="12"/>
    <x v="105"/>
    <n v="1187"/>
    <x v="147"/>
    <n v="3495"/>
    <n v="14"/>
    <s v="Y.Manemma"/>
    <x v="692"/>
    <d v="2021-05-31T00:00:00"/>
    <d v="2022-12-31T00:00:00"/>
    <n v="580"/>
  </r>
  <r>
    <n v="3092"/>
    <x v="12"/>
    <x v="105"/>
    <n v="1187"/>
    <x v="147"/>
    <n v="3496"/>
    <n v="15"/>
    <s v="Modi Palli Kanthamma"/>
    <x v="693"/>
    <d v="2021-05-31T00:00:00"/>
    <d v="2022-12-31T00:00:00"/>
    <n v="580"/>
  </r>
  <r>
    <n v="3093"/>
    <x v="12"/>
    <x v="105"/>
    <n v="1187"/>
    <x v="147"/>
    <n v="3497"/>
    <n v="16"/>
    <s v="Bala Nagaveni"/>
    <x v="697"/>
    <d v="2021-05-31T00:00:00"/>
    <d v="2022-12-31T00:00:00"/>
    <n v="580"/>
  </r>
  <r>
    <n v="3094"/>
    <x v="12"/>
    <x v="105"/>
    <n v="1187"/>
    <x v="147"/>
    <n v="3498"/>
    <n v="17"/>
    <s v="Maddimani Syamalamma"/>
    <x v="698"/>
    <d v="2021-05-31T00:00:00"/>
    <d v="2022-12-31T00:00:00"/>
    <n v="580"/>
  </r>
  <r>
    <n v="3095"/>
    <x v="12"/>
    <x v="105"/>
    <n v="1187"/>
    <x v="147"/>
    <n v="3499"/>
    <n v="18"/>
    <s v="Mode Palli Sujatha"/>
    <x v="695"/>
    <d v="2021-05-31T00:00:00"/>
    <d v="2022-12-31T00:00:00"/>
    <n v="580"/>
  </r>
  <r>
    <n v="3096"/>
    <x v="12"/>
    <x v="105"/>
    <n v="1187"/>
    <x v="147"/>
    <n v="3500"/>
    <n v="19"/>
    <s v="Sake Lakshminaryanamma"/>
    <x v="699"/>
    <d v="2021-05-31T00:00:00"/>
    <d v="2022-12-31T00:00:00"/>
    <n v="580"/>
  </r>
  <r>
    <n v="3097"/>
    <x v="12"/>
    <x v="103"/>
    <n v="1180"/>
    <x v="145"/>
    <n v="3501"/>
    <n v="26"/>
    <s v="Tadi Lakshmidevamma"/>
    <x v="691"/>
    <d v="2021-05-31T00:00:00"/>
    <d v="2022-12-31T00:00:00"/>
    <n v="580"/>
  </r>
  <r>
    <n v="3098"/>
    <x v="2"/>
    <x v="67"/>
    <n v="1138"/>
    <x v="119"/>
    <n v="3502"/>
    <n v="11"/>
    <s v="K.Veeramma"/>
    <x v="693"/>
    <d v="2021-05-31T00:00:00"/>
    <d v="2022-12-31T00:00:00"/>
    <n v="580"/>
  </r>
  <r>
    <n v="3099"/>
    <x v="2"/>
    <x v="67"/>
    <n v="1138"/>
    <x v="119"/>
    <n v="3503"/>
    <n v="12"/>
    <s v="C.Lathamma"/>
    <x v="693"/>
    <d v="2021-05-31T00:00:00"/>
    <d v="2022-12-31T00:00:00"/>
    <n v="580"/>
  </r>
  <r>
    <n v="3100"/>
    <x v="2"/>
    <x v="67"/>
    <n v="1138"/>
    <x v="119"/>
    <n v="3504"/>
    <n v="13"/>
    <s v="R.Pushpalatha"/>
    <x v="693"/>
    <d v="2021-05-31T00:00:00"/>
    <d v="2022-12-31T00:00:00"/>
    <n v="580"/>
  </r>
  <r>
    <n v="3101"/>
    <x v="2"/>
    <x v="67"/>
    <n v="1138"/>
    <x v="119"/>
    <n v="3505"/>
    <n v="14"/>
    <s v="Sanjamma"/>
    <x v="693"/>
    <d v="2021-05-31T00:00:00"/>
    <d v="2022-12-31T00:00:00"/>
    <n v="580"/>
  </r>
  <r>
    <n v="3102"/>
    <x v="16"/>
    <x v="106"/>
    <n v="1186"/>
    <x v="148"/>
    <n v="3506"/>
    <n v="2"/>
    <s v="Shashikala"/>
    <x v="689"/>
    <d v="2021-05-31T00:00:00"/>
    <d v="2022-12-31T00:00:00"/>
    <n v="580"/>
  </r>
  <r>
    <n v="3103"/>
    <x v="16"/>
    <x v="106"/>
    <n v="1186"/>
    <x v="148"/>
    <n v="3507"/>
    <n v="3"/>
    <s v="Ramalakshmma.N"/>
    <x v="689"/>
    <d v="2021-05-31T00:00:00"/>
    <d v="2022-12-31T00:00:00"/>
    <n v="580"/>
  </r>
  <r>
    <n v="3104"/>
    <x v="16"/>
    <x v="106"/>
    <n v="1186"/>
    <x v="148"/>
    <n v="3508"/>
    <n v="4"/>
    <s v="M.Saileela"/>
    <x v="689"/>
    <d v="2021-05-31T00:00:00"/>
    <d v="2022-12-31T00:00:00"/>
    <n v="580"/>
  </r>
  <r>
    <n v="3105"/>
    <x v="16"/>
    <x v="106"/>
    <n v="1186"/>
    <x v="148"/>
    <n v="3509"/>
    <n v="5"/>
    <s v="M.Jayalakshmi"/>
    <x v="689"/>
    <d v="2021-05-31T00:00:00"/>
    <d v="2022-12-31T00:00:00"/>
    <n v="580"/>
  </r>
  <r>
    <n v="3106"/>
    <x v="16"/>
    <x v="106"/>
    <n v="1186"/>
    <x v="148"/>
    <n v="3510"/>
    <n v="6"/>
    <s v="B.Gangarathnamma"/>
    <x v="694"/>
    <d v="2021-05-31T00:00:00"/>
    <d v="2022-12-31T00:00:00"/>
    <n v="580"/>
  </r>
  <r>
    <n v="3107"/>
    <x v="16"/>
    <x v="106"/>
    <n v="1186"/>
    <x v="148"/>
    <n v="3511"/>
    <n v="7"/>
    <s v="C.Chinnakrishnamma"/>
    <x v="694"/>
    <d v="2021-05-31T00:00:00"/>
    <d v="2022-12-31T00:00:00"/>
    <n v="580"/>
  </r>
  <r>
    <n v="3108"/>
    <x v="16"/>
    <x v="106"/>
    <n v="1186"/>
    <x v="148"/>
    <n v="3512"/>
    <n v="8"/>
    <s v="ObulamNamagari.Nagamanamma"/>
    <x v="694"/>
    <d v="2021-05-31T00:00:00"/>
    <d v="2022-12-31T00:00:00"/>
    <n v="580"/>
  </r>
  <r>
    <n v="3109"/>
    <x v="16"/>
    <x v="106"/>
    <n v="1186"/>
    <x v="148"/>
    <n v="3513"/>
    <n v="9"/>
    <s v="Pullamma.V"/>
    <x v="694"/>
    <d v="2021-05-31T00:00:00"/>
    <d v="2022-12-31T00:00:00"/>
    <n v="580"/>
  </r>
  <r>
    <n v="3110"/>
    <x v="16"/>
    <x v="106"/>
    <n v="1186"/>
    <x v="148"/>
    <n v="3514"/>
    <n v="10"/>
    <s v="N.Sunadhamma"/>
    <x v="694"/>
    <d v="2021-05-31T00:00:00"/>
    <d v="2022-12-31T00:00:00"/>
    <n v="580"/>
  </r>
  <r>
    <n v="3111"/>
    <x v="16"/>
    <x v="106"/>
    <n v="1186"/>
    <x v="148"/>
    <n v="3515"/>
    <n v="11"/>
    <s v="V.Sunitha"/>
    <x v="694"/>
    <d v="2021-05-31T00:00:00"/>
    <d v="2022-12-31T00:00:00"/>
    <n v="580"/>
  </r>
  <r>
    <n v="3112"/>
    <x v="16"/>
    <x v="106"/>
    <n v="1186"/>
    <x v="148"/>
    <n v="3516"/>
    <n v="12"/>
    <s v="N.Sukanya"/>
    <x v="694"/>
    <d v="2021-05-31T00:00:00"/>
    <d v="2022-12-31T00:00:00"/>
    <n v="580"/>
  </r>
  <r>
    <n v="3113"/>
    <x v="16"/>
    <x v="106"/>
    <n v="1186"/>
    <x v="148"/>
    <n v="3517"/>
    <n v="13"/>
    <s v="N.Sukanya"/>
    <x v="694"/>
    <d v="2021-05-31T00:00:00"/>
    <d v="2022-12-31T00:00:00"/>
    <n v="580"/>
  </r>
  <r>
    <n v="3114"/>
    <x v="16"/>
    <x v="106"/>
    <n v="1186"/>
    <x v="148"/>
    <n v="3518"/>
    <n v="14"/>
    <s v="Adhinarayanamma.M"/>
    <x v="694"/>
    <d v="2021-05-31T00:00:00"/>
    <d v="2022-12-31T00:00:00"/>
    <n v="580"/>
  </r>
  <r>
    <n v="3115"/>
    <x v="16"/>
    <x v="106"/>
    <n v="1186"/>
    <x v="148"/>
    <n v="3519"/>
    <n v="15"/>
    <s v="K.Nageswaramma"/>
    <x v="694"/>
    <d v="2021-05-31T00:00:00"/>
    <d v="2022-12-31T00:00:00"/>
    <n v="580"/>
  </r>
  <r>
    <n v="3116"/>
    <x v="16"/>
    <x v="106"/>
    <n v="1186"/>
    <x v="148"/>
    <n v="3520"/>
    <n v="16"/>
    <s v="K.Bavamma"/>
    <x v="700"/>
    <d v="2021-05-31T00:00:00"/>
    <d v="2022-12-31T00:00:00"/>
    <n v="580"/>
  </r>
  <r>
    <n v="3117"/>
    <x v="16"/>
    <x v="106"/>
    <n v="1186"/>
    <x v="148"/>
    <n v="3521"/>
    <n v="17"/>
    <s v="Obulammagari.Janakamma"/>
    <x v="700"/>
    <d v="2021-05-31T00:00:00"/>
    <d v="2022-12-31T00:00:00"/>
    <n v="580"/>
  </r>
  <r>
    <n v="3118"/>
    <x v="16"/>
    <x v="106"/>
    <n v="1186"/>
    <x v="148"/>
    <n v="3522"/>
    <n v="18"/>
    <s v="V.Padhamavathi"/>
    <x v="700"/>
    <d v="2021-05-31T00:00:00"/>
    <d v="2022-12-31T00:00:00"/>
    <n v="580"/>
  </r>
  <r>
    <n v="3119"/>
    <x v="16"/>
    <x v="106"/>
    <n v="1186"/>
    <x v="148"/>
    <n v="3523"/>
    <n v="19"/>
    <s v="Pramelamma"/>
    <x v="700"/>
    <d v="2021-05-31T00:00:00"/>
    <d v="2022-12-31T00:00:00"/>
    <n v="580"/>
  </r>
  <r>
    <n v="3120"/>
    <x v="16"/>
    <x v="106"/>
    <n v="1186"/>
    <x v="148"/>
    <n v="3524"/>
    <n v="20"/>
    <s v="K.Usha"/>
    <x v="700"/>
    <d v="2021-05-31T00:00:00"/>
    <d v="2022-12-31T00:00:00"/>
    <n v="580"/>
  </r>
  <r>
    <n v="3121"/>
    <x v="16"/>
    <x v="106"/>
    <n v="1186"/>
    <x v="148"/>
    <n v="3525"/>
    <n v="21"/>
    <s v="C.Narmadha"/>
    <x v="700"/>
    <d v="2021-05-31T00:00:00"/>
    <d v="2022-12-31T00:00:00"/>
    <n v="580"/>
  </r>
  <r>
    <n v="3122"/>
    <x v="16"/>
    <x v="106"/>
    <n v="1186"/>
    <x v="148"/>
    <n v="3526"/>
    <n v="22"/>
    <s v="C.Lakshmi"/>
    <x v="700"/>
    <d v="2021-05-31T00:00:00"/>
    <d v="2022-12-31T00:00:00"/>
    <n v="580"/>
  </r>
  <r>
    <n v="3123"/>
    <x v="16"/>
    <x v="106"/>
    <n v="1186"/>
    <x v="148"/>
    <n v="3527"/>
    <n v="23"/>
    <s v="Sumithramma"/>
    <x v="700"/>
    <d v="2021-05-31T00:00:00"/>
    <d v="2022-12-31T00:00:00"/>
    <n v="580"/>
  </r>
  <r>
    <n v="3124"/>
    <x v="16"/>
    <x v="106"/>
    <n v="1186"/>
    <x v="148"/>
    <n v="3528"/>
    <n v="24"/>
    <s v="B,Vijayalakshmi"/>
    <x v="700"/>
    <d v="2021-05-31T00:00:00"/>
    <d v="2022-12-31T00:00:00"/>
    <n v="580"/>
  </r>
  <r>
    <n v="3125"/>
    <x v="16"/>
    <x v="106"/>
    <n v="1186"/>
    <x v="148"/>
    <n v="3529"/>
    <n v="25"/>
    <s v="N.LakshmiNarasamma"/>
    <x v="700"/>
    <d v="2021-05-31T00:00:00"/>
    <d v="2022-12-31T00:00:00"/>
    <n v="580"/>
  </r>
  <r>
    <n v="3126"/>
    <x v="9"/>
    <x v="107"/>
    <n v="1008"/>
    <x v="150"/>
    <n v="3531"/>
    <n v="1"/>
    <s v="Keshamma"/>
    <x v="701"/>
    <d v="2021-05-31T00:00:00"/>
    <d v="2022-12-31T00:00:00"/>
    <n v="580"/>
  </r>
  <r>
    <n v="3127"/>
    <x v="9"/>
    <x v="107"/>
    <n v="1008"/>
    <x v="150"/>
    <n v="3532"/>
    <n v="2"/>
    <s v="G Subbamma"/>
    <x v="701"/>
    <d v="2021-05-31T00:00:00"/>
    <d v="2022-12-31T00:00:00"/>
    <n v="580"/>
  </r>
  <r>
    <n v="3128"/>
    <x v="9"/>
    <x v="107"/>
    <n v="1008"/>
    <x v="150"/>
    <n v="3533"/>
    <n v="3"/>
    <s v="B Nagarathnamma"/>
    <x v="701"/>
    <d v="2021-05-31T00:00:00"/>
    <d v="2022-12-31T00:00:00"/>
    <n v="580"/>
  </r>
  <r>
    <n v="3129"/>
    <x v="9"/>
    <x v="107"/>
    <n v="1008"/>
    <x v="150"/>
    <n v="3534"/>
    <n v="4"/>
    <s v="B Aruna"/>
    <x v="701"/>
    <d v="2021-05-31T00:00:00"/>
    <d v="2022-12-31T00:00:00"/>
    <n v="580"/>
  </r>
  <r>
    <n v="3130"/>
    <x v="9"/>
    <x v="107"/>
    <n v="1008"/>
    <x v="150"/>
    <n v="3535"/>
    <n v="5"/>
    <s v="B Archana"/>
    <x v="701"/>
    <d v="2021-05-31T00:00:00"/>
    <d v="2022-12-31T00:00:00"/>
    <n v="580"/>
  </r>
  <r>
    <n v="3131"/>
    <x v="9"/>
    <x v="108"/>
    <n v="1006"/>
    <x v="151"/>
    <n v="3536"/>
    <n v="1"/>
    <s v="D.Sarojamma"/>
    <x v="702"/>
    <d v="2021-05-31T00:00:00"/>
    <d v="2022-12-31T00:00:00"/>
    <n v="580"/>
  </r>
  <r>
    <n v="3132"/>
    <x v="9"/>
    <x v="108"/>
    <n v="1006"/>
    <x v="151"/>
    <n v="3537"/>
    <n v="2"/>
    <s v="D Arunamma"/>
    <x v="703"/>
    <d v="2021-05-31T00:00:00"/>
    <d v="2022-12-31T00:00:00"/>
    <n v="580"/>
  </r>
  <r>
    <n v="3133"/>
    <x v="9"/>
    <x v="108"/>
    <n v="1006"/>
    <x v="151"/>
    <n v="3538"/>
    <n v="3"/>
    <s v="K.Venkataramanamma"/>
    <x v="704"/>
    <d v="2021-05-31T00:00:00"/>
    <d v="2022-12-31T00:00:00"/>
    <n v="580"/>
  </r>
  <r>
    <n v="3134"/>
    <x v="9"/>
    <x v="108"/>
    <n v="1006"/>
    <x v="151"/>
    <n v="3539"/>
    <n v="4"/>
    <s v="K.Anitha"/>
    <x v="704"/>
    <d v="2021-05-31T00:00:00"/>
    <d v="2022-12-31T00:00:00"/>
    <n v="580"/>
  </r>
  <r>
    <n v="3135"/>
    <x v="9"/>
    <x v="108"/>
    <n v="1006"/>
    <x v="151"/>
    <n v="3540"/>
    <n v="5"/>
    <s v="D Ramalakshmi"/>
    <x v="705"/>
    <d v="2021-05-31T00:00:00"/>
    <d v="2022-12-31T00:00:00"/>
    <n v="580"/>
  </r>
  <r>
    <n v="3136"/>
    <x v="9"/>
    <x v="108"/>
    <n v="1006"/>
    <x v="151"/>
    <n v="3541"/>
    <n v="6"/>
    <s v="D Jyothi"/>
    <x v="706"/>
    <d v="2021-05-31T00:00:00"/>
    <d v="2022-12-31T00:00:00"/>
    <n v="580"/>
  </r>
  <r>
    <n v="3137"/>
    <x v="9"/>
    <x v="108"/>
    <n v="1006"/>
    <x v="151"/>
    <n v="3542"/>
    <n v="7"/>
    <s v="N Yellamma"/>
    <x v="707"/>
    <d v="2021-05-31T00:00:00"/>
    <d v="2022-12-31T00:00:00"/>
    <n v="580"/>
  </r>
  <r>
    <n v="3138"/>
    <x v="16"/>
    <x v="106"/>
    <n v="1185"/>
    <x v="149"/>
    <n v="3572"/>
    <n v="2"/>
    <s v="C.Savithramma"/>
    <x v="694"/>
    <d v="2021-05-31T00:00:00"/>
    <d v="2022-12-31T00:00:00"/>
    <n v="580"/>
  </r>
  <r>
    <n v="3139"/>
    <x v="16"/>
    <x v="106"/>
    <n v="1185"/>
    <x v="149"/>
    <n v="3573"/>
    <n v="3"/>
    <s v="C.B.Bayappa"/>
    <x v="694"/>
    <d v="2021-05-31T00:00:00"/>
    <d v="2022-12-31T00:00:00"/>
    <n v="580"/>
  </r>
  <r>
    <n v="3140"/>
    <x v="16"/>
    <x v="106"/>
    <n v="1185"/>
    <x v="149"/>
    <n v="3574"/>
    <n v="4"/>
    <s v="B.Nagalashmamma"/>
    <x v="694"/>
    <d v="2021-05-31T00:00:00"/>
    <d v="2022-12-31T00:00:00"/>
    <n v="580"/>
  </r>
  <r>
    <n v="3141"/>
    <x v="16"/>
    <x v="106"/>
    <n v="1185"/>
    <x v="149"/>
    <n v="3575"/>
    <n v="5"/>
    <s v="B.Ramanjinamma"/>
    <x v="694"/>
    <d v="2021-05-31T00:00:00"/>
    <d v="2022-12-31T00:00:00"/>
    <n v="580"/>
  </r>
  <r>
    <n v="3142"/>
    <x v="16"/>
    <x v="106"/>
    <n v="1185"/>
    <x v="149"/>
    <n v="3576"/>
    <n v="6"/>
    <s v="C.LakshmiNarayanamma"/>
    <x v="694"/>
    <d v="2021-05-31T00:00:00"/>
    <d v="2022-12-31T00:00:00"/>
    <n v="580"/>
  </r>
  <r>
    <n v="3143"/>
    <x v="16"/>
    <x v="106"/>
    <n v="1185"/>
    <x v="149"/>
    <n v="3577"/>
    <n v="7"/>
    <s v="C.Shivamma"/>
    <x v="694"/>
    <d v="2021-05-31T00:00:00"/>
    <d v="2022-12-31T00:00:00"/>
    <n v="580"/>
  </r>
  <r>
    <n v="3144"/>
    <x v="16"/>
    <x v="106"/>
    <n v="1185"/>
    <x v="149"/>
    <n v="3578"/>
    <n v="8"/>
    <s v="C.Eswaramma"/>
    <x v="694"/>
    <d v="2021-05-31T00:00:00"/>
    <d v="2022-12-31T00:00:00"/>
    <n v="580"/>
  </r>
  <r>
    <n v="3145"/>
    <x v="16"/>
    <x v="106"/>
    <n v="1185"/>
    <x v="149"/>
    <n v="3579"/>
    <n v="9"/>
    <s v="B.Govindhamma"/>
    <x v="694"/>
    <d v="2021-05-31T00:00:00"/>
    <d v="2022-12-31T00:00:00"/>
    <n v="580"/>
  </r>
  <r>
    <n v="3146"/>
    <x v="16"/>
    <x v="106"/>
    <n v="1185"/>
    <x v="149"/>
    <n v="3580"/>
    <n v="10"/>
    <s v="C.Savithramma"/>
    <x v="694"/>
    <d v="2021-05-31T00:00:00"/>
    <d v="2022-12-31T00:00:00"/>
    <n v="580"/>
  </r>
  <r>
    <n v="3147"/>
    <x v="9"/>
    <x v="107"/>
    <n v="1008"/>
    <x v="150"/>
    <n v="3581"/>
    <n v="6"/>
    <s v="V Prabhavathi"/>
    <x v="701"/>
    <d v="2021-05-31T00:00:00"/>
    <d v="2022-12-31T00:00:00"/>
    <n v="580"/>
  </r>
  <r>
    <n v="3148"/>
    <x v="11"/>
    <x v="109"/>
    <n v="1207"/>
    <x v="152"/>
    <n v="3582"/>
    <n v="10"/>
    <s v="R Savithramma"/>
    <x v="708"/>
    <d v="2021-05-31T00:00:00"/>
    <d v="2022-12-31T00:00:00"/>
    <n v="580"/>
  </r>
  <r>
    <n v="3149"/>
    <x v="11"/>
    <x v="109"/>
    <n v="1207"/>
    <x v="152"/>
    <n v="3583"/>
    <n v="11"/>
    <s v="R Lakshmideve"/>
    <x v="606"/>
    <d v="2021-05-31T00:00:00"/>
    <d v="2022-12-31T00:00:00"/>
    <n v="580"/>
  </r>
  <r>
    <n v="3150"/>
    <x v="11"/>
    <x v="109"/>
    <n v="1209"/>
    <x v="153"/>
    <n v="3584"/>
    <n v="4"/>
    <s v="C Venkataramanamma"/>
    <x v="708"/>
    <d v="2021-05-31T00:00:00"/>
    <d v="2022-12-31T00:00:00"/>
    <n v="580"/>
  </r>
  <r>
    <n v="3151"/>
    <x v="11"/>
    <x v="109"/>
    <n v="1209"/>
    <x v="153"/>
    <n v="3585"/>
    <n v="5"/>
    <s v="A Nagalakshmi"/>
    <x v="708"/>
    <d v="2021-05-31T00:00:00"/>
    <d v="2022-12-31T00:00:00"/>
    <n v="580"/>
  </r>
  <r>
    <n v="3152"/>
    <x v="9"/>
    <x v="108"/>
    <n v="1006"/>
    <x v="151"/>
    <n v="3586"/>
    <n v="8"/>
    <s v="S.Saroja"/>
    <x v="709"/>
    <d v="2021-05-31T00:00:00"/>
    <d v="2022-12-31T00:00:00"/>
    <n v="580"/>
  </r>
  <r>
    <n v="3153"/>
    <x v="9"/>
    <x v="108"/>
    <n v="1006"/>
    <x v="151"/>
    <n v="3587"/>
    <n v="9"/>
    <s v="D Prabavathi"/>
    <x v="710"/>
    <d v="2021-05-31T00:00:00"/>
    <d v="2022-12-31T00:00:00"/>
    <n v="580"/>
  </r>
  <r>
    <n v="3154"/>
    <x v="9"/>
    <x v="108"/>
    <n v="1006"/>
    <x v="151"/>
    <n v="3588"/>
    <n v="10"/>
    <s v="B Channamma"/>
    <x v="711"/>
    <d v="2021-05-31T00:00:00"/>
    <d v="2022-12-31T00:00:00"/>
    <n v="580"/>
  </r>
  <r>
    <n v="3155"/>
    <x v="9"/>
    <x v="108"/>
    <n v="1006"/>
    <x v="151"/>
    <n v="3589"/>
    <n v="11"/>
    <s v="Thulasi"/>
    <x v="712"/>
    <d v="2021-05-31T00:00:00"/>
    <d v="2022-12-31T00:00:00"/>
    <n v="580"/>
  </r>
  <r>
    <n v="3156"/>
    <x v="9"/>
    <x v="108"/>
    <n v="1006"/>
    <x v="151"/>
    <n v="3590"/>
    <n v="12"/>
    <s v="D.Ramanjinamma"/>
    <x v="713"/>
    <d v="2021-05-31T00:00:00"/>
    <d v="2022-12-31T00:00:00"/>
    <n v="580"/>
  </r>
  <r>
    <n v="3157"/>
    <x v="9"/>
    <x v="108"/>
    <n v="1006"/>
    <x v="151"/>
    <n v="3591"/>
    <n v="13"/>
    <s v="S Gayathree"/>
    <x v="710"/>
    <d v="2021-05-31T00:00:00"/>
    <d v="2022-12-31T00:00:00"/>
    <n v="580"/>
  </r>
  <r>
    <n v="3158"/>
    <x v="9"/>
    <x v="108"/>
    <n v="1006"/>
    <x v="151"/>
    <n v="3592"/>
    <n v="14"/>
    <s v="B Mahalakshmi"/>
    <x v="710"/>
    <d v="2021-05-31T00:00:00"/>
    <d v="2022-12-31T00:00:00"/>
    <n v="580"/>
  </r>
  <r>
    <n v="3159"/>
    <x v="9"/>
    <x v="108"/>
    <n v="1006"/>
    <x v="151"/>
    <n v="3593"/>
    <n v="15"/>
    <s v="S Saralamma"/>
    <x v="706"/>
    <d v="2021-05-31T00:00:00"/>
    <d v="2022-12-31T00:00:00"/>
    <n v="580"/>
  </r>
  <r>
    <n v="3160"/>
    <x v="9"/>
    <x v="108"/>
    <n v="1006"/>
    <x v="151"/>
    <n v="3594"/>
    <n v="16"/>
    <s v="N Ramulamma"/>
    <x v="707"/>
    <d v="2021-05-31T00:00:00"/>
    <d v="2022-12-31T00:00:00"/>
    <n v="580"/>
  </r>
  <r>
    <n v="3161"/>
    <x v="9"/>
    <x v="108"/>
    <n v="1006"/>
    <x v="151"/>
    <n v="3595"/>
    <n v="17"/>
    <s v="M Gavanakumari"/>
    <x v="710"/>
    <d v="2021-05-31T00:00:00"/>
    <d v="2022-12-31T00:00:00"/>
    <n v="580"/>
  </r>
  <r>
    <n v="3162"/>
    <x v="9"/>
    <x v="108"/>
    <n v="1006"/>
    <x v="151"/>
    <n v="3596"/>
    <n v="18"/>
    <s v="Meghana"/>
    <x v="714"/>
    <d v="2021-05-31T00:00:00"/>
    <d v="2022-12-31T00:00:00"/>
    <n v="580"/>
  </r>
  <r>
    <n v="3163"/>
    <x v="9"/>
    <x v="108"/>
    <n v="1006"/>
    <x v="151"/>
    <n v="3597"/>
    <n v="19"/>
    <s v="Naramma"/>
    <x v="714"/>
    <d v="2021-05-31T00:00:00"/>
    <d v="2022-12-31T00:00:00"/>
    <n v="580"/>
  </r>
  <r>
    <n v="3164"/>
    <x v="9"/>
    <x v="108"/>
    <n v="1006"/>
    <x v="151"/>
    <n v="3598"/>
    <n v="20"/>
    <s v="D Lakshmidevi"/>
    <x v="705"/>
    <d v="2021-05-31T00:00:00"/>
    <d v="2022-12-31T00:00:00"/>
    <n v="580"/>
  </r>
  <r>
    <n v="3165"/>
    <x v="12"/>
    <x v="110"/>
    <n v="1193"/>
    <x v="154"/>
    <n v="3599"/>
    <n v="1"/>
    <s v="P.Nallamma"/>
    <x v="699"/>
    <d v="2021-05-31T00:00:00"/>
    <d v="2022-12-31T00:00:00"/>
    <n v="580"/>
  </r>
  <r>
    <n v="3166"/>
    <x v="12"/>
    <x v="110"/>
    <n v="1193"/>
    <x v="154"/>
    <n v="3600"/>
    <n v="2"/>
    <s v="P.Balakulayamma"/>
    <x v="715"/>
    <d v="2021-05-31T00:00:00"/>
    <d v="2022-12-31T00:00:00"/>
    <n v="580"/>
  </r>
  <r>
    <n v="3167"/>
    <x v="12"/>
    <x v="110"/>
    <n v="1193"/>
    <x v="154"/>
    <n v="3601"/>
    <n v="3"/>
    <s v="S.Saraswati"/>
    <x v="715"/>
    <d v="2021-05-31T00:00:00"/>
    <d v="2022-12-31T00:00:00"/>
    <n v="580"/>
  </r>
  <r>
    <n v="3168"/>
    <x v="12"/>
    <x v="110"/>
    <n v="1193"/>
    <x v="154"/>
    <n v="3602"/>
    <n v="4"/>
    <s v="M.Adilakshmamma"/>
    <x v="699"/>
    <d v="2021-05-31T00:00:00"/>
    <d v="2022-12-31T00:00:00"/>
    <n v="580"/>
  </r>
  <r>
    <n v="3169"/>
    <x v="12"/>
    <x v="110"/>
    <n v="1193"/>
    <x v="154"/>
    <n v="3603"/>
    <n v="5"/>
    <s v="M.Swetha"/>
    <x v="699"/>
    <d v="2021-05-31T00:00:00"/>
    <d v="2022-12-31T00:00:00"/>
    <n v="580"/>
  </r>
  <r>
    <n v="3170"/>
    <x v="16"/>
    <x v="106"/>
    <n v="1186"/>
    <x v="148"/>
    <n v="3604"/>
    <n v="26"/>
    <s v="Shivamma"/>
    <x v="700"/>
    <d v="2021-05-31T00:00:00"/>
    <d v="2022-12-31T00:00:00"/>
    <n v="580"/>
  </r>
  <r>
    <n v="3171"/>
    <x v="10"/>
    <x v="85"/>
    <n v="1171"/>
    <x v="131"/>
    <n v="3605"/>
    <n v="32"/>
    <s v="Lakshmi Narayanamma"/>
    <x v="716"/>
    <d v="2021-05-31T00:00:00"/>
    <d v="2022-12-31T00:00:00"/>
    <n v="580"/>
  </r>
  <r>
    <n v="3172"/>
    <x v="7"/>
    <x v="36"/>
    <n v="1047"/>
    <x v="45"/>
    <n v="3606"/>
    <n v="29"/>
    <s v="k.lakshmidevi"/>
    <x v="717"/>
    <d v="2021-05-31T00:00:00"/>
    <d v="2022-12-31T00:00:00"/>
    <n v="580"/>
  </r>
  <r>
    <n v="3173"/>
    <x v="10"/>
    <x v="85"/>
    <n v="1171"/>
    <x v="131"/>
    <n v="3607"/>
    <n v="20"/>
    <s v="Chinna Krishnamma K"/>
    <x v="718"/>
    <d v="2021-05-31T00:00:00"/>
    <d v="2022-12-31T00:00:00"/>
    <n v="580"/>
  </r>
  <r>
    <n v="3174"/>
    <x v="10"/>
    <x v="85"/>
    <n v="1171"/>
    <x v="131"/>
    <n v="3608"/>
    <n v="21"/>
    <s v="Radhika.K"/>
    <x v="718"/>
    <d v="2021-05-31T00:00:00"/>
    <d v="2022-12-31T00:00:00"/>
    <n v="580"/>
  </r>
  <r>
    <n v="3175"/>
    <x v="10"/>
    <x v="85"/>
    <n v="1171"/>
    <x v="131"/>
    <n v="3609"/>
    <n v="22"/>
    <s v="D.Krishnamma"/>
    <x v="718"/>
    <d v="2021-05-31T00:00:00"/>
    <d v="2022-12-31T00:00:00"/>
    <n v="580"/>
  </r>
  <r>
    <n v="3176"/>
    <x v="10"/>
    <x v="85"/>
    <n v="1171"/>
    <x v="131"/>
    <n v="3610"/>
    <n v="23"/>
    <s v="Nagarathna.V"/>
    <x v="718"/>
    <d v="2021-05-31T00:00:00"/>
    <d v="2022-12-31T00:00:00"/>
    <n v="580"/>
  </r>
  <r>
    <n v="3177"/>
    <x v="10"/>
    <x v="85"/>
    <n v="1171"/>
    <x v="131"/>
    <n v="3611"/>
    <n v="24"/>
    <s v="Nagamma"/>
    <x v="718"/>
    <d v="2021-05-31T00:00:00"/>
    <d v="2022-12-31T00:00:00"/>
    <n v="580"/>
  </r>
  <r>
    <n v="3178"/>
    <x v="10"/>
    <x v="85"/>
    <n v="1171"/>
    <x v="131"/>
    <n v="3612"/>
    <n v="25"/>
    <s v="Krishveni.K"/>
    <x v="719"/>
    <d v="2021-05-31T00:00:00"/>
    <d v="2022-12-31T00:00:00"/>
    <n v="580"/>
  </r>
  <r>
    <n v="3179"/>
    <x v="10"/>
    <x v="85"/>
    <n v="1171"/>
    <x v="131"/>
    <n v="3613"/>
    <n v="26"/>
    <s v="Sujathamma.K"/>
    <x v="719"/>
    <d v="2021-05-31T00:00:00"/>
    <d v="2022-12-31T00:00:00"/>
    <n v="580"/>
  </r>
  <r>
    <n v="3180"/>
    <x v="10"/>
    <x v="85"/>
    <n v="1171"/>
    <x v="131"/>
    <n v="3614"/>
    <n v="27"/>
    <s v="K.Suseelamma"/>
    <x v="719"/>
    <d v="2021-05-31T00:00:00"/>
    <d v="2022-12-31T00:00:00"/>
    <n v="580"/>
  </r>
  <r>
    <n v="3181"/>
    <x v="10"/>
    <x v="85"/>
    <n v="1171"/>
    <x v="131"/>
    <n v="3615"/>
    <n v="28"/>
    <s v="Lakshmidevamma.K"/>
    <x v="719"/>
    <d v="2021-05-31T00:00:00"/>
    <d v="2022-12-31T00:00:00"/>
    <n v="580"/>
  </r>
  <r>
    <n v="3182"/>
    <x v="10"/>
    <x v="85"/>
    <n v="1171"/>
    <x v="131"/>
    <n v="3616"/>
    <n v="29"/>
    <s v="Venkatalakshmi.C"/>
    <x v="719"/>
    <d v="2021-05-31T00:00:00"/>
    <d v="2022-12-31T00:00:00"/>
    <n v="580"/>
  </r>
  <r>
    <n v="3183"/>
    <x v="12"/>
    <x v="110"/>
    <n v="1193"/>
    <x v="154"/>
    <n v="3617"/>
    <n v="6"/>
    <s v="P.Rajamma"/>
    <x v="715"/>
    <d v="2021-05-31T00:00:00"/>
    <d v="2022-12-31T00:00:00"/>
    <n v="580"/>
  </r>
  <r>
    <n v="3184"/>
    <x v="12"/>
    <x v="110"/>
    <n v="1193"/>
    <x v="154"/>
    <n v="3618"/>
    <n v="7"/>
    <s v="Panuru Sunitha"/>
    <x v="715"/>
    <d v="2021-05-31T00:00:00"/>
    <d v="2022-12-31T00:00:00"/>
    <n v="580"/>
  </r>
  <r>
    <n v="3185"/>
    <x v="12"/>
    <x v="110"/>
    <n v="1193"/>
    <x v="154"/>
    <n v="3619"/>
    <n v="8"/>
    <s v="P.Padmavathi"/>
    <x v="699"/>
    <d v="2021-05-31T00:00:00"/>
    <d v="2022-12-31T00:00:00"/>
    <n v="580"/>
  </r>
  <r>
    <n v="3186"/>
    <x v="12"/>
    <x v="110"/>
    <n v="1193"/>
    <x v="154"/>
    <n v="3620"/>
    <n v="9"/>
    <s v="P.Venkateswaramma"/>
    <x v="720"/>
    <d v="2021-05-31T00:00:00"/>
    <d v="2022-12-31T00:00:00"/>
    <n v="580"/>
  </r>
  <r>
    <n v="3187"/>
    <x v="12"/>
    <x v="110"/>
    <n v="1193"/>
    <x v="154"/>
    <n v="3621"/>
    <n v="10"/>
    <s v="M.Anitha"/>
    <x v="721"/>
    <d v="2021-05-31T00:00:00"/>
    <d v="2022-12-31T00:00:00"/>
    <n v="580"/>
  </r>
  <r>
    <n v="3188"/>
    <x v="12"/>
    <x v="110"/>
    <n v="1193"/>
    <x v="154"/>
    <n v="3622"/>
    <n v="11"/>
    <s v="Rage Peddakka"/>
    <x v="715"/>
    <d v="2021-05-31T00:00:00"/>
    <d v="2022-12-31T00:00:00"/>
    <n v="580"/>
  </r>
  <r>
    <n v="3189"/>
    <x v="12"/>
    <x v="110"/>
    <n v="1193"/>
    <x v="154"/>
    <n v="3623"/>
    <n v="12"/>
    <s v="RageYellamma"/>
    <x v="715"/>
    <d v="2021-05-31T00:00:00"/>
    <d v="2022-12-31T00:00:00"/>
    <n v="580"/>
  </r>
  <r>
    <n v="3190"/>
    <x v="12"/>
    <x v="103"/>
    <n v="1180"/>
    <x v="145"/>
    <n v="3624"/>
    <n v="27"/>
    <s v="Pamidi Latha"/>
    <x v="722"/>
    <d v="2021-05-31T00:00:00"/>
    <d v="2022-12-31T00:00:00"/>
    <n v="580"/>
  </r>
  <r>
    <n v="3191"/>
    <x v="12"/>
    <x v="105"/>
    <n v="1187"/>
    <x v="147"/>
    <n v="3625"/>
    <n v="21"/>
    <s v="U.Lakshmidevi"/>
    <x v="697"/>
    <d v="2021-05-31T00:00:00"/>
    <d v="2022-12-31T00:00:00"/>
    <n v="580"/>
  </r>
  <r>
    <n v="3192"/>
    <x v="12"/>
    <x v="105"/>
    <n v="1187"/>
    <x v="147"/>
    <n v="3626"/>
    <n v="22"/>
    <s v="Yerravla Aruna"/>
    <x v="723"/>
    <d v="2021-05-31T00:00:00"/>
    <d v="2022-12-31T00:00:00"/>
    <n v="580"/>
  </r>
  <r>
    <n v="3193"/>
    <x v="16"/>
    <x v="111"/>
    <n v="1196"/>
    <x v="155"/>
    <n v="3627"/>
    <n v="1"/>
    <s v="S.Nirmalamma"/>
    <x v="724"/>
    <d v="2021-05-31T00:00:00"/>
    <d v="2022-12-31T00:00:00"/>
    <n v="580"/>
  </r>
  <r>
    <n v="3194"/>
    <x v="16"/>
    <x v="111"/>
    <n v="1196"/>
    <x v="155"/>
    <n v="3628"/>
    <n v="2"/>
    <s v="A.Anasuyamma"/>
    <x v="724"/>
    <d v="2021-05-31T00:00:00"/>
    <d v="2022-12-31T00:00:00"/>
    <n v="580"/>
  </r>
  <r>
    <n v="3195"/>
    <x v="16"/>
    <x v="111"/>
    <n v="1196"/>
    <x v="155"/>
    <n v="3629"/>
    <n v="3"/>
    <s v="R.Varalakshmi"/>
    <x v="724"/>
    <d v="2021-05-31T00:00:00"/>
    <d v="2022-12-31T00:00:00"/>
    <n v="580"/>
  </r>
  <r>
    <n v="3196"/>
    <x v="16"/>
    <x v="111"/>
    <n v="1196"/>
    <x v="155"/>
    <n v="3630"/>
    <n v="4"/>
    <s v="R.Anitha"/>
    <x v="724"/>
    <d v="2021-05-31T00:00:00"/>
    <d v="2022-12-31T00:00:00"/>
    <n v="580"/>
  </r>
  <r>
    <n v="3197"/>
    <x v="16"/>
    <x v="111"/>
    <n v="1196"/>
    <x v="155"/>
    <n v="3631"/>
    <n v="5"/>
    <s v="R.Sumalatha"/>
    <x v="724"/>
    <d v="2021-05-31T00:00:00"/>
    <d v="2022-12-31T00:00:00"/>
    <n v="580"/>
  </r>
  <r>
    <n v="3198"/>
    <x v="16"/>
    <x v="111"/>
    <n v="1196"/>
    <x v="155"/>
    <n v="3632"/>
    <n v="6"/>
    <s v="R.Aruna"/>
    <x v="725"/>
    <d v="2021-05-31T00:00:00"/>
    <d v="2022-12-31T00:00:00"/>
    <n v="580"/>
  </r>
  <r>
    <n v="3199"/>
    <x v="16"/>
    <x v="111"/>
    <n v="1196"/>
    <x v="155"/>
    <n v="3633"/>
    <n v="7"/>
    <s v="R.Yesodhamma"/>
    <x v="725"/>
    <d v="2021-05-31T00:00:00"/>
    <d v="2022-12-31T00:00:00"/>
    <n v="580"/>
  </r>
  <r>
    <n v="3200"/>
    <x v="16"/>
    <x v="111"/>
    <n v="1196"/>
    <x v="155"/>
    <n v="3634"/>
    <n v="8"/>
    <s v="P.Bhagyamma"/>
    <x v="725"/>
    <d v="2021-05-31T00:00:00"/>
    <d v="2022-12-31T00:00:00"/>
    <n v="580"/>
  </r>
  <r>
    <n v="3201"/>
    <x v="16"/>
    <x v="111"/>
    <n v="1196"/>
    <x v="155"/>
    <n v="3635"/>
    <n v="9"/>
    <s v="R.Shamalamma"/>
    <x v="725"/>
    <d v="2021-05-31T00:00:00"/>
    <d v="2022-12-31T00:00:00"/>
    <n v="580"/>
  </r>
  <r>
    <n v="3202"/>
    <x v="16"/>
    <x v="111"/>
    <n v="1196"/>
    <x v="155"/>
    <n v="3636"/>
    <n v="10"/>
    <s v="Sumalatha"/>
    <x v="725"/>
    <d v="2021-05-31T00:00:00"/>
    <d v="2022-12-31T00:00:00"/>
    <n v="580"/>
  </r>
  <r>
    <n v="3203"/>
    <x v="12"/>
    <x v="110"/>
    <n v="1197"/>
    <x v="156"/>
    <n v="3637"/>
    <n v="1"/>
    <s v="M.Nagalakshmi"/>
    <x v="624"/>
    <d v="2021-05-31T00:00:00"/>
    <d v="2022-12-31T00:00:00"/>
    <n v="580"/>
  </r>
  <r>
    <n v="3204"/>
    <x v="12"/>
    <x v="110"/>
    <n v="1200"/>
    <x v="157"/>
    <n v="3638"/>
    <n v="1"/>
    <s v="Barathi"/>
    <x v="696"/>
    <d v="2021-05-31T00:00:00"/>
    <d v="2022-12-31T00:00:00"/>
    <n v="580"/>
  </r>
  <r>
    <n v="3205"/>
    <x v="11"/>
    <x v="109"/>
    <n v="1209"/>
    <x v="153"/>
    <n v="3639"/>
    <n v="6"/>
    <s v="B Konamma"/>
    <x v="708"/>
    <d v="2021-05-31T00:00:00"/>
    <d v="2022-12-31T00:00:00"/>
    <n v="580"/>
  </r>
  <r>
    <n v="3206"/>
    <x v="11"/>
    <x v="109"/>
    <n v="1209"/>
    <x v="153"/>
    <n v="3640"/>
    <n v="7"/>
    <s v="Peddakka"/>
    <x v="708"/>
    <d v="2021-05-31T00:00:00"/>
    <d v="2022-12-31T00:00:00"/>
    <n v="580"/>
  </r>
  <r>
    <n v="3207"/>
    <x v="11"/>
    <x v="109"/>
    <n v="1209"/>
    <x v="153"/>
    <n v="3641"/>
    <n v="8"/>
    <s v="Yellamma"/>
    <x v="708"/>
    <d v="2021-05-31T00:00:00"/>
    <d v="2022-12-31T00:00:00"/>
    <n v="580"/>
  </r>
  <r>
    <n v="3208"/>
    <x v="11"/>
    <x v="109"/>
    <n v="1207"/>
    <x v="152"/>
    <n v="3642"/>
    <n v="12"/>
    <s v="M Susilamma"/>
    <x v="688"/>
    <d v="2021-05-31T00:00:00"/>
    <d v="2022-12-31T00:00:00"/>
    <n v="580"/>
  </r>
  <r>
    <n v="3209"/>
    <x v="11"/>
    <x v="109"/>
    <n v="1207"/>
    <x v="152"/>
    <n v="3643"/>
    <n v="13"/>
    <s v="K Yasodamma"/>
    <x v="688"/>
    <d v="2021-05-31T00:00:00"/>
    <d v="2022-12-31T00:00:00"/>
    <n v="580"/>
  </r>
  <r>
    <n v="3210"/>
    <x v="11"/>
    <x v="109"/>
    <n v="1207"/>
    <x v="152"/>
    <n v="3644"/>
    <n v="1"/>
    <s v="C sarada"/>
    <x v="688"/>
    <d v="2021-05-31T00:00:00"/>
    <d v="2022-12-31T00:00:00"/>
    <n v="580"/>
  </r>
  <r>
    <n v="3211"/>
    <x v="11"/>
    <x v="109"/>
    <n v="1207"/>
    <x v="152"/>
    <n v="3645"/>
    <n v="2"/>
    <s v="N Chandramma"/>
    <x v="688"/>
    <d v="2021-05-31T00:00:00"/>
    <d v="2022-12-31T00:00:00"/>
    <n v="580"/>
  </r>
  <r>
    <n v="3212"/>
    <x v="11"/>
    <x v="109"/>
    <n v="1207"/>
    <x v="152"/>
    <n v="3646"/>
    <n v="3"/>
    <s v="R Lelavathi"/>
    <x v="688"/>
    <d v="2021-05-31T00:00:00"/>
    <d v="2022-12-31T00:00:00"/>
    <n v="580"/>
  </r>
  <r>
    <n v="3213"/>
    <x v="11"/>
    <x v="109"/>
    <n v="1207"/>
    <x v="152"/>
    <n v="3647"/>
    <n v="4"/>
    <s v="R Jyothi"/>
    <x v="688"/>
    <d v="2021-05-31T00:00:00"/>
    <d v="2022-12-31T00:00:00"/>
    <n v="580"/>
  </r>
  <r>
    <n v="3214"/>
    <x v="11"/>
    <x v="109"/>
    <n v="1207"/>
    <x v="152"/>
    <n v="3648"/>
    <n v="5"/>
    <s v="M Venkatalakshmi"/>
    <x v="688"/>
    <d v="2021-05-31T00:00:00"/>
    <d v="2022-12-31T00:00:00"/>
    <n v="580"/>
  </r>
  <r>
    <n v="3215"/>
    <x v="11"/>
    <x v="109"/>
    <n v="1207"/>
    <x v="152"/>
    <n v="3649"/>
    <n v="6"/>
    <s v="M Narayanamma"/>
    <x v="688"/>
    <d v="2021-05-31T00:00:00"/>
    <d v="2022-12-31T00:00:00"/>
    <n v="580"/>
  </r>
  <r>
    <n v="3216"/>
    <x v="11"/>
    <x v="109"/>
    <n v="1207"/>
    <x v="152"/>
    <n v="3650"/>
    <n v="7"/>
    <s v="K Savithramma"/>
    <x v="688"/>
    <d v="2021-05-31T00:00:00"/>
    <d v="2022-12-31T00:00:00"/>
    <n v="580"/>
  </r>
  <r>
    <n v="3217"/>
    <x v="11"/>
    <x v="109"/>
    <n v="1207"/>
    <x v="152"/>
    <n v="3651"/>
    <n v="8"/>
    <s v="G Yasodamma"/>
    <x v="688"/>
    <d v="2021-05-31T00:00:00"/>
    <d v="2022-12-31T00:00:00"/>
    <n v="580"/>
  </r>
  <r>
    <n v="3218"/>
    <x v="11"/>
    <x v="109"/>
    <n v="1207"/>
    <x v="152"/>
    <n v="3652"/>
    <n v="9"/>
    <s v="B Threeveni"/>
    <x v="688"/>
    <d v="2021-05-31T00:00:00"/>
    <d v="2022-12-31T00:00:00"/>
    <n v="580"/>
  </r>
  <r>
    <n v="3219"/>
    <x v="11"/>
    <x v="112"/>
    <n v="1206"/>
    <x v="158"/>
    <n v="3653"/>
    <n v="1"/>
    <s v="K Manemma"/>
    <x v="726"/>
    <d v="2021-05-31T00:00:00"/>
    <d v="2022-12-31T00:00:00"/>
    <n v="580"/>
  </r>
  <r>
    <n v="3220"/>
    <x v="11"/>
    <x v="112"/>
    <n v="1206"/>
    <x v="158"/>
    <n v="3654"/>
    <n v="2"/>
    <s v="K Rajeswari"/>
    <x v="726"/>
    <d v="2021-05-31T00:00:00"/>
    <d v="2022-12-31T00:00:00"/>
    <n v="580"/>
  </r>
  <r>
    <n v="3221"/>
    <x v="11"/>
    <x v="112"/>
    <n v="1206"/>
    <x v="158"/>
    <n v="3655"/>
    <n v="3"/>
    <s v="B Rajani"/>
    <x v="726"/>
    <d v="2021-05-31T00:00:00"/>
    <d v="2022-12-31T00:00:00"/>
    <n v="580"/>
  </r>
  <r>
    <n v="3222"/>
    <x v="11"/>
    <x v="109"/>
    <n v="1209"/>
    <x v="153"/>
    <n v="3656"/>
    <n v="1"/>
    <s v="S Parvathamma"/>
    <x v="708"/>
    <d v="2021-05-31T00:00:00"/>
    <d v="2022-12-31T00:00:00"/>
    <n v="580"/>
  </r>
  <r>
    <n v="3223"/>
    <x v="11"/>
    <x v="109"/>
    <n v="1209"/>
    <x v="153"/>
    <n v="3657"/>
    <n v="2"/>
    <s v="A Lakshmidevi"/>
    <x v="708"/>
    <d v="2021-05-31T00:00:00"/>
    <d v="2022-12-31T00:00:00"/>
    <n v="580"/>
  </r>
  <r>
    <n v="3224"/>
    <x v="11"/>
    <x v="112"/>
    <n v="1206"/>
    <x v="158"/>
    <n v="3658"/>
    <n v="4"/>
    <s v="A Praveena"/>
    <x v="726"/>
    <d v="2021-05-31T00:00:00"/>
    <d v="2022-12-31T00:00:00"/>
    <n v="580"/>
  </r>
  <r>
    <n v="3225"/>
    <x v="11"/>
    <x v="112"/>
    <n v="1206"/>
    <x v="158"/>
    <n v="3659"/>
    <n v="5"/>
    <s v="K Lakshmideve"/>
    <x v="726"/>
    <d v="2021-05-31T00:00:00"/>
    <d v="2022-12-31T00:00:00"/>
    <n v="580"/>
  </r>
  <r>
    <n v="3226"/>
    <x v="11"/>
    <x v="112"/>
    <n v="1206"/>
    <x v="158"/>
    <n v="3660"/>
    <n v="6"/>
    <s v="P Parvathamma"/>
    <x v="726"/>
    <d v="2021-05-31T00:00:00"/>
    <d v="2022-12-31T00:00:00"/>
    <n v="580"/>
  </r>
  <r>
    <n v="3227"/>
    <x v="11"/>
    <x v="112"/>
    <n v="1206"/>
    <x v="158"/>
    <n v="3661"/>
    <n v="7"/>
    <s v="S Sivalingamma"/>
    <x v="726"/>
    <d v="2021-05-31T00:00:00"/>
    <d v="2022-12-31T00:00:00"/>
    <n v="580"/>
  </r>
  <r>
    <n v="3228"/>
    <x v="11"/>
    <x v="109"/>
    <n v="1209"/>
    <x v="153"/>
    <n v="3662"/>
    <n v="3"/>
    <s v="C Ramanamma"/>
    <x v="708"/>
    <d v="2021-05-31T00:00:00"/>
    <d v="2022-12-31T00:00:00"/>
    <n v="580"/>
  </r>
  <r>
    <n v="3229"/>
    <x v="11"/>
    <x v="109"/>
    <n v="1207"/>
    <x v="152"/>
    <n v="3663"/>
    <n v="14"/>
    <s v="R Lakshmidevi"/>
    <x v="688"/>
    <d v="2021-05-31T00:00:00"/>
    <d v="2022-12-31T00:00:00"/>
    <n v="580"/>
  </r>
  <r>
    <n v="3230"/>
    <x v="11"/>
    <x v="109"/>
    <n v="1207"/>
    <x v="152"/>
    <n v="3664"/>
    <n v="15"/>
    <s v="M Llikitha"/>
    <x v="688"/>
    <d v="2021-05-31T00:00:00"/>
    <d v="2022-12-31T00:00:00"/>
    <n v="580"/>
  </r>
  <r>
    <n v="3231"/>
    <x v="11"/>
    <x v="109"/>
    <n v="1208"/>
    <x v="159"/>
    <n v="3665"/>
    <n v="3"/>
    <s v="M Savithramma"/>
    <x v="670"/>
    <d v="2021-05-31T00:00:00"/>
    <d v="2022-12-31T00:00:00"/>
    <n v="580"/>
  </r>
  <r>
    <n v="3232"/>
    <x v="11"/>
    <x v="109"/>
    <n v="1207"/>
    <x v="152"/>
    <n v="3666"/>
    <n v="16"/>
    <s v="P Saiepraba"/>
    <x v="688"/>
    <d v="2021-05-31T00:00:00"/>
    <d v="2022-12-31T00:00:00"/>
    <n v="580"/>
  </r>
  <r>
    <n v="3233"/>
    <x v="11"/>
    <x v="109"/>
    <n v="1207"/>
    <x v="152"/>
    <n v="3667"/>
    <n v="17"/>
    <s v="Krishnavenamma"/>
    <x v="688"/>
    <d v="2021-05-31T00:00:00"/>
    <d v="2022-12-31T00:00:00"/>
    <n v="580"/>
  </r>
  <r>
    <n v="3234"/>
    <x v="11"/>
    <x v="109"/>
    <n v="1207"/>
    <x v="152"/>
    <n v="3668"/>
    <n v="18"/>
    <s v="M Parvathamma"/>
    <x v="688"/>
    <d v="2021-05-31T00:00:00"/>
    <d v="2022-12-31T00:00:00"/>
    <n v="580"/>
  </r>
  <r>
    <n v="3235"/>
    <x v="11"/>
    <x v="109"/>
    <n v="1207"/>
    <x v="152"/>
    <n v="3669"/>
    <n v="19"/>
    <s v="Sakamma"/>
    <x v="688"/>
    <d v="2021-05-31T00:00:00"/>
    <d v="2022-12-31T00:00:00"/>
    <n v="580"/>
  </r>
  <r>
    <n v="3236"/>
    <x v="11"/>
    <x v="112"/>
    <n v="1206"/>
    <x v="158"/>
    <n v="3670"/>
    <n v="8"/>
    <s v="C Savithramma"/>
    <x v="727"/>
    <d v="2021-05-31T00:00:00"/>
    <d v="2022-12-31T00:00:00"/>
    <n v="580"/>
  </r>
  <r>
    <n v="3237"/>
    <x v="11"/>
    <x v="112"/>
    <n v="1206"/>
    <x v="158"/>
    <n v="3671"/>
    <n v="9"/>
    <s v="Lakshmidevi"/>
    <x v="726"/>
    <d v="2021-05-31T00:00:00"/>
    <d v="2022-12-31T00:00:00"/>
    <n v="580"/>
  </r>
  <r>
    <n v="3238"/>
    <x v="11"/>
    <x v="109"/>
    <n v="1208"/>
    <x v="159"/>
    <n v="3672"/>
    <n v="10"/>
    <s v="R Nagalakshmi"/>
    <x v="688"/>
    <d v="2021-05-31T00:00:00"/>
    <d v="2022-12-31T00:00:00"/>
    <n v="580"/>
  </r>
  <r>
    <n v="3239"/>
    <x v="10"/>
    <x v="31"/>
    <n v="1120"/>
    <x v="107"/>
    <n v="3673"/>
    <n v="14"/>
    <s v="K.Sujatha"/>
    <x v="728"/>
    <d v="2021-05-31T00:00:00"/>
    <d v="2022-12-31T00:00:00"/>
    <n v="580"/>
  </r>
  <r>
    <n v="3240"/>
    <x v="10"/>
    <x v="31"/>
    <n v="1120"/>
    <x v="107"/>
    <n v="3674"/>
    <n v="15"/>
    <s v="Narayanamma"/>
    <x v="728"/>
    <d v="2021-05-31T00:00:00"/>
    <d v="2022-12-31T00:00:00"/>
    <n v="580"/>
  </r>
  <r>
    <n v="3241"/>
    <x v="10"/>
    <x v="85"/>
    <n v="1171"/>
    <x v="131"/>
    <n v="3675"/>
    <n v="30"/>
    <s v="Eswaramma"/>
    <x v="719"/>
    <d v="2021-05-31T00:00:00"/>
    <d v="2022-12-31T00:00:00"/>
    <n v="580"/>
  </r>
  <r>
    <n v="3242"/>
    <x v="10"/>
    <x v="85"/>
    <n v="1171"/>
    <x v="131"/>
    <n v="3676"/>
    <n v="31"/>
    <s v="Narayanamma"/>
    <x v="719"/>
    <d v="2021-05-31T00:00:00"/>
    <d v="2022-12-31T00:00:00"/>
    <n v="580"/>
  </r>
  <r>
    <n v="3243"/>
    <x v="12"/>
    <x v="110"/>
    <n v="1197"/>
    <x v="156"/>
    <n v="3677"/>
    <n v="2"/>
    <s v="S.Ganga Devi"/>
    <x v="729"/>
    <d v="2021-05-31T00:00:00"/>
    <d v="2022-12-31T00:00:00"/>
    <n v="580"/>
  </r>
  <r>
    <n v="3244"/>
    <x v="12"/>
    <x v="110"/>
    <n v="1197"/>
    <x v="156"/>
    <n v="3678"/>
    <n v="3"/>
    <s v="J.Santhamma"/>
    <x v="729"/>
    <d v="2021-05-31T00:00:00"/>
    <d v="2022-12-31T00:00:00"/>
    <n v="580"/>
  </r>
  <r>
    <n v="3245"/>
    <x v="12"/>
    <x v="110"/>
    <n v="1197"/>
    <x v="156"/>
    <n v="3679"/>
    <n v="4"/>
    <s v="J.Venkatamma"/>
    <x v="624"/>
    <d v="2021-05-31T00:00:00"/>
    <d v="2022-12-31T00:00:00"/>
    <n v="580"/>
  </r>
  <r>
    <n v="3246"/>
    <x v="12"/>
    <x v="103"/>
    <n v="1180"/>
    <x v="145"/>
    <n v="3680"/>
    <n v="28"/>
    <s v="B.Radamma"/>
    <x v="669"/>
    <d v="2021-05-31T00:00:00"/>
    <d v="2022-12-31T00:00:00"/>
    <n v="580"/>
  </r>
  <r>
    <n v="3247"/>
    <x v="12"/>
    <x v="110"/>
    <n v="1193"/>
    <x v="154"/>
    <n v="3681"/>
    <n v="16"/>
    <s v="Sake Naryanamma"/>
    <x v="730"/>
    <d v="2021-05-31T00:00:00"/>
    <d v="2022-12-31T00:00:00"/>
    <n v="580"/>
  </r>
  <r>
    <n v="3248"/>
    <x v="17"/>
    <x v="113"/>
    <n v="1203"/>
    <x v="160"/>
    <n v="3682"/>
    <n v="7"/>
    <s v="K.Krishnaveni"/>
    <x v="731"/>
    <d v="2021-05-31T00:00:00"/>
    <d v="2022-12-31T00:00:00"/>
    <n v="580"/>
  </r>
  <r>
    <n v="3249"/>
    <x v="17"/>
    <x v="113"/>
    <n v="1203"/>
    <x v="160"/>
    <n v="3683"/>
    <n v="8"/>
    <s v="P.Nagamani"/>
    <x v="605"/>
    <d v="2021-05-31T00:00:00"/>
    <d v="2022-12-31T00:00:00"/>
    <n v="580"/>
  </r>
  <r>
    <n v="3250"/>
    <x v="17"/>
    <x v="113"/>
    <n v="1203"/>
    <x v="160"/>
    <n v="3684"/>
    <n v="9"/>
    <s v="K.Jayamma"/>
    <x v="732"/>
    <d v="2021-05-31T00:00:00"/>
    <d v="2022-12-31T00:00:00"/>
    <n v="580"/>
  </r>
  <r>
    <n v="3251"/>
    <x v="16"/>
    <x v="114"/>
    <n v="1201"/>
    <x v="161"/>
    <n v="3686"/>
    <n v="1"/>
    <s v="E.Santhamma"/>
    <x v="733"/>
    <d v="2021-05-31T00:00:00"/>
    <d v="2022-12-31T00:00:00"/>
    <n v="580"/>
  </r>
  <r>
    <n v="3252"/>
    <x v="7"/>
    <x v="49"/>
    <n v="1072"/>
    <x v="62"/>
    <n v="3687"/>
    <n v="37"/>
    <s v="Sunkamma"/>
    <x v="734"/>
    <d v="2021-05-31T00:00:00"/>
    <d v="2022-12-31T00:00:00"/>
    <n v="580"/>
  </r>
  <r>
    <n v="3253"/>
    <x v="7"/>
    <x v="49"/>
    <n v="1072"/>
    <x v="62"/>
    <n v="3688"/>
    <n v="39"/>
    <s v="PBhagayamma"/>
    <x v="734"/>
    <d v="2021-05-31T00:00:00"/>
    <d v="2022-12-31T00:00:00"/>
    <n v="580"/>
  </r>
  <r>
    <n v="3254"/>
    <x v="12"/>
    <x v="110"/>
    <n v="1200"/>
    <x v="157"/>
    <n v="3689"/>
    <n v="2"/>
    <s v="S.Anjali"/>
    <x v="696"/>
    <d v="2021-05-31T00:00:00"/>
    <d v="2022-12-31T00:00:00"/>
    <n v="580"/>
  </r>
  <r>
    <n v="3255"/>
    <x v="12"/>
    <x v="110"/>
    <n v="1200"/>
    <x v="157"/>
    <n v="3690"/>
    <n v="3"/>
    <s v="VenkataLakshmamma"/>
    <x v="735"/>
    <d v="2021-05-31T00:00:00"/>
    <d v="2022-12-31T00:00:00"/>
    <n v="580"/>
  </r>
  <r>
    <n v="3256"/>
    <x v="12"/>
    <x v="110"/>
    <n v="1200"/>
    <x v="157"/>
    <n v="3691"/>
    <n v="4"/>
    <s v="Sake Prameela"/>
    <x v="736"/>
    <d v="2021-05-31T00:00:00"/>
    <d v="2022-12-31T00:00:00"/>
    <n v="580"/>
  </r>
  <r>
    <n v="3257"/>
    <x v="12"/>
    <x v="110"/>
    <n v="1200"/>
    <x v="157"/>
    <n v="3692"/>
    <n v="5"/>
    <s v="Sake Nagalakshmi"/>
    <x v="737"/>
    <d v="2021-05-31T00:00:00"/>
    <d v="2022-12-31T00:00:00"/>
    <n v="580"/>
  </r>
  <r>
    <n v="3258"/>
    <x v="12"/>
    <x v="110"/>
    <n v="1200"/>
    <x v="157"/>
    <n v="3693"/>
    <n v="6"/>
    <s v="M.Obulamma"/>
    <x v="696"/>
    <d v="2021-05-31T00:00:00"/>
    <d v="2022-12-31T00:00:00"/>
    <n v="580"/>
  </r>
  <r>
    <n v="3259"/>
    <x v="12"/>
    <x v="110"/>
    <n v="1200"/>
    <x v="157"/>
    <n v="3694"/>
    <n v="7"/>
    <s v="Kamatham Malleswari"/>
    <x v="738"/>
    <d v="2021-05-31T00:00:00"/>
    <d v="2022-12-31T00:00:00"/>
    <n v="580"/>
  </r>
  <r>
    <n v="3260"/>
    <x v="12"/>
    <x v="110"/>
    <n v="1200"/>
    <x v="157"/>
    <n v="3695"/>
    <n v="8"/>
    <s v="C.Eswaramma"/>
    <x v="696"/>
    <d v="2021-05-31T00:00:00"/>
    <d v="2022-12-31T00:00:00"/>
    <n v="580"/>
  </r>
  <r>
    <n v="3261"/>
    <x v="12"/>
    <x v="110"/>
    <n v="1200"/>
    <x v="157"/>
    <n v="3696"/>
    <n v="9"/>
    <s v="M.Lakshmidevi"/>
    <x v="582"/>
    <d v="2021-05-31T00:00:00"/>
    <d v="2022-12-31T00:00:00"/>
    <n v="580"/>
  </r>
  <r>
    <n v="3262"/>
    <x v="12"/>
    <x v="110"/>
    <n v="1200"/>
    <x v="157"/>
    <n v="3697"/>
    <n v="10"/>
    <s v="M.Chinna Nagamma"/>
    <x v="606"/>
    <d v="2021-05-31T00:00:00"/>
    <d v="2022-12-31T00:00:00"/>
    <n v="580"/>
  </r>
  <r>
    <n v="3263"/>
    <x v="12"/>
    <x v="110"/>
    <n v="1200"/>
    <x v="157"/>
    <n v="3698"/>
    <n v="11"/>
    <s v="M.Kumari"/>
    <x v="606"/>
    <d v="2021-05-31T00:00:00"/>
    <d v="2022-12-31T00:00:00"/>
    <n v="580"/>
  </r>
  <r>
    <n v="3264"/>
    <x v="12"/>
    <x v="110"/>
    <n v="1200"/>
    <x v="157"/>
    <n v="3699"/>
    <n v="12"/>
    <s v="M.Pullamma"/>
    <x v="696"/>
    <d v="2021-05-31T00:00:00"/>
    <d v="2022-12-31T00:00:00"/>
    <n v="580"/>
  </r>
  <r>
    <n v="3265"/>
    <x v="12"/>
    <x v="110"/>
    <n v="1200"/>
    <x v="157"/>
    <n v="3700"/>
    <n v="13"/>
    <s v="Parvathi"/>
    <x v="696"/>
    <d v="2021-05-31T00:00:00"/>
    <d v="2022-12-31T00:00:00"/>
    <n v="580"/>
  </r>
  <r>
    <n v="3266"/>
    <x v="12"/>
    <x v="110"/>
    <n v="1200"/>
    <x v="157"/>
    <n v="3701"/>
    <n v="14"/>
    <s v="M.Lakshmidevi"/>
    <x v="696"/>
    <d v="2021-05-31T00:00:00"/>
    <d v="2022-12-31T00:00:00"/>
    <n v="580"/>
  </r>
  <r>
    <n v="3267"/>
    <x v="17"/>
    <x v="113"/>
    <n v="1203"/>
    <x v="160"/>
    <n v="3702"/>
    <n v="1"/>
    <s v="P.Vijayalakshmi"/>
    <x v="732"/>
    <d v="2021-05-31T00:00:00"/>
    <d v="2022-12-31T00:00:00"/>
    <n v="580"/>
  </r>
  <r>
    <n v="3268"/>
    <x v="17"/>
    <x v="113"/>
    <n v="1203"/>
    <x v="160"/>
    <n v="3703"/>
    <n v="2"/>
    <s v="P.Lashimidevi"/>
    <x v="732"/>
    <d v="2021-05-31T00:00:00"/>
    <d v="2022-12-31T00:00:00"/>
    <n v="580"/>
  </r>
  <r>
    <n v="3269"/>
    <x v="17"/>
    <x v="113"/>
    <n v="1203"/>
    <x v="160"/>
    <n v="3704"/>
    <n v="3"/>
    <s v="K.Yagnapriya"/>
    <x v="732"/>
    <d v="2021-05-31T00:00:00"/>
    <d v="2022-12-31T00:00:00"/>
    <n v="580"/>
  </r>
  <r>
    <n v="3270"/>
    <x v="17"/>
    <x v="113"/>
    <n v="1203"/>
    <x v="160"/>
    <n v="3705"/>
    <n v="4"/>
    <s v="K.Subadra"/>
    <x v="739"/>
    <d v="2021-05-31T00:00:00"/>
    <d v="2022-12-31T00:00:00"/>
    <n v="580"/>
  </r>
  <r>
    <n v="3271"/>
    <x v="17"/>
    <x v="113"/>
    <n v="1203"/>
    <x v="160"/>
    <n v="3706"/>
    <n v="5"/>
    <s v="P.Gangarathamma"/>
    <x v="696"/>
    <d v="2021-05-31T00:00:00"/>
    <d v="2022-12-31T00:00:00"/>
    <n v="580"/>
  </r>
  <r>
    <n v="3272"/>
    <x v="17"/>
    <x v="113"/>
    <n v="1203"/>
    <x v="160"/>
    <n v="3707"/>
    <n v="6"/>
    <s v="M.Lakshmidevi"/>
    <x v="732"/>
    <d v="2021-05-31T00:00:00"/>
    <d v="2022-12-31T00:00:00"/>
    <n v="580"/>
  </r>
  <r>
    <n v="3273"/>
    <x v="0"/>
    <x v="16"/>
    <n v="526"/>
    <x v="19"/>
    <n v="3710"/>
    <n v="3"/>
    <s v="Jenne.Jayalaxmi"/>
    <x v="740"/>
    <d v="2021-05-31T00:00:00"/>
    <d v="2022-12-31T00:00:00"/>
    <n v="580"/>
  </r>
  <r>
    <n v="3274"/>
    <x v="0"/>
    <x v="16"/>
    <n v="526"/>
    <x v="19"/>
    <n v="3711"/>
    <n v="43"/>
    <s v="Budaga.Obulamma"/>
    <x v="740"/>
    <d v="2021-05-31T00:00:00"/>
    <d v="2022-12-31T00:00:00"/>
    <n v="580"/>
  </r>
  <r>
    <n v="3275"/>
    <x v="0"/>
    <x v="16"/>
    <n v="526"/>
    <x v="19"/>
    <n v="3712"/>
    <n v="47"/>
    <s v="Boya.Laxmidevi"/>
    <x v="740"/>
    <d v="2021-05-31T00:00:00"/>
    <d v="2022-12-31T00:00:00"/>
    <n v="580"/>
  </r>
  <r>
    <n v="3276"/>
    <x v="0"/>
    <x v="16"/>
    <n v="526"/>
    <x v="19"/>
    <n v="3713"/>
    <n v="51"/>
    <s v="M.Parvathi"/>
    <x v="740"/>
    <d v="2021-05-31T00:00:00"/>
    <d v="2022-12-31T00:00:00"/>
    <n v="580"/>
  </r>
  <r>
    <n v="3277"/>
    <x v="0"/>
    <x v="16"/>
    <n v="526"/>
    <x v="19"/>
    <n v="3714"/>
    <n v="59"/>
    <s v="Madhigubba.Nagamma"/>
    <x v="740"/>
    <d v="2021-05-31T00:00:00"/>
    <d v="2022-12-31T00:00:00"/>
    <n v="580"/>
  </r>
  <r>
    <n v="3278"/>
    <x v="0"/>
    <x v="50"/>
    <n v="140"/>
    <x v="63"/>
    <n v="3715"/>
    <n v="5"/>
    <s v="Chnnamma"/>
    <x v="726"/>
    <d v="2021-05-31T00:00:00"/>
    <d v="2022-12-31T00:00:00"/>
    <n v="580"/>
  </r>
  <r>
    <n v="3279"/>
    <x v="0"/>
    <x v="50"/>
    <n v="140"/>
    <x v="63"/>
    <n v="3716"/>
    <n v="31"/>
    <s v="P.Nallamma"/>
    <x v="726"/>
    <d v="2021-05-31T00:00:00"/>
    <d v="2022-12-31T00:00:00"/>
    <n v="580"/>
  </r>
  <r>
    <n v="3280"/>
    <x v="0"/>
    <x v="50"/>
    <n v="140"/>
    <x v="63"/>
    <n v="3717"/>
    <n v="51"/>
    <s v="Kummara Lakhamaiah"/>
    <x v="726"/>
    <d v="2021-05-31T00:00:00"/>
    <d v="2022-12-31T00:00:00"/>
    <n v="580"/>
  </r>
  <r>
    <n v="3281"/>
    <x v="0"/>
    <x v="50"/>
    <n v="140"/>
    <x v="63"/>
    <n v="3718"/>
    <n v="59"/>
    <s v="A.Karrenna"/>
    <x v="726"/>
    <d v="2021-05-31T00:00:00"/>
    <d v="2022-12-31T00:00:00"/>
    <n v="580"/>
  </r>
  <r>
    <n v="3282"/>
    <x v="0"/>
    <x v="50"/>
    <n v="140"/>
    <x v="63"/>
    <n v="3719"/>
    <n v="61"/>
    <s v="A.Pullamma"/>
    <x v="726"/>
    <d v="2021-05-31T00:00:00"/>
    <d v="2022-12-31T00:00:00"/>
    <n v="580"/>
  </r>
  <r>
    <n v="3283"/>
    <x v="0"/>
    <x v="72"/>
    <n v="908"/>
    <x v="100"/>
    <n v="3720"/>
    <n v="1"/>
    <s v="G.KrishnaReddy"/>
    <x v="741"/>
    <d v="2021-05-31T00:00:00"/>
    <d v="2022-12-31T00:00:00"/>
    <n v="580"/>
  </r>
  <r>
    <n v="3284"/>
    <x v="0"/>
    <x v="72"/>
    <n v="908"/>
    <x v="100"/>
    <n v="3721"/>
    <n v="2"/>
    <s v="D.Paramesh"/>
    <x v="741"/>
    <d v="2021-05-31T00:00:00"/>
    <d v="2022-12-31T00:00:00"/>
    <n v="580"/>
  </r>
  <r>
    <n v="3285"/>
    <x v="0"/>
    <x v="72"/>
    <n v="908"/>
    <x v="100"/>
    <n v="3722"/>
    <n v="3"/>
    <s v="S.Suryanarayana"/>
    <x v="741"/>
    <d v="2021-05-31T00:00:00"/>
    <d v="2022-12-31T00:00:00"/>
    <n v="580"/>
  </r>
  <r>
    <n v="3286"/>
    <x v="0"/>
    <x v="72"/>
    <n v="908"/>
    <x v="100"/>
    <n v="3723"/>
    <n v="4"/>
    <s v="S.Venkatesh"/>
    <x v="741"/>
    <d v="2021-05-31T00:00:00"/>
    <d v="2022-12-31T00:00:00"/>
    <n v="580"/>
  </r>
  <r>
    <n v="3287"/>
    <x v="0"/>
    <x v="72"/>
    <n v="908"/>
    <x v="100"/>
    <n v="3724"/>
    <n v="5"/>
    <s v="G.Narayanareddy"/>
    <x v="741"/>
    <d v="2021-05-31T00:00:00"/>
    <d v="2022-12-31T00:00:00"/>
    <n v="580"/>
  </r>
  <r>
    <n v="3288"/>
    <x v="0"/>
    <x v="72"/>
    <n v="908"/>
    <x v="100"/>
    <n v="3725"/>
    <n v="6"/>
    <s v="G.GopalReddy"/>
    <x v="741"/>
    <d v="2021-05-31T00:00:00"/>
    <d v="2022-12-31T00:00:00"/>
    <n v="580"/>
  </r>
  <r>
    <n v="3289"/>
    <x v="0"/>
    <x v="72"/>
    <n v="908"/>
    <x v="100"/>
    <n v="3726"/>
    <n v="7"/>
    <s v="C.Narasimhulu"/>
    <x v="741"/>
    <d v="2021-05-31T00:00:00"/>
    <d v="2022-12-31T00:00:00"/>
    <n v="580"/>
  </r>
  <r>
    <n v="3290"/>
    <x v="0"/>
    <x v="16"/>
    <n v="526"/>
    <x v="19"/>
    <n v="3727"/>
    <n v="6"/>
    <s v="Anke.Laxmamma"/>
    <x v="740"/>
    <d v="2021-05-31T00:00:00"/>
    <d v="2022-12-31T00:00:00"/>
    <n v="580"/>
  </r>
  <r>
    <n v="3291"/>
    <x v="0"/>
    <x v="50"/>
    <n v="140"/>
    <x v="63"/>
    <n v="3728"/>
    <n v="20"/>
    <s v="Kuruva Eswarayya"/>
    <x v="726"/>
    <d v="2021-05-31T00:00:00"/>
    <d v="2022-12-31T00:00:00"/>
    <n v="580"/>
  </r>
  <r>
    <n v="3292"/>
    <x v="0"/>
    <x v="50"/>
    <n v="140"/>
    <x v="63"/>
    <n v="3729"/>
    <n v="21"/>
    <s v="Kuruva Palacherlappa"/>
    <x v="726"/>
    <d v="2021-05-31T00:00:00"/>
    <d v="2022-12-31T00:00:00"/>
    <n v="580"/>
  </r>
  <r>
    <n v="3293"/>
    <x v="12"/>
    <x v="105"/>
    <n v="1187"/>
    <x v="147"/>
    <n v="3730"/>
    <n v="20"/>
    <s v="Y.Ramalakshmidevi"/>
    <x v="697"/>
    <d v="2021-05-31T00:00:00"/>
    <d v="2022-12-31T00:00:00"/>
    <n v="580"/>
  </r>
  <r>
    <n v="3294"/>
    <x v="1"/>
    <x v="93"/>
    <n v="1155"/>
    <x v="132"/>
    <n v="3731"/>
    <n v="41"/>
    <s v="Shivamma.P"/>
    <x v="742"/>
    <d v="2021-05-31T00:00:00"/>
    <d v="2022-12-31T00:00:00"/>
    <n v="580"/>
  </r>
  <r>
    <n v="3295"/>
    <x v="1"/>
    <x v="93"/>
    <n v="1155"/>
    <x v="132"/>
    <n v="3732"/>
    <n v="42"/>
    <s v="Eswaramma"/>
    <x v="742"/>
    <d v="2021-05-31T00:00:00"/>
    <d v="2022-12-31T00:00:00"/>
    <n v="580"/>
  </r>
  <r>
    <n v="3296"/>
    <x v="1"/>
    <x v="93"/>
    <n v="1155"/>
    <x v="132"/>
    <n v="3733"/>
    <n v="43"/>
    <s v="Govindhamma"/>
    <x v="742"/>
    <d v="2021-05-31T00:00:00"/>
    <d v="2022-12-31T00:00:00"/>
    <n v="580"/>
  </r>
  <r>
    <n v="3297"/>
    <x v="1"/>
    <x v="93"/>
    <n v="1155"/>
    <x v="132"/>
    <n v="3734"/>
    <n v="44"/>
    <s v="Sujathamma"/>
    <x v="742"/>
    <d v="2021-05-31T00:00:00"/>
    <d v="2022-12-31T00:00:00"/>
    <n v="580"/>
  </r>
  <r>
    <n v="3298"/>
    <x v="1"/>
    <x v="93"/>
    <n v="1155"/>
    <x v="132"/>
    <n v="3735"/>
    <n v="45"/>
    <s v="Anjinamma"/>
    <x v="742"/>
    <d v="2021-05-31T00:00:00"/>
    <d v="2022-12-31T00:00:00"/>
    <n v="580"/>
  </r>
  <r>
    <n v="3299"/>
    <x v="16"/>
    <x v="114"/>
    <n v="1201"/>
    <x v="161"/>
    <n v="3736"/>
    <n v="16"/>
    <s v="K.Chennamma"/>
    <x v="743"/>
    <d v="2021-05-31T00:00:00"/>
    <d v="2022-12-31T00:00:00"/>
    <n v="580"/>
  </r>
  <r>
    <n v="3300"/>
    <x v="16"/>
    <x v="114"/>
    <n v="1201"/>
    <x v="161"/>
    <n v="3737"/>
    <n v="17"/>
    <s v="P.Ananthamma"/>
    <x v="743"/>
    <d v="2021-05-31T00:00:00"/>
    <d v="2022-12-31T00:00:00"/>
    <n v="580"/>
  </r>
  <r>
    <n v="3301"/>
    <x v="16"/>
    <x v="114"/>
    <n v="1201"/>
    <x v="161"/>
    <n v="3738"/>
    <n v="18"/>
    <s v="Y.Suseelama"/>
    <x v="743"/>
    <d v="2021-05-31T00:00:00"/>
    <d v="2022-12-31T00:00:00"/>
    <n v="580"/>
  </r>
  <r>
    <n v="3302"/>
    <x v="16"/>
    <x v="114"/>
    <n v="1201"/>
    <x v="161"/>
    <n v="3739"/>
    <n v="19"/>
    <s v="Y.Nagendhramma"/>
    <x v="605"/>
    <d v="2021-05-31T00:00:00"/>
    <d v="2022-12-31T00:00:00"/>
    <n v="580"/>
  </r>
  <r>
    <n v="3303"/>
    <x v="16"/>
    <x v="114"/>
    <n v="1201"/>
    <x v="161"/>
    <n v="3740"/>
    <n v="20"/>
    <s v="Y.Suseelamma"/>
    <x v="605"/>
    <d v="2021-05-31T00:00:00"/>
    <d v="2022-12-31T00:00:00"/>
    <n v="580"/>
  </r>
  <r>
    <n v="3304"/>
    <x v="16"/>
    <x v="114"/>
    <n v="1201"/>
    <x v="161"/>
    <n v="3741"/>
    <n v="21"/>
    <s v="Saraswathi"/>
    <x v="669"/>
    <d v="2021-05-31T00:00:00"/>
    <d v="2022-12-31T00:00:00"/>
    <n v="580"/>
  </r>
  <r>
    <n v="3305"/>
    <x v="16"/>
    <x v="114"/>
    <n v="1201"/>
    <x v="161"/>
    <n v="3742"/>
    <n v="22"/>
    <s v="G.Anithamma"/>
    <x v="669"/>
    <d v="2021-05-31T00:00:00"/>
    <d v="2022-12-31T00:00:00"/>
    <n v="580"/>
  </r>
  <r>
    <n v="3306"/>
    <x v="16"/>
    <x v="114"/>
    <n v="1201"/>
    <x v="161"/>
    <n v="3743"/>
    <n v="23"/>
    <s v="G.Adhemma"/>
    <x v="669"/>
    <d v="2021-05-31T00:00:00"/>
    <d v="2022-12-31T00:00:00"/>
    <n v="580"/>
  </r>
  <r>
    <n v="3307"/>
    <x v="16"/>
    <x v="114"/>
    <n v="1201"/>
    <x v="161"/>
    <n v="3744"/>
    <n v="24"/>
    <s v="G.Ramanjinamma"/>
    <x v="669"/>
    <d v="2021-05-31T00:00:00"/>
    <d v="2022-12-31T00:00:00"/>
    <n v="580"/>
  </r>
  <r>
    <n v="3308"/>
    <x v="16"/>
    <x v="114"/>
    <n v="1201"/>
    <x v="161"/>
    <n v="3746"/>
    <n v="2"/>
    <s v="P.Prameelamma"/>
    <x v="733"/>
    <d v="2021-05-31T00:00:00"/>
    <d v="2022-12-31T00:00:00"/>
    <n v="580"/>
  </r>
  <r>
    <n v="3309"/>
    <x v="16"/>
    <x v="114"/>
    <n v="1201"/>
    <x v="161"/>
    <n v="3747"/>
    <n v="3"/>
    <s v="P.Narayanamma"/>
    <x v="733"/>
    <d v="2021-05-31T00:00:00"/>
    <d v="2022-12-31T00:00:00"/>
    <n v="580"/>
  </r>
  <r>
    <n v="3310"/>
    <x v="16"/>
    <x v="114"/>
    <n v="1201"/>
    <x v="161"/>
    <n v="3748"/>
    <n v="4"/>
    <s v="A.Kamalamma"/>
    <x v="733"/>
    <d v="2021-05-31T00:00:00"/>
    <d v="2022-12-31T00:00:00"/>
    <n v="580"/>
  </r>
  <r>
    <n v="3311"/>
    <x v="16"/>
    <x v="114"/>
    <n v="1201"/>
    <x v="161"/>
    <n v="3749"/>
    <n v="5"/>
    <s v="A.Chandrakala"/>
    <x v="733"/>
    <d v="2021-05-31T00:00:00"/>
    <d v="2022-12-31T00:00:00"/>
    <n v="580"/>
  </r>
  <r>
    <n v="3312"/>
    <x v="16"/>
    <x v="114"/>
    <n v="1201"/>
    <x v="161"/>
    <n v="3750"/>
    <n v="6"/>
    <s v="C.Chenamma"/>
    <x v="744"/>
    <d v="2021-05-31T00:00:00"/>
    <d v="2022-12-31T00:00:00"/>
    <n v="580"/>
  </r>
  <r>
    <n v="3313"/>
    <x v="16"/>
    <x v="114"/>
    <n v="1201"/>
    <x v="161"/>
    <n v="3751"/>
    <n v="7"/>
    <s v="Y.Lakshmamma"/>
    <x v="744"/>
    <d v="2021-05-31T00:00:00"/>
    <d v="2022-12-31T00:00:00"/>
    <n v="580"/>
  </r>
  <r>
    <n v="3314"/>
    <x v="16"/>
    <x v="114"/>
    <n v="1201"/>
    <x v="161"/>
    <n v="3752"/>
    <n v="8"/>
    <s v="Y.Lakshmi"/>
    <x v="744"/>
    <d v="2021-05-31T00:00:00"/>
    <d v="2022-12-31T00:00:00"/>
    <n v="580"/>
  </r>
  <r>
    <n v="3315"/>
    <x v="16"/>
    <x v="114"/>
    <n v="1201"/>
    <x v="161"/>
    <n v="3753"/>
    <n v="9"/>
    <s v="Y.Ramakrishnamma"/>
    <x v="744"/>
    <d v="2021-05-31T00:00:00"/>
    <d v="2022-12-31T00:00:00"/>
    <n v="580"/>
  </r>
  <r>
    <n v="3316"/>
    <x v="16"/>
    <x v="114"/>
    <n v="1201"/>
    <x v="161"/>
    <n v="3754"/>
    <n v="10"/>
    <s v="Y.Prasanthamma"/>
    <x v="744"/>
    <d v="2021-05-31T00:00:00"/>
    <d v="2022-12-31T00:00:00"/>
    <n v="580"/>
  </r>
  <r>
    <n v="3317"/>
    <x v="16"/>
    <x v="114"/>
    <n v="1201"/>
    <x v="161"/>
    <n v="3755"/>
    <n v="11"/>
    <s v="Y.Jayamma"/>
    <x v="744"/>
    <d v="2021-05-31T00:00:00"/>
    <d v="2022-12-31T00:00:00"/>
    <n v="580"/>
  </r>
  <r>
    <n v="3318"/>
    <x v="16"/>
    <x v="114"/>
    <n v="1201"/>
    <x v="161"/>
    <n v="3756"/>
    <n v="12"/>
    <s v="Y.Kavithamma"/>
    <x v="743"/>
    <d v="2021-05-31T00:00:00"/>
    <d v="2022-12-31T00:00:00"/>
    <n v="580"/>
  </r>
  <r>
    <n v="3319"/>
    <x v="16"/>
    <x v="114"/>
    <n v="1201"/>
    <x v="161"/>
    <n v="3757"/>
    <n v="13"/>
    <s v="T.Salini"/>
    <x v="743"/>
    <d v="2021-05-31T00:00:00"/>
    <d v="2022-12-31T00:00:00"/>
    <n v="580"/>
  </r>
  <r>
    <n v="3320"/>
    <x v="16"/>
    <x v="114"/>
    <n v="1201"/>
    <x v="161"/>
    <n v="3758"/>
    <n v="14"/>
    <s v="T.Guramma"/>
    <x v="743"/>
    <d v="2021-05-31T00:00:00"/>
    <d v="2022-12-31T00:00:00"/>
    <n v="580"/>
  </r>
  <r>
    <n v="3321"/>
    <x v="16"/>
    <x v="114"/>
    <n v="1201"/>
    <x v="161"/>
    <n v="3759"/>
    <n v="15"/>
    <s v="T.Saradha"/>
    <x v="743"/>
    <d v="2021-05-31T00:00:00"/>
    <d v="2022-12-31T00:00:00"/>
    <n v="580"/>
  </r>
  <r>
    <n v="3322"/>
    <x v="16"/>
    <x v="115"/>
    <n v="1195"/>
    <x v="162"/>
    <n v="3760"/>
    <n v="1"/>
    <s v="Eswaramma"/>
    <x v="745"/>
    <d v="2021-05-31T00:00:00"/>
    <d v="2022-12-31T00:00:00"/>
    <n v="580"/>
  </r>
  <r>
    <n v="3323"/>
    <x v="16"/>
    <x v="115"/>
    <n v="1195"/>
    <x v="162"/>
    <n v="3761"/>
    <n v="2"/>
    <s v="V.Nagarathanamma"/>
    <x v="745"/>
    <d v="2021-05-31T00:00:00"/>
    <d v="2022-12-31T00:00:00"/>
    <n v="580"/>
  </r>
  <r>
    <n v="3324"/>
    <x v="16"/>
    <x v="115"/>
    <n v="1195"/>
    <x v="162"/>
    <n v="3762"/>
    <n v="3"/>
    <s v="K.Krishnamma"/>
    <x v="745"/>
    <d v="2021-05-31T00:00:00"/>
    <d v="2022-12-31T00:00:00"/>
    <n v="580"/>
  </r>
  <r>
    <n v="3325"/>
    <x v="16"/>
    <x v="115"/>
    <n v="1195"/>
    <x v="162"/>
    <n v="3763"/>
    <n v="4"/>
    <s v="M.Nagamma"/>
    <x v="745"/>
    <d v="2021-05-31T00:00:00"/>
    <d v="2022-12-31T00:00:00"/>
    <n v="580"/>
  </r>
  <r>
    <n v="3326"/>
    <x v="16"/>
    <x v="115"/>
    <n v="1195"/>
    <x v="162"/>
    <n v="3764"/>
    <n v="5"/>
    <s v="Narasamma"/>
    <x v="745"/>
    <d v="2021-05-31T00:00:00"/>
    <d v="2022-12-31T00:00:00"/>
    <n v="580"/>
  </r>
  <r>
    <n v="3327"/>
    <x v="16"/>
    <x v="115"/>
    <n v="1195"/>
    <x v="162"/>
    <n v="3765"/>
    <n v="6"/>
    <s v="Sujatha"/>
    <x v="745"/>
    <d v="2021-05-31T00:00:00"/>
    <d v="2022-12-31T00:00:00"/>
    <n v="580"/>
  </r>
  <r>
    <n v="3328"/>
    <x v="16"/>
    <x v="115"/>
    <n v="1195"/>
    <x v="162"/>
    <n v="3766"/>
    <n v="7"/>
    <s v="K.Lakshmi Devi"/>
    <x v="745"/>
    <d v="2021-05-31T00:00:00"/>
    <d v="2022-12-31T00:00:00"/>
    <n v="580"/>
  </r>
  <r>
    <n v="3329"/>
    <x v="16"/>
    <x v="115"/>
    <n v="1195"/>
    <x v="162"/>
    <n v="3767"/>
    <n v="8"/>
    <s v="Radhika"/>
    <x v="745"/>
    <d v="2021-05-31T00:00:00"/>
    <d v="2022-12-31T00:00:00"/>
    <n v="580"/>
  </r>
  <r>
    <n v="3330"/>
    <x v="16"/>
    <x v="115"/>
    <n v="1195"/>
    <x v="162"/>
    <n v="3768"/>
    <n v="9"/>
    <s v="K.Krishnaveni"/>
    <x v="745"/>
    <d v="2021-05-31T00:00:00"/>
    <d v="2022-12-31T00:00:00"/>
    <n v="580"/>
  </r>
  <r>
    <n v="3331"/>
    <x v="16"/>
    <x v="115"/>
    <n v="1195"/>
    <x v="162"/>
    <n v="3769"/>
    <n v="10"/>
    <s v="Alivella"/>
    <x v="745"/>
    <d v="2021-05-31T00:00:00"/>
    <d v="2022-12-31T00:00:00"/>
    <n v="580"/>
  </r>
  <r>
    <n v="3332"/>
    <x v="7"/>
    <x v="49"/>
    <n v="1072"/>
    <x v="62"/>
    <n v="3770"/>
    <n v="40"/>
    <s v="Sri Seri"/>
    <x v="734"/>
    <d v="2021-05-31T00:00:00"/>
    <d v="2022-12-31T00:00:00"/>
    <n v="580"/>
  </r>
  <r>
    <n v="3333"/>
    <x v="15"/>
    <x v="102"/>
    <n v="1210"/>
    <x v="163"/>
    <n v="3771"/>
    <n v="1"/>
    <s v="T Lakshimiprasanna"/>
    <x v="739"/>
    <d v="2021-05-31T00:00:00"/>
    <d v="2022-12-31T00:00:00"/>
    <n v="580"/>
  </r>
  <r>
    <n v="3334"/>
    <x v="15"/>
    <x v="102"/>
    <n v="1210"/>
    <x v="163"/>
    <n v="3772"/>
    <n v="2"/>
    <s v="C Varalakshmi"/>
    <x v="746"/>
    <d v="2021-05-31T00:00:00"/>
    <d v="2022-12-31T00:00:00"/>
    <n v="580"/>
  </r>
  <r>
    <n v="3335"/>
    <x v="15"/>
    <x v="102"/>
    <n v="1210"/>
    <x v="163"/>
    <n v="3773"/>
    <n v="3"/>
    <s v="T Radeka"/>
    <x v="747"/>
    <d v="2021-05-31T00:00:00"/>
    <d v="2022-12-31T00:00:00"/>
    <n v="580"/>
  </r>
  <r>
    <n v="3336"/>
    <x v="15"/>
    <x v="102"/>
    <n v="1210"/>
    <x v="163"/>
    <n v="3774"/>
    <n v="4"/>
    <s v="Kajabee"/>
    <x v="748"/>
    <d v="2021-05-31T00:00:00"/>
    <d v="2022-12-31T00:00:00"/>
    <n v="580"/>
  </r>
  <r>
    <n v="3337"/>
    <x v="15"/>
    <x v="102"/>
    <n v="1210"/>
    <x v="163"/>
    <n v="3775"/>
    <n v="8"/>
    <s v="Gangamma"/>
    <x v="749"/>
    <d v="2021-05-31T00:00:00"/>
    <d v="2022-12-31T00:00:00"/>
    <n v="580"/>
  </r>
  <r>
    <n v="3338"/>
    <x v="15"/>
    <x v="102"/>
    <n v="1210"/>
    <x v="163"/>
    <n v="3780"/>
    <n v="6"/>
    <s v="G Ramadevi"/>
    <x v="750"/>
    <d v="2021-05-31T00:00:00"/>
    <d v="2022-12-31T00:00:00"/>
    <n v="580"/>
  </r>
  <r>
    <n v="3339"/>
    <x v="15"/>
    <x v="102"/>
    <n v="1210"/>
    <x v="163"/>
    <n v="3781"/>
    <n v="7"/>
    <s v="G Lakshminarayanamma"/>
    <x v="751"/>
    <d v="2021-05-31T00:00:00"/>
    <d v="2022-12-31T00:00:00"/>
    <n v="580"/>
  </r>
  <r>
    <n v="3340"/>
    <x v="15"/>
    <x v="102"/>
    <n v="1210"/>
    <x v="163"/>
    <n v="3782"/>
    <n v="5"/>
    <s v="Lelavathi"/>
    <x v="752"/>
    <d v="2021-05-31T00:00:00"/>
    <d v="2022-12-31T00:00:00"/>
    <n v="580"/>
  </r>
  <r>
    <n v="3341"/>
    <x v="7"/>
    <x v="49"/>
    <n v="1072"/>
    <x v="62"/>
    <n v="3784"/>
    <n v="38"/>
    <s v="S kasemvali"/>
    <x v="734"/>
    <d v="2021-05-31T00:00:00"/>
    <d v="2022-12-31T00:00:00"/>
    <n v="580"/>
  </r>
  <r>
    <n v="3342"/>
    <x v="5"/>
    <x v="74"/>
    <n v="1117"/>
    <x v="164"/>
    <n v="3785"/>
    <n v="1"/>
    <s v="Mounika"/>
    <x v="753"/>
    <d v="2021-05-31T00:00:00"/>
    <d v="2022-12-31T00:00:00"/>
    <n v="580"/>
  </r>
  <r>
    <n v="3343"/>
    <x v="5"/>
    <x v="74"/>
    <n v="1117"/>
    <x v="164"/>
    <n v="3786"/>
    <n v="2"/>
    <s v="R Kanthamma"/>
    <x v="753"/>
    <d v="2021-05-31T00:00:00"/>
    <d v="2022-12-31T00:00:00"/>
    <n v="580"/>
  </r>
  <r>
    <n v="3344"/>
    <x v="7"/>
    <x v="92"/>
    <n v="1076"/>
    <x v="129"/>
    <n v="3787"/>
    <n v="46"/>
    <s v="P Saraswathi"/>
    <x v="734"/>
    <d v="2021-05-31T00:00:00"/>
    <d v="2022-12-31T00:00:00"/>
    <n v="580"/>
  </r>
  <r>
    <n v="3345"/>
    <x v="7"/>
    <x v="92"/>
    <n v="1076"/>
    <x v="129"/>
    <n v="3788"/>
    <n v="47"/>
    <s v="T Asvarthamma"/>
    <x v="734"/>
    <d v="2021-05-31T00:00:00"/>
    <d v="2022-12-31T00:00:00"/>
    <n v="580"/>
  </r>
  <r>
    <n v="3346"/>
    <x v="15"/>
    <x v="116"/>
    <n v="1211"/>
    <x v="165"/>
    <n v="3789"/>
    <n v="1"/>
    <s v="C Varalakshmi"/>
    <x v="754"/>
    <d v="2021-05-31T00:00:00"/>
    <d v="2022-12-31T00:00:00"/>
    <n v="580"/>
  </r>
  <r>
    <n v="3347"/>
    <x v="15"/>
    <x v="116"/>
    <n v="1211"/>
    <x v="165"/>
    <n v="3791"/>
    <n v="3"/>
    <s v="C Radha"/>
    <x v="670"/>
    <d v="2021-05-31T00:00:00"/>
    <d v="2022-12-31T00:00:00"/>
    <n v="580"/>
  </r>
  <r>
    <n v="3348"/>
    <x v="15"/>
    <x v="116"/>
    <n v="1211"/>
    <x v="165"/>
    <n v="3796"/>
    <n v="6"/>
    <s v="K Lelavathi"/>
    <x v="670"/>
    <d v="2021-05-31T00:00:00"/>
    <d v="2022-12-31T00:00:00"/>
    <n v="580"/>
  </r>
  <r>
    <n v="3349"/>
    <x v="15"/>
    <x v="116"/>
    <n v="1211"/>
    <x v="165"/>
    <n v="3797"/>
    <n v="7"/>
    <s v="P Vishnu"/>
    <x v="670"/>
    <d v="2021-05-31T00:00:00"/>
    <d v="2022-12-31T00:00:00"/>
    <n v="580"/>
  </r>
  <r>
    <n v="3350"/>
    <x v="15"/>
    <x v="116"/>
    <n v="1211"/>
    <x v="165"/>
    <n v="3798"/>
    <n v="8"/>
    <s v="R Ramesh"/>
    <x v="670"/>
    <d v="2021-05-31T00:00:00"/>
    <d v="2022-12-31T00:00:00"/>
    <n v="580"/>
  </r>
  <r>
    <n v="3351"/>
    <x v="15"/>
    <x v="116"/>
    <n v="1211"/>
    <x v="165"/>
    <n v="3799"/>
    <n v="9"/>
    <s v="T Nagamani"/>
    <x v="670"/>
    <d v="2021-05-31T00:00:00"/>
    <d v="2022-12-31T00:00:00"/>
    <n v="5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5D7A45-96E6-49C2-B5E4-E29322B7DBB7}" name="PivotTable9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 rowHeaderCaption="Mandal">
  <location ref="R3:S22" firstHeaderRow="2" firstDataRow="2" firstDataCol="1"/>
  <pivotFields count="15">
    <pivotField compact="0" outline="0" showAll="0"/>
    <pivotField dataField="1" compact="0" outline="0" showAll="0" defaultSubtotal="0">
      <items count="18">
        <item x="3"/>
        <item x="13"/>
        <item x="4"/>
        <item x="12"/>
        <item x="8"/>
        <item x="1"/>
        <item x="5"/>
        <item x="11"/>
        <item x="16"/>
        <item x="6"/>
        <item x="17"/>
        <item x="9"/>
        <item x="14"/>
        <item x="15"/>
        <item x="10"/>
        <item x="0"/>
        <item x="7"/>
        <item x="2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5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numFmtId="15" outline="0" showAll="0"/>
    <pivotField compact="0" numFmtId="15" outline="0" showAll="0"/>
    <pivotField compact="0" outline="0" showAll="0"/>
    <pivotField compact="0" outline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compact="0" outline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  <pivotField axis="axisRow" compact="0" outline="0" showAll="0" defaultSubtotal="0">
      <items count="17">
        <item n="Anantapur" x="16"/>
        <item x="3"/>
        <item x="11"/>
        <item x="7"/>
        <item x="1"/>
        <item x="4"/>
        <item x="10"/>
        <item x="14"/>
        <item x="5"/>
        <item x="15"/>
        <item x="8"/>
        <item x="12"/>
        <item x="13"/>
        <item x="9"/>
        <item x="0"/>
        <item x="6"/>
        <item x="2"/>
      </items>
    </pivotField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Count of Taluk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40F79-6C98-453C-BD1F-521CB8B11012}" name="PivotTable1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Mandal">
  <location ref="A3:J24" firstHeaderRow="1" firstDataRow="4" firstDataCol="1"/>
  <pivotFields count="15">
    <pivotField showAll="0"/>
    <pivotField dataField="1" showAll="0">
      <items count="19">
        <item x="3"/>
        <item x="13"/>
        <item x="4"/>
        <item x="12"/>
        <item x="8"/>
        <item x="1"/>
        <item x="5"/>
        <item x="11"/>
        <item x="16"/>
        <item x="6"/>
        <item x="17"/>
        <item x="9"/>
        <item x="14"/>
        <item x="15"/>
        <item x="10"/>
        <item x="0"/>
        <item x="7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Col" numFmtId="1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5" showAll="0"/>
    <pivotField numFmtId="15" showAll="0"/>
    <pivotField showAll="0"/>
    <pivotField axis="axisCol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Col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  <pivotField axis="axisRow" showAll="0">
      <items count="18">
        <item n="Anantapur" x="16"/>
        <item x="3"/>
        <item x="11"/>
        <item x="7"/>
        <item x="1"/>
        <item x="4"/>
        <item x="10"/>
        <item x="14"/>
        <item x="5"/>
        <item x="15"/>
        <item x="8"/>
        <item x="12"/>
        <item x="13"/>
        <item x="9"/>
        <item x="0"/>
        <item x="6"/>
        <item x="2"/>
        <item t="default"/>
      </items>
    </pivotField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3">
    <field x="13"/>
    <field x="12"/>
    <field x="8"/>
  </colFields>
  <col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Taluk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4935E2-23C0-4A94-9313-3C0FB17AC503}" name="PivotTable10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 rowHeaderCaption="Mandal">
  <location ref="L3:O172" firstHeaderRow="2" firstDataRow="2" firstDataCol="3"/>
  <pivotFields count="15">
    <pivotField compact="0" outline="0" showAll="0"/>
    <pivotField compact="0" outline="0" showAll="0" defaultSubtotal="0">
      <items count="18">
        <item x="3"/>
        <item x="13"/>
        <item x="4"/>
        <item x="12"/>
        <item x="8"/>
        <item x="1"/>
        <item x="5"/>
        <item x="11"/>
        <item x="16"/>
        <item x="6"/>
        <item x="17"/>
        <item x="9"/>
        <item x="14"/>
        <item x="15"/>
        <item x="10"/>
        <item x="0"/>
        <item x="7"/>
        <item x="2"/>
      </items>
    </pivotField>
    <pivotField axis="axisRow" compact="0" outline="0" showAll="0" defaultSubtotal="0">
      <items count="117">
        <item x="86"/>
        <item x="70"/>
        <item x="62"/>
        <item x="69"/>
        <item x="66"/>
        <item x="68"/>
        <item x="16"/>
        <item x="63"/>
        <item x="43"/>
        <item x="82"/>
        <item x="77"/>
        <item x="50"/>
        <item x="53"/>
        <item x="30"/>
        <item x="36"/>
        <item x="42"/>
        <item x="91"/>
        <item x="32"/>
        <item x="102"/>
        <item x="40"/>
        <item x="109"/>
        <item x="103"/>
        <item x="24"/>
        <item x="73"/>
        <item x="114"/>
        <item x="37"/>
        <item x="83"/>
        <item x="1"/>
        <item x="5"/>
        <item x="22"/>
        <item x="74"/>
        <item x="101"/>
        <item x="11"/>
        <item x="3"/>
        <item x="48"/>
        <item x="64"/>
        <item x="52"/>
        <item x="15"/>
        <item x="29"/>
        <item x="92"/>
        <item x="75"/>
        <item x="9"/>
        <item x="13"/>
        <item x="35"/>
        <item x="111"/>
        <item x="6"/>
        <item x="107"/>
        <item x="98"/>
        <item x="88"/>
        <item x="116"/>
        <item x="90"/>
        <item x="26"/>
        <item x="10"/>
        <item x="39"/>
        <item x="51"/>
        <item x="112"/>
        <item x="28"/>
        <item x="8"/>
        <item x="45"/>
        <item x="27"/>
        <item x="97"/>
        <item x="115"/>
        <item x="108"/>
        <item x="105"/>
        <item x="4"/>
        <item x="41"/>
        <item x="56"/>
        <item x="65"/>
        <item x="85"/>
        <item x="71"/>
        <item x="87"/>
        <item x="38"/>
        <item x="33"/>
        <item x="100"/>
        <item x="58"/>
        <item x="0"/>
        <item x="106"/>
        <item x="61"/>
        <item x="47"/>
        <item x="31"/>
        <item x="84"/>
        <item x="89"/>
        <item x="59"/>
        <item x="20"/>
        <item x="44"/>
        <item x="23"/>
        <item x="55"/>
        <item x="12"/>
        <item x="14"/>
        <item x="7"/>
        <item x="80"/>
        <item x="81"/>
        <item x="113"/>
        <item x="21"/>
        <item x="46"/>
        <item x="57"/>
        <item x="104"/>
        <item x="49"/>
        <item x="60"/>
        <item x="67"/>
        <item x="79"/>
        <item x="34"/>
        <item x="19"/>
        <item x="18"/>
        <item x="25"/>
        <item x="110"/>
        <item x="78"/>
        <item x="2"/>
        <item x="54"/>
        <item x="99"/>
        <item x="95"/>
        <item x="94"/>
        <item x="76"/>
        <item x="17"/>
        <item x="96"/>
        <item x="72"/>
        <item x="93"/>
      </items>
    </pivotField>
    <pivotField compact="0" outline="0" showAll="0"/>
    <pivotField axis="axisRow" dataField="1" compact="0" outline="0" showAll="0">
      <items count="167">
        <item x="144"/>
        <item x="78"/>
        <item x="25"/>
        <item x="130"/>
        <item x="91"/>
        <item x="0"/>
        <item x="96"/>
        <item x="13"/>
        <item x="69"/>
        <item x="19"/>
        <item x="112"/>
        <item x="108"/>
        <item x="53"/>
        <item x="117"/>
        <item x="106"/>
        <item x="61"/>
        <item x="39"/>
        <item x="122"/>
        <item x="63"/>
        <item x="31"/>
        <item x="152"/>
        <item x="56"/>
        <item x="51"/>
        <item x="128"/>
        <item x="67"/>
        <item x="40"/>
        <item x="156"/>
        <item x="141"/>
        <item x="163"/>
        <item x="52"/>
        <item x="153"/>
        <item x="38"/>
        <item x="101"/>
        <item x="161"/>
        <item x="46"/>
        <item x="118"/>
        <item x="1"/>
        <item x="5"/>
        <item x="55"/>
        <item x="102"/>
        <item x="92"/>
        <item x="120"/>
        <item x="11"/>
        <item x="60"/>
        <item x="97"/>
        <item x="142"/>
        <item x="89"/>
        <item x="21"/>
        <item x="65"/>
        <item x="157"/>
        <item x="17"/>
        <item x="103"/>
        <item x="164"/>
        <item x="36"/>
        <item x="49"/>
        <item x="110"/>
        <item x="129"/>
        <item x="104"/>
        <item x="116"/>
        <item x="9"/>
        <item x="160"/>
        <item x="15"/>
        <item x="113"/>
        <item x="88"/>
        <item x="37"/>
        <item x="155"/>
        <item x="6"/>
        <item x="107"/>
        <item x="84"/>
        <item x="43"/>
        <item x="143"/>
        <item x="131"/>
        <item x="150"/>
        <item x="125"/>
        <item x="83"/>
        <item x="44"/>
        <item x="165"/>
        <item x="127"/>
        <item x="68"/>
        <item x="18"/>
        <item x="33"/>
        <item x="159"/>
        <item x="114"/>
        <item x="64"/>
        <item x="94"/>
        <item x="12"/>
        <item x="10"/>
        <item x="85"/>
        <item x="29"/>
        <item x="22"/>
        <item x="149"/>
        <item x="72"/>
        <item x="158"/>
        <item x="66"/>
        <item x="35"/>
        <item x="8"/>
        <item x="34"/>
        <item x="119"/>
        <item x="23"/>
        <item x="147"/>
        <item x="136"/>
        <item x="3"/>
        <item x="162"/>
        <item x="99"/>
        <item x="121"/>
        <item x="151"/>
        <item x="98"/>
        <item x="95"/>
        <item x="4"/>
        <item x="50"/>
        <item x="138"/>
        <item x="73"/>
        <item x="90"/>
        <item x="148"/>
        <item x="124"/>
        <item x="139"/>
        <item x="47"/>
        <item x="41"/>
        <item x="76"/>
        <item x="140"/>
        <item x="45"/>
        <item x="93"/>
        <item x="58"/>
        <item x="87"/>
        <item x="82"/>
        <item x="126"/>
        <item x="79"/>
        <item x="77"/>
        <item x="123"/>
        <item x="26"/>
        <item x="74"/>
        <item x="71"/>
        <item x="59"/>
        <item x="145"/>
        <item x="16"/>
        <item x="7"/>
        <item x="111"/>
        <item x="137"/>
        <item x="14"/>
        <item x="27"/>
        <item x="57"/>
        <item x="75"/>
        <item x="146"/>
        <item x="62"/>
        <item x="80"/>
        <item x="42"/>
        <item x="30"/>
        <item x="24"/>
        <item x="28"/>
        <item x="54"/>
        <item x="48"/>
        <item x="32"/>
        <item x="154"/>
        <item x="109"/>
        <item x="2"/>
        <item x="70"/>
        <item x="81"/>
        <item x="134"/>
        <item x="86"/>
        <item x="115"/>
        <item x="133"/>
        <item x="105"/>
        <item x="20"/>
        <item x="135"/>
        <item x="100"/>
        <item x="132"/>
        <item t="default"/>
      </items>
    </pivotField>
    <pivotField compact="0" outline="0" showAll="0"/>
    <pivotField compact="0" outline="0" showAll="0"/>
    <pivotField compact="0" outline="0" showAll="0"/>
    <pivotField compact="0" numFmtId="15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numFmtId="15" outline="0" showAll="0"/>
    <pivotField compact="0" numFmtId="15" outline="0" showAll="0"/>
    <pivotField compact="0" outline="0" showAll="0"/>
    <pivotField compact="0" outline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compact="0" outline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  <pivotField axis="axisRow" compact="0" outline="0" showAll="0" defaultSubtotal="0">
      <items count="17">
        <item n="Anantapur" x="16"/>
        <item x="3"/>
        <item x="11"/>
        <item x="7"/>
        <item x="1"/>
        <item x="4"/>
        <item x="10"/>
        <item x="14"/>
        <item x="5"/>
        <item x="15"/>
        <item x="8"/>
        <item x="12"/>
        <item x="13"/>
        <item x="9"/>
        <item x="0"/>
        <item x="6"/>
        <item x="2"/>
      </items>
    </pivotField>
  </pivotFields>
  <rowFields count="3">
    <field x="14"/>
    <field x="2"/>
    <field x="4"/>
  </rowFields>
  <rowItems count="168">
    <i>
      <x/>
      <x v="1"/>
      <x v="106"/>
    </i>
    <i r="1">
      <x v="41"/>
      <x v="40"/>
    </i>
    <i r="2">
      <x v="59"/>
    </i>
    <i r="1">
      <x v="45"/>
      <x v="66"/>
    </i>
    <i r="2">
      <x v="79"/>
    </i>
    <i r="1">
      <x v="48"/>
      <x v="73"/>
    </i>
    <i r="1">
      <x v="56"/>
      <x v="94"/>
    </i>
    <i r="1">
      <x v="69"/>
      <x v="103"/>
    </i>
    <i r="1">
      <x v="81"/>
      <x/>
    </i>
    <i r="2">
      <x v="125"/>
    </i>
    <i r="1">
      <x v="98"/>
      <x v="144"/>
    </i>
    <i r="1">
      <x v="106"/>
      <x v="153"/>
    </i>
    <i>
      <x v="1"/>
      <x v="5"/>
      <x v="6"/>
    </i>
    <i r="1">
      <x v="52"/>
      <x v="85"/>
    </i>
    <i r="2">
      <x v="86"/>
    </i>
    <i r="1">
      <x v="83"/>
      <x v="129"/>
    </i>
    <i r="1">
      <x v="89"/>
      <x v="135"/>
    </i>
    <i r="1">
      <x v="102"/>
      <x v="147"/>
    </i>
    <i r="1">
      <x v="108"/>
      <x v="155"/>
    </i>
    <i>
      <x v="2"/>
      <x v="3"/>
      <x v="3"/>
    </i>
    <i r="2">
      <x v="44"/>
    </i>
    <i r="1">
      <x v="7"/>
      <x v="39"/>
    </i>
    <i r="2">
      <x v="121"/>
    </i>
    <i r="2">
      <x v="158"/>
    </i>
    <i r="1">
      <x v="21"/>
      <x v="70"/>
    </i>
    <i r="2">
      <x v="133"/>
    </i>
    <i r="1">
      <x v="25"/>
      <x v="34"/>
    </i>
    <i r="2">
      <x v="127"/>
    </i>
    <i r="1">
      <x v="54"/>
      <x v="1"/>
    </i>
    <i r="2">
      <x v="24"/>
    </i>
    <i r="2">
      <x v="83"/>
    </i>
    <i r="2">
      <x v="91"/>
    </i>
    <i r="2">
      <x v="159"/>
    </i>
    <i r="1">
      <x v="63"/>
      <x v="99"/>
    </i>
    <i r="1">
      <x v="70"/>
      <x v="114"/>
    </i>
    <i r="1">
      <x v="90"/>
      <x v="136"/>
    </i>
    <i r="1">
      <x v="91"/>
      <x v="82"/>
    </i>
    <i r="1">
      <x v="100"/>
      <x v="55"/>
    </i>
    <i r="1">
      <x v="105"/>
      <x v="26"/>
    </i>
    <i r="2">
      <x v="49"/>
    </i>
    <i r="2">
      <x v="152"/>
    </i>
    <i>
      <x v="3"/>
      <x v="9"/>
      <x v="13"/>
    </i>
    <i r="1">
      <x v="12"/>
      <x v="78"/>
    </i>
    <i r="1">
      <x v="15"/>
      <x v="22"/>
    </i>
    <i r="1">
      <x v="34"/>
      <x v="8"/>
    </i>
    <i r="2">
      <x v="15"/>
    </i>
    <i r="2">
      <x v="43"/>
    </i>
    <i r="1">
      <x v="38"/>
      <x v="53"/>
    </i>
    <i r="1">
      <x v="47"/>
      <x v="137"/>
    </i>
    <i r="1">
      <x v="65"/>
      <x v="109"/>
    </i>
    <i r="1">
      <x v="71"/>
      <x v="116"/>
    </i>
    <i r="1">
      <x v="86"/>
      <x v="131"/>
    </i>
    <i r="1">
      <x v="93"/>
      <x v="139"/>
    </i>
    <i r="1">
      <x v="112"/>
      <x v="161"/>
    </i>
    <i>
      <x v="4"/>
      <x v="13"/>
      <x v="64"/>
    </i>
    <i r="1">
      <x v="16"/>
      <x v="23"/>
    </i>
    <i r="1">
      <x v="22"/>
      <x v="19"/>
    </i>
    <i r="2">
      <x v="31"/>
    </i>
    <i r="1">
      <x v="33"/>
      <x v="7"/>
    </i>
    <i r="2">
      <x v="88"/>
    </i>
    <i r="2">
      <x v="101"/>
    </i>
    <i r="1">
      <x v="51"/>
      <x v="80"/>
    </i>
    <i r="1">
      <x v="53"/>
      <x v="150"/>
    </i>
    <i r="1">
      <x v="77"/>
      <x v="68"/>
    </i>
    <i r="1">
      <x v="80"/>
      <x v="41"/>
    </i>
    <i r="2">
      <x v="104"/>
    </i>
    <i r="1">
      <x v="85"/>
      <x v="124"/>
    </i>
    <i r="2">
      <x v="130"/>
    </i>
    <i r="2">
      <x v="146"/>
    </i>
    <i r="1">
      <x v="87"/>
      <x v="98"/>
    </i>
    <i r="2">
      <x v="132"/>
    </i>
    <i r="2">
      <x v="138"/>
    </i>
    <i r="1">
      <x v="95"/>
      <x v="141"/>
    </i>
    <i r="1">
      <x v="103"/>
      <x v="89"/>
    </i>
    <i r="2">
      <x v="149"/>
    </i>
    <i r="1">
      <x v="107"/>
      <x v="154"/>
    </i>
    <i r="1">
      <x v="110"/>
      <x v="157"/>
    </i>
    <i r="1">
      <x v="116"/>
      <x v="165"/>
    </i>
    <i>
      <x v="5"/>
      <x v="30"/>
      <x v="51"/>
    </i>
    <i r="2">
      <x v="52"/>
    </i>
    <i r="1">
      <x v="40"/>
      <x v="57"/>
    </i>
    <i r="2">
      <x v="58"/>
    </i>
    <i r="1">
      <x v="50"/>
      <x v="77"/>
    </i>
    <i r="1">
      <x v="57"/>
      <x v="95"/>
    </i>
    <i r="1">
      <x v="74"/>
      <x v="118"/>
    </i>
    <i r="1">
      <x v="114"/>
      <x v="163"/>
    </i>
    <i>
      <x v="6"/>
      <x/>
      <x v="128"/>
    </i>
    <i r="1">
      <x v="20"/>
      <x v="20"/>
    </i>
    <i r="2">
      <x v="30"/>
    </i>
    <i r="2">
      <x v="81"/>
    </i>
    <i r="1">
      <x v="26"/>
      <x v="35"/>
    </i>
    <i r="1">
      <x v="43"/>
      <x v="62"/>
    </i>
    <i r="2">
      <x v="63"/>
    </i>
    <i r="2">
      <x v="74"/>
    </i>
    <i r="2">
      <x v="75"/>
    </i>
    <i r="1">
      <x v="55"/>
      <x v="92"/>
    </i>
    <i r="1">
      <x v="60"/>
      <x v="100"/>
    </i>
    <i r="1">
      <x v="96"/>
      <x v="142"/>
    </i>
    <i>
      <x v="7"/>
      <x v="24"/>
      <x v="33"/>
    </i>
    <i r="1">
      <x v="44"/>
      <x v="65"/>
    </i>
    <i r="1">
      <x v="61"/>
      <x v="102"/>
    </i>
    <i r="1">
      <x v="76"/>
      <x v="90"/>
    </i>
    <i r="2">
      <x v="113"/>
    </i>
    <i>
      <x v="8"/>
      <x v="19"/>
      <x v="29"/>
    </i>
    <i r="2">
      <x v="54"/>
    </i>
    <i r="1">
      <x v="37"/>
      <x v="2"/>
    </i>
    <i r="2">
      <x v="50"/>
    </i>
    <i r="1">
      <x v="42"/>
      <x v="61"/>
    </i>
    <i r="1">
      <x v="59"/>
      <x v="96"/>
    </i>
    <i r="1">
      <x v="72"/>
      <x v="117"/>
    </i>
    <i r="1">
      <x v="101"/>
      <x v="69"/>
    </i>
    <i r="2">
      <x v="145"/>
    </i>
    <i r="1">
      <x v="104"/>
      <x v="151"/>
    </i>
    <i>
      <x v="9"/>
      <x v="92"/>
      <x v="60"/>
    </i>
    <i>
      <x v="10"/>
      <x v="23"/>
      <x v="32"/>
    </i>
    <i r="1">
      <x v="29"/>
      <x v="148"/>
    </i>
    <i r="1">
      <x v="35"/>
      <x v="46"/>
    </i>
    <i r="2">
      <x v="107"/>
    </i>
    <i r="1">
      <x v="36"/>
      <x v="48"/>
    </i>
    <i r="2">
      <x v="93"/>
    </i>
    <i r="1">
      <x v="46"/>
      <x v="72"/>
    </i>
    <i r="1">
      <x v="62"/>
      <x v="105"/>
    </i>
    <i>
      <x v="11"/>
      <x v="73"/>
      <x v="115"/>
    </i>
    <i r="1">
      <x v="109"/>
      <x v="110"/>
    </i>
    <i>
      <x v="12"/>
      <x v="18"/>
      <x v="27"/>
    </i>
    <i r="2">
      <x v="28"/>
    </i>
    <i r="1">
      <x v="49"/>
      <x v="76"/>
    </i>
    <i>
      <x v="13"/>
      <x v="68"/>
      <x v="17"/>
    </i>
    <i r="2">
      <x v="71"/>
    </i>
    <i r="1">
      <x v="79"/>
      <x v="11"/>
    </i>
    <i r="2">
      <x v="16"/>
    </i>
    <i r="2">
      <x v="67"/>
    </i>
    <i r="1">
      <x v="111"/>
      <x v="160"/>
    </i>
    <i>
      <x v="14"/>
      <x v="6"/>
      <x v="9"/>
    </i>
    <i r="2">
      <x v="156"/>
    </i>
    <i r="1">
      <x v="8"/>
      <x v="12"/>
    </i>
    <i r="1">
      <x v="10"/>
      <x v="14"/>
    </i>
    <i r="1">
      <x v="11"/>
      <x v="18"/>
    </i>
    <i r="1">
      <x v="27"/>
      <x v="36"/>
    </i>
    <i r="1">
      <x v="28"/>
      <x v="37"/>
    </i>
    <i r="1">
      <x v="31"/>
      <x v="40"/>
    </i>
    <i r="1">
      <x v="32"/>
      <x v="42"/>
    </i>
    <i r="1">
      <x v="58"/>
      <x v="21"/>
    </i>
    <i r="1">
      <x v="75"/>
      <x v="5"/>
    </i>
    <i r="1">
      <x v="78"/>
      <x v="122"/>
    </i>
    <i r="1">
      <x v="84"/>
      <x v="38"/>
    </i>
    <i r="1">
      <x v="115"/>
      <x v="164"/>
    </i>
    <i>
      <x v="15"/>
      <x v="2"/>
      <x v="87"/>
    </i>
    <i r="1">
      <x v="14"/>
      <x v="120"/>
    </i>
    <i r="1">
      <x v="39"/>
      <x v="45"/>
    </i>
    <i r="2">
      <x v="56"/>
    </i>
    <i r="1">
      <x v="66"/>
      <x v="111"/>
    </i>
    <i r="1">
      <x v="82"/>
      <x v="126"/>
    </i>
    <i r="1">
      <x v="88"/>
      <x v="10"/>
    </i>
    <i r="2">
      <x v="134"/>
    </i>
    <i r="1">
      <x v="94"/>
      <x v="140"/>
    </i>
    <i r="1">
      <x v="97"/>
      <x v="143"/>
    </i>
    <i r="1">
      <x v="113"/>
      <x v="47"/>
    </i>
    <i r="2">
      <x v="162"/>
    </i>
    <i>
      <x v="16"/>
      <x v="4"/>
      <x v="4"/>
    </i>
    <i r="1">
      <x v="17"/>
      <x v="25"/>
    </i>
    <i r="1">
      <x v="64"/>
      <x v="108"/>
    </i>
    <i r="2">
      <x v="123"/>
    </i>
    <i r="1">
      <x v="67"/>
      <x v="112"/>
    </i>
    <i r="1">
      <x v="99"/>
      <x v="84"/>
    </i>
    <i r="2">
      <x v="97"/>
    </i>
    <i r="2">
      <x v="119"/>
    </i>
    <i t="grand">
      <x/>
    </i>
  </rowItems>
  <colItems count="1">
    <i/>
  </colItems>
  <dataFields count="1">
    <dataField name="Count of Village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AEF2C4-819A-428F-A2D7-419C8722034E}" name="PivotTable1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Unit ID">
  <location ref="G8:I25" firstHeaderRow="0" firstDataRow="1" firstDataCol="1"/>
  <pivotFields count="15">
    <pivotField showAll="0"/>
    <pivotField showAll="0"/>
    <pivotField showAll="0"/>
    <pivotField showAll="0"/>
    <pivotField showAll="0"/>
    <pivotField showAll="0"/>
    <pivotField showAll="0">
      <items count="9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t="default"/>
      </items>
    </pivotField>
    <pivotField axis="axisRow" dataField="1" showAll="0">
      <items count="17">
        <item x="11"/>
        <item x="2"/>
        <item x="5"/>
        <item x="12"/>
        <item x="1"/>
        <item x="15"/>
        <item x="10"/>
        <item x="8"/>
        <item x="4"/>
        <item x="14"/>
        <item x="3"/>
        <item x="7"/>
        <item x="13"/>
        <item x="0"/>
        <item x="6"/>
        <item x="9"/>
        <item t="default"/>
      </items>
    </pivotField>
    <pivotField numFmtId="15" showAll="0"/>
    <pivotField showAll="0"/>
    <pivotField showAll="0"/>
    <pivotField showAll="0"/>
    <pivotField dataField="1" showAll="0"/>
    <pivotField showAll="0"/>
    <pivotField showAll="0"/>
  </pivotFields>
  <rowFields count="1">
    <field x="7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roblem" fld="7" subtotal="count" baseField="0" baseItem="0"/>
    <dataField name="Sum of DaysLost" fld="12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6" type="button" dataOnly="0" labelOnly="1" outline="0"/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5F70CB-CDFB-4A4A-AE8B-DCA1CC3C0B3F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Unit ID">
  <location ref="B3:E941" firstHeaderRow="0" firstDataRow="1" firstDataCol="1"/>
  <pivotFields count="15">
    <pivotField showAll="0"/>
    <pivotField showAll="0"/>
    <pivotField showAll="0"/>
    <pivotField showAll="0"/>
    <pivotField showAll="0"/>
    <pivotField showAll="0"/>
    <pivotField axis="axisRow" showAll="0">
      <items count="9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t="default"/>
      </items>
    </pivotField>
    <pivotField showAll="0"/>
    <pivotField numFmtId="15"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6"/>
  </rowFields>
  <rowItems count="9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2021" fld="13" baseField="0" baseItem="0"/>
    <dataField name="Sum of 2022" fld="14" baseField="0" baseItem="0"/>
    <dataField name="Sum of DaysLost" fld="12" baseField="0" baseItem="0"/>
  </dataFields>
  <formats count="24"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6" type="button" dataOnly="0" labelOnly="1" outline="0" axis="axisRow" fieldPosition="0"/>
    </format>
    <format dxfId="26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">
      <pivotArea dataOnly="0" labelOnly="1" fieldPosition="0">
        <references count="1">
          <reference field="6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">
      <pivotArea dataOnly="0" labelOnly="1" fieldPosition="0">
        <references count="1">
          <reference field="6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">
      <pivotArea dataOnly="0" labelOnly="1" fieldPosition="0">
        <references count="1">
          <reference field="6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">
      <pivotArea dataOnly="0" labelOnly="1" fieldPosition="0">
        <references count="1">
          <reference field="6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6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">
      <pivotArea dataOnly="0" labelOnly="1" fieldPosition="0">
        <references count="1">
          <reference field="6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9">
      <pivotArea dataOnly="0" labelOnly="1" fieldPosition="0">
        <references count="1">
          <reference field="6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">
      <pivotArea dataOnly="0" labelOnly="1" fieldPosition="0">
        <references count="1">
          <reference field="6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">
      <pivotArea dataOnly="0" labelOnly="1" fieldPosition="0">
        <references count="1">
          <reference field="6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6">
      <pivotArea dataOnly="0" labelOnly="1" fieldPosition="0">
        <references count="1">
          <reference field="6" count="50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</reference>
        </references>
      </pivotArea>
    </format>
    <format dxfId="15">
      <pivotArea dataOnly="0" labelOnly="1" fieldPosition="0">
        <references count="1">
          <reference field="6" count="50"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</reference>
        </references>
      </pivotArea>
    </format>
    <format dxfId="14">
      <pivotArea dataOnly="0" labelOnly="1" fieldPosition="0">
        <references count="1">
          <reference field="6" count="50"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</reference>
        </references>
      </pivotArea>
    </format>
    <format dxfId="13">
      <pivotArea dataOnly="0" labelOnly="1" fieldPosition="0">
        <references count="1">
          <reference field="6" count="50"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</reference>
        </references>
      </pivotArea>
    </format>
    <format dxfId="12">
      <pivotArea dataOnly="0" labelOnly="1" fieldPosition="0">
        <references count="1">
          <reference field="6" count="50"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</reference>
        </references>
      </pivotArea>
    </format>
    <format dxfId="11">
      <pivotArea dataOnly="0" labelOnly="1" fieldPosition="0">
        <references count="1">
          <reference field="6" count="50"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</reference>
        </references>
      </pivotArea>
    </format>
    <format dxfId="10">
      <pivotArea dataOnly="0" labelOnly="1" fieldPosition="0">
        <references count="1">
          <reference field="6" count="50"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</reference>
        </references>
      </pivotArea>
    </format>
    <format dxfId="9">
      <pivotArea dataOnly="0" labelOnly="1" fieldPosition="0">
        <references count="1">
          <reference field="6" count="50"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</reference>
        </references>
      </pivotArea>
    </format>
    <format dxfId="8">
      <pivotArea dataOnly="0" labelOnly="1" fieldPosition="0">
        <references count="1">
          <reference field="6" count="37"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8"/>
  <sheetViews>
    <sheetView tabSelected="1" workbookViewId="0">
      <selection activeCell="B7" sqref="B7"/>
    </sheetView>
  </sheetViews>
  <sheetFormatPr defaultRowHeight="14.6" x14ac:dyDescent="0.4"/>
  <cols>
    <col min="1" max="1" width="6.3046875" customWidth="1"/>
    <col min="2" max="2" width="57.69140625" customWidth="1"/>
    <col min="3" max="3" width="52.69140625" bestFit="1" customWidth="1"/>
    <col min="4" max="4" width="24.3046875" bestFit="1" customWidth="1"/>
  </cols>
  <sheetData>
    <row r="1" spans="2:3" ht="15" thickBot="1" x14ac:dyDescent="0.45"/>
    <row r="2" spans="2:3" ht="18.899999999999999" thickBot="1" x14ac:dyDescent="0.55000000000000004">
      <c r="B2" s="93" t="s">
        <v>3094</v>
      </c>
      <c r="C2" s="94"/>
    </row>
    <row r="3" spans="2:3" ht="16.3" thickBot="1" x14ac:dyDescent="0.5">
      <c r="B3" s="16" t="s">
        <v>2506</v>
      </c>
      <c r="C3" s="17" t="s">
        <v>2507</v>
      </c>
    </row>
    <row r="4" spans="2:3" ht="16.3" thickBot="1" x14ac:dyDescent="0.5">
      <c r="B4" s="16" t="s">
        <v>2508</v>
      </c>
      <c r="C4" s="18">
        <v>5</v>
      </c>
    </row>
    <row r="5" spans="2:3" ht="16.3" thickBot="1" x14ac:dyDescent="0.5">
      <c r="B5" s="16" t="s">
        <v>2509</v>
      </c>
      <c r="C5" s="18" t="s">
        <v>3090</v>
      </c>
    </row>
    <row r="6" spans="2:3" ht="18.899999999999999" thickBot="1" x14ac:dyDescent="0.55000000000000004">
      <c r="B6" s="16" t="s">
        <v>3095</v>
      </c>
      <c r="C6" s="19">
        <f>'VER Calculations'!F28</f>
        <v>9077</v>
      </c>
    </row>
    <row r="7" spans="2:3" ht="18.899999999999999" thickBot="1" x14ac:dyDescent="0.55000000000000004">
      <c r="B7" s="20"/>
      <c r="C7" s="21"/>
    </row>
    <row r="8" spans="2:3" ht="37.299999999999997" thickBot="1" x14ac:dyDescent="0.55000000000000004">
      <c r="B8" s="22" t="s">
        <v>2510</v>
      </c>
      <c r="C8" s="23"/>
    </row>
    <row r="9" spans="2:3" ht="20.149999999999999" thickBot="1" x14ac:dyDescent="0.7">
      <c r="B9" s="95" t="s">
        <v>3085</v>
      </c>
      <c r="C9" s="96"/>
    </row>
    <row r="10" spans="2:3" ht="18.45" x14ac:dyDescent="0.5">
      <c r="B10" s="82" t="s">
        <v>3091</v>
      </c>
      <c r="C10" s="83">
        <f>'VER Calculations'!F26</f>
        <v>3199</v>
      </c>
    </row>
    <row r="11" spans="2:3" ht="18.45" x14ac:dyDescent="0.5">
      <c r="B11" s="84" t="s">
        <v>3086</v>
      </c>
      <c r="C11" s="83">
        <f>'VER Calculations'!F27</f>
        <v>5878</v>
      </c>
    </row>
    <row r="12" spans="2:3" ht="18.45" x14ac:dyDescent="0.5">
      <c r="B12" s="89" t="s">
        <v>2518</v>
      </c>
      <c r="C12" s="86">
        <f>'VER Calculations'!F28</f>
        <v>9077</v>
      </c>
    </row>
    <row r="13" spans="2:3" ht="36.9" x14ac:dyDescent="0.5">
      <c r="B13" s="87" t="s">
        <v>3087</v>
      </c>
      <c r="C13" s="88">
        <f>29784/365*(DATE(2022,12,31)-DATE(2021,5,31)+1)</f>
        <v>47328</v>
      </c>
    </row>
    <row r="17" spans="2:3" x14ac:dyDescent="0.4">
      <c r="B17" s="2" t="s">
        <v>3088</v>
      </c>
      <c r="C17" s="38">
        <f>29784/15000</f>
        <v>1.9856</v>
      </c>
    </row>
    <row r="18" spans="2:3" x14ac:dyDescent="0.4">
      <c r="B18" s="2" t="s">
        <v>3089</v>
      </c>
      <c r="C18" s="85">
        <f>(C12/'End Users'!B3352/580)*365</f>
        <v>1.7046404058490003</v>
      </c>
    </row>
  </sheetData>
  <mergeCells count="2">
    <mergeCell ref="B2:C2"/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3353"/>
  <sheetViews>
    <sheetView workbookViewId="0">
      <selection activeCell="T2" sqref="T2"/>
    </sheetView>
  </sheetViews>
  <sheetFormatPr defaultRowHeight="14.6" x14ac:dyDescent="0.4"/>
  <cols>
    <col min="2" max="2" width="8.84375" style="3"/>
    <col min="3" max="3" width="18.3046875" bestFit="1" customWidth="1"/>
    <col min="4" max="4" width="19.07421875" bestFit="1" customWidth="1"/>
    <col min="5" max="5" width="10.53515625" bestFit="1" customWidth="1"/>
    <col min="6" max="6" width="21.3046875" bestFit="1" customWidth="1"/>
    <col min="7" max="7" width="6.3046875" bestFit="1" customWidth="1"/>
    <col min="8" max="8" width="10.4609375" bestFit="1" customWidth="1"/>
    <col min="9" max="9" width="26.84375" bestFit="1" customWidth="1"/>
    <col min="10" max="10" width="14.84375" bestFit="1" customWidth="1"/>
    <col min="11" max="11" width="13.07421875" bestFit="1" customWidth="1"/>
    <col min="12" max="12" width="12" customWidth="1"/>
    <col min="13" max="13" width="16.3828125" bestFit="1" customWidth="1"/>
    <col min="20" max="20" width="8.53515625" customWidth="1"/>
    <col min="21" max="21" width="12.4609375" customWidth="1"/>
  </cols>
  <sheetData>
    <row r="1" spans="2:21" s="1" customFormat="1" ht="60" x14ac:dyDescent="0.4">
      <c r="B1" s="90" t="s">
        <v>2478</v>
      </c>
      <c r="C1" s="90" t="s">
        <v>0</v>
      </c>
      <c r="D1" s="90" t="s">
        <v>1</v>
      </c>
      <c r="E1" s="90" t="s">
        <v>2473</v>
      </c>
      <c r="F1" s="90" t="s">
        <v>2</v>
      </c>
      <c r="G1" s="90" t="s">
        <v>2474</v>
      </c>
      <c r="H1" s="90" t="s">
        <v>2475</v>
      </c>
      <c r="I1" s="90" t="s">
        <v>2476</v>
      </c>
      <c r="J1" s="90" t="s">
        <v>2477</v>
      </c>
      <c r="K1" s="27" t="s">
        <v>2471</v>
      </c>
      <c r="L1" s="27" t="s">
        <v>2472</v>
      </c>
      <c r="M1" s="27" t="s">
        <v>3093</v>
      </c>
      <c r="N1" s="74" t="s">
        <v>3048</v>
      </c>
      <c r="O1" s="74" t="s">
        <v>3049</v>
      </c>
      <c r="P1" s="74" t="s">
        <v>3050</v>
      </c>
      <c r="Q1" s="74" t="s">
        <v>3051</v>
      </c>
      <c r="R1" s="74" t="s">
        <v>3052</v>
      </c>
      <c r="S1" s="75" t="s">
        <v>3053</v>
      </c>
      <c r="T1" s="37" t="s">
        <v>3054</v>
      </c>
      <c r="U1" s="77" t="s">
        <v>3055</v>
      </c>
    </row>
    <row r="2" spans="2:21" ht="14.4" customHeight="1" x14ac:dyDescent="0.4">
      <c r="B2" s="30">
        <v>1</v>
      </c>
      <c r="C2" s="2" t="s">
        <v>3</v>
      </c>
      <c r="D2" s="2" t="s">
        <v>4</v>
      </c>
      <c r="E2" s="2">
        <v>137</v>
      </c>
      <c r="F2" s="2" t="s">
        <v>5</v>
      </c>
      <c r="G2" s="2">
        <v>6</v>
      </c>
      <c r="H2" s="2">
        <v>6</v>
      </c>
      <c r="I2" s="2" t="s">
        <v>2318</v>
      </c>
      <c r="J2" s="31">
        <v>42015</v>
      </c>
      <c r="K2" s="31">
        <v>44347</v>
      </c>
      <c r="L2" s="31">
        <v>44926</v>
      </c>
      <c r="M2" s="2">
        <f t="shared" ref="M2:M65" si="0">IFERROR(L2-K2+1,0)</f>
        <v>580</v>
      </c>
      <c r="N2" s="2">
        <f>IFERROR(VLOOKUP($G2,'Breakdown Log'!$B$3:$E$940,2,FALSE),0)</f>
        <v>0</v>
      </c>
      <c r="O2" s="2">
        <f>IFERROR(VLOOKUP($G2,'Breakdown Log'!$B$3:$E$940,3,FALSE),0)</f>
        <v>5</v>
      </c>
      <c r="P2" s="2">
        <f>DATE(2021,12,31)-DATE(2021,5,31)+1-N2</f>
        <v>215</v>
      </c>
      <c r="Q2" s="2">
        <f>365-O2</f>
        <v>360</v>
      </c>
      <c r="R2" s="38">
        <f>2.82/365*215</f>
        <v>1.6610958904109587</v>
      </c>
      <c r="S2" s="76">
        <f>2.82/365*365</f>
        <v>2.82</v>
      </c>
      <c r="T2" s="38">
        <f>2.82/365*N2+'Breakdown Log'!$H$28*P2</f>
        <v>0</v>
      </c>
      <c r="U2" s="78">
        <f>2.82/365*O2+'Breakdown Log'!$H$28*Q2</f>
        <v>3.8630136986301369E-2</v>
      </c>
    </row>
    <row r="3" spans="2:21" ht="14.4" customHeight="1" x14ac:dyDescent="0.4">
      <c r="B3" s="30">
        <f>B2+1</f>
        <v>2</v>
      </c>
      <c r="C3" s="2" t="s">
        <v>3</v>
      </c>
      <c r="D3" s="2" t="s">
        <v>4</v>
      </c>
      <c r="E3" s="2">
        <v>137</v>
      </c>
      <c r="F3" s="2" t="s">
        <v>5</v>
      </c>
      <c r="G3" s="2">
        <v>7</v>
      </c>
      <c r="H3" s="2">
        <v>16</v>
      </c>
      <c r="I3" s="2" t="s">
        <v>7</v>
      </c>
      <c r="J3" s="31">
        <v>42015</v>
      </c>
      <c r="K3" s="31">
        <v>44347</v>
      </c>
      <c r="L3" s="31">
        <v>44926</v>
      </c>
      <c r="M3" s="2">
        <f t="shared" si="0"/>
        <v>580</v>
      </c>
      <c r="N3" s="2">
        <f>IFERROR(VLOOKUP($G3,'Breakdown Log'!$B$3:$E$940,2,FALSE),0)</f>
        <v>0</v>
      </c>
      <c r="O3" s="2">
        <f>IFERROR(VLOOKUP($G3,'Breakdown Log'!$B$3:$E$940,3,FALSE),0)</f>
        <v>4</v>
      </c>
      <c r="P3" s="2">
        <f t="shared" ref="P3:P66" si="1">DATE(2021,12,31)-DATE(2021,5,31)+1-N3</f>
        <v>215</v>
      </c>
      <c r="Q3" s="2">
        <f t="shared" ref="Q3:Q66" si="2">365-O3</f>
        <v>361</v>
      </c>
      <c r="R3" s="38">
        <f t="shared" ref="R3:R66" si="3">2.82/365*215</f>
        <v>1.6610958904109587</v>
      </c>
      <c r="S3" s="76">
        <f t="shared" ref="S3:S66" si="4">2.82/365*365</f>
        <v>2.82</v>
      </c>
      <c r="T3" s="38">
        <f>2.82/365*N3+'Breakdown Log'!$H$28*P3</f>
        <v>0</v>
      </c>
      <c r="U3" s="78">
        <f>2.82/365*O3+'Breakdown Log'!$H$28*Q3</f>
        <v>3.0904109589041093E-2</v>
      </c>
    </row>
    <row r="4" spans="2:21" ht="14.4" customHeight="1" x14ac:dyDescent="0.4">
      <c r="B4" s="30">
        <f t="shared" ref="B4:B67" si="5">B3+1</f>
        <v>3</v>
      </c>
      <c r="C4" s="2" t="s">
        <v>3</v>
      </c>
      <c r="D4" s="2" t="s">
        <v>4</v>
      </c>
      <c r="E4" s="2">
        <v>137</v>
      </c>
      <c r="F4" s="2" t="s">
        <v>5</v>
      </c>
      <c r="G4" s="2">
        <v>8</v>
      </c>
      <c r="H4" s="2">
        <v>18</v>
      </c>
      <c r="I4" s="2" t="s">
        <v>2257</v>
      </c>
      <c r="J4" s="31">
        <v>42104</v>
      </c>
      <c r="K4" s="31">
        <v>44347</v>
      </c>
      <c r="L4" s="31">
        <v>44926</v>
      </c>
      <c r="M4" s="2">
        <f t="shared" si="0"/>
        <v>580</v>
      </c>
      <c r="N4" s="2">
        <f>IFERROR(VLOOKUP($G4,'Breakdown Log'!$B$3:$E$940,2,FALSE),0)</f>
        <v>0</v>
      </c>
      <c r="O4" s="2">
        <f>IFERROR(VLOOKUP($G4,'Breakdown Log'!$B$3:$E$940,3,FALSE),0)</f>
        <v>0</v>
      </c>
      <c r="P4" s="2">
        <f t="shared" si="1"/>
        <v>215</v>
      </c>
      <c r="Q4" s="2">
        <f t="shared" si="2"/>
        <v>365</v>
      </c>
      <c r="R4" s="38">
        <f t="shared" si="3"/>
        <v>1.6610958904109587</v>
      </c>
      <c r="S4" s="76">
        <f t="shared" si="4"/>
        <v>2.82</v>
      </c>
      <c r="T4" s="38">
        <f>2.82/365*N4+'Breakdown Log'!$H$28*P4</f>
        <v>0</v>
      </c>
      <c r="U4" s="78">
        <f>2.82/365*O4+'Breakdown Log'!$H$28*Q4</f>
        <v>0</v>
      </c>
    </row>
    <row r="5" spans="2:21" ht="14.4" customHeight="1" x14ac:dyDescent="0.4">
      <c r="B5" s="30">
        <f t="shared" si="5"/>
        <v>4</v>
      </c>
      <c r="C5" s="2" t="s">
        <v>3</v>
      </c>
      <c r="D5" s="2" t="s">
        <v>4</v>
      </c>
      <c r="E5" s="2">
        <v>137</v>
      </c>
      <c r="F5" s="2" t="s">
        <v>5</v>
      </c>
      <c r="G5" s="2">
        <v>9</v>
      </c>
      <c r="H5" s="2">
        <v>35</v>
      </c>
      <c r="I5" s="2" t="s">
        <v>2528</v>
      </c>
      <c r="J5" s="31">
        <v>42236</v>
      </c>
      <c r="K5" s="31">
        <v>44347</v>
      </c>
      <c r="L5" s="31">
        <v>44926</v>
      </c>
      <c r="M5" s="2">
        <f t="shared" si="0"/>
        <v>580</v>
      </c>
      <c r="N5" s="2">
        <f>IFERROR(VLOOKUP($G5,'Breakdown Log'!$B$3:$E$940,2,FALSE),0)</f>
        <v>0</v>
      </c>
      <c r="O5" s="2">
        <f>IFERROR(VLOOKUP($G5,'Breakdown Log'!$B$3:$E$940,3,FALSE),0)</f>
        <v>0</v>
      </c>
      <c r="P5" s="2">
        <f t="shared" si="1"/>
        <v>215</v>
      </c>
      <c r="Q5" s="2">
        <f t="shared" si="2"/>
        <v>365</v>
      </c>
      <c r="R5" s="38">
        <f t="shared" si="3"/>
        <v>1.6610958904109587</v>
      </c>
      <c r="S5" s="76">
        <f t="shared" si="4"/>
        <v>2.82</v>
      </c>
      <c r="T5" s="38">
        <f>2.82/365*N5+'Breakdown Log'!$H$28*P5</f>
        <v>0</v>
      </c>
      <c r="U5" s="78">
        <f>2.82/365*O5+'Breakdown Log'!$H$28*Q5</f>
        <v>0</v>
      </c>
    </row>
    <row r="6" spans="2:21" ht="14.4" customHeight="1" x14ac:dyDescent="0.4">
      <c r="B6" s="30">
        <f t="shared" si="5"/>
        <v>5</v>
      </c>
      <c r="C6" s="2" t="s">
        <v>3</v>
      </c>
      <c r="D6" s="2" t="s">
        <v>4</v>
      </c>
      <c r="E6" s="2">
        <v>137</v>
      </c>
      <c r="F6" s="2" t="s">
        <v>5</v>
      </c>
      <c r="G6" s="2">
        <v>10</v>
      </c>
      <c r="H6" s="2">
        <v>36</v>
      </c>
      <c r="I6" s="2" t="s">
        <v>2534</v>
      </c>
      <c r="J6" s="31">
        <v>42104</v>
      </c>
      <c r="K6" s="31">
        <v>44347</v>
      </c>
      <c r="L6" s="31">
        <v>44926</v>
      </c>
      <c r="M6" s="2">
        <f t="shared" si="0"/>
        <v>580</v>
      </c>
      <c r="N6" s="2">
        <f>IFERROR(VLOOKUP($G6,'Breakdown Log'!$B$3:$E$940,2,FALSE),0)</f>
        <v>215</v>
      </c>
      <c r="O6" s="2">
        <f>IFERROR(VLOOKUP($G6,'Breakdown Log'!$B$3:$E$940,3,FALSE),0)</f>
        <v>365</v>
      </c>
      <c r="P6" s="2">
        <f t="shared" si="1"/>
        <v>0</v>
      </c>
      <c r="Q6" s="2">
        <f t="shared" si="2"/>
        <v>0</v>
      </c>
      <c r="R6" s="38">
        <f t="shared" si="3"/>
        <v>1.6610958904109587</v>
      </c>
      <c r="S6" s="76">
        <f t="shared" si="4"/>
        <v>2.82</v>
      </c>
      <c r="T6" s="38">
        <f>2.82/365*N6+'Breakdown Log'!$H$28*P6</f>
        <v>1.6610958904109587</v>
      </c>
      <c r="U6" s="78">
        <f>2.82/365*O6+'Breakdown Log'!$H$28*Q6</f>
        <v>2.82</v>
      </c>
    </row>
    <row r="7" spans="2:21" ht="14.4" customHeight="1" x14ac:dyDescent="0.4">
      <c r="B7" s="30">
        <f t="shared" si="5"/>
        <v>6</v>
      </c>
      <c r="C7" s="2" t="s">
        <v>3</v>
      </c>
      <c r="D7" s="2" t="s">
        <v>4</v>
      </c>
      <c r="E7" s="2">
        <v>137</v>
      </c>
      <c r="F7" s="2" t="s">
        <v>5</v>
      </c>
      <c r="G7" s="2">
        <v>11</v>
      </c>
      <c r="H7" s="2">
        <v>39</v>
      </c>
      <c r="I7" s="2" t="s">
        <v>2544</v>
      </c>
      <c r="J7" s="31">
        <v>42154</v>
      </c>
      <c r="K7" s="31">
        <v>44347</v>
      </c>
      <c r="L7" s="31">
        <v>44926</v>
      </c>
      <c r="M7" s="2">
        <f t="shared" si="0"/>
        <v>580</v>
      </c>
      <c r="N7" s="2">
        <f>IFERROR(VLOOKUP($G7,'Breakdown Log'!$B$3:$E$940,2,FALSE),0)</f>
        <v>215</v>
      </c>
      <c r="O7" s="2">
        <f>IFERROR(VLOOKUP($G7,'Breakdown Log'!$B$3:$E$940,3,FALSE),0)</f>
        <v>365</v>
      </c>
      <c r="P7" s="2">
        <f t="shared" si="1"/>
        <v>0</v>
      </c>
      <c r="Q7" s="2">
        <f t="shared" si="2"/>
        <v>0</v>
      </c>
      <c r="R7" s="38">
        <f t="shared" si="3"/>
        <v>1.6610958904109587</v>
      </c>
      <c r="S7" s="76">
        <f t="shared" si="4"/>
        <v>2.82</v>
      </c>
      <c r="T7" s="38">
        <f>2.82/365*N7+'Breakdown Log'!$H$28*P7</f>
        <v>1.6610958904109587</v>
      </c>
      <c r="U7" s="78">
        <f>2.82/365*O7+'Breakdown Log'!$H$28*Q7</f>
        <v>2.82</v>
      </c>
    </row>
    <row r="8" spans="2:21" ht="14.4" customHeight="1" x14ac:dyDescent="0.4">
      <c r="B8" s="30">
        <f t="shared" si="5"/>
        <v>7</v>
      </c>
      <c r="C8" s="2" t="s">
        <v>3</v>
      </c>
      <c r="D8" s="2" t="s">
        <v>4</v>
      </c>
      <c r="E8" s="2">
        <v>137</v>
      </c>
      <c r="F8" s="2" t="s">
        <v>5</v>
      </c>
      <c r="G8" s="2">
        <v>12</v>
      </c>
      <c r="H8" s="2">
        <v>37</v>
      </c>
      <c r="I8" s="2" t="s">
        <v>2535</v>
      </c>
      <c r="J8" s="31">
        <v>42104</v>
      </c>
      <c r="K8" s="31">
        <v>44347</v>
      </c>
      <c r="L8" s="31">
        <v>44926</v>
      </c>
      <c r="M8" s="2">
        <f t="shared" si="0"/>
        <v>580</v>
      </c>
      <c r="N8" s="2">
        <f>IFERROR(VLOOKUP($G8,'Breakdown Log'!$B$3:$E$940,2,FALSE),0)</f>
        <v>0</v>
      </c>
      <c r="O8" s="2">
        <f>IFERROR(VLOOKUP($G8,'Breakdown Log'!$B$3:$E$940,3,FALSE),0)</f>
        <v>0</v>
      </c>
      <c r="P8" s="2">
        <f t="shared" si="1"/>
        <v>215</v>
      </c>
      <c r="Q8" s="2">
        <f t="shared" si="2"/>
        <v>365</v>
      </c>
      <c r="R8" s="38">
        <f t="shared" si="3"/>
        <v>1.6610958904109587</v>
      </c>
      <c r="S8" s="76">
        <f t="shared" si="4"/>
        <v>2.82</v>
      </c>
      <c r="T8" s="38">
        <f>2.82/365*N8+'Breakdown Log'!$H$28*P8</f>
        <v>0</v>
      </c>
      <c r="U8" s="78">
        <f>2.82/365*O8+'Breakdown Log'!$H$28*Q8</f>
        <v>0</v>
      </c>
    </row>
    <row r="9" spans="2:21" ht="14.4" customHeight="1" x14ac:dyDescent="0.4">
      <c r="B9" s="30">
        <f t="shared" si="5"/>
        <v>8</v>
      </c>
      <c r="C9" s="2" t="s">
        <v>3</v>
      </c>
      <c r="D9" s="2" t="s">
        <v>8</v>
      </c>
      <c r="E9" s="2">
        <v>142</v>
      </c>
      <c r="F9" s="2" t="s">
        <v>8</v>
      </c>
      <c r="G9" s="2">
        <v>13</v>
      </c>
      <c r="H9" s="2">
        <v>20</v>
      </c>
      <c r="I9" s="2" t="s">
        <v>2526</v>
      </c>
      <c r="J9" s="31">
        <v>41997</v>
      </c>
      <c r="K9" s="31">
        <v>44347</v>
      </c>
      <c r="L9" s="31">
        <v>44926</v>
      </c>
      <c r="M9" s="2">
        <f t="shared" si="0"/>
        <v>580</v>
      </c>
      <c r="N9" s="2">
        <f>IFERROR(VLOOKUP($G9,'Breakdown Log'!$B$3:$E$940,2,FALSE),0)</f>
        <v>215</v>
      </c>
      <c r="O9" s="2">
        <f>IFERROR(VLOOKUP($G9,'Breakdown Log'!$B$3:$E$940,3,FALSE),0)</f>
        <v>365</v>
      </c>
      <c r="P9" s="2">
        <f t="shared" si="1"/>
        <v>0</v>
      </c>
      <c r="Q9" s="2">
        <f t="shared" si="2"/>
        <v>0</v>
      </c>
      <c r="R9" s="38">
        <f t="shared" si="3"/>
        <v>1.6610958904109587</v>
      </c>
      <c r="S9" s="76">
        <f t="shared" si="4"/>
        <v>2.82</v>
      </c>
      <c r="T9" s="38">
        <f>2.82/365*N9+'Breakdown Log'!$H$28*P9</f>
        <v>1.6610958904109587</v>
      </c>
      <c r="U9" s="78">
        <f>2.82/365*O9+'Breakdown Log'!$H$28*Q9</f>
        <v>2.82</v>
      </c>
    </row>
    <row r="10" spans="2:21" ht="14.4" customHeight="1" x14ac:dyDescent="0.4">
      <c r="B10" s="30">
        <f t="shared" si="5"/>
        <v>9</v>
      </c>
      <c r="C10" s="2" t="s">
        <v>3</v>
      </c>
      <c r="D10" s="2" t="s">
        <v>8</v>
      </c>
      <c r="E10" s="2">
        <v>142</v>
      </c>
      <c r="F10" s="2" t="s">
        <v>8</v>
      </c>
      <c r="G10" s="2">
        <v>14</v>
      </c>
      <c r="H10" s="2">
        <v>28</v>
      </c>
      <c r="I10" s="2" t="s">
        <v>10</v>
      </c>
      <c r="J10" s="31">
        <v>42105</v>
      </c>
      <c r="K10" s="31">
        <v>44347</v>
      </c>
      <c r="L10" s="31">
        <v>44926</v>
      </c>
      <c r="M10" s="2">
        <f t="shared" si="0"/>
        <v>580</v>
      </c>
      <c r="N10" s="2">
        <f>IFERROR(VLOOKUP($G10,'Breakdown Log'!$B$3:$E$940,2,FALSE),0)</f>
        <v>0</v>
      </c>
      <c r="O10" s="2">
        <f>IFERROR(VLOOKUP($G10,'Breakdown Log'!$B$3:$E$940,3,FALSE),0)</f>
        <v>0</v>
      </c>
      <c r="P10" s="2">
        <f t="shared" si="1"/>
        <v>215</v>
      </c>
      <c r="Q10" s="2">
        <f t="shared" si="2"/>
        <v>365</v>
      </c>
      <c r="R10" s="38">
        <f t="shared" si="3"/>
        <v>1.6610958904109587</v>
      </c>
      <c r="S10" s="76">
        <f t="shared" si="4"/>
        <v>2.82</v>
      </c>
      <c r="T10" s="38">
        <f>2.82/365*N10+'Breakdown Log'!$H$28*P10</f>
        <v>0</v>
      </c>
      <c r="U10" s="78">
        <f>2.82/365*O10+'Breakdown Log'!$H$28*Q10</f>
        <v>0</v>
      </c>
    </row>
    <row r="11" spans="2:21" ht="14.4" customHeight="1" x14ac:dyDescent="0.4">
      <c r="B11" s="30">
        <f t="shared" si="5"/>
        <v>10</v>
      </c>
      <c r="C11" s="2" t="s">
        <v>3</v>
      </c>
      <c r="D11" s="2" t="s">
        <v>8</v>
      </c>
      <c r="E11" s="2">
        <v>142</v>
      </c>
      <c r="F11" s="2" t="s">
        <v>8</v>
      </c>
      <c r="G11" s="2">
        <v>15</v>
      </c>
      <c r="H11" s="2">
        <v>55</v>
      </c>
      <c r="I11" s="2" t="s">
        <v>2537</v>
      </c>
      <c r="J11" s="31">
        <v>42107</v>
      </c>
      <c r="K11" s="31">
        <v>44347</v>
      </c>
      <c r="L11" s="31">
        <v>44926</v>
      </c>
      <c r="M11" s="2">
        <f t="shared" si="0"/>
        <v>580</v>
      </c>
      <c r="N11" s="2">
        <f>IFERROR(VLOOKUP($G11,'Breakdown Log'!$B$3:$E$940,2,FALSE),0)</f>
        <v>0</v>
      </c>
      <c r="O11" s="2">
        <f>IFERROR(VLOOKUP($G11,'Breakdown Log'!$B$3:$E$940,3,FALSE),0)</f>
        <v>0</v>
      </c>
      <c r="P11" s="2">
        <f t="shared" si="1"/>
        <v>215</v>
      </c>
      <c r="Q11" s="2">
        <f t="shared" si="2"/>
        <v>365</v>
      </c>
      <c r="R11" s="38">
        <f t="shared" si="3"/>
        <v>1.6610958904109587</v>
      </c>
      <c r="S11" s="76">
        <f t="shared" si="4"/>
        <v>2.82</v>
      </c>
      <c r="T11" s="38">
        <f>2.82/365*N11+'Breakdown Log'!$H$28*P11</f>
        <v>0</v>
      </c>
      <c r="U11" s="78">
        <f>2.82/365*O11+'Breakdown Log'!$H$28*Q11</f>
        <v>0</v>
      </c>
    </row>
    <row r="12" spans="2:21" ht="14.4" customHeight="1" x14ac:dyDescent="0.4">
      <c r="B12" s="30">
        <f t="shared" si="5"/>
        <v>11</v>
      </c>
      <c r="C12" s="2" t="s">
        <v>3</v>
      </c>
      <c r="D12" s="2" t="s">
        <v>8</v>
      </c>
      <c r="E12" s="2">
        <v>142</v>
      </c>
      <c r="F12" s="2" t="s">
        <v>8</v>
      </c>
      <c r="G12" s="2">
        <v>16</v>
      </c>
      <c r="H12" s="2">
        <v>71</v>
      </c>
      <c r="I12" s="2" t="s">
        <v>2527</v>
      </c>
      <c r="J12" s="31">
        <v>42027</v>
      </c>
      <c r="K12" s="31">
        <v>44347</v>
      </c>
      <c r="L12" s="31">
        <v>44926</v>
      </c>
      <c r="M12" s="2">
        <f t="shared" si="0"/>
        <v>580</v>
      </c>
      <c r="N12" s="2">
        <f>IFERROR(VLOOKUP($G12,'Breakdown Log'!$B$3:$E$940,2,FALSE),0)</f>
        <v>0</v>
      </c>
      <c r="O12" s="2">
        <f>IFERROR(VLOOKUP($G12,'Breakdown Log'!$B$3:$E$940,3,FALSE),0)</f>
        <v>0</v>
      </c>
      <c r="P12" s="2">
        <f t="shared" si="1"/>
        <v>215</v>
      </c>
      <c r="Q12" s="2">
        <f t="shared" si="2"/>
        <v>365</v>
      </c>
      <c r="R12" s="38">
        <f t="shared" si="3"/>
        <v>1.6610958904109587</v>
      </c>
      <c r="S12" s="76">
        <f t="shared" si="4"/>
        <v>2.82</v>
      </c>
      <c r="T12" s="38">
        <f>2.82/365*N12+'Breakdown Log'!$H$28*P12</f>
        <v>0</v>
      </c>
      <c r="U12" s="78">
        <f>2.82/365*O12+'Breakdown Log'!$H$28*Q12</f>
        <v>0</v>
      </c>
    </row>
    <row r="13" spans="2:21" ht="14.4" customHeight="1" x14ac:dyDescent="0.4">
      <c r="B13" s="30">
        <f t="shared" si="5"/>
        <v>12</v>
      </c>
      <c r="C13" s="2" t="s">
        <v>3</v>
      </c>
      <c r="D13" s="2" t="s">
        <v>8</v>
      </c>
      <c r="E13" s="2">
        <v>142</v>
      </c>
      <c r="F13" s="2" t="s">
        <v>8</v>
      </c>
      <c r="G13" s="2">
        <v>18</v>
      </c>
      <c r="H13" s="2">
        <v>72</v>
      </c>
      <c r="I13" s="2" t="s">
        <v>2538</v>
      </c>
      <c r="J13" s="31">
        <v>42110</v>
      </c>
      <c r="K13" s="31">
        <v>44347</v>
      </c>
      <c r="L13" s="31">
        <v>44926</v>
      </c>
      <c r="M13" s="2">
        <f t="shared" si="0"/>
        <v>580</v>
      </c>
      <c r="N13" s="2">
        <f>IFERROR(VLOOKUP($G13,'Breakdown Log'!$B$3:$E$940,2,FALSE),0)</f>
        <v>0</v>
      </c>
      <c r="O13" s="2">
        <f>IFERROR(VLOOKUP($G13,'Breakdown Log'!$B$3:$E$940,3,FALSE),0)</f>
        <v>0</v>
      </c>
      <c r="P13" s="2">
        <f t="shared" si="1"/>
        <v>215</v>
      </c>
      <c r="Q13" s="2">
        <f t="shared" si="2"/>
        <v>365</v>
      </c>
      <c r="R13" s="38">
        <f t="shared" si="3"/>
        <v>1.6610958904109587</v>
      </c>
      <c r="S13" s="76">
        <f t="shared" si="4"/>
        <v>2.82</v>
      </c>
      <c r="T13" s="38">
        <f>2.82/365*N13+'Breakdown Log'!$H$28*P13</f>
        <v>0</v>
      </c>
      <c r="U13" s="78">
        <f>2.82/365*O13+'Breakdown Log'!$H$28*Q13</f>
        <v>0</v>
      </c>
    </row>
    <row r="14" spans="2:21" ht="14.4" customHeight="1" x14ac:dyDescent="0.4">
      <c r="B14" s="30">
        <f t="shared" si="5"/>
        <v>13</v>
      </c>
      <c r="C14" s="2" t="s">
        <v>3</v>
      </c>
      <c r="D14" s="2" t="s">
        <v>8</v>
      </c>
      <c r="E14" s="2">
        <v>142</v>
      </c>
      <c r="F14" s="2" t="s">
        <v>8</v>
      </c>
      <c r="G14" s="2">
        <v>19</v>
      </c>
      <c r="H14" s="2">
        <v>73</v>
      </c>
      <c r="I14" s="2" t="s">
        <v>2541</v>
      </c>
      <c r="J14" s="31">
        <v>42113</v>
      </c>
      <c r="K14" s="31">
        <v>44347</v>
      </c>
      <c r="L14" s="31">
        <v>44926</v>
      </c>
      <c r="M14" s="2">
        <f t="shared" si="0"/>
        <v>580</v>
      </c>
      <c r="N14" s="2">
        <f>IFERROR(VLOOKUP($G14,'Breakdown Log'!$B$3:$E$940,2,FALSE),0)</f>
        <v>0</v>
      </c>
      <c r="O14" s="2">
        <f>IFERROR(VLOOKUP($G14,'Breakdown Log'!$B$3:$E$940,3,FALSE),0)</f>
        <v>0</v>
      </c>
      <c r="P14" s="2">
        <f t="shared" si="1"/>
        <v>215</v>
      </c>
      <c r="Q14" s="2">
        <f t="shared" si="2"/>
        <v>365</v>
      </c>
      <c r="R14" s="38">
        <f t="shared" si="3"/>
        <v>1.6610958904109587</v>
      </c>
      <c r="S14" s="76">
        <f t="shared" si="4"/>
        <v>2.82</v>
      </c>
      <c r="T14" s="38">
        <f>2.82/365*N14+'Breakdown Log'!$H$28*P14</f>
        <v>0</v>
      </c>
      <c r="U14" s="78">
        <f>2.82/365*O14+'Breakdown Log'!$H$28*Q14</f>
        <v>0</v>
      </c>
    </row>
    <row r="15" spans="2:21" ht="14.4" customHeight="1" x14ac:dyDescent="0.4">
      <c r="B15" s="30">
        <f t="shared" si="5"/>
        <v>14</v>
      </c>
      <c r="C15" s="2" t="s">
        <v>12</v>
      </c>
      <c r="D15" s="2" t="s">
        <v>13</v>
      </c>
      <c r="E15" s="2">
        <v>224</v>
      </c>
      <c r="F15" s="2" t="s">
        <v>13</v>
      </c>
      <c r="G15" s="2">
        <v>20</v>
      </c>
      <c r="H15" s="2">
        <v>35</v>
      </c>
      <c r="I15" s="2" t="s">
        <v>14</v>
      </c>
      <c r="J15" s="31">
        <v>42175</v>
      </c>
      <c r="K15" s="31">
        <v>44347</v>
      </c>
      <c r="L15" s="31">
        <v>44926</v>
      </c>
      <c r="M15" s="2">
        <f t="shared" si="0"/>
        <v>580</v>
      </c>
      <c r="N15" s="2">
        <f>IFERROR(VLOOKUP($G15,'Breakdown Log'!$B$3:$E$940,2,FALSE),0)</f>
        <v>0</v>
      </c>
      <c r="O15" s="2">
        <f>IFERROR(VLOOKUP($G15,'Breakdown Log'!$B$3:$E$940,3,FALSE),0)</f>
        <v>0</v>
      </c>
      <c r="P15" s="2">
        <f t="shared" si="1"/>
        <v>215</v>
      </c>
      <c r="Q15" s="2">
        <f t="shared" si="2"/>
        <v>365</v>
      </c>
      <c r="R15" s="38">
        <f t="shared" si="3"/>
        <v>1.6610958904109587</v>
      </c>
      <c r="S15" s="76">
        <f t="shared" si="4"/>
        <v>2.82</v>
      </c>
      <c r="T15" s="38">
        <f>2.82/365*N15+'Breakdown Log'!$H$28*P15</f>
        <v>0</v>
      </c>
      <c r="U15" s="78">
        <f>2.82/365*O15+'Breakdown Log'!$H$28*Q15</f>
        <v>0</v>
      </c>
    </row>
    <row r="16" spans="2:21" ht="14.4" customHeight="1" x14ac:dyDescent="0.4">
      <c r="B16" s="30">
        <f t="shared" si="5"/>
        <v>15</v>
      </c>
      <c r="C16" s="2" t="s">
        <v>12</v>
      </c>
      <c r="D16" s="2" t="s">
        <v>13</v>
      </c>
      <c r="E16" s="2">
        <v>224</v>
      </c>
      <c r="F16" s="2" t="s">
        <v>13</v>
      </c>
      <c r="G16" s="2">
        <v>21</v>
      </c>
      <c r="H16" s="2">
        <v>36</v>
      </c>
      <c r="I16" s="2" t="s">
        <v>15</v>
      </c>
      <c r="J16" s="31">
        <v>42175</v>
      </c>
      <c r="K16" s="31">
        <v>44347</v>
      </c>
      <c r="L16" s="31">
        <v>44926</v>
      </c>
      <c r="M16" s="2">
        <f t="shared" si="0"/>
        <v>580</v>
      </c>
      <c r="N16" s="2">
        <f>IFERROR(VLOOKUP($G16,'Breakdown Log'!$B$3:$E$940,2,FALSE),0)</f>
        <v>0</v>
      </c>
      <c r="O16" s="2">
        <f>IFERROR(VLOOKUP($G16,'Breakdown Log'!$B$3:$E$940,3,FALSE),0)</f>
        <v>0</v>
      </c>
      <c r="P16" s="2">
        <f t="shared" si="1"/>
        <v>215</v>
      </c>
      <c r="Q16" s="2">
        <f t="shared" si="2"/>
        <v>365</v>
      </c>
      <c r="R16" s="38">
        <f t="shared" si="3"/>
        <v>1.6610958904109587</v>
      </c>
      <c r="S16" s="76">
        <f t="shared" si="4"/>
        <v>2.82</v>
      </c>
      <c r="T16" s="38">
        <f>2.82/365*N16+'Breakdown Log'!$H$28*P16</f>
        <v>0</v>
      </c>
      <c r="U16" s="78">
        <f>2.82/365*O16+'Breakdown Log'!$H$28*Q16</f>
        <v>0</v>
      </c>
    </row>
    <row r="17" spans="2:21" ht="14.4" customHeight="1" x14ac:dyDescent="0.4">
      <c r="B17" s="30">
        <f t="shared" si="5"/>
        <v>16</v>
      </c>
      <c r="C17" s="2" t="s">
        <v>12</v>
      </c>
      <c r="D17" s="2" t="s">
        <v>13</v>
      </c>
      <c r="E17" s="2">
        <v>224</v>
      </c>
      <c r="F17" s="2" t="s">
        <v>13</v>
      </c>
      <c r="G17" s="2">
        <v>22</v>
      </c>
      <c r="H17" s="2">
        <v>37</v>
      </c>
      <c r="I17" s="2" t="s">
        <v>16</v>
      </c>
      <c r="J17" s="31">
        <v>42175</v>
      </c>
      <c r="K17" s="31">
        <v>44347</v>
      </c>
      <c r="L17" s="31">
        <v>44926</v>
      </c>
      <c r="M17" s="2">
        <f t="shared" si="0"/>
        <v>580</v>
      </c>
      <c r="N17" s="2">
        <f>IFERROR(VLOOKUP($G17,'Breakdown Log'!$B$3:$E$940,2,FALSE),0)</f>
        <v>215</v>
      </c>
      <c r="O17" s="2">
        <f>IFERROR(VLOOKUP($G17,'Breakdown Log'!$B$3:$E$940,3,FALSE),0)</f>
        <v>365</v>
      </c>
      <c r="P17" s="2">
        <f t="shared" si="1"/>
        <v>0</v>
      </c>
      <c r="Q17" s="2">
        <f t="shared" si="2"/>
        <v>0</v>
      </c>
      <c r="R17" s="38">
        <f t="shared" si="3"/>
        <v>1.6610958904109587</v>
      </c>
      <c r="S17" s="76">
        <f t="shared" si="4"/>
        <v>2.82</v>
      </c>
      <c r="T17" s="38">
        <f>2.82/365*N17+'Breakdown Log'!$H$28*P17</f>
        <v>1.6610958904109587</v>
      </c>
      <c r="U17" s="78">
        <f>2.82/365*O17+'Breakdown Log'!$H$28*Q17</f>
        <v>2.82</v>
      </c>
    </row>
    <row r="18" spans="2:21" ht="14.4" customHeight="1" x14ac:dyDescent="0.4">
      <c r="B18" s="30">
        <f t="shared" si="5"/>
        <v>17</v>
      </c>
      <c r="C18" s="2" t="s">
        <v>12</v>
      </c>
      <c r="D18" s="2" t="s">
        <v>13</v>
      </c>
      <c r="E18" s="2">
        <v>224</v>
      </c>
      <c r="F18" s="2" t="s">
        <v>13</v>
      </c>
      <c r="G18" s="2">
        <v>23</v>
      </c>
      <c r="H18" s="2">
        <v>38</v>
      </c>
      <c r="I18" s="2" t="s">
        <v>17</v>
      </c>
      <c r="J18" s="31">
        <v>42175</v>
      </c>
      <c r="K18" s="31">
        <v>44347</v>
      </c>
      <c r="L18" s="31">
        <v>44926</v>
      </c>
      <c r="M18" s="2">
        <f t="shared" si="0"/>
        <v>580</v>
      </c>
      <c r="N18" s="2">
        <f>IFERROR(VLOOKUP($G18,'Breakdown Log'!$B$3:$E$940,2,FALSE),0)</f>
        <v>0</v>
      </c>
      <c r="O18" s="2">
        <f>IFERROR(VLOOKUP($G18,'Breakdown Log'!$B$3:$E$940,3,FALSE),0)</f>
        <v>0</v>
      </c>
      <c r="P18" s="2">
        <f t="shared" si="1"/>
        <v>215</v>
      </c>
      <c r="Q18" s="2">
        <f t="shared" si="2"/>
        <v>365</v>
      </c>
      <c r="R18" s="38">
        <f t="shared" si="3"/>
        <v>1.6610958904109587</v>
      </c>
      <c r="S18" s="76">
        <f t="shared" si="4"/>
        <v>2.82</v>
      </c>
      <c r="T18" s="38">
        <f>2.82/365*N18+'Breakdown Log'!$H$28*P18</f>
        <v>0</v>
      </c>
      <c r="U18" s="78">
        <f>2.82/365*O18+'Breakdown Log'!$H$28*Q18</f>
        <v>0</v>
      </c>
    </row>
    <row r="19" spans="2:21" ht="14.4" customHeight="1" x14ac:dyDescent="0.4">
      <c r="B19" s="30">
        <f t="shared" si="5"/>
        <v>18</v>
      </c>
      <c r="C19" s="2" t="s">
        <v>12</v>
      </c>
      <c r="D19" s="2" t="s">
        <v>13</v>
      </c>
      <c r="E19" s="2">
        <v>224</v>
      </c>
      <c r="F19" s="2" t="s">
        <v>13</v>
      </c>
      <c r="G19" s="2">
        <v>24</v>
      </c>
      <c r="H19" s="2">
        <v>39</v>
      </c>
      <c r="I19" s="2" t="s">
        <v>18</v>
      </c>
      <c r="J19" s="31">
        <v>42175</v>
      </c>
      <c r="K19" s="31">
        <v>44347</v>
      </c>
      <c r="L19" s="31">
        <v>44926</v>
      </c>
      <c r="M19" s="2">
        <f t="shared" si="0"/>
        <v>580</v>
      </c>
      <c r="N19" s="2">
        <f>IFERROR(VLOOKUP($G19,'Breakdown Log'!$B$3:$E$940,2,FALSE),0)</f>
        <v>0</v>
      </c>
      <c r="O19" s="2">
        <f>IFERROR(VLOOKUP($G19,'Breakdown Log'!$B$3:$E$940,3,FALSE),0)</f>
        <v>0</v>
      </c>
      <c r="P19" s="2">
        <f t="shared" si="1"/>
        <v>215</v>
      </c>
      <c r="Q19" s="2">
        <f t="shared" si="2"/>
        <v>365</v>
      </c>
      <c r="R19" s="38">
        <f t="shared" si="3"/>
        <v>1.6610958904109587</v>
      </c>
      <c r="S19" s="76">
        <f t="shared" si="4"/>
        <v>2.82</v>
      </c>
      <c r="T19" s="38">
        <f>2.82/365*N19+'Breakdown Log'!$H$28*P19</f>
        <v>0</v>
      </c>
      <c r="U19" s="78">
        <f>2.82/365*O19+'Breakdown Log'!$H$28*Q19</f>
        <v>0</v>
      </c>
    </row>
    <row r="20" spans="2:21" ht="14.4" customHeight="1" x14ac:dyDescent="0.4">
      <c r="B20" s="30">
        <f t="shared" si="5"/>
        <v>19</v>
      </c>
      <c r="C20" s="2" t="s">
        <v>12</v>
      </c>
      <c r="D20" s="2" t="s">
        <v>13</v>
      </c>
      <c r="E20" s="2">
        <v>224</v>
      </c>
      <c r="F20" s="2" t="s">
        <v>13</v>
      </c>
      <c r="G20" s="2">
        <v>25</v>
      </c>
      <c r="H20" s="2">
        <v>40</v>
      </c>
      <c r="I20" s="2" t="s">
        <v>19</v>
      </c>
      <c r="J20" s="31">
        <v>42175</v>
      </c>
      <c r="K20" s="31">
        <v>44347</v>
      </c>
      <c r="L20" s="31">
        <v>44926</v>
      </c>
      <c r="M20" s="2">
        <f t="shared" si="0"/>
        <v>580</v>
      </c>
      <c r="N20" s="2">
        <f>IFERROR(VLOOKUP($G20,'Breakdown Log'!$B$3:$E$940,2,FALSE),0)</f>
        <v>215</v>
      </c>
      <c r="O20" s="2">
        <f>IFERROR(VLOOKUP($G20,'Breakdown Log'!$B$3:$E$940,3,FALSE),0)</f>
        <v>365</v>
      </c>
      <c r="P20" s="2">
        <f t="shared" si="1"/>
        <v>0</v>
      </c>
      <c r="Q20" s="2">
        <f t="shared" si="2"/>
        <v>0</v>
      </c>
      <c r="R20" s="38">
        <f t="shared" si="3"/>
        <v>1.6610958904109587</v>
      </c>
      <c r="S20" s="76">
        <f t="shared" si="4"/>
        <v>2.82</v>
      </c>
      <c r="T20" s="38">
        <f>2.82/365*N20+'Breakdown Log'!$H$28*P20</f>
        <v>1.6610958904109587</v>
      </c>
      <c r="U20" s="78">
        <f>2.82/365*O20+'Breakdown Log'!$H$28*Q20</f>
        <v>2.82</v>
      </c>
    </row>
    <row r="21" spans="2:21" ht="14.4" customHeight="1" x14ac:dyDescent="0.4">
      <c r="B21" s="30">
        <f t="shared" si="5"/>
        <v>20</v>
      </c>
      <c r="C21" s="2" t="s">
        <v>12</v>
      </c>
      <c r="D21" s="2" t="s">
        <v>13</v>
      </c>
      <c r="E21" s="2">
        <v>224</v>
      </c>
      <c r="F21" s="2" t="s">
        <v>13</v>
      </c>
      <c r="G21" s="2">
        <v>26</v>
      </c>
      <c r="H21" s="2">
        <v>41</v>
      </c>
      <c r="I21" s="2" t="s">
        <v>20</v>
      </c>
      <c r="J21" s="31">
        <v>42175</v>
      </c>
      <c r="K21" s="31">
        <v>44347</v>
      </c>
      <c r="L21" s="31">
        <v>44926</v>
      </c>
      <c r="M21" s="2">
        <f t="shared" si="0"/>
        <v>580</v>
      </c>
      <c r="N21" s="2">
        <f>IFERROR(VLOOKUP($G21,'Breakdown Log'!$B$3:$E$940,2,FALSE),0)</f>
        <v>0</v>
      </c>
      <c r="O21" s="2">
        <f>IFERROR(VLOOKUP($G21,'Breakdown Log'!$B$3:$E$940,3,FALSE),0)</f>
        <v>0</v>
      </c>
      <c r="P21" s="2">
        <f t="shared" si="1"/>
        <v>215</v>
      </c>
      <c r="Q21" s="2">
        <f t="shared" si="2"/>
        <v>365</v>
      </c>
      <c r="R21" s="38">
        <f t="shared" si="3"/>
        <v>1.6610958904109587</v>
      </c>
      <c r="S21" s="76">
        <f t="shared" si="4"/>
        <v>2.82</v>
      </c>
      <c r="T21" s="38">
        <f>2.82/365*N21+'Breakdown Log'!$H$28*P21</f>
        <v>0</v>
      </c>
      <c r="U21" s="78">
        <f>2.82/365*O21+'Breakdown Log'!$H$28*Q21</f>
        <v>0</v>
      </c>
    </row>
    <row r="22" spans="2:21" ht="14.4" customHeight="1" x14ac:dyDescent="0.4">
      <c r="B22" s="30">
        <f t="shared" si="5"/>
        <v>21</v>
      </c>
      <c r="C22" s="2" t="s">
        <v>12</v>
      </c>
      <c r="D22" s="2" t="s">
        <v>13</v>
      </c>
      <c r="E22" s="2">
        <v>224</v>
      </c>
      <c r="F22" s="2" t="s">
        <v>13</v>
      </c>
      <c r="G22" s="2">
        <v>27</v>
      </c>
      <c r="H22" s="2">
        <v>42</v>
      </c>
      <c r="I22" s="2" t="s">
        <v>21</v>
      </c>
      <c r="J22" s="31">
        <v>42175</v>
      </c>
      <c r="K22" s="31">
        <v>44347</v>
      </c>
      <c r="L22" s="31">
        <v>44926</v>
      </c>
      <c r="M22" s="2">
        <f t="shared" si="0"/>
        <v>580</v>
      </c>
      <c r="N22" s="2">
        <f>IFERROR(VLOOKUP($G22,'Breakdown Log'!$B$3:$E$940,2,FALSE),0)</f>
        <v>0</v>
      </c>
      <c r="O22" s="2">
        <f>IFERROR(VLOOKUP($G22,'Breakdown Log'!$B$3:$E$940,3,FALSE),0)</f>
        <v>0</v>
      </c>
      <c r="P22" s="2">
        <f t="shared" si="1"/>
        <v>215</v>
      </c>
      <c r="Q22" s="2">
        <f t="shared" si="2"/>
        <v>365</v>
      </c>
      <c r="R22" s="38">
        <f t="shared" si="3"/>
        <v>1.6610958904109587</v>
      </c>
      <c r="S22" s="76">
        <f t="shared" si="4"/>
        <v>2.82</v>
      </c>
      <c r="T22" s="38">
        <f>2.82/365*N22+'Breakdown Log'!$H$28*P22</f>
        <v>0</v>
      </c>
      <c r="U22" s="78">
        <f>2.82/365*O22+'Breakdown Log'!$H$28*Q22</f>
        <v>0</v>
      </c>
    </row>
    <row r="23" spans="2:21" ht="14.4" customHeight="1" x14ac:dyDescent="0.4">
      <c r="B23" s="30">
        <f t="shared" si="5"/>
        <v>22</v>
      </c>
      <c r="C23" s="2" t="s">
        <v>12</v>
      </c>
      <c r="D23" s="2" t="s">
        <v>22</v>
      </c>
      <c r="E23" s="2">
        <v>947</v>
      </c>
      <c r="F23" s="2" t="s">
        <v>23</v>
      </c>
      <c r="G23" s="2">
        <v>28</v>
      </c>
      <c r="H23" s="2">
        <v>1</v>
      </c>
      <c r="I23" s="2" t="s">
        <v>24</v>
      </c>
      <c r="J23" s="31">
        <v>42103</v>
      </c>
      <c r="K23" s="31">
        <v>44347</v>
      </c>
      <c r="L23" s="31">
        <v>44926</v>
      </c>
      <c r="M23" s="2">
        <f t="shared" si="0"/>
        <v>580</v>
      </c>
      <c r="N23" s="2">
        <f>IFERROR(VLOOKUP($G23,'Breakdown Log'!$B$3:$E$940,2,FALSE),0)</f>
        <v>0</v>
      </c>
      <c r="O23" s="2">
        <f>IFERROR(VLOOKUP($G23,'Breakdown Log'!$B$3:$E$940,3,FALSE),0)</f>
        <v>0</v>
      </c>
      <c r="P23" s="2">
        <f t="shared" si="1"/>
        <v>215</v>
      </c>
      <c r="Q23" s="2">
        <f t="shared" si="2"/>
        <v>365</v>
      </c>
      <c r="R23" s="38">
        <f t="shared" si="3"/>
        <v>1.6610958904109587</v>
      </c>
      <c r="S23" s="76">
        <f t="shared" si="4"/>
        <v>2.82</v>
      </c>
      <c r="T23" s="38">
        <f>2.82/365*N23+'Breakdown Log'!$H$28*P23</f>
        <v>0</v>
      </c>
      <c r="U23" s="78">
        <f>2.82/365*O23+'Breakdown Log'!$H$28*Q23</f>
        <v>0</v>
      </c>
    </row>
    <row r="24" spans="2:21" ht="14.4" customHeight="1" x14ac:dyDescent="0.4">
      <c r="B24" s="30">
        <f t="shared" si="5"/>
        <v>23</v>
      </c>
      <c r="C24" s="2" t="s">
        <v>12</v>
      </c>
      <c r="D24" s="2" t="s">
        <v>22</v>
      </c>
      <c r="E24" s="2">
        <v>947</v>
      </c>
      <c r="F24" s="2" t="s">
        <v>23</v>
      </c>
      <c r="G24" s="2">
        <v>29</v>
      </c>
      <c r="H24" s="2">
        <v>2</v>
      </c>
      <c r="I24" s="2" t="s">
        <v>25</v>
      </c>
      <c r="J24" s="31">
        <v>42109</v>
      </c>
      <c r="K24" s="31">
        <v>44347</v>
      </c>
      <c r="L24" s="31">
        <v>44926</v>
      </c>
      <c r="M24" s="2">
        <f t="shared" si="0"/>
        <v>580</v>
      </c>
      <c r="N24" s="2">
        <f>IFERROR(VLOOKUP($G24,'Breakdown Log'!$B$3:$E$940,2,FALSE),0)</f>
        <v>0</v>
      </c>
      <c r="O24" s="2">
        <f>IFERROR(VLOOKUP($G24,'Breakdown Log'!$B$3:$E$940,3,FALSE),0)</f>
        <v>0</v>
      </c>
      <c r="P24" s="2">
        <f t="shared" si="1"/>
        <v>215</v>
      </c>
      <c r="Q24" s="2">
        <f t="shared" si="2"/>
        <v>365</v>
      </c>
      <c r="R24" s="38">
        <f t="shared" si="3"/>
        <v>1.6610958904109587</v>
      </c>
      <c r="S24" s="76">
        <f t="shared" si="4"/>
        <v>2.82</v>
      </c>
      <c r="T24" s="38">
        <f>2.82/365*N24+'Breakdown Log'!$H$28*P24</f>
        <v>0</v>
      </c>
      <c r="U24" s="78">
        <f>2.82/365*O24+'Breakdown Log'!$H$28*Q24</f>
        <v>0</v>
      </c>
    </row>
    <row r="25" spans="2:21" ht="14.4" customHeight="1" x14ac:dyDescent="0.4">
      <c r="B25" s="30">
        <f t="shared" si="5"/>
        <v>24</v>
      </c>
      <c r="C25" s="2" t="s">
        <v>12</v>
      </c>
      <c r="D25" s="2" t="s">
        <v>22</v>
      </c>
      <c r="E25" s="2">
        <v>947</v>
      </c>
      <c r="F25" s="2" t="s">
        <v>23</v>
      </c>
      <c r="G25" s="2">
        <v>30</v>
      </c>
      <c r="H25" s="2">
        <v>3</v>
      </c>
      <c r="I25" s="2" t="s">
        <v>26</v>
      </c>
      <c r="J25" s="31">
        <v>42083</v>
      </c>
      <c r="K25" s="31">
        <v>44347</v>
      </c>
      <c r="L25" s="31">
        <v>44926</v>
      </c>
      <c r="M25" s="2">
        <f t="shared" si="0"/>
        <v>580</v>
      </c>
      <c r="N25" s="2">
        <f>IFERROR(VLOOKUP($G25,'Breakdown Log'!$B$3:$E$940,2,FALSE),0)</f>
        <v>0</v>
      </c>
      <c r="O25" s="2">
        <f>IFERROR(VLOOKUP($G25,'Breakdown Log'!$B$3:$E$940,3,FALSE),0)</f>
        <v>0</v>
      </c>
      <c r="P25" s="2">
        <f t="shared" si="1"/>
        <v>215</v>
      </c>
      <c r="Q25" s="2">
        <f t="shared" si="2"/>
        <v>365</v>
      </c>
      <c r="R25" s="38">
        <f t="shared" si="3"/>
        <v>1.6610958904109587</v>
      </c>
      <c r="S25" s="76">
        <f t="shared" si="4"/>
        <v>2.82</v>
      </c>
      <c r="T25" s="38">
        <f>2.82/365*N25+'Breakdown Log'!$H$28*P25</f>
        <v>0</v>
      </c>
      <c r="U25" s="78">
        <f>2.82/365*O25+'Breakdown Log'!$H$28*Q25</f>
        <v>0</v>
      </c>
    </row>
    <row r="26" spans="2:21" ht="14.4" customHeight="1" x14ac:dyDescent="0.4">
      <c r="B26" s="30">
        <f t="shared" si="5"/>
        <v>25</v>
      </c>
      <c r="C26" s="2" t="s">
        <v>12</v>
      </c>
      <c r="D26" s="2" t="s">
        <v>22</v>
      </c>
      <c r="E26" s="2">
        <v>947</v>
      </c>
      <c r="F26" s="2" t="s">
        <v>23</v>
      </c>
      <c r="G26" s="2">
        <v>31</v>
      </c>
      <c r="H26" s="2">
        <v>5</v>
      </c>
      <c r="I26" s="2" t="s">
        <v>2531</v>
      </c>
      <c r="J26" s="31">
        <v>42084</v>
      </c>
      <c r="K26" s="31">
        <v>44347</v>
      </c>
      <c r="L26" s="31">
        <v>44926</v>
      </c>
      <c r="M26" s="2">
        <f t="shared" si="0"/>
        <v>580</v>
      </c>
      <c r="N26" s="2">
        <f>IFERROR(VLOOKUP($G26,'Breakdown Log'!$B$3:$E$940,2,FALSE),0)</f>
        <v>0</v>
      </c>
      <c r="O26" s="2">
        <f>IFERROR(VLOOKUP($G26,'Breakdown Log'!$B$3:$E$940,3,FALSE),0)</f>
        <v>207</v>
      </c>
      <c r="P26" s="2">
        <f t="shared" si="1"/>
        <v>215</v>
      </c>
      <c r="Q26" s="2">
        <f t="shared" si="2"/>
        <v>158</v>
      </c>
      <c r="R26" s="38">
        <f t="shared" si="3"/>
        <v>1.6610958904109587</v>
      </c>
      <c r="S26" s="76">
        <f t="shared" si="4"/>
        <v>2.82</v>
      </c>
      <c r="T26" s="38">
        <f>2.82/365*N26+'Breakdown Log'!$H$28*P26</f>
        <v>0</v>
      </c>
      <c r="U26" s="78">
        <f>2.82/365*O26+'Breakdown Log'!$H$28*Q26</f>
        <v>1.5992876712328765</v>
      </c>
    </row>
    <row r="27" spans="2:21" ht="14.4" customHeight="1" x14ac:dyDescent="0.4">
      <c r="B27" s="30">
        <f t="shared" si="5"/>
        <v>26</v>
      </c>
      <c r="C27" s="2" t="s">
        <v>2599</v>
      </c>
      <c r="D27" s="2" t="s">
        <v>27</v>
      </c>
      <c r="E27" s="2">
        <v>1096</v>
      </c>
      <c r="F27" s="2" t="s">
        <v>27</v>
      </c>
      <c r="G27" s="2">
        <v>32</v>
      </c>
      <c r="H27" s="2">
        <v>1</v>
      </c>
      <c r="I27" s="2" t="s">
        <v>28</v>
      </c>
      <c r="J27" s="31">
        <v>42561</v>
      </c>
      <c r="K27" s="31">
        <v>44347</v>
      </c>
      <c r="L27" s="31">
        <v>44926</v>
      </c>
      <c r="M27" s="2">
        <f t="shared" si="0"/>
        <v>580</v>
      </c>
      <c r="N27" s="2">
        <f>IFERROR(VLOOKUP($G27,'Breakdown Log'!$B$3:$E$940,2,FALSE),0)</f>
        <v>0</v>
      </c>
      <c r="O27" s="2">
        <f>IFERROR(VLOOKUP($G27,'Breakdown Log'!$B$3:$E$940,3,FALSE),0)</f>
        <v>0</v>
      </c>
      <c r="P27" s="2">
        <f t="shared" si="1"/>
        <v>215</v>
      </c>
      <c r="Q27" s="2">
        <f t="shared" si="2"/>
        <v>365</v>
      </c>
      <c r="R27" s="38">
        <f t="shared" si="3"/>
        <v>1.6610958904109587</v>
      </c>
      <c r="S27" s="76">
        <f t="shared" si="4"/>
        <v>2.82</v>
      </c>
      <c r="T27" s="38">
        <f>2.82/365*N27+'Breakdown Log'!$H$28*P27</f>
        <v>0</v>
      </c>
      <c r="U27" s="78">
        <f>2.82/365*O27+'Breakdown Log'!$H$28*Q27</f>
        <v>0</v>
      </c>
    </row>
    <row r="28" spans="2:21" ht="14.4" customHeight="1" x14ac:dyDescent="0.4">
      <c r="B28" s="30">
        <f t="shared" si="5"/>
        <v>27</v>
      </c>
      <c r="C28" s="2" t="s">
        <v>12</v>
      </c>
      <c r="D28" s="2" t="s">
        <v>13</v>
      </c>
      <c r="E28" s="2">
        <v>224</v>
      </c>
      <c r="F28" s="2" t="s">
        <v>13</v>
      </c>
      <c r="G28" s="2">
        <v>33</v>
      </c>
      <c r="H28" s="2">
        <v>43</v>
      </c>
      <c r="I28" s="2" t="s">
        <v>29</v>
      </c>
      <c r="J28" s="31">
        <v>42175</v>
      </c>
      <c r="K28" s="31">
        <v>44347</v>
      </c>
      <c r="L28" s="31">
        <v>44926</v>
      </c>
      <c r="M28" s="2">
        <f t="shared" si="0"/>
        <v>580</v>
      </c>
      <c r="N28" s="2">
        <f>IFERROR(VLOOKUP($G28,'Breakdown Log'!$B$3:$E$940,2,FALSE),0)</f>
        <v>215</v>
      </c>
      <c r="O28" s="2">
        <f>IFERROR(VLOOKUP($G28,'Breakdown Log'!$B$3:$E$940,3,FALSE),0)</f>
        <v>365</v>
      </c>
      <c r="P28" s="2">
        <f t="shared" si="1"/>
        <v>0</v>
      </c>
      <c r="Q28" s="2">
        <f t="shared" si="2"/>
        <v>0</v>
      </c>
      <c r="R28" s="38">
        <f t="shared" si="3"/>
        <v>1.6610958904109587</v>
      </c>
      <c r="S28" s="76">
        <f t="shared" si="4"/>
        <v>2.82</v>
      </c>
      <c r="T28" s="38">
        <f>2.82/365*N28+'Breakdown Log'!$H$28*P28</f>
        <v>1.6610958904109587</v>
      </c>
      <c r="U28" s="78">
        <f>2.82/365*O28+'Breakdown Log'!$H$28*Q28</f>
        <v>2.82</v>
      </c>
    </row>
    <row r="29" spans="2:21" ht="14.4" customHeight="1" x14ac:dyDescent="0.4">
      <c r="B29" s="30">
        <f t="shared" si="5"/>
        <v>28</v>
      </c>
      <c r="C29" s="2" t="s">
        <v>12</v>
      </c>
      <c r="D29" s="2" t="s">
        <v>22</v>
      </c>
      <c r="E29" s="2">
        <v>947</v>
      </c>
      <c r="F29" s="2" t="s">
        <v>23</v>
      </c>
      <c r="G29" s="2">
        <v>34</v>
      </c>
      <c r="H29" s="2">
        <v>4</v>
      </c>
      <c r="I29" s="2" t="s">
        <v>2530</v>
      </c>
      <c r="J29" s="31">
        <v>42073</v>
      </c>
      <c r="K29" s="31">
        <v>44347</v>
      </c>
      <c r="L29" s="31">
        <v>44926</v>
      </c>
      <c r="M29" s="2">
        <f t="shared" si="0"/>
        <v>580</v>
      </c>
      <c r="N29" s="2">
        <f>IFERROR(VLOOKUP($G29,'Breakdown Log'!$B$3:$E$940,2,FALSE),0)</f>
        <v>0</v>
      </c>
      <c r="O29" s="2">
        <f>IFERROR(VLOOKUP($G29,'Breakdown Log'!$B$3:$E$940,3,FALSE),0)</f>
        <v>0</v>
      </c>
      <c r="P29" s="2">
        <f t="shared" si="1"/>
        <v>215</v>
      </c>
      <c r="Q29" s="2">
        <f t="shared" si="2"/>
        <v>365</v>
      </c>
      <c r="R29" s="38">
        <f t="shared" si="3"/>
        <v>1.6610958904109587</v>
      </c>
      <c r="S29" s="76">
        <f t="shared" si="4"/>
        <v>2.82</v>
      </c>
      <c r="T29" s="38">
        <f>2.82/365*N29+'Breakdown Log'!$H$28*P29</f>
        <v>0</v>
      </c>
      <c r="U29" s="78">
        <f>2.82/365*O29+'Breakdown Log'!$H$28*Q29</f>
        <v>0</v>
      </c>
    </row>
    <row r="30" spans="2:21" ht="14.4" customHeight="1" x14ac:dyDescent="0.4">
      <c r="B30" s="30">
        <f t="shared" si="5"/>
        <v>29</v>
      </c>
      <c r="C30" s="2" t="s">
        <v>12</v>
      </c>
      <c r="D30" s="2" t="s">
        <v>22</v>
      </c>
      <c r="E30" s="2">
        <v>947</v>
      </c>
      <c r="F30" s="2" t="s">
        <v>23</v>
      </c>
      <c r="G30" s="2">
        <v>35</v>
      </c>
      <c r="H30" s="2">
        <v>7</v>
      </c>
      <c r="I30" s="2" t="s">
        <v>30</v>
      </c>
      <c r="J30" s="31">
        <v>42063</v>
      </c>
      <c r="K30" s="31">
        <v>44347</v>
      </c>
      <c r="L30" s="31">
        <v>44926</v>
      </c>
      <c r="M30" s="2">
        <f t="shared" si="0"/>
        <v>580</v>
      </c>
      <c r="N30" s="2">
        <f>IFERROR(VLOOKUP($G30,'Breakdown Log'!$B$3:$E$940,2,FALSE),0)</f>
        <v>0</v>
      </c>
      <c r="O30" s="2">
        <f>IFERROR(VLOOKUP($G30,'Breakdown Log'!$B$3:$E$940,3,FALSE),0)</f>
        <v>207</v>
      </c>
      <c r="P30" s="2">
        <f t="shared" si="1"/>
        <v>215</v>
      </c>
      <c r="Q30" s="2">
        <f t="shared" si="2"/>
        <v>158</v>
      </c>
      <c r="R30" s="38">
        <f t="shared" si="3"/>
        <v>1.6610958904109587</v>
      </c>
      <c r="S30" s="76">
        <f t="shared" si="4"/>
        <v>2.82</v>
      </c>
      <c r="T30" s="38">
        <f>2.82/365*N30+'Breakdown Log'!$H$28*P30</f>
        <v>0</v>
      </c>
      <c r="U30" s="78">
        <f>2.82/365*O30+'Breakdown Log'!$H$28*Q30</f>
        <v>1.5992876712328765</v>
      </c>
    </row>
    <row r="31" spans="2:21" ht="14.4" customHeight="1" x14ac:dyDescent="0.4">
      <c r="B31" s="30">
        <f t="shared" si="5"/>
        <v>30</v>
      </c>
      <c r="C31" s="2" t="s">
        <v>3</v>
      </c>
      <c r="D31" s="2" t="s">
        <v>31</v>
      </c>
      <c r="E31" s="2">
        <v>143</v>
      </c>
      <c r="F31" s="2" t="s">
        <v>31</v>
      </c>
      <c r="G31" s="2">
        <v>36</v>
      </c>
      <c r="H31" s="2">
        <v>49</v>
      </c>
      <c r="I31" s="2" t="s">
        <v>32</v>
      </c>
      <c r="J31" s="31">
        <v>42102</v>
      </c>
      <c r="K31" s="31">
        <v>44347</v>
      </c>
      <c r="L31" s="31">
        <v>44926</v>
      </c>
      <c r="M31" s="2">
        <f t="shared" si="0"/>
        <v>580</v>
      </c>
      <c r="N31" s="2">
        <f>IFERROR(VLOOKUP($G31,'Breakdown Log'!$B$3:$E$940,2,FALSE),0)</f>
        <v>215</v>
      </c>
      <c r="O31" s="2">
        <f>IFERROR(VLOOKUP($G31,'Breakdown Log'!$B$3:$E$940,3,FALSE),0)</f>
        <v>365</v>
      </c>
      <c r="P31" s="2">
        <f t="shared" si="1"/>
        <v>0</v>
      </c>
      <c r="Q31" s="2">
        <f t="shared" si="2"/>
        <v>0</v>
      </c>
      <c r="R31" s="38">
        <f t="shared" si="3"/>
        <v>1.6610958904109587</v>
      </c>
      <c r="S31" s="76">
        <f t="shared" si="4"/>
        <v>2.82</v>
      </c>
      <c r="T31" s="38">
        <f>2.82/365*N31+'Breakdown Log'!$H$28*P31</f>
        <v>1.6610958904109587</v>
      </c>
      <c r="U31" s="78">
        <f>2.82/365*O31+'Breakdown Log'!$H$28*Q31</f>
        <v>2.82</v>
      </c>
    </row>
    <row r="32" spans="2:21" ht="14.4" customHeight="1" x14ac:dyDescent="0.4">
      <c r="B32" s="30">
        <f t="shared" si="5"/>
        <v>31</v>
      </c>
      <c r="C32" s="2" t="s">
        <v>3</v>
      </c>
      <c r="D32" s="2" t="s">
        <v>31</v>
      </c>
      <c r="E32" s="2">
        <v>143</v>
      </c>
      <c r="F32" s="2" t="s">
        <v>31</v>
      </c>
      <c r="G32" s="2">
        <v>37</v>
      </c>
      <c r="H32" s="2">
        <v>67</v>
      </c>
      <c r="I32" s="2" t="s">
        <v>33</v>
      </c>
      <c r="J32" s="31">
        <v>42027</v>
      </c>
      <c r="K32" s="31">
        <v>44347</v>
      </c>
      <c r="L32" s="31">
        <v>44926</v>
      </c>
      <c r="M32" s="2">
        <f t="shared" si="0"/>
        <v>580</v>
      </c>
      <c r="N32" s="2">
        <f>IFERROR(VLOOKUP($G32,'Breakdown Log'!$B$3:$E$940,2,FALSE),0)</f>
        <v>215</v>
      </c>
      <c r="O32" s="2">
        <f>IFERROR(VLOOKUP($G32,'Breakdown Log'!$B$3:$E$940,3,FALSE),0)</f>
        <v>365</v>
      </c>
      <c r="P32" s="2">
        <f t="shared" si="1"/>
        <v>0</v>
      </c>
      <c r="Q32" s="2">
        <f t="shared" si="2"/>
        <v>0</v>
      </c>
      <c r="R32" s="38">
        <f t="shared" si="3"/>
        <v>1.6610958904109587</v>
      </c>
      <c r="S32" s="76">
        <f t="shared" si="4"/>
        <v>2.82</v>
      </c>
      <c r="T32" s="38">
        <f>2.82/365*N32+'Breakdown Log'!$H$28*P32</f>
        <v>1.6610958904109587</v>
      </c>
      <c r="U32" s="78">
        <f>2.82/365*O32+'Breakdown Log'!$H$28*Q32</f>
        <v>2.82</v>
      </c>
    </row>
    <row r="33" spans="2:21" ht="14.4" customHeight="1" x14ac:dyDescent="0.4">
      <c r="B33" s="30">
        <f t="shared" si="5"/>
        <v>32</v>
      </c>
      <c r="C33" s="2" t="s">
        <v>3</v>
      </c>
      <c r="D33" s="2" t="s">
        <v>31</v>
      </c>
      <c r="E33" s="2">
        <v>143</v>
      </c>
      <c r="F33" s="2" t="s">
        <v>31</v>
      </c>
      <c r="G33" s="2">
        <v>38</v>
      </c>
      <c r="H33" s="2">
        <v>68</v>
      </c>
      <c r="I33" s="2" t="s">
        <v>34</v>
      </c>
      <c r="J33" s="31">
        <v>42027</v>
      </c>
      <c r="K33" s="31">
        <v>44347</v>
      </c>
      <c r="L33" s="31">
        <v>44926</v>
      </c>
      <c r="M33" s="2">
        <f t="shared" si="0"/>
        <v>580</v>
      </c>
      <c r="N33" s="2">
        <f>IFERROR(VLOOKUP($G33,'Breakdown Log'!$B$3:$E$940,2,FALSE),0)</f>
        <v>0</v>
      </c>
      <c r="O33" s="2">
        <f>IFERROR(VLOOKUP($G33,'Breakdown Log'!$B$3:$E$940,3,FALSE),0)</f>
        <v>0</v>
      </c>
      <c r="P33" s="2">
        <f t="shared" si="1"/>
        <v>215</v>
      </c>
      <c r="Q33" s="2">
        <f t="shared" si="2"/>
        <v>365</v>
      </c>
      <c r="R33" s="38">
        <f t="shared" si="3"/>
        <v>1.6610958904109587</v>
      </c>
      <c r="S33" s="76">
        <f t="shared" si="4"/>
        <v>2.82</v>
      </c>
      <c r="T33" s="38">
        <f>2.82/365*N33+'Breakdown Log'!$H$28*P33</f>
        <v>0</v>
      </c>
      <c r="U33" s="78">
        <f>2.82/365*O33+'Breakdown Log'!$H$28*Q33</f>
        <v>0</v>
      </c>
    </row>
    <row r="34" spans="2:21" ht="14.4" customHeight="1" x14ac:dyDescent="0.4">
      <c r="B34" s="30">
        <f t="shared" si="5"/>
        <v>33</v>
      </c>
      <c r="C34" s="2" t="s">
        <v>3</v>
      </c>
      <c r="D34" s="2" t="s">
        <v>31</v>
      </c>
      <c r="E34" s="2">
        <v>143</v>
      </c>
      <c r="F34" s="2" t="s">
        <v>31</v>
      </c>
      <c r="G34" s="2">
        <v>39</v>
      </c>
      <c r="H34" s="2">
        <v>70</v>
      </c>
      <c r="I34" s="2" t="s">
        <v>35</v>
      </c>
      <c r="J34" s="31">
        <v>42109</v>
      </c>
      <c r="K34" s="31">
        <v>44347</v>
      </c>
      <c r="L34" s="31">
        <v>44926</v>
      </c>
      <c r="M34" s="2">
        <f t="shared" si="0"/>
        <v>580</v>
      </c>
      <c r="N34" s="2">
        <f>IFERROR(VLOOKUP($G34,'Breakdown Log'!$B$3:$E$940,2,FALSE),0)</f>
        <v>215</v>
      </c>
      <c r="O34" s="2">
        <f>IFERROR(VLOOKUP($G34,'Breakdown Log'!$B$3:$E$940,3,FALSE),0)</f>
        <v>365</v>
      </c>
      <c r="P34" s="2">
        <f t="shared" si="1"/>
        <v>0</v>
      </c>
      <c r="Q34" s="2">
        <f t="shared" si="2"/>
        <v>0</v>
      </c>
      <c r="R34" s="38">
        <f t="shared" si="3"/>
        <v>1.6610958904109587</v>
      </c>
      <c r="S34" s="76">
        <f t="shared" si="4"/>
        <v>2.82</v>
      </c>
      <c r="T34" s="38">
        <f>2.82/365*N34+'Breakdown Log'!$H$28*P34</f>
        <v>1.6610958904109587</v>
      </c>
      <c r="U34" s="78">
        <f>2.82/365*O34+'Breakdown Log'!$H$28*Q34</f>
        <v>2.82</v>
      </c>
    </row>
    <row r="35" spans="2:21" ht="14.4" customHeight="1" x14ac:dyDescent="0.4">
      <c r="B35" s="30">
        <f t="shared" si="5"/>
        <v>34</v>
      </c>
      <c r="C35" s="2" t="s">
        <v>36</v>
      </c>
      <c r="D35" s="2" t="s">
        <v>37</v>
      </c>
      <c r="E35" s="2">
        <v>910</v>
      </c>
      <c r="F35" s="2" t="s">
        <v>38</v>
      </c>
      <c r="G35" s="2">
        <v>41</v>
      </c>
      <c r="H35" s="2">
        <v>1</v>
      </c>
      <c r="I35" s="2" t="s">
        <v>39</v>
      </c>
      <c r="J35" s="31">
        <v>42278</v>
      </c>
      <c r="K35" s="31">
        <v>44347</v>
      </c>
      <c r="L35" s="31">
        <v>44926</v>
      </c>
      <c r="M35" s="2">
        <f t="shared" si="0"/>
        <v>580</v>
      </c>
      <c r="N35" s="2">
        <f>IFERROR(VLOOKUP($G35,'Breakdown Log'!$B$3:$E$940,2,FALSE),0)</f>
        <v>0</v>
      </c>
      <c r="O35" s="2">
        <f>IFERROR(VLOOKUP($G35,'Breakdown Log'!$B$3:$E$940,3,FALSE),0)</f>
        <v>0</v>
      </c>
      <c r="P35" s="2">
        <f t="shared" si="1"/>
        <v>215</v>
      </c>
      <c r="Q35" s="2">
        <f t="shared" si="2"/>
        <v>365</v>
      </c>
      <c r="R35" s="38">
        <f t="shared" si="3"/>
        <v>1.6610958904109587</v>
      </c>
      <c r="S35" s="76">
        <f t="shared" si="4"/>
        <v>2.82</v>
      </c>
      <c r="T35" s="38">
        <f>2.82/365*N35+'Breakdown Log'!$H$28*P35</f>
        <v>0</v>
      </c>
      <c r="U35" s="78">
        <f>2.82/365*O35+'Breakdown Log'!$H$28*Q35</f>
        <v>0</v>
      </c>
    </row>
    <row r="36" spans="2:21" ht="14.4" customHeight="1" x14ac:dyDescent="0.4">
      <c r="B36" s="30">
        <f t="shared" si="5"/>
        <v>35</v>
      </c>
      <c r="C36" s="2" t="s">
        <v>36</v>
      </c>
      <c r="D36" s="2" t="s">
        <v>37</v>
      </c>
      <c r="E36" s="2">
        <v>910</v>
      </c>
      <c r="F36" s="2" t="s">
        <v>38</v>
      </c>
      <c r="G36" s="2">
        <v>42</v>
      </c>
      <c r="H36" s="2">
        <v>2</v>
      </c>
      <c r="I36" s="2" t="s">
        <v>40</v>
      </c>
      <c r="J36" s="31">
        <v>42163</v>
      </c>
      <c r="K36" s="31">
        <v>44347</v>
      </c>
      <c r="L36" s="31">
        <v>44926</v>
      </c>
      <c r="M36" s="2">
        <f t="shared" si="0"/>
        <v>580</v>
      </c>
      <c r="N36" s="2">
        <f>IFERROR(VLOOKUP($G36,'Breakdown Log'!$B$3:$E$940,2,FALSE),0)</f>
        <v>0</v>
      </c>
      <c r="O36" s="2">
        <f>IFERROR(VLOOKUP($G36,'Breakdown Log'!$B$3:$E$940,3,FALSE),0)</f>
        <v>0</v>
      </c>
      <c r="P36" s="2">
        <f t="shared" si="1"/>
        <v>215</v>
      </c>
      <c r="Q36" s="2">
        <f t="shared" si="2"/>
        <v>365</v>
      </c>
      <c r="R36" s="38">
        <f t="shared" si="3"/>
        <v>1.6610958904109587</v>
      </c>
      <c r="S36" s="76">
        <f t="shared" si="4"/>
        <v>2.82</v>
      </c>
      <c r="T36" s="38">
        <f>2.82/365*N36+'Breakdown Log'!$H$28*P36</f>
        <v>0</v>
      </c>
      <c r="U36" s="78">
        <f>2.82/365*O36+'Breakdown Log'!$H$28*Q36</f>
        <v>0</v>
      </c>
    </row>
    <row r="37" spans="2:21" ht="14.4" customHeight="1" x14ac:dyDescent="0.4">
      <c r="B37" s="30">
        <f t="shared" si="5"/>
        <v>36</v>
      </c>
      <c r="C37" s="2" t="s">
        <v>36</v>
      </c>
      <c r="D37" s="2" t="s">
        <v>37</v>
      </c>
      <c r="E37" s="2">
        <v>910</v>
      </c>
      <c r="F37" s="2" t="s">
        <v>38</v>
      </c>
      <c r="G37" s="2">
        <v>43</v>
      </c>
      <c r="H37" s="2">
        <v>3</v>
      </c>
      <c r="I37" s="2" t="s">
        <v>41</v>
      </c>
      <c r="J37" s="31">
        <v>42132</v>
      </c>
      <c r="K37" s="31">
        <v>44347</v>
      </c>
      <c r="L37" s="31">
        <v>44926</v>
      </c>
      <c r="M37" s="2">
        <f t="shared" si="0"/>
        <v>580</v>
      </c>
      <c r="N37" s="2">
        <f>IFERROR(VLOOKUP($G37,'Breakdown Log'!$B$3:$E$940,2,FALSE),0)</f>
        <v>0</v>
      </c>
      <c r="O37" s="2">
        <f>IFERROR(VLOOKUP($G37,'Breakdown Log'!$B$3:$E$940,3,FALSE),0)</f>
        <v>0</v>
      </c>
      <c r="P37" s="2">
        <f t="shared" si="1"/>
        <v>215</v>
      </c>
      <c r="Q37" s="2">
        <f t="shared" si="2"/>
        <v>365</v>
      </c>
      <c r="R37" s="38">
        <f t="shared" si="3"/>
        <v>1.6610958904109587</v>
      </c>
      <c r="S37" s="76">
        <f t="shared" si="4"/>
        <v>2.82</v>
      </c>
      <c r="T37" s="38">
        <f>2.82/365*N37+'Breakdown Log'!$H$28*P37</f>
        <v>0</v>
      </c>
      <c r="U37" s="78">
        <f>2.82/365*O37+'Breakdown Log'!$H$28*Q37</f>
        <v>0</v>
      </c>
    </row>
    <row r="38" spans="2:21" ht="14.4" customHeight="1" x14ac:dyDescent="0.4">
      <c r="B38" s="30">
        <f t="shared" si="5"/>
        <v>37</v>
      </c>
      <c r="C38" s="2" t="s">
        <v>36</v>
      </c>
      <c r="D38" s="2" t="s">
        <v>37</v>
      </c>
      <c r="E38" s="2">
        <v>910</v>
      </c>
      <c r="F38" s="2" t="s">
        <v>38</v>
      </c>
      <c r="G38" s="2">
        <v>44</v>
      </c>
      <c r="H38" s="2">
        <v>4</v>
      </c>
      <c r="I38" s="2" t="s">
        <v>42</v>
      </c>
      <c r="J38" s="31">
        <v>42195</v>
      </c>
      <c r="K38" s="31">
        <v>44347</v>
      </c>
      <c r="L38" s="31">
        <v>44926</v>
      </c>
      <c r="M38" s="2">
        <f t="shared" si="0"/>
        <v>580</v>
      </c>
      <c r="N38" s="2">
        <f>IFERROR(VLOOKUP($G38,'Breakdown Log'!$B$3:$E$940,2,FALSE),0)</f>
        <v>0</v>
      </c>
      <c r="O38" s="2">
        <f>IFERROR(VLOOKUP($G38,'Breakdown Log'!$B$3:$E$940,3,FALSE),0)</f>
        <v>0</v>
      </c>
      <c r="P38" s="2">
        <f t="shared" si="1"/>
        <v>215</v>
      </c>
      <c r="Q38" s="2">
        <f t="shared" si="2"/>
        <v>365</v>
      </c>
      <c r="R38" s="38">
        <f t="shared" si="3"/>
        <v>1.6610958904109587</v>
      </c>
      <c r="S38" s="76">
        <f t="shared" si="4"/>
        <v>2.82</v>
      </c>
      <c r="T38" s="38">
        <f>2.82/365*N38+'Breakdown Log'!$H$28*P38</f>
        <v>0</v>
      </c>
      <c r="U38" s="78">
        <f>2.82/365*O38+'Breakdown Log'!$H$28*Q38</f>
        <v>0</v>
      </c>
    </row>
    <row r="39" spans="2:21" ht="14.4" customHeight="1" x14ac:dyDescent="0.4">
      <c r="B39" s="30">
        <f t="shared" si="5"/>
        <v>38</v>
      </c>
      <c r="C39" s="2" t="s">
        <v>36</v>
      </c>
      <c r="D39" s="2" t="s">
        <v>37</v>
      </c>
      <c r="E39" s="2">
        <v>910</v>
      </c>
      <c r="F39" s="2" t="s">
        <v>38</v>
      </c>
      <c r="G39" s="2">
        <v>45</v>
      </c>
      <c r="H39" s="2">
        <v>5</v>
      </c>
      <c r="I39" s="2" t="s">
        <v>43</v>
      </c>
      <c r="J39" s="31">
        <v>42083</v>
      </c>
      <c r="K39" s="31">
        <v>44347</v>
      </c>
      <c r="L39" s="31">
        <v>44926</v>
      </c>
      <c r="M39" s="2">
        <f t="shared" si="0"/>
        <v>580</v>
      </c>
      <c r="N39" s="2">
        <f>IFERROR(VLOOKUP($G39,'Breakdown Log'!$B$3:$E$940,2,FALSE),0)</f>
        <v>215</v>
      </c>
      <c r="O39" s="2">
        <f>IFERROR(VLOOKUP($G39,'Breakdown Log'!$B$3:$E$940,3,FALSE),0)</f>
        <v>365</v>
      </c>
      <c r="P39" s="2">
        <f t="shared" si="1"/>
        <v>0</v>
      </c>
      <c r="Q39" s="2">
        <f t="shared" si="2"/>
        <v>0</v>
      </c>
      <c r="R39" s="38">
        <f t="shared" si="3"/>
        <v>1.6610958904109587</v>
      </c>
      <c r="S39" s="76">
        <f t="shared" si="4"/>
        <v>2.82</v>
      </c>
      <c r="T39" s="38">
        <f>2.82/365*N39+'Breakdown Log'!$H$28*P39</f>
        <v>1.6610958904109587</v>
      </c>
      <c r="U39" s="78">
        <f>2.82/365*O39+'Breakdown Log'!$H$28*Q39</f>
        <v>2.82</v>
      </c>
    </row>
    <row r="40" spans="2:21" ht="14.4" customHeight="1" x14ac:dyDescent="0.4">
      <c r="B40" s="30">
        <f t="shared" si="5"/>
        <v>39</v>
      </c>
      <c r="C40" s="2" t="s">
        <v>36</v>
      </c>
      <c r="D40" s="2" t="s">
        <v>37</v>
      </c>
      <c r="E40" s="2">
        <v>910</v>
      </c>
      <c r="F40" s="2" t="s">
        <v>38</v>
      </c>
      <c r="G40" s="2">
        <v>46</v>
      </c>
      <c r="H40" s="2">
        <v>6</v>
      </c>
      <c r="I40" s="2" t="s">
        <v>44</v>
      </c>
      <c r="J40" s="31">
        <v>42131</v>
      </c>
      <c r="K40" s="31">
        <v>44347</v>
      </c>
      <c r="L40" s="31">
        <v>44926</v>
      </c>
      <c r="M40" s="2">
        <f t="shared" si="0"/>
        <v>580</v>
      </c>
      <c r="N40" s="2">
        <f>IFERROR(VLOOKUP($G40,'Breakdown Log'!$B$3:$E$940,2,FALSE),0)</f>
        <v>0</v>
      </c>
      <c r="O40" s="2">
        <f>IFERROR(VLOOKUP($G40,'Breakdown Log'!$B$3:$E$940,3,FALSE),0)</f>
        <v>0</v>
      </c>
      <c r="P40" s="2">
        <f t="shared" si="1"/>
        <v>215</v>
      </c>
      <c r="Q40" s="2">
        <f t="shared" si="2"/>
        <v>365</v>
      </c>
      <c r="R40" s="38">
        <f t="shared" si="3"/>
        <v>1.6610958904109587</v>
      </c>
      <c r="S40" s="76">
        <f t="shared" si="4"/>
        <v>2.82</v>
      </c>
      <c r="T40" s="38">
        <f>2.82/365*N40+'Breakdown Log'!$H$28*P40</f>
        <v>0</v>
      </c>
      <c r="U40" s="78">
        <f>2.82/365*O40+'Breakdown Log'!$H$28*Q40</f>
        <v>0</v>
      </c>
    </row>
    <row r="41" spans="2:21" ht="14.4" customHeight="1" x14ac:dyDescent="0.4">
      <c r="B41" s="30">
        <f t="shared" si="5"/>
        <v>40</v>
      </c>
      <c r="C41" s="2" t="s">
        <v>45</v>
      </c>
      <c r="D41" s="2" t="s">
        <v>46</v>
      </c>
      <c r="E41" s="2">
        <v>23</v>
      </c>
      <c r="F41" s="2" t="s">
        <v>46</v>
      </c>
      <c r="G41" s="2">
        <v>50</v>
      </c>
      <c r="H41" s="2">
        <v>1</v>
      </c>
      <c r="I41" s="2" t="s">
        <v>47</v>
      </c>
      <c r="J41" s="31">
        <v>42028</v>
      </c>
      <c r="K41" s="31">
        <v>44347</v>
      </c>
      <c r="L41" s="31">
        <v>44926</v>
      </c>
      <c r="M41" s="2">
        <f t="shared" si="0"/>
        <v>580</v>
      </c>
      <c r="N41" s="2">
        <f>IFERROR(VLOOKUP($G41,'Breakdown Log'!$B$3:$E$940,2,FALSE),0)</f>
        <v>0</v>
      </c>
      <c r="O41" s="2">
        <f>IFERROR(VLOOKUP($G41,'Breakdown Log'!$B$3:$E$940,3,FALSE),0)</f>
        <v>0</v>
      </c>
      <c r="P41" s="2">
        <f t="shared" si="1"/>
        <v>215</v>
      </c>
      <c r="Q41" s="2">
        <f t="shared" si="2"/>
        <v>365</v>
      </c>
      <c r="R41" s="38">
        <f t="shared" si="3"/>
        <v>1.6610958904109587</v>
      </c>
      <c r="S41" s="76">
        <f t="shared" si="4"/>
        <v>2.82</v>
      </c>
      <c r="T41" s="38">
        <f>2.82/365*N41+'Breakdown Log'!$H$28*P41</f>
        <v>0</v>
      </c>
      <c r="U41" s="78">
        <f>2.82/365*O41+'Breakdown Log'!$H$28*Q41</f>
        <v>0</v>
      </c>
    </row>
    <row r="42" spans="2:21" ht="14.4" customHeight="1" x14ac:dyDescent="0.4">
      <c r="B42" s="30">
        <f t="shared" si="5"/>
        <v>41</v>
      </c>
      <c r="C42" s="2" t="s">
        <v>45</v>
      </c>
      <c r="D42" s="2" t="s">
        <v>46</v>
      </c>
      <c r="E42" s="2">
        <v>23</v>
      </c>
      <c r="F42" s="2" t="s">
        <v>46</v>
      </c>
      <c r="G42" s="2">
        <v>51</v>
      </c>
      <c r="H42" s="2">
        <v>2</v>
      </c>
      <c r="I42" s="2" t="s">
        <v>48</v>
      </c>
      <c r="J42" s="31">
        <v>42119</v>
      </c>
      <c r="K42" s="31">
        <v>44347</v>
      </c>
      <c r="L42" s="31">
        <v>44926</v>
      </c>
      <c r="M42" s="2">
        <f t="shared" si="0"/>
        <v>580</v>
      </c>
      <c r="N42" s="2">
        <f>IFERROR(VLOOKUP($G42,'Breakdown Log'!$B$3:$E$940,2,FALSE),0)</f>
        <v>0</v>
      </c>
      <c r="O42" s="2">
        <f>IFERROR(VLOOKUP($G42,'Breakdown Log'!$B$3:$E$940,3,FALSE),0)</f>
        <v>0</v>
      </c>
      <c r="P42" s="2">
        <f t="shared" si="1"/>
        <v>215</v>
      </c>
      <c r="Q42" s="2">
        <f t="shared" si="2"/>
        <v>365</v>
      </c>
      <c r="R42" s="38">
        <f t="shared" si="3"/>
        <v>1.6610958904109587</v>
      </c>
      <c r="S42" s="76">
        <f t="shared" si="4"/>
        <v>2.82</v>
      </c>
      <c r="T42" s="38">
        <f>2.82/365*N42+'Breakdown Log'!$H$28*P42</f>
        <v>0</v>
      </c>
      <c r="U42" s="78">
        <f>2.82/365*O42+'Breakdown Log'!$H$28*Q42</f>
        <v>0</v>
      </c>
    </row>
    <row r="43" spans="2:21" ht="14.4" customHeight="1" x14ac:dyDescent="0.4">
      <c r="B43" s="30">
        <f t="shared" si="5"/>
        <v>42</v>
      </c>
      <c r="C43" s="2" t="s">
        <v>45</v>
      </c>
      <c r="D43" s="2" t="s">
        <v>46</v>
      </c>
      <c r="E43" s="2">
        <v>23</v>
      </c>
      <c r="F43" s="2" t="s">
        <v>46</v>
      </c>
      <c r="G43" s="2">
        <v>52</v>
      </c>
      <c r="H43" s="2">
        <v>3</v>
      </c>
      <c r="I43" s="2" t="s">
        <v>2529</v>
      </c>
      <c r="J43" s="31">
        <v>42067</v>
      </c>
      <c r="K43" s="31">
        <v>44347</v>
      </c>
      <c r="L43" s="31">
        <v>44926</v>
      </c>
      <c r="M43" s="2">
        <f t="shared" si="0"/>
        <v>580</v>
      </c>
      <c r="N43" s="2">
        <f>IFERROR(VLOOKUP($G43,'Breakdown Log'!$B$3:$E$940,2,FALSE),0)</f>
        <v>0</v>
      </c>
      <c r="O43" s="2">
        <f>IFERROR(VLOOKUP($G43,'Breakdown Log'!$B$3:$E$940,3,FALSE),0)</f>
        <v>0</v>
      </c>
      <c r="P43" s="2">
        <f t="shared" si="1"/>
        <v>215</v>
      </c>
      <c r="Q43" s="2">
        <f t="shared" si="2"/>
        <v>365</v>
      </c>
      <c r="R43" s="38">
        <f t="shared" si="3"/>
        <v>1.6610958904109587</v>
      </c>
      <c r="S43" s="76">
        <f t="shared" si="4"/>
        <v>2.82</v>
      </c>
      <c r="T43" s="38">
        <f>2.82/365*N43+'Breakdown Log'!$H$28*P43</f>
        <v>0</v>
      </c>
      <c r="U43" s="78">
        <f>2.82/365*O43+'Breakdown Log'!$H$28*Q43</f>
        <v>0</v>
      </c>
    </row>
    <row r="44" spans="2:21" ht="14.4" customHeight="1" x14ac:dyDescent="0.4">
      <c r="B44" s="30">
        <f t="shared" si="5"/>
        <v>43</v>
      </c>
      <c r="C44" s="2" t="s">
        <v>49</v>
      </c>
      <c r="D44" s="2" t="s">
        <v>50</v>
      </c>
      <c r="E44" s="2">
        <v>1114</v>
      </c>
      <c r="F44" s="2" t="s">
        <v>50</v>
      </c>
      <c r="G44" s="2">
        <v>53</v>
      </c>
      <c r="H44" s="2">
        <v>34</v>
      </c>
      <c r="I44" s="2" t="s">
        <v>51</v>
      </c>
      <c r="J44" s="31">
        <v>42678</v>
      </c>
      <c r="K44" s="31">
        <v>44347</v>
      </c>
      <c r="L44" s="31">
        <v>44926</v>
      </c>
      <c r="M44" s="2">
        <f t="shared" si="0"/>
        <v>580</v>
      </c>
      <c r="N44" s="2">
        <f>IFERROR(VLOOKUP($G44,'Breakdown Log'!$B$3:$E$940,2,FALSE),0)</f>
        <v>0</v>
      </c>
      <c r="O44" s="2">
        <f>IFERROR(VLOOKUP($G44,'Breakdown Log'!$B$3:$E$940,3,FALSE),0)</f>
        <v>0</v>
      </c>
      <c r="P44" s="2">
        <f t="shared" si="1"/>
        <v>215</v>
      </c>
      <c r="Q44" s="2">
        <f t="shared" si="2"/>
        <v>365</v>
      </c>
      <c r="R44" s="38">
        <f t="shared" si="3"/>
        <v>1.6610958904109587</v>
      </c>
      <c r="S44" s="76">
        <f t="shared" si="4"/>
        <v>2.82</v>
      </c>
      <c r="T44" s="38">
        <f>2.82/365*N44+'Breakdown Log'!$H$28*P44</f>
        <v>0</v>
      </c>
      <c r="U44" s="78">
        <f>2.82/365*O44+'Breakdown Log'!$H$28*Q44</f>
        <v>0</v>
      </c>
    </row>
    <row r="45" spans="2:21" ht="14.4" customHeight="1" x14ac:dyDescent="0.4">
      <c r="B45" s="30">
        <f t="shared" si="5"/>
        <v>44</v>
      </c>
      <c r="C45" s="2" t="s">
        <v>45</v>
      </c>
      <c r="D45" s="2" t="s">
        <v>46</v>
      </c>
      <c r="E45" s="2">
        <v>23</v>
      </c>
      <c r="F45" s="2" t="s">
        <v>46</v>
      </c>
      <c r="G45" s="2">
        <v>54</v>
      </c>
      <c r="H45" s="2">
        <v>5</v>
      </c>
      <c r="I45" s="2" t="s">
        <v>52</v>
      </c>
      <c r="J45" s="31">
        <v>42118</v>
      </c>
      <c r="K45" s="31">
        <v>44347</v>
      </c>
      <c r="L45" s="31">
        <v>44926</v>
      </c>
      <c r="M45" s="2">
        <f t="shared" si="0"/>
        <v>580</v>
      </c>
      <c r="N45" s="2">
        <f>IFERROR(VLOOKUP($G45,'Breakdown Log'!$B$3:$E$940,2,FALSE),0)</f>
        <v>0</v>
      </c>
      <c r="O45" s="2">
        <f>IFERROR(VLOOKUP($G45,'Breakdown Log'!$B$3:$E$940,3,FALSE),0)</f>
        <v>0</v>
      </c>
      <c r="P45" s="2">
        <f t="shared" si="1"/>
        <v>215</v>
      </c>
      <c r="Q45" s="2">
        <f t="shared" si="2"/>
        <v>365</v>
      </c>
      <c r="R45" s="38">
        <f t="shared" si="3"/>
        <v>1.6610958904109587</v>
      </c>
      <c r="S45" s="76">
        <f t="shared" si="4"/>
        <v>2.82</v>
      </c>
      <c r="T45" s="38">
        <f>2.82/365*N45+'Breakdown Log'!$H$28*P45</f>
        <v>0</v>
      </c>
      <c r="U45" s="78">
        <f>2.82/365*O45+'Breakdown Log'!$H$28*Q45</f>
        <v>0</v>
      </c>
    </row>
    <row r="46" spans="2:21" ht="14.4" customHeight="1" x14ac:dyDescent="0.4">
      <c r="B46" s="30">
        <f t="shared" si="5"/>
        <v>45</v>
      </c>
      <c r="C46" s="2" t="s">
        <v>45</v>
      </c>
      <c r="D46" s="2" t="s">
        <v>46</v>
      </c>
      <c r="E46" s="2">
        <v>23</v>
      </c>
      <c r="F46" s="2" t="s">
        <v>46</v>
      </c>
      <c r="G46" s="2">
        <v>55</v>
      </c>
      <c r="H46" s="2">
        <v>6</v>
      </c>
      <c r="I46" s="2" t="s">
        <v>53</v>
      </c>
      <c r="J46" s="31">
        <v>42028</v>
      </c>
      <c r="K46" s="31">
        <v>44347</v>
      </c>
      <c r="L46" s="31">
        <v>44926</v>
      </c>
      <c r="M46" s="2">
        <f t="shared" si="0"/>
        <v>580</v>
      </c>
      <c r="N46" s="2">
        <f>IFERROR(VLOOKUP($G46,'Breakdown Log'!$B$3:$E$940,2,FALSE),0)</f>
        <v>0</v>
      </c>
      <c r="O46" s="2">
        <f>IFERROR(VLOOKUP($G46,'Breakdown Log'!$B$3:$E$940,3,FALSE),0)</f>
        <v>0</v>
      </c>
      <c r="P46" s="2">
        <f t="shared" si="1"/>
        <v>215</v>
      </c>
      <c r="Q46" s="2">
        <f t="shared" si="2"/>
        <v>365</v>
      </c>
      <c r="R46" s="38">
        <f t="shared" si="3"/>
        <v>1.6610958904109587</v>
      </c>
      <c r="S46" s="76">
        <f t="shared" si="4"/>
        <v>2.82</v>
      </c>
      <c r="T46" s="38">
        <f>2.82/365*N46+'Breakdown Log'!$H$28*P46</f>
        <v>0</v>
      </c>
      <c r="U46" s="78">
        <f>2.82/365*O46+'Breakdown Log'!$H$28*Q46</f>
        <v>0</v>
      </c>
    </row>
    <row r="47" spans="2:21" ht="14.4" customHeight="1" x14ac:dyDescent="0.4">
      <c r="B47" s="30">
        <f t="shared" si="5"/>
        <v>46</v>
      </c>
      <c r="C47" s="2" t="s">
        <v>45</v>
      </c>
      <c r="D47" s="2" t="s">
        <v>46</v>
      </c>
      <c r="E47" s="2">
        <v>23</v>
      </c>
      <c r="F47" s="2" t="s">
        <v>46</v>
      </c>
      <c r="G47" s="2">
        <v>56</v>
      </c>
      <c r="H47" s="2">
        <v>7</v>
      </c>
      <c r="I47" s="2" t="s">
        <v>54</v>
      </c>
      <c r="J47" s="31">
        <v>42031</v>
      </c>
      <c r="K47" s="31">
        <v>44347</v>
      </c>
      <c r="L47" s="31">
        <v>44926</v>
      </c>
      <c r="M47" s="2">
        <f t="shared" si="0"/>
        <v>580</v>
      </c>
      <c r="N47" s="2">
        <f>IFERROR(VLOOKUP($G47,'Breakdown Log'!$B$3:$E$940,2,FALSE),0)</f>
        <v>0</v>
      </c>
      <c r="O47" s="2">
        <f>IFERROR(VLOOKUP($G47,'Breakdown Log'!$B$3:$E$940,3,FALSE),0)</f>
        <v>0</v>
      </c>
      <c r="P47" s="2">
        <f t="shared" si="1"/>
        <v>215</v>
      </c>
      <c r="Q47" s="2">
        <f t="shared" si="2"/>
        <v>365</v>
      </c>
      <c r="R47" s="38">
        <f t="shared" si="3"/>
        <v>1.6610958904109587</v>
      </c>
      <c r="S47" s="76">
        <f t="shared" si="4"/>
        <v>2.82</v>
      </c>
      <c r="T47" s="38">
        <f>2.82/365*N47+'Breakdown Log'!$H$28*P47</f>
        <v>0</v>
      </c>
      <c r="U47" s="78">
        <f>2.82/365*O47+'Breakdown Log'!$H$28*Q47</f>
        <v>0</v>
      </c>
    </row>
    <row r="48" spans="2:21" ht="14.4" customHeight="1" x14ac:dyDescent="0.4">
      <c r="B48" s="30">
        <f t="shared" si="5"/>
        <v>47</v>
      </c>
      <c r="C48" s="2" t="s">
        <v>45</v>
      </c>
      <c r="D48" s="2" t="s">
        <v>46</v>
      </c>
      <c r="E48" s="2">
        <v>23</v>
      </c>
      <c r="F48" s="2" t="s">
        <v>46</v>
      </c>
      <c r="G48" s="2">
        <v>57</v>
      </c>
      <c r="H48" s="2">
        <v>8</v>
      </c>
      <c r="I48" s="2" t="s">
        <v>55</v>
      </c>
      <c r="J48" s="31">
        <v>42124</v>
      </c>
      <c r="K48" s="31">
        <v>44347</v>
      </c>
      <c r="L48" s="31">
        <v>44926</v>
      </c>
      <c r="M48" s="2">
        <f t="shared" si="0"/>
        <v>580</v>
      </c>
      <c r="N48" s="2">
        <f>IFERROR(VLOOKUP($G48,'Breakdown Log'!$B$3:$E$940,2,FALSE),0)</f>
        <v>0</v>
      </c>
      <c r="O48" s="2">
        <f>IFERROR(VLOOKUP($G48,'Breakdown Log'!$B$3:$E$940,3,FALSE),0)</f>
        <v>0</v>
      </c>
      <c r="P48" s="2">
        <f t="shared" si="1"/>
        <v>215</v>
      </c>
      <c r="Q48" s="2">
        <f t="shared" si="2"/>
        <v>365</v>
      </c>
      <c r="R48" s="38">
        <f t="shared" si="3"/>
        <v>1.6610958904109587</v>
      </c>
      <c r="S48" s="76">
        <f t="shared" si="4"/>
        <v>2.82</v>
      </c>
      <c r="T48" s="38">
        <f>2.82/365*N48+'Breakdown Log'!$H$28*P48</f>
        <v>0</v>
      </c>
      <c r="U48" s="78">
        <f>2.82/365*O48+'Breakdown Log'!$H$28*Q48</f>
        <v>0</v>
      </c>
    </row>
    <row r="49" spans="2:21" ht="14.4" customHeight="1" x14ac:dyDescent="0.4">
      <c r="B49" s="30">
        <f t="shared" si="5"/>
        <v>48</v>
      </c>
      <c r="C49" s="2" t="s">
        <v>45</v>
      </c>
      <c r="D49" s="2" t="s">
        <v>46</v>
      </c>
      <c r="E49" s="2">
        <v>23</v>
      </c>
      <c r="F49" s="2" t="s">
        <v>46</v>
      </c>
      <c r="G49" s="2">
        <v>58</v>
      </c>
      <c r="H49" s="2">
        <v>9</v>
      </c>
      <c r="I49" s="2" t="s">
        <v>56</v>
      </c>
      <c r="J49" s="31">
        <v>42119</v>
      </c>
      <c r="K49" s="31">
        <v>44347</v>
      </c>
      <c r="L49" s="31">
        <v>44926</v>
      </c>
      <c r="M49" s="2">
        <f t="shared" si="0"/>
        <v>580</v>
      </c>
      <c r="N49" s="2">
        <f>IFERROR(VLOOKUP($G49,'Breakdown Log'!$B$3:$E$940,2,FALSE),0)</f>
        <v>0</v>
      </c>
      <c r="O49" s="2">
        <f>IFERROR(VLOOKUP($G49,'Breakdown Log'!$B$3:$E$940,3,FALSE),0)</f>
        <v>0</v>
      </c>
      <c r="P49" s="2">
        <f t="shared" si="1"/>
        <v>215</v>
      </c>
      <c r="Q49" s="2">
        <f t="shared" si="2"/>
        <v>365</v>
      </c>
      <c r="R49" s="38">
        <f t="shared" si="3"/>
        <v>1.6610958904109587</v>
      </c>
      <c r="S49" s="76">
        <f t="shared" si="4"/>
        <v>2.82</v>
      </c>
      <c r="T49" s="38">
        <f>2.82/365*N49+'Breakdown Log'!$H$28*P49</f>
        <v>0</v>
      </c>
      <c r="U49" s="78">
        <f>2.82/365*O49+'Breakdown Log'!$H$28*Q49</f>
        <v>0</v>
      </c>
    </row>
    <row r="50" spans="2:21" ht="14.4" customHeight="1" x14ac:dyDescent="0.4">
      <c r="B50" s="30">
        <f t="shared" si="5"/>
        <v>49</v>
      </c>
      <c r="C50" s="2" t="s">
        <v>45</v>
      </c>
      <c r="D50" s="2" t="s">
        <v>46</v>
      </c>
      <c r="E50" s="2">
        <v>23</v>
      </c>
      <c r="F50" s="2" t="s">
        <v>46</v>
      </c>
      <c r="G50" s="2">
        <v>59</v>
      </c>
      <c r="H50" s="2">
        <v>10</v>
      </c>
      <c r="I50" s="2" t="s">
        <v>57</v>
      </c>
      <c r="J50" s="31">
        <v>42125</v>
      </c>
      <c r="K50" s="31">
        <v>44347</v>
      </c>
      <c r="L50" s="31">
        <v>44926</v>
      </c>
      <c r="M50" s="2">
        <f t="shared" si="0"/>
        <v>580</v>
      </c>
      <c r="N50" s="2">
        <f>IFERROR(VLOOKUP($G50,'Breakdown Log'!$B$3:$E$940,2,FALSE),0)</f>
        <v>0</v>
      </c>
      <c r="O50" s="2">
        <f>IFERROR(VLOOKUP($G50,'Breakdown Log'!$B$3:$E$940,3,FALSE),0)</f>
        <v>0</v>
      </c>
      <c r="P50" s="2">
        <f t="shared" si="1"/>
        <v>215</v>
      </c>
      <c r="Q50" s="2">
        <f t="shared" si="2"/>
        <v>365</v>
      </c>
      <c r="R50" s="38">
        <f t="shared" si="3"/>
        <v>1.6610958904109587</v>
      </c>
      <c r="S50" s="76">
        <f t="shared" si="4"/>
        <v>2.82</v>
      </c>
      <c r="T50" s="38">
        <f>2.82/365*N50+'Breakdown Log'!$H$28*P50</f>
        <v>0</v>
      </c>
      <c r="U50" s="78">
        <f>2.82/365*O50+'Breakdown Log'!$H$28*Q50</f>
        <v>0</v>
      </c>
    </row>
    <row r="51" spans="2:21" ht="14.4" customHeight="1" x14ac:dyDescent="0.4">
      <c r="B51" s="30">
        <f t="shared" si="5"/>
        <v>50</v>
      </c>
      <c r="C51" s="2" t="s">
        <v>45</v>
      </c>
      <c r="D51" s="2" t="s">
        <v>46</v>
      </c>
      <c r="E51" s="2">
        <v>23</v>
      </c>
      <c r="F51" s="2" t="s">
        <v>46</v>
      </c>
      <c r="G51" s="2">
        <v>60</v>
      </c>
      <c r="H51" s="2">
        <v>11</v>
      </c>
      <c r="I51" s="2" t="s">
        <v>58</v>
      </c>
      <c r="J51" s="31">
        <v>42310</v>
      </c>
      <c r="K51" s="31">
        <v>44347</v>
      </c>
      <c r="L51" s="31">
        <v>44926</v>
      </c>
      <c r="M51" s="2">
        <f t="shared" si="0"/>
        <v>580</v>
      </c>
      <c r="N51" s="2">
        <f>IFERROR(VLOOKUP($G51,'Breakdown Log'!$B$3:$E$940,2,FALSE),0)</f>
        <v>0</v>
      </c>
      <c r="O51" s="2">
        <f>IFERROR(VLOOKUP($G51,'Breakdown Log'!$B$3:$E$940,3,FALSE),0)</f>
        <v>0</v>
      </c>
      <c r="P51" s="2">
        <f t="shared" si="1"/>
        <v>215</v>
      </c>
      <c r="Q51" s="2">
        <f t="shared" si="2"/>
        <v>365</v>
      </c>
      <c r="R51" s="38">
        <f t="shared" si="3"/>
        <v>1.6610958904109587</v>
      </c>
      <c r="S51" s="76">
        <f t="shared" si="4"/>
        <v>2.82</v>
      </c>
      <c r="T51" s="38">
        <f>2.82/365*N51+'Breakdown Log'!$H$28*P51</f>
        <v>0</v>
      </c>
      <c r="U51" s="78">
        <f>2.82/365*O51+'Breakdown Log'!$H$28*Q51</f>
        <v>0</v>
      </c>
    </row>
    <row r="52" spans="2:21" ht="14.4" customHeight="1" x14ac:dyDescent="0.4">
      <c r="B52" s="30">
        <f t="shared" si="5"/>
        <v>51</v>
      </c>
      <c r="C52" s="2" t="s">
        <v>45</v>
      </c>
      <c r="D52" s="2" t="s">
        <v>46</v>
      </c>
      <c r="E52" s="2">
        <v>23</v>
      </c>
      <c r="F52" s="2" t="s">
        <v>46</v>
      </c>
      <c r="G52" s="2">
        <v>61</v>
      </c>
      <c r="H52" s="2">
        <v>12</v>
      </c>
      <c r="I52" s="2" t="s">
        <v>59</v>
      </c>
      <c r="J52" s="31">
        <v>42123</v>
      </c>
      <c r="K52" s="31">
        <v>44347</v>
      </c>
      <c r="L52" s="31">
        <v>44926</v>
      </c>
      <c r="M52" s="2">
        <f t="shared" si="0"/>
        <v>580</v>
      </c>
      <c r="N52" s="2">
        <f>IFERROR(VLOOKUP($G52,'Breakdown Log'!$B$3:$E$940,2,FALSE),0)</f>
        <v>0</v>
      </c>
      <c r="O52" s="2">
        <f>IFERROR(VLOOKUP($G52,'Breakdown Log'!$B$3:$E$940,3,FALSE),0)</f>
        <v>0</v>
      </c>
      <c r="P52" s="2">
        <f t="shared" si="1"/>
        <v>215</v>
      </c>
      <c r="Q52" s="2">
        <f t="shared" si="2"/>
        <v>365</v>
      </c>
      <c r="R52" s="38">
        <f t="shared" si="3"/>
        <v>1.6610958904109587</v>
      </c>
      <c r="S52" s="76">
        <f t="shared" si="4"/>
        <v>2.82</v>
      </c>
      <c r="T52" s="38">
        <f>2.82/365*N52+'Breakdown Log'!$H$28*P52</f>
        <v>0</v>
      </c>
      <c r="U52" s="78">
        <f>2.82/365*O52+'Breakdown Log'!$H$28*Q52</f>
        <v>0</v>
      </c>
    </row>
    <row r="53" spans="2:21" ht="14.4" customHeight="1" x14ac:dyDescent="0.4">
      <c r="B53" s="30">
        <f t="shared" si="5"/>
        <v>52</v>
      </c>
      <c r="C53" s="2" t="s">
        <v>45</v>
      </c>
      <c r="D53" s="2" t="s">
        <v>46</v>
      </c>
      <c r="E53" s="2">
        <v>23</v>
      </c>
      <c r="F53" s="2" t="s">
        <v>46</v>
      </c>
      <c r="G53" s="2">
        <v>62</v>
      </c>
      <c r="H53" s="2">
        <v>13</v>
      </c>
      <c r="I53" s="2" t="s">
        <v>60</v>
      </c>
      <c r="J53" s="31">
        <v>42116</v>
      </c>
      <c r="K53" s="31">
        <v>44347</v>
      </c>
      <c r="L53" s="31">
        <v>44926</v>
      </c>
      <c r="M53" s="2">
        <f t="shared" si="0"/>
        <v>580</v>
      </c>
      <c r="N53" s="2">
        <f>IFERROR(VLOOKUP($G53,'Breakdown Log'!$B$3:$E$940,2,FALSE),0)</f>
        <v>0</v>
      </c>
      <c r="O53" s="2">
        <f>IFERROR(VLOOKUP($G53,'Breakdown Log'!$B$3:$E$940,3,FALSE),0)</f>
        <v>0</v>
      </c>
      <c r="P53" s="2">
        <f t="shared" si="1"/>
        <v>215</v>
      </c>
      <c r="Q53" s="2">
        <f t="shared" si="2"/>
        <v>365</v>
      </c>
      <c r="R53" s="38">
        <f t="shared" si="3"/>
        <v>1.6610958904109587</v>
      </c>
      <c r="S53" s="76">
        <f t="shared" si="4"/>
        <v>2.82</v>
      </c>
      <c r="T53" s="38">
        <f>2.82/365*N53+'Breakdown Log'!$H$28*P53</f>
        <v>0</v>
      </c>
      <c r="U53" s="78">
        <f>2.82/365*O53+'Breakdown Log'!$H$28*Q53</f>
        <v>0</v>
      </c>
    </row>
    <row r="54" spans="2:21" ht="14.4" customHeight="1" x14ac:dyDescent="0.4">
      <c r="B54" s="30">
        <f t="shared" si="5"/>
        <v>53</v>
      </c>
      <c r="C54" s="2" t="s">
        <v>45</v>
      </c>
      <c r="D54" s="2" t="s">
        <v>46</v>
      </c>
      <c r="E54" s="2">
        <v>23</v>
      </c>
      <c r="F54" s="2" t="s">
        <v>46</v>
      </c>
      <c r="G54" s="2">
        <v>63</v>
      </c>
      <c r="H54" s="2">
        <v>14</v>
      </c>
      <c r="I54" s="2" t="s">
        <v>61</v>
      </c>
      <c r="J54" s="31">
        <v>42170</v>
      </c>
      <c r="K54" s="31">
        <v>44347</v>
      </c>
      <c r="L54" s="31">
        <v>44926</v>
      </c>
      <c r="M54" s="2">
        <f t="shared" si="0"/>
        <v>580</v>
      </c>
      <c r="N54" s="2">
        <f>IFERROR(VLOOKUP($G54,'Breakdown Log'!$B$3:$E$940,2,FALSE),0)</f>
        <v>0</v>
      </c>
      <c r="O54" s="2">
        <f>IFERROR(VLOOKUP($G54,'Breakdown Log'!$B$3:$E$940,3,FALSE),0)</f>
        <v>0</v>
      </c>
      <c r="P54" s="2">
        <f t="shared" si="1"/>
        <v>215</v>
      </c>
      <c r="Q54" s="2">
        <f t="shared" si="2"/>
        <v>365</v>
      </c>
      <c r="R54" s="38">
        <f t="shared" si="3"/>
        <v>1.6610958904109587</v>
      </c>
      <c r="S54" s="76">
        <f t="shared" si="4"/>
        <v>2.82</v>
      </c>
      <c r="T54" s="38">
        <f>2.82/365*N54+'Breakdown Log'!$H$28*P54</f>
        <v>0</v>
      </c>
      <c r="U54" s="78">
        <f>2.82/365*O54+'Breakdown Log'!$H$28*Q54</f>
        <v>0</v>
      </c>
    </row>
    <row r="55" spans="2:21" ht="14.4" customHeight="1" x14ac:dyDescent="0.4">
      <c r="B55" s="30">
        <f t="shared" si="5"/>
        <v>54</v>
      </c>
      <c r="C55" s="2" t="s">
        <v>45</v>
      </c>
      <c r="D55" s="2" t="s">
        <v>46</v>
      </c>
      <c r="E55" s="2">
        <v>23</v>
      </c>
      <c r="F55" s="2" t="s">
        <v>46</v>
      </c>
      <c r="G55" s="2">
        <v>64</v>
      </c>
      <c r="H55" s="2">
        <v>15</v>
      </c>
      <c r="I55" s="2" t="s">
        <v>62</v>
      </c>
      <c r="J55" s="31">
        <v>42040</v>
      </c>
      <c r="K55" s="31">
        <v>44347</v>
      </c>
      <c r="L55" s="31">
        <v>44926</v>
      </c>
      <c r="M55" s="2">
        <f t="shared" si="0"/>
        <v>580</v>
      </c>
      <c r="N55" s="2">
        <f>IFERROR(VLOOKUP($G55,'Breakdown Log'!$B$3:$E$940,2,FALSE),0)</f>
        <v>151</v>
      </c>
      <c r="O55" s="2">
        <f>IFERROR(VLOOKUP($G55,'Breakdown Log'!$B$3:$E$940,3,FALSE),0)</f>
        <v>365</v>
      </c>
      <c r="P55" s="2">
        <f t="shared" si="1"/>
        <v>64</v>
      </c>
      <c r="Q55" s="2">
        <f t="shared" si="2"/>
        <v>0</v>
      </c>
      <c r="R55" s="38">
        <f t="shared" si="3"/>
        <v>1.6610958904109587</v>
      </c>
      <c r="S55" s="76">
        <f t="shared" si="4"/>
        <v>2.82</v>
      </c>
      <c r="T55" s="38">
        <f>2.82/365*N55+'Breakdown Log'!$H$28*P55</f>
        <v>1.1666301369863012</v>
      </c>
      <c r="U55" s="78">
        <f>2.82/365*O55+'Breakdown Log'!$H$28*Q55</f>
        <v>2.82</v>
      </c>
    </row>
    <row r="56" spans="2:21" ht="14.4" customHeight="1" x14ac:dyDescent="0.4">
      <c r="B56" s="30">
        <f t="shared" si="5"/>
        <v>55</v>
      </c>
      <c r="C56" s="2" t="s">
        <v>45</v>
      </c>
      <c r="D56" s="2" t="s">
        <v>46</v>
      </c>
      <c r="E56" s="2">
        <v>23</v>
      </c>
      <c r="F56" s="2" t="s">
        <v>46</v>
      </c>
      <c r="G56" s="2">
        <v>65</v>
      </c>
      <c r="H56" s="2">
        <v>16</v>
      </c>
      <c r="I56" s="2" t="s">
        <v>63</v>
      </c>
      <c r="J56" s="31">
        <v>42028</v>
      </c>
      <c r="K56" s="31">
        <v>44347</v>
      </c>
      <c r="L56" s="31">
        <v>44926</v>
      </c>
      <c r="M56" s="2">
        <f t="shared" si="0"/>
        <v>580</v>
      </c>
      <c r="N56" s="2">
        <f>IFERROR(VLOOKUP($G56,'Breakdown Log'!$B$3:$E$940,2,FALSE),0)</f>
        <v>0</v>
      </c>
      <c r="O56" s="2">
        <f>IFERROR(VLOOKUP($G56,'Breakdown Log'!$B$3:$E$940,3,FALSE),0)</f>
        <v>0</v>
      </c>
      <c r="P56" s="2">
        <f t="shared" si="1"/>
        <v>215</v>
      </c>
      <c r="Q56" s="2">
        <f t="shared" si="2"/>
        <v>365</v>
      </c>
      <c r="R56" s="38">
        <f t="shared" si="3"/>
        <v>1.6610958904109587</v>
      </c>
      <c r="S56" s="76">
        <f t="shared" si="4"/>
        <v>2.82</v>
      </c>
      <c r="T56" s="38">
        <f>2.82/365*N56+'Breakdown Log'!$H$28*P56</f>
        <v>0</v>
      </c>
      <c r="U56" s="78">
        <f>2.82/365*O56+'Breakdown Log'!$H$28*Q56</f>
        <v>0</v>
      </c>
    </row>
    <row r="57" spans="2:21" ht="14.4" customHeight="1" x14ac:dyDescent="0.4">
      <c r="B57" s="30">
        <f t="shared" si="5"/>
        <v>56</v>
      </c>
      <c r="C57" s="2" t="s">
        <v>45</v>
      </c>
      <c r="D57" s="2" t="s">
        <v>46</v>
      </c>
      <c r="E57" s="2">
        <v>23</v>
      </c>
      <c r="F57" s="2" t="s">
        <v>46</v>
      </c>
      <c r="G57" s="2">
        <v>66</v>
      </c>
      <c r="H57" s="2">
        <v>17</v>
      </c>
      <c r="I57" s="2" t="s">
        <v>64</v>
      </c>
      <c r="J57" s="31">
        <v>42156</v>
      </c>
      <c r="K57" s="31">
        <v>44347</v>
      </c>
      <c r="L57" s="31">
        <v>44926</v>
      </c>
      <c r="M57" s="2">
        <f t="shared" si="0"/>
        <v>580</v>
      </c>
      <c r="N57" s="2">
        <f>IFERROR(VLOOKUP($G57,'Breakdown Log'!$B$3:$E$940,2,FALSE),0)</f>
        <v>0</v>
      </c>
      <c r="O57" s="2">
        <f>IFERROR(VLOOKUP($G57,'Breakdown Log'!$B$3:$E$940,3,FALSE),0)</f>
        <v>0</v>
      </c>
      <c r="P57" s="2">
        <f t="shared" si="1"/>
        <v>215</v>
      </c>
      <c r="Q57" s="2">
        <f t="shared" si="2"/>
        <v>365</v>
      </c>
      <c r="R57" s="38">
        <f t="shared" si="3"/>
        <v>1.6610958904109587</v>
      </c>
      <c r="S57" s="76">
        <f t="shared" si="4"/>
        <v>2.82</v>
      </c>
      <c r="T57" s="38">
        <f>2.82/365*N57+'Breakdown Log'!$H$28*P57</f>
        <v>0</v>
      </c>
      <c r="U57" s="78">
        <f>2.82/365*O57+'Breakdown Log'!$H$28*Q57</f>
        <v>0</v>
      </c>
    </row>
    <row r="58" spans="2:21" ht="14.4" customHeight="1" x14ac:dyDescent="0.4">
      <c r="B58" s="30">
        <f t="shared" si="5"/>
        <v>57</v>
      </c>
      <c r="C58" s="2" t="s">
        <v>45</v>
      </c>
      <c r="D58" s="2" t="s">
        <v>46</v>
      </c>
      <c r="E58" s="2">
        <v>23</v>
      </c>
      <c r="F58" s="2" t="s">
        <v>46</v>
      </c>
      <c r="G58" s="2">
        <v>67</v>
      </c>
      <c r="H58" s="2">
        <v>18</v>
      </c>
      <c r="I58" s="2" t="s">
        <v>65</v>
      </c>
      <c r="J58" s="31">
        <v>42112</v>
      </c>
      <c r="K58" s="31">
        <v>44347</v>
      </c>
      <c r="L58" s="31">
        <v>44926</v>
      </c>
      <c r="M58" s="2">
        <f t="shared" si="0"/>
        <v>580</v>
      </c>
      <c r="N58" s="2">
        <f>IFERROR(VLOOKUP($G58,'Breakdown Log'!$B$3:$E$940,2,FALSE),0)</f>
        <v>0</v>
      </c>
      <c r="O58" s="2">
        <f>IFERROR(VLOOKUP($G58,'Breakdown Log'!$B$3:$E$940,3,FALSE),0)</f>
        <v>0</v>
      </c>
      <c r="P58" s="2">
        <f t="shared" si="1"/>
        <v>215</v>
      </c>
      <c r="Q58" s="2">
        <f t="shared" si="2"/>
        <v>365</v>
      </c>
      <c r="R58" s="38">
        <f t="shared" si="3"/>
        <v>1.6610958904109587</v>
      </c>
      <c r="S58" s="76">
        <f t="shared" si="4"/>
        <v>2.82</v>
      </c>
      <c r="T58" s="38">
        <f>2.82/365*N58+'Breakdown Log'!$H$28*P58</f>
        <v>0</v>
      </c>
      <c r="U58" s="78">
        <f>2.82/365*O58+'Breakdown Log'!$H$28*Q58</f>
        <v>0</v>
      </c>
    </row>
    <row r="59" spans="2:21" ht="14.4" customHeight="1" x14ac:dyDescent="0.4">
      <c r="B59" s="30">
        <f t="shared" si="5"/>
        <v>58</v>
      </c>
      <c r="C59" s="2" t="s">
        <v>45</v>
      </c>
      <c r="D59" s="2" t="s">
        <v>46</v>
      </c>
      <c r="E59" s="2">
        <v>23</v>
      </c>
      <c r="F59" s="2" t="s">
        <v>46</v>
      </c>
      <c r="G59" s="2">
        <v>68</v>
      </c>
      <c r="H59" s="2">
        <v>19</v>
      </c>
      <c r="I59" s="2" t="s">
        <v>2589</v>
      </c>
      <c r="J59" s="31">
        <v>42310</v>
      </c>
      <c r="K59" s="31">
        <v>44347</v>
      </c>
      <c r="L59" s="31">
        <v>44926</v>
      </c>
      <c r="M59" s="2">
        <f t="shared" si="0"/>
        <v>580</v>
      </c>
      <c r="N59" s="2">
        <f>IFERROR(VLOOKUP($G59,'Breakdown Log'!$B$3:$E$940,2,FALSE),0)</f>
        <v>0</v>
      </c>
      <c r="O59" s="2">
        <f>IFERROR(VLOOKUP($G59,'Breakdown Log'!$B$3:$E$940,3,FALSE),0)</f>
        <v>0</v>
      </c>
      <c r="P59" s="2">
        <f t="shared" si="1"/>
        <v>215</v>
      </c>
      <c r="Q59" s="2">
        <f t="shared" si="2"/>
        <v>365</v>
      </c>
      <c r="R59" s="38">
        <f t="shared" si="3"/>
        <v>1.6610958904109587</v>
      </c>
      <c r="S59" s="76">
        <f t="shared" si="4"/>
        <v>2.82</v>
      </c>
      <c r="T59" s="38">
        <f>2.82/365*N59+'Breakdown Log'!$H$28*P59</f>
        <v>0</v>
      </c>
      <c r="U59" s="78">
        <f>2.82/365*O59+'Breakdown Log'!$H$28*Q59</f>
        <v>0</v>
      </c>
    </row>
    <row r="60" spans="2:21" ht="14.4" customHeight="1" x14ac:dyDescent="0.4">
      <c r="B60" s="30">
        <f t="shared" si="5"/>
        <v>59</v>
      </c>
      <c r="C60" s="2" t="s">
        <v>45</v>
      </c>
      <c r="D60" s="2" t="s">
        <v>46</v>
      </c>
      <c r="E60" s="2">
        <v>23</v>
      </c>
      <c r="F60" s="2" t="s">
        <v>46</v>
      </c>
      <c r="G60" s="2">
        <v>69</v>
      </c>
      <c r="H60" s="2">
        <v>20</v>
      </c>
      <c r="I60" s="2" t="s">
        <v>66</v>
      </c>
      <c r="J60" s="31">
        <v>42122</v>
      </c>
      <c r="K60" s="31">
        <v>44347</v>
      </c>
      <c r="L60" s="31">
        <v>44926</v>
      </c>
      <c r="M60" s="2">
        <f t="shared" si="0"/>
        <v>580</v>
      </c>
      <c r="N60" s="2">
        <f>IFERROR(VLOOKUP($G60,'Breakdown Log'!$B$3:$E$940,2,FALSE),0)</f>
        <v>0</v>
      </c>
      <c r="O60" s="2">
        <f>IFERROR(VLOOKUP($G60,'Breakdown Log'!$B$3:$E$940,3,FALSE),0)</f>
        <v>0</v>
      </c>
      <c r="P60" s="2">
        <f t="shared" si="1"/>
        <v>215</v>
      </c>
      <c r="Q60" s="2">
        <f t="shared" si="2"/>
        <v>365</v>
      </c>
      <c r="R60" s="38">
        <f t="shared" si="3"/>
        <v>1.6610958904109587</v>
      </c>
      <c r="S60" s="76">
        <f t="shared" si="4"/>
        <v>2.82</v>
      </c>
      <c r="T60" s="38">
        <f>2.82/365*N60+'Breakdown Log'!$H$28*P60</f>
        <v>0</v>
      </c>
      <c r="U60" s="78">
        <f>2.82/365*O60+'Breakdown Log'!$H$28*Q60</f>
        <v>0</v>
      </c>
    </row>
    <row r="61" spans="2:21" ht="14.4" customHeight="1" x14ac:dyDescent="0.4">
      <c r="B61" s="30">
        <f t="shared" si="5"/>
        <v>60</v>
      </c>
      <c r="C61" s="2" t="s">
        <v>36</v>
      </c>
      <c r="D61" s="2" t="s">
        <v>67</v>
      </c>
      <c r="E61" s="2">
        <v>928</v>
      </c>
      <c r="F61" s="2" t="s">
        <v>67</v>
      </c>
      <c r="G61" s="2">
        <v>70</v>
      </c>
      <c r="H61" s="2">
        <v>16</v>
      </c>
      <c r="I61" s="2" t="s">
        <v>68</v>
      </c>
      <c r="J61" s="31">
        <v>42402</v>
      </c>
      <c r="K61" s="31">
        <v>44347</v>
      </c>
      <c r="L61" s="31">
        <v>44926</v>
      </c>
      <c r="M61" s="2">
        <f t="shared" si="0"/>
        <v>580</v>
      </c>
      <c r="N61" s="2">
        <f>IFERROR(VLOOKUP($G61,'Breakdown Log'!$B$3:$E$940,2,FALSE),0)</f>
        <v>215</v>
      </c>
      <c r="O61" s="2">
        <f>IFERROR(VLOOKUP($G61,'Breakdown Log'!$B$3:$E$940,3,FALSE),0)</f>
        <v>365</v>
      </c>
      <c r="P61" s="2">
        <f t="shared" si="1"/>
        <v>0</v>
      </c>
      <c r="Q61" s="2">
        <f t="shared" si="2"/>
        <v>0</v>
      </c>
      <c r="R61" s="38">
        <f t="shared" si="3"/>
        <v>1.6610958904109587</v>
      </c>
      <c r="S61" s="76">
        <f t="shared" si="4"/>
        <v>2.82</v>
      </c>
      <c r="T61" s="38">
        <f>2.82/365*N61+'Breakdown Log'!$H$28*P61</f>
        <v>1.6610958904109587</v>
      </c>
      <c r="U61" s="78">
        <f>2.82/365*O61+'Breakdown Log'!$H$28*Q61</f>
        <v>2.82</v>
      </c>
    </row>
    <row r="62" spans="2:21" ht="14.4" customHeight="1" x14ac:dyDescent="0.4">
      <c r="B62" s="30">
        <f t="shared" si="5"/>
        <v>61</v>
      </c>
      <c r="C62" s="2" t="s">
        <v>45</v>
      </c>
      <c r="D62" s="2" t="s">
        <v>46</v>
      </c>
      <c r="E62" s="2">
        <v>23</v>
      </c>
      <c r="F62" s="2" t="s">
        <v>46</v>
      </c>
      <c r="G62" s="2">
        <v>71</v>
      </c>
      <c r="H62" s="2">
        <v>22</v>
      </c>
      <c r="I62" s="2" t="s">
        <v>69</v>
      </c>
      <c r="J62" s="31">
        <v>42116</v>
      </c>
      <c r="K62" s="31">
        <v>44347</v>
      </c>
      <c r="L62" s="31">
        <v>44926</v>
      </c>
      <c r="M62" s="2">
        <f t="shared" si="0"/>
        <v>580</v>
      </c>
      <c r="N62" s="2">
        <f>IFERROR(VLOOKUP($G62,'Breakdown Log'!$B$3:$E$940,2,FALSE),0)</f>
        <v>215</v>
      </c>
      <c r="O62" s="2">
        <f>IFERROR(VLOOKUP($G62,'Breakdown Log'!$B$3:$E$940,3,FALSE),0)</f>
        <v>365</v>
      </c>
      <c r="P62" s="2">
        <f t="shared" si="1"/>
        <v>0</v>
      </c>
      <c r="Q62" s="2">
        <f t="shared" si="2"/>
        <v>0</v>
      </c>
      <c r="R62" s="38">
        <f t="shared" si="3"/>
        <v>1.6610958904109587</v>
      </c>
      <c r="S62" s="76">
        <f t="shared" si="4"/>
        <v>2.82</v>
      </c>
      <c r="T62" s="38">
        <f>2.82/365*N62+'Breakdown Log'!$H$28*P62</f>
        <v>1.6610958904109587</v>
      </c>
      <c r="U62" s="78">
        <f>2.82/365*O62+'Breakdown Log'!$H$28*Q62</f>
        <v>2.82</v>
      </c>
    </row>
    <row r="63" spans="2:21" ht="14.4" customHeight="1" x14ac:dyDescent="0.4">
      <c r="B63" s="30">
        <f t="shared" si="5"/>
        <v>62</v>
      </c>
      <c r="C63" s="2" t="s">
        <v>45</v>
      </c>
      <c r="D63" s="2" t="s">
        <v>46</v>
      </c>
      <c r="E63" s="2">
        <v>23</v>
      </c>
      <c r="F63" s="2" t="s">
        <v>46</v>
      </c>
      <c r="G63" s="2">
        <v>72</v>
      </c>
      <c r="H63" s="2">
        <v>23</v>
      </c>
      <c r="I63" s="2" t="s">
        <v>70</v>
      </c>
      <c r="J63" s="31">
        <v>42028</v>
      </c>
      <c r="K63" s="31">
        <v>44347</v>
      </c>
      <c r="L63" s="31">
        <v>44926</v>
      </c>
      <c r="M63" s="2">
        <f t="shared" si="0"/>
        <v>580</v>
      </c>
      <c r="N63" s="2">
        <f>IFERROR(VLOOKUP($G63,'Breakdown Log'!$B$3:$E$940,2,FALSE),0)</f>
        <v>0</v>
      </c>
      <c r="O63" s="2">
        <f>IFERROR(VLOOKUP($G63,'Breakdown Log'!$B$3:$E$940,3,FALSE),0)</f>
        <v>0</v>
      </c>
      <c r="P63" s="2">
        <f t="shared" si="1"/>
        <v>215</v>
      </c>
      <c r="Q63" s="2">
        <f t="shared" si="2"/>
        <v>365</v>
      </c>
      <c r="R63" s="38">
        <f t="shared" si="3"/>
        <v>1.6610958904109587</v>
      </c>
      <c r="S63" s="76">
        <f t="shared" si="4"/>
        <v>2.82</v>
      </c>
      <c r="T63" s="38">
        <f>2.82/365*N63+'Breakdown Log'!$H$28*P63</f>
        <v>0</v>
      </c>
      <c r="U63" s="78">
        <f>2.82/365*O63+'Breakdown Log'!$H$28*Q63</f>
        <v>0</v>
      </c>
    </row>
    <row r="64" spans="2:21" ht="14.4" customHeight="1" x14ac:dyDescent="0.4">
      <c r="B64" s="30">
        <f t="shared" si="5"/>
        <v>63</v>
      </c>
      <c r="C64" s="2" t="s">
        <v>45</v>
      </c>
      <c r="D64" s="2" t="s">
        <v>46</v>
      </c>
      <c r="E64" s="2">
        <v>23</v>
      </c>
      <c r="F64" s="2" t="s">
        <v>46</v>
      </c>
      <c r="G64" s="2">
        <v>73</v>
      </c>
      <c r="H64" s="2">
        <v>24</v>
      </c>
      <c r="I64" s="2" t="s">
        <v>71</v>
      </c>
      <c r="J64" s="31">
        <v>42925</v>
      </c>
      <c r="K64" s="31">
        <v>44347</v>
      </c>
      <c r="L64" s="31">
        <v>44926</v>
      </c>
      <c r="M64" s="2">
        <f t="shared" si="0"/>
        <v>580</v>
      </c>
      <c r="N64" s="2">
        <f>IFERROR(VLOOKUP($G64,'Breakdown Log'!$B$3:$E$940,2,FALSE),0)</f>
        <v>0</v>
      </c>
      <c r="O64" s="2">
        <f>IFERROR(VLOOKUP($G64,'Breakdown Log'!$B$3:$E$940,3,FALSE),0)</f>
        <v>0</v>
      </c>
      <c r="P64" s="2">
        <f t="shared" si="1"/>
        <v>215</v>
      </c>
      <c r="Q64" s="2">
        <f t="shared" si="2"/>
        <v>365</v>
      </c>
      <c r="R64" s="38">
        <f t="shared" si="3"/>
        <v>1.6610958904109587</v>
      </c>
      <c r="S64" s="76">
        <f t="shared" si="4"/>
        <v>2.82</v>
      </c>
      <c r="T64" s="38">
        <f>2.82/365*N64+'Breakdown Log'!$H$28*P64</f>
        <v>0</v>
      </c>
      <c r="U64" s="78">
        <f>2.82/365*O64+'Breakdown Log'!$H$28*Q64</f>
        <v>0</v>
      </c>
    </row>
    <row r="65" spans="2:21" ht="14.4" customHeight="1" x14ac:dyDescent="0.4">
      <c r="B65" s="30">
        <f t="shared" si="5"/>
        <v>64</v>
      </c>
      <c r="C65" s="2" t="s">
        <v>36</v>
      </c>
      <c r="D65" s="2" t="s">
        <v>67</v>
      </c>
      <c r="E65" s="2">
        <v>928</v>
      </c>
      <c r="F65" s="2" t="s">
        <v>67</v>
      </c>
      <c r="G65" s="2">
        <v>74</v>
      </c>
      <c r="H65" s="2">
        <v>14</v>
      </c>
      <c r="I65" s="2" t="s">
        <v>72</v>
      </c>
      <c r="J65" s="31">
        <v>42404</v>
      </c>
      <c r="K65" s="31">
        <v>44347</v>
      </c>
      <c r="L65" s="31">
        <v>44926</v>
      </c>
      <c r="M65" s="2">
        <f t="shared" si="0"/>
        <v>580</v>
      </c>
      <c r="N65" s="2">
        <f>IFERROR(VLOOKUP($G65,'Breakdown Log'!$B$3:$E$940,2,FALSE),0)</f>
        <v>0</v>
      </c>
      <c r="O65" s="2">
        <f>IFERROR(VLOOKUP($G65,'Breakdown Log'!$B$3:$E$940,3,FALSE),0)</f>
        <v>0</v>
      </c>
      <c r="P65" s="2">
        <f t="shared" si="1"/>
        <v>215</v>
      </c>
      <c r="Q65" s="2">
        <f t="shared" si="2"/>
        <v>365</v>
      </c>
      <c r="R65" s="38">
        <f t="shared" si="3"/>
        <v>1.6610958904109587</v>
      </c>
      <c r="S65" s="76">
        <f t="shared" si="4"/>
        <v>2.82</v>
      </c>
      <c r="T65" s="38">
        <f>2.82/365*N65+'Breakdown Log'!$H$28*P65</f>
        <v>0</v>
      </c>
      <c r="U65" s="78">
        <f>2.82/365*O65+'Breakdown Log'!$H$28*Q65</f>
        <v>0</v>
      </c>
    </row>
    <row r="66" spans="2:21" ht="14.4" customHeight="1" x14ac:dyDescent="0.4">
      <c r="B66" s="30">
        <f t="shared" si="5"/>
        <v>65</v>
      </c>
      <c r="C66" s="2" t="s">
        <v>45</v>
      </c>
      <c r="D66" s="2" t="s">
        <v>46</v>
      </c>
      <c r="E66" s="2">
        <v>23</v>
      </c>
      <c r="F66" s="2" t="s">
        <v>46</v>
      </c>
      <c r="G66" s="2">
        <v>75</v>
      </c>
      <c r="H66" s="2">
        <v>26</v>
      </c>
      <c r="I66" s="2" t="s">
        <v>73</v>
      </c>
      <c r="J66" s="31">
        <v>42156</v>
      </c>
      <c r="K66" s="31">
        <v>44347</v>
      </c>
      <c r="L66" s="31">
        <v>44926</v>
      </c>
      <c r="M66" s="2">
        <f t="shared" ref="M66:M129" si="6">IFERROR(L66-K66+1,0)</f>
        <v>580</v>
      </c>
      <c r="N66" s="2">
        <f>IFERROR(VLOOKUP($G66,'Breakdown Log'!$B$3:$E$940,2,FALSE),0)</f>
        <v>0</v>
      </c>
      <c r="O66" s="2">
        <f>IFERROR(VLOOKUP($G66,'Breakdown Log'!$B$3:$E$940,3,FALSE),0)</f>
        <v>0</v>
      </c>
      <c r="P66" s="2">
        <f t="shared" si="1"/>
        <v>215</v>
      </c>
      <c r="Q66" s="2">
        <f t="shared" si="2"/>
        <v>365</v>
      </c>
      <c r="R66" s="38">
        <f t="shared" si="3"/>
        <v>1.6610958904109587</v>
      </c>
      <c r="S66" s="76">
        <f t="shared" si="4"/>
        <v>2.82</v>
      </c>
      <c r="T66" s="38">
        <f>2.82/365*N66+'Breakdown Log'!$H$28*P66</f>
        <v>0</v>
      </c>
      <c r="U66" s="78">
        <f>2.82/365*O66+'Breakdown Log'!$H$28*Q66</f>
        <v>0</v>
      </c>
    </row>
    <row r="67" spans="2:21" ht="14.4" customHeight="1" x14ac:dyDescent="0.4">
      <c r="B67" s="30">
        <f t="shared" si="5"/>
        <v>66</v>
      </c>
      <c r="C67" s="2" t="s">
        <v>45</v>
      </c>
      <c r="D67" s="2" t="s">
        <v>46</v>
      </c>
      <c r="E67" s="2">
        <v>23</v>
      </c>
      <c r="F67" s="2" t="s">
        <v>46</v>
      </c>
      <c r="G67" s="2">
        <v>76</v>
      </c>
      <c r="H67" s="2">
        <v>27</v>
      </c>
      <c r="I67" s="2" t="s">
        <v>74</v>
      </c>
      <c r="J67" s="31">
        <v>42157</v>
      </c>
      <c r="K67" s="31">
        <v>44347</v>
      </c>
      <c r="L67" s="31">
        <v>44926</v>
      </c>
      <c r="M67" s="2">
        <f t="shared" si="6"/>
        <v>580</v>
      </c>
      <c r="N67" s="2">
        <f>IFERROR(VLOOKUP($G67,'Breakdown Log'!$B$3:$E$940,2,FALSE),0)</f>
        <v>0</v>
      </c>
      <c r="O67" s="2">
        <f>IFERROR(VLOOKUP($G67,'Breakdown Log'!$B$3:$E$940,3,FALSE),0)</f>
        <v>0</v>
      </c>
      <c r="P67" s="2">
        <f t="shared" ref="P67:P130" si="7">DATE(2021,12,31)-DATE(2021,5,31)+1-N67</f>
        <v>215</v>
      </c>
      <c r="Q67" s="2">
        <f t="shared" ref="Q67:Q130" si="8">365-O67</f>
        <v>365</v>
      </c>
      <c r="R67" s="38">
        <f t="shared" ref="R67:R130" si="9">2.82/365*215</f>
        <v>1.6610958904109587</v>
      </c>
      <c r="S67" s="76">
        <f t="shared" ref="S67:S130" si="10">2.82/365*365</f>
        <v>2.82</v>
      </c>
      <c r="T67" s="38">
        <f>2.82/365*N67+'Breakdown Log'!$H$28*P67</f>
        <v>0</v>
      </c>
      <c r="U67" s="78">
        <f>2.82/365*O67+'Breakdown Log'!$H$28*Q67</f>
        <v>0</v>
      </c>
    </row>
    <row r="68" spans="2:21" ht="14.4" customHeight="1" x14ac:dyDescent="0.4">
      <c r="B68" s="30">
        <f t="shared" ref="B68:B131" si="11">B67+1</f>
        <v>67</v>
      </c>
      <c r="C68" s="2" t="s">
        <v>45</v>
      </c>
      <c r="D68" s="2" t="s">
        <v>46</v>
      </c>
      <c r="E68" s="2">
        <v>23</v>
      </c>
      <c r="F68" s="2" t="s">
        <v>46</v>
      </c>
      <c r="G68" s="2">
        <v>77</v>
      </c>
      <c r="H68" s="2">
        <v>28</v>
      </c>
      <c r="I68" s="2" t="s">
        <v>75</v>
      </c>
      <c r="J68" s="31">
        <v>42112</v>
      </c>
      <c r="K68" s="31">
        <v>44347</v>
      </c>
      <c r="L68" s="31">
        <v>44926</v>
      </c>
      <c r="M68" s="2">
        <f t="shared" si="6"/>
        <v>580</v>
      </c>
      <c r="N68" s="2">
        <f>IFERROR(VLOOKUP($G68,'Breakdown Log'!$B$3:$E$940,2,FALSE),0)</f>
        <v>215</v>
      </c>
      <c r="O68" s="2">
        <f>IFERROR(VLOOKUP($G68,'Breakdown Log'!$B$3:$E$940,3,FALSE),0)</f>
        <v>365</v>
      </c>
      <c r="P68" s="2">
        <f t="shared" si="7"/>
        <v>0</v>
      </c>
      <c r="Q68" s="2">
        <f t="shared" si="8"/>
        <v>0</v>
      </c>
      <c r="R68" s="38">
        <f t="shared" si="9"/>
        <v>1.6610958904109587</v>
      </c>
      <c r="S68" s="76">
        <f t="shared" si="10"/>
        <v>2.82</v>
      </c>
      <c r="T68" s="38">
        <f>2.82/365*N68+'Breakdown Log'!$H$28*P68</f>
        <v>1.6610958904109587</v>
      </c>
      <c r="U68" s="78">
        <f>2.82/365*O68+'Breakdown Log'!$H$28*Q68</f>
        <v>2.82</v>
      </c>
    </row>
    <row r="69" spans="2:21" ht="14.4" customHeight="1" x14ac:dyDescent="0.4">
      <c r="B69" s="30">
        <f t="shared" si="11"/>
        <v>68</v>
      </c>
      <c r="C69" s="2" t="s">
        <v>45</v>
      </c>
      <c r="D69" s="2" t="s">
        <v>46</v>
      </c>
      <c r="E69" s="2">
        <v>23</v>
      </c>
      <c r="F69" s="2" t="s">
        <v>46</v>
      </c>
      <c r="G69" s="2">
        <v>78</v>
      </c>
      <c r="H69" s="2">
        <v>29</v>
      </c>
      <c r="I69" s="2" t="s">
        <v>76</v>
      </c>
      <c r="J69" s="31">
        <v>42310</v>
      </c>
      <c r="K69" s="31">
        <v>44347</v>
      </c>
      <c r="L69" s="31">
        <v>44926</v>
      </c>
      <c r="M69" s="2">
        <f t="shared" si="6"/>
        <v>580</v>
      </c>
      <c r="N69" s="2">
        <f>IFERROR(VLOOKUP($G69,'Breakdown Log'!$B$3:$E$940,2,FALSE),0)</f>
        <v>0</v>
      </c>
      <c r="O69" s="2">
        <f>IFERROR(VLOOKUP($G69,'Breakdown Log'!$B$3:$E$940,3,FALSE),0)</f>
        <v>0</v>
      </c>
      <c r="P69" s="2">
        <f t="shared" si="7"/>
        <v>215</v>
      </c>
      <c r="Q69" s="2">
        <f t="shared" si="8"/>
        <v>365</v>
      </c>
      <c r="R69" s="38">
        <f t="shared" si="9"/>
        <v>1.6610958904109587</v>
      </c>
      <c r="S69" s="76">
        <f t="shared" si="10"/>
        <v>2.82</v>
      </c>
      <c r="T69" s="38">
        <f>2.82/365*N69+'Breakdown Log'!$H$28*P69</f>
        <v>0</v>
      </c>
      <c r="U69" s="78">
        <f>2.82/365*O69+'Breakdown Log'!$H$28*Q69</f>
        <v>0</v>
      </c>
    </row>
    <row r="70" spans="2:21" ht="14.4" customHeight="1" x14ac:dyDescent="0.4">
      <c r="B70" s="30">
        <f t="shared" si="11"/>
        <v>69</v>
      </c>
      <c r="C70" s="2" t="s">
        <v>45</v>
      </c>
      <c r="D70" s="2" t="s">
        <v>46</v>
      </c>
      <c r="E70" s="2">
        <v>23</v>
      </c>
      <c r="F70" s="2" t="s">
        <v>46</v>
      </c>
      <c r="G70" s="2">
        <v>79</v>
      </c>
      <c r="H70" s="2">
        <v>30</v>
      </c>
      <c r="I70" s="2" t="s">
        <v>77</v>
      </c>
      <c r="J70" s="31">
        <v>42112</v>
      </c>
      <c r="K70" s="31">
        <v>44347</v>
      </c>
      <c r="L70" s="31">
        <v>44926</v>
      </c>
      <c r="M70" s="2">
        <f t="shared" si="6"/>
        <v>580</v>
      </c>
      <c r="N70" s="2">
        <f>IFERROR(VLOOKUP($G70,'Breakdown Log'!$B$3:$E$940,2,FALSE),0)</f>
        <v>0</v>
      </c>
      <c r="O70" s="2">
        <f>IFERROR(VLOOKUP($G70,'Breakdown Log'!$B$3:$E$940,3,FALSE),0)</f>
        <v>0</v>
      </c>
      <c r="P70" s="2">
        <f t="shared" si="7"/>
        <v>215</v>
      </c>
      <c r="Q70" s="2">
        <f t="shared" si="8"/>
        <v>365</v>
      </c>
      <c r="R70" s="38">
        <f t="shared" si="9"/>
        <v>1.6610958904109587</v>
      </c>
      <c r="S70" s="76">
        <f t="shared" si="10"/>
        <v>2.82</v>
      </c>
      <c r="T70" s="38">
        <f>2.82/365*N70+'Breakdown Log'!$H$28*P70</f>
        <v>0</v>
      </c>
      <c r="U70" s="78">
        <f>2.82/365*O70+'Breakdown Log'!$H$28*Q70</f>
        <v>0</v>
      </c>
    </row>
    <row r="71" spans="2:21" ht="14.4" customHeight="1" x14ac:dyDescent="0.4">
      <c r="B71" s="30">
        <f t="shared" si="11"/>
        <v>70</v>
      </c>
      <c r="C71" s="2" t="s">
        <v>45</v>
      </c>
      <c r="D71" s="2" t="s">
        <v>46</v>
      </c>
      <c r="E71" s="2">
        <v>23</v>
      </c>
      <c r="F71" s="2" t="s">
        <v>46</v>
      </c>
      <c r="G71" s="2">
        <v>80</v>
      </c>
      <c r="H71" s="2">
        <v>31</v>
      </c>
      <c r="I71" s="2" t="s">
        <v>78</v>
      </c>
      <c r="J71" s="31">
        <v>42921</v>
      </c>
      <c r="K71" s="31">
        <v>44347</v>
      </c>
      <c r="L71" s="31">
        <v>44926</v>
      </c>
      <c r="M71" s="2">
        <f t="shared" si="6"/>
        <v>580</v>
      </c>
      <c r="N71" s="2">
        <f>IFERROR(VLOOKUP($G71,'Breakdown Log'!$B$3:$E$940,2,FALSE),0)</f>
        <v>0</v>
      </c>
      <c r="O71" s="2">
        <f>IFERROR(VLOOKUP($G71,'Breakdown Log'!$B$3:$E$940,3,FALSE),0)</f>
        <v>0</v>
      </c>
      <c r="P71" s="2">
        <f t="shared" si="7"/>
        <v>215</v>
      </c>
      <c r="Q71" s="2">
        <f t="shared" si="8"/>
        <v>365</v>
      </c>
      <c r="R71" s="38">
        <f t="shared" si="9"/>
        <v>1.6610958904109587</v>
      </c>
      <c r="S71" s="76">
        <f t="shared" si="10"/>
        <v>2.82</v>
      </c>
      <c r="T71" s="38">
        <f>2.82/365*N71+'Breakdown Log'!$H$28*P71</f>
        <v>0</v>
      </c>
      <c r="U71" s="78">
        <f>2.82/365*O71+'Breakdown Log'!$H$28*Q71</f>
        <v>0</v>
      </c>
    </row>
    <row r="72" spans="2:21" ht="14.4" customHeight="1" x14ac:dyDescent="0.4">
      <c r="B72" s="30">
        <f t="shared" si="11"/>
        <v>71</v>
      </c>
      <c r="C72" s="2" t="s">
        <v>45</v>
      </c>
      <c r="D72" s="2" t="s">
        <v>46</v>
      </c>
      <c r="E72" s="2">
        <v>23</v>
      </c>
      <c r="F72" s="2" t="s">
        <v>46</v>
      </c>
      <c r="G72" s="2">
        <v>81</v>
      </c>
      <c r="H72" s="2">
        <v>32</v>
      </c>
      <c r="I72" s="2" t="s">
        <v>79</v>
      </c>
      <c r="J72" s="31">
        <v>42113</v>
      </c>
      <c r="K72" s="31">
        <v>44347</v>
      </c>
      <c r="L72" s="31">
        <v>44926</v>
      </c>
      <c r="M72" s="2">
        <f t="shared" si="6"/>
        <v>580</v>
      </c>
      <c r="N72" s="2">
        <f>IFERROR(VLOOKUP($G72,'Breakdown Log'!$B$3:$E$940,2,FALSE),0)</f>
        <v>215</v>
      </c>
      <c r="O72" s="2">
        <f>IFERROR(VLOOKUP($G72,'Breakdown Log'!$B$3:$E$940,3,FALSE),0)</f>
        <v>365</v>
      </c>
      <c r="P72" s="2">
        <f t="shared" si="7"/>
        <v>0</v>
      </c>
      <c r="Q72" s="2">
        <f t="shared" si="8"/>
        <v>0</v>
      </c>
      <c r="R72" s="38">
        <f t="shared" si="9"/>
        <v>1.6610958904109587</v>
      </c>
      <c r="S72" s="76">
        <f t="shared" si="10"/>
        <v>2.82</v>
      </c>
      <c r="T72" s="38">
        <f>2.82/365*N72+'Breakdown Log'!$H$28*P72</f>
        <v>1.6610958904109587</v>
      </c>
      <c r="U72" s="78">
        <f>2.82/365*O72+'Breakdown Log'!$H$28*Q72</f>
        <v>2.82</v>
      </c>
    </row>
    <row r="73" spans="2:21" ht="14.4" customHeight="1" x14ac:dyDescent="0.4">
      <c r="B73" s="30">
        <f t="shared" si="11"/>
        <v>72</v>
      </c>
      <c r="C73" s="2" t="s">
        <v>45</v>
      </c>
      <c r="D73" s="2" t="s">
        <v>46</v>
      </c>
      <c r="E73" s="2">
        <v>23</v>
      </c>
      <c r="F73" s="2" t="s">
        <v>46</v>
      </c>
      <c r="G73" s="2">
        <v>82</v>
      </c>
      <c r="H73" s="2">
        <v>33</v>
      </c>
      <c r="I73" s="2" t="s">
        <v>80</v>
      </c>
      <c r="J73" s="31">
        <v>42170</v>
      </c>
      <c r="K73" s="31">
        <v>44347</v>
      </c>
      <c r="L73" s="31">
        <v>44926</v>
      </c>
      <c r="M73" s="2">
        <f t="shared" si="6"/>
        <v>580</v>
      </c>
      <c r="N73" s="2">
        <f>IFERROR(VLOOKUP($G73,'Breakdown Log'!$B$3:$E$940,2,FALSE),0)</f>
        <v>0</v>
      </c>
      <c r="O73" s="2">
        <f>IFERROR(VLOOKUP($G73,'Breakdown Log'!$B$3:$E$940,3,FALSE),0)</f>
        <v>0</v>
      </c>
      <c r="P73" s="2">
        <f t="shared" si="7"/>
        <v>215</v>
      </c>
      <c r="Q73" s="2">
        <f t="shared" si="8"/>
        <v>365</v>
      </c>
      <c r="R73" s="38">
        <f t="shared" si="9"/>
        <v>1.6610958904109587</v>
      </c>
      <c r="S73" s="76">
        <f t="shared" si="10"/>
        <v>2.82</v>
      </c>
      <c r="T73" s="38">
        <f>2.82/365*N73+'Breakdown Log'!$H$28*P73</f>
        <v>0</v>
      </c>
      <c r="U73" s="78">
        <f>2.82/365*O73+'Breakdown Log'!$H$28*Q73</f>
        <v>0</v>
      </c>
    </row>
    <row r="74" spans="2:21" ht="14.4" customHeight="1" x14ac:dyDescent="0.4">
      <c r="B74" s="30">
        <f t="shared" si="11"/>
        <v>73</v>
      </c>
      <c r="C74" s="2" t="s">
        <v>45</v>
      </c>
      <c r="D74" s="2" t="s">
        <v>46</v>
      </c>
      <c r="E74" s="2">
        <v>23</v>
      </c>
      <c r="F74" s="2" t="s">
        <v>46</v>
      </c>
      <c r="G74" s="2">
        <v>83</v>
      </c>
      <c r="H74" s="2">
        <v>34</v>
      </c>
      <c r="I74" s="2" t="s">
        <v>81</v>
      </c>
      <c r="J74" s="31">
        <v>42032</v>
      </c>
      <c r="K74" s="31">
        <v>44347</v>
      </c>
      <c r="L74" s="31">
        <v>44926</v>
      </c>
      <c r="M74" s="2">
        <f t="shared" si="6"/>
        <v>580</v>
      </c>
      <c r="N74" s="2">
        <f>IFERROR(VLOOKUP($G74,'Breakdown Log'!$B$3:$E$940,2,FALSE),0)</f>
        <v>0</v>
      </c>
      <c r="O74" s="2">
        <f>IFERROR(VLOOKUP($G74,'Breakdown Log'!$B$3:$E$940,3,FALSE),0)</f>
        <v>0</v>
      </c>
      <c r="P74" s="2">
        <f t="shared" si="7"/>
        <v>215</v>
      </c>
      <c r="Q74" s="2">
        <f t="shared" si="8"/>
        <v>365</v>
      </c>
      <c r="R74" s="38">
        <f t="shared" si="9"/>
        <v>1.6610958904109587</v>
      </c>
      <c r="S74" s="76">
        <f t="shared" si="10"/>
        <v>2.82</v>
      </c>
      <c r="T74" s="38">
        <f>2.82/365*N74+'Breakdown Log'!$H$28*P74</f>
        <v>0</v>
      </c>
      <c r="U74" s="78">
        <f>2.82/365*O74+'Breakdown Log'!$H$28*Q74</f>
        <v>0</v>
      </c>
    </row>
    <row r="75" spans="2:21" ht="14.4" customHeight="1" x14ac:dyDescent="0.4">
      <c r="B75" s="30">
        <f t="shared" si="11"/>
        <v>74</v>
      </c>
      <c r="C75" s="2" t="s">
        <v>45</v>
      </c>
      <c r="D75" s="2" t="s">
        <v>46</v>
      </c>
      <c r="E75" s="2">
        <v>23</v>
      </c>
      <c r="F75" s="2" t="s">
        <v>46</v>
      </c>
      <c r="G75" s="2">
        <v>84</v>
      </c>
      <c r="H75" s="2">
        <v>35</v>
      </c>
      <c r="I75" s="2" t="s">
        <v>82</v>
      </c>
      <c r="J75" s="31">
        <v>42114</v>
      </c>
      <c r="K75" s="31">
        <v>44347</v>
      </c>
      <c r="L75" s="31">
        <v>44926</v>
      </c>
      <c r="M75" s="2">
        <f t="shared" si="6"/>
        <v>580</v>
      </c>
      <c r="N75" s="2">
        <f>IFERROR(VLOOKUP($G75,'Breakdown Log'!$B$3:$E$940,2,FALSE),0)</f>
        <v>0</v>
      </c>
      <c r="O75" s="2">
        <f>IFERROR(VLOOKUP($G75,'Breakdown Log'!$B$3:$E$940,3,FALSE),0)</f>
        <v>0</v>
      </c>
      <c r="P75" s="2">
        <f t="shared" si="7"/>
        <v>215</v>
      </c>
      <c r="Q75" s="2">
        <f t="shared" si="8"/>
        <v>365</v>
      </c>
      <c r="R75" s="38">
        <f t="shared" si="9"/>
        <v>1.6610958904109587</v>
      </c>
      <c r="S75" s="76">
        <f t="shared" si="10"/>
        <v>2.82</v>
      </c>
      <c r="T75" s="38">
        <f>2.82/365*N75+'Breakdown Log'!$H$28*P75</f>
        <v>0</v>
      </c>
      <c r="U75" s="78">
        <f>2.82/365*O75+'Breakdown Log'!$H$28*Q75</f>
        <v>0</v>
      </c>
    </row>
    <row r="76" spans="2:21" ht="14.4" customHeight="1" x14ac:dyDescent="0.4">
      <c r="B76" s="30">
        <f t="shared" si="11"/>
        <v>75</v>
      </c>
      <c r="C76" s="2" t="s">
        <v>45</v>
      </c>
      <c r="D76" s="2" t="s">
        <v>46</v>
      </c>
      <c r="E76" s="2">
        <v>23</v>
      </c>
      <c r="F76" s="2" t="s">
        <v>46</v>
      </c>
      <c r="G76" s="2">
        <v>85</v>
      </c>
      <c r="H76" s="2">
        <v>36</v>
      </c>
      <c r="I76" s="2" t="s">
        <v>83</v>
      </c>
      <c r="J76" s="31">
        <v>42310</v>
      </c>
      <c r="K76" s="31">
        <v>44347</v>
      </c>
      <c r="L76" s="31">
        <v>44926</v>
      </c>
      <c r="M76" s="2">
        <f t="shared" si="6"/>
        <v>580</v>
      </c>
      <c r="N76" s="2">
        <f>IFERROR(VLOOKUP($G76,'Breakdown Log'!$B$3:$E$940,2,FALSE),0)</f>
        <v>0</v>
      </c>
      <c r="O76" s="2">
        <f>IFERROR(VLOOKUP($G76,'Breakdown Log'!$B$3:$E$940,3,FALSE),0)</f>
        <v>0</v>
      </c>
      <c r="P76" s="2">
        <f t="shared" si="7"/>
        <v>215</v>
      </c>
      <c r="Q76" s="2">
        <f t="shared" si="8"/>
        <v>365</v>
      </c>
      <c r="R76" s="38">
        <f t="shared" si="9"/>
        <v>1.6610958904109587</v>
      </c>
      <c r="S76" s="76">
        <f t="shared" si="10"/>
        <v>2.82</v>
      </c>
      <c r="T76" s="38">
        <f>2.82/365*N76+'Breakdown Log'!$H$28*P76</f>
        <v>0</v>
      </c>
      <c r="U76" s="78">
        <f>2.82/365*O76+'Breakdown Log'!$H$28*Q76</f>
        <v>0</v>
      </c>
    </row>
    <row r="77" spans="2:21" ht="14.4" customHeight="1" x14ac:dyDescent="0.4">
      <c r="B77" s="30">
        <f t="shared" si="11"/>
        <v>76</v>
      </c>
      <c r="C77" s="2" t="s">
        <v>45</v>
      </c>
      <c r="D77" s="2" t="s">
        <v>84</v>
      </c>
      <c r="E77" s="2">
        <v>13</v>
      </c>
      <c r="F77" s="2" t="s">
        <v>85</v>
      </c>
      <c r="G77" s="2">
        <v>86</v>
      </c>
      <c r="H77" s="2">
        <v>20</v>
      </c>
      <c r="I77" s="2" t="s">
        <v>86</v>
      </c>
      <c r="J77" s="31">
        <v>42111</v>
      </c>
      <c r="K77" s="31">
        <v>44347</v>
      </c>
      <c r="L77" s="31">
        <v>44926</v>
      </c>
      <c r="M77" s="2">
        <f t="shared" si="6"/>
        <v>580</v>
      </c>
      <c r="N77" s="2">
        <f>IFERROR(VLOOKUP($G77,'Breakdown Log'!$B$3:$E$940,2,FALSE),0)</f>
        <v>0</v>
      </c>
      <c r="O77" s="2">
        <f>IFERROR(VLOOKUP($G77,'Breakdown Log'!$B$3:$E$940,3,FALSE),0)</f>
        <v>0</v>
      </c>
      <c r="P77" s="2">
        <f t="shared" si="7"/>
        <v>215</v>
      </c>
      <c r="Q77" s="2">
        <f t="shared" si="8"/>
        <v>365</v>
      </c>
      <c r="R77" s="38">
        <f t="shared" si="9"/>
        <v>1.6610958904109587</v>
      </c>
      <c r="S77" s="76">
        <f t="shared" si="10"/>
        <v>2.82</v>
      </c>
      <c r="T77" s="38">
        <f>2.82/365*N77+'Breakdown Log'!$H$28*P77</f>
        <v>0</v>
      </c>
      <c r="U77" s="78">
        <f>2.82/365*O77+'Breakdown Log'!$H$28*Q77</f>
        <v>0</v>
      </c>
    </row>
    <row r="78" spans="2:21" ht="14.4" customHeight="1" x14ac:dyDescent="0.4">
      <c r="B78" s="30">
        <f t="shared" si="11"/>
        <v>77</v>
      </c>
      <c r="C78" s="2" t="s">
        <v>49</v>
      </c>
      <c r="D78" s="2" t="s">
        <v>50</v>
      </c>
      <c r="E78" s="2">
        <v>1114</v>
      </c>
      <c r="F78" s="2" t="s">
        <v>50</v>
      </c>
      <c r="G78" s="2">
        <v>87</v>
      </c>
      <c r="H78" s="2">
        <v>30</v>
      </c>
      <c r="I78" s="2" t="s">
        <v>87</v>
      </c>
      <c r="J78" s="31">
        <v>42465</v>
      </c>
      <c r="K78" s="31">
        <v>44347</v>
      </c>
      <c r="L78" s="31">
        <v>44926</v>
      </c>
      <c r="M78" s="2">
        <f t="shared" si="6"/>
        <v>580</v>
      </c>
      <c r="N78" s="2">
        <f>IFERROR(VLOOKUP($G78,'Breakdown Log'!$B$3:$E$940,2,FALSE),0)</f>
        <v>0</v>
      </c>
      <c r="O78" s="2">
        <f>IFERROR(VLOOKUP($G78,'Breakdown Log'!$B$3:$E$940,3,FALSE),0)</f>
        <v>0</v>
      </c>
      <c r="P78" s="2">
        <f t="shared" si="7"/>
        <v>215</v>
      </c>
      <c r="Q78" s="2">
        <f t="shared" si="8"/>
        <v>365</v>
      </c>
      <c r="R78" s="38">
        <f t="shared" si="9"/>
        <v>1.6610958904109587</v>
      </c>
      <c r="S78" s="76">
        <f t="shared" si="10"/>
        <v>2.82</v>
      </c>
      <c r="T78" s="38">
        <f>2.82/365*N78+'Breakdown Log'!$H$28*P78</f>
        <v>0</v>
      </c>
      <c r="U78" s="78">
        <f>2.82/365*O78+'Breakdown Log'!$H$28*Q78</f>
        <v>0</v>
      </c>
    </row>
    <row r="79" spans="2:21" ht="14.4" customHeight="1" x14ac:dyDescent="0.4">
      <c r="B79" s="30">
        <f t="shared" si="11"/>
        <v>78</v>
      </c>
      <c r="C79" s="2" t="s">
        <v>45</v>
      </c>
      <c r="D79" s="2" t="s">
        <v>84</v>
      </c>
      <c r="E79" s="2">
        <v>13</v>
      </c>
      <c r="F79" s="2" t="s">
        <v>85</v>
      </c>
      <c r="G79" s="2">
        <v>88</v>
      </c>
      <c r="H79" s="2">
        <v>10</v>
      </c>
      <c r="I79" s="2" t="s">
        <v>88</v>
      </c>
      <c r="J79" s="31">
        <v>42040</v>
      </c>
      <c r="K79" s="31">
        <v>44347</v>
      </c>
      <c r="L79" s="31">
        <v>44926</v>
      </c>
      <c r="M79" s="2">
        <f t="shared" si="6"/>
        <v>580</v>
      </c>
      <c r="N79" s="2">
        <f>IFERROR(VLOOKUP($G79,'Breakdown Log'!$B$3:$E$940,2,FALSE),0)</f>
        <v>0</v>
      </c>
      <c r="O79" s="2">
        <f>IFERROR(VLOOKUP($G79,'Breakdown Log'!$B$3:$E$940,3,FALSE),0)</f>
        <v>0</v>
      </c>
      <c r="P79" s="2">
        <f t="shared" si="7"/>
        <v>215</v>
      </c>
      <c r="Q79" s="2">
        <f t="shared" si="8"/>
        <v>365</v>
      </c>
      <c r="R79" s="38">
        <f t="shared" si="9"/>
        <v>1.6610958904109587</v>
      </c>
      <c r="S79" s="76">
        <f t="shared" si="10"/>
        <v>2.82</v>
      </c>
      <c r="T79" s="38">
        <f>2.82/365*N79+'Breakdown Log'!$H$28*P79</f>
        <v>0</v>
      </c>
      <c r="U79" s="78">
        <f>2.82/365*O79+'Breakdown Log'!$H$28*Q79</f>
        <v>0</v>
      </c>
    </row>
    <row r="80" spans="2:21" ht="14.4" customHeight="1" x14ac:dyDescent="0.4">
      <c r="B80" s="30">
        <f t="shared" si="11"/>
        <v>79</v>
      </c>
      <c r="C80" s="2" t="s">
        <v>36</v>
      </c>
      <c r="D80" s="2" t="s">
        <v>37</v>
      </c>
      <c r="E80" s="2">
        <v>910</v>
      </c>
      <c r="F80" s="2" t="s">
        <v>38</v>
      </c>
      <c r="G80" s="2">
        <v>89</v>
      </c>
      <c r="H80" s="2">
        <v>7</v>
      </c>
      <c r="I80" s="2" t="s">
        <v>89</v>
      </c>
      <c r="J80" s="31">
        <v>42257</v>
      </c>
      <c r="K80" s="31">
        <v>44347</v>
      </c>
      <c r="L80" s="31">
        <v>44926</v>
      </c>
      <c r="M80" s="2">
        <f t="shared" si="6"/>
        <v>580</v>
      </c>
      <c r="N80" s="2">
        <f>IFERROR(VLOOKUP($G80,'Breakdown Log'!$B$3:$E$940,2,FALSE),0)</f>
        <v>0</v>
      </c>
      <c r="O80" s="2">
        <f>IFERROR(VLOOKUP($G80,'Breakdown Log'!$B$3:$E$940,3,FALSE),0)</f>
        <v>0</v>
      </c>
      <c r="P80" s="2">
        <f t="shared" si="7"/>
        <v>215</v>
      </c>
      <c r="Q80" s="2">
        <f t="shared" si="8"/>
        <v>365</v>
      </c>
      <c r="R80" s="38">
        <f t="shared" si="9"/>
        <v>1.6610958904109587</v>
      </c>
      <c r="S80" s="76">
        <f t="shared" si="10"/>
        <v>2.82</v>
      </c>
      <c r="T80" s="38">
        <f>2.82/365*N80+'Breakdown Log'!$H$28*P80</f>
        <v>0</v>
      </c>
      <c r="U80" s="78">
        <f>2.82/365*O80+'Breakdown Log'!$H$28*Q80</f>
        <v>0</v>
      </c>
    </row>
    <row r="81" spans="2:21" ht="14.4" customHeight="1" x14ac:dyDescent="0.4">
      <c r="B81" s="30">
        <f t="shared" si="11"/>
        <v>80</v>
      </c>
      <c r="C81" s="2" t="s">
        <v>3</v>
      </c>
      <c r="D81" s="2" t="s">
        <v>90</v>
      </c>
      <c r="E81" s="2">
        <v>963</v>
      </c>
      <c r="F81" s="2" t="s">
        <v>90</v>
      </c>
      <c r="G81" s="2">
        <v>90</v>
      </c>
      <c r="H81" s="2">
        <v>83</v>
      </c>
      <c r="I81" s="2" t="s">
        <v>91</v>
      </c>
      <c r="J81" s="31">
        <v>42781</v>
      </c>
      <c r="K81" s="31">
        <v>44347</v>
      </c>
      <c r="L81" s="31">
        <v>44926</v>
      </c>
      <c r="M81" s="2">
        <f t="shared" si="6"/>
        <v>580</v>
      </c>
      <c r="N81" s="2">
        <f>IFERROR(VLOOKUP($G81,'Breakdown Log'!$B$3:$E$940,2,FALSE),0)</f>
        <v>0</v>
      </c>
      <c r="O81" s="2">
        <f>IFERROR(VLOOKUP($G81,'Breakdown Log'!$B$3:$E$940,3,FALSE),0)</f>
        <v>0</v>
      </c>
      <c r="P81" s="2">
        <f t="shared" si="7"/>
        <v>215</v>
      </c>
      <c r="Q81" s="2">
        <f t="shared" si="8"/>
        <v>365</v>
      </c>
      <c r="R81" s="38">
        <f t="shared" si="9"/>
        <v>1.6610958904109587</v>
      </c>
      <c r="S81" s="76">
        <f t="shared" si="10"/>
        <v>2.82</v>
      </c>
      <c r="T81" s="38">
        <f>2.82/365*N81+'Breakdown Log'!$H$28*P81</f>
        <v>0</v>
      </c>
      <c r="U81" s="78">
        <f>2.82/365*O81+'Breakdown Log'!$H$28*Q81</f>
        <v>0</v>
      </c>
    </row>
    <row r="82" spans="2:21" ht="14.4" customHeight="1" x14ac:dyDescent="0.4">
      <c r="B82" s="30">
        <f t="shared" si="11"/>
        <v>81</v>
      </c>
      <c r="C82" s="2" t="s">
        <v>36</v>
      </c>
      <c r="D82" s="2" t="s">
        <v>37</v>
      </c>
      <c r="E82" s="2">
        <v>910</v>
      </c>
      <c r="F82" s="2" t="s">
        <v>38</v>
      </c>
      <c r="G82" s="2">
        <v>91</v>
      </c>
      <c r="H82" s="2">
        <v>9</v>
      </c>
      <c r="I82" s="2" t="s">
        <v>92</v>
      </c>
      <c r="J82" s="31">
        <v>42035</v>
      </c>
      <c r="K82" s="31">
        <v>44347</v>
      </c>
      <c r="L82" s="31">
        <v>44926</v>
      </c>
      <c r="M82" s="2">
        <f t="shared" si="6"/>
        <v>580</v>
      </c>
      <c r="N82" s="2">
        <f>IFERROR(VLOOKUP($G82,'Breakdown Log'!$B$3:$E$940,2,FALSE),0)</f>
        <v>0</v>
      </c>
      <c r="O82" s="2">
        <f>IFERROR(VLOOKUP($G82,'Breakdown Log'!$B$3:$E$940,3,FALSE),0)</f>
        <v>0</v>
      </c>
      <c r="P82" s="2">
        <f t="shared" si="7"/>
        <v>215</v>
      </c>
      <c r="Q82" s="2">
        <f t="shared" si="8"/>
        <v>365</v>
      </c>
      <c r="R82" s="38">
        <f t="shared" si="9"/>
        <v>1.6610958904109587</v>
      </c>
      <c r="S82" s="76">
        <f t="shared" si="10"/>
        <v>2.82</v>
      </c>
      <c r="T82" s="38">
        <f>2.82/365*N82+'Breakdown Log'!$H$28*P82</f>
        <v>0</v>
      </c>
      <c r="U82" s="78">
        <f>2.82/365*O82+'Breakdown Log'!$H$28*Q82</f>
        <v>0</v>
      </c>
    </row>
    <row r="83" spans="2:21" ht="14.4" customHeight="1" x14ac:dyDescent="0.4">
      <c r="B83" s="30">
        <f t="shared" si="11"/>
        <v>82</v>
      </c>
      <c r="C83" s="2" t="s">
        <v>45</v>
      </c>
      <c r="D83" s="2" t="s">
        <v>46</v>
      </c>
      <c r="E83" s="2">
        <v>23</v>
      </c>
      <c r="F83" s="2" t="s">
        <v>46</v>
      </c>
      <c r="G83" s="2">
        <v>92</v>
      </c>
      <c r="H83" s="2">
        <v>37</v>
      </c>
      <c r="I83" s="2" t="s">
        <v>93</v>
      </c>
      <c r="J83" s="31">
        <v>42040</v>
      </c>
      <c r="K83" s="31">
        <v>44347</v>
      </c>
      <c r="L83" s="31">
        <v>44926</v>
      </c>
      <c r="M83" s="2">
        <f t="shared" si="6"/>
        <v>580</v>
      </c>
      <c r="N83" s="2">
        <f>IFERROR(VLOOKUP($G83,'Breakdown Log'!$B$3:$E$940,2,FALSE),0)</f>
        <v>0</v>
      </c>
      <c r="O83" s="2">
        <f>IFERROR(VLOOKUP($G83,'Breakdown Log'!$B$3:$E$940,3,FALSE),0)</f>
        <v>0</v>
      </c>
      <c r="P83" s="2">
        <f t="shared" si="7"/>
        <v>215</v>
      </c>
      <c r="Q83" s="2">
        <f t="shared" si="8"/>
        <v>365</v>
      </c>
      <c r="R83" s="38">
        <f t="shared" si="9"/>
        <v>1.6610958904109587</v>
      </c>
      <c r="S83" s="76">
        <f t="shared" si="10"/>
        <v>2.82</v>
      </c>
      <c r="T83" s="38">
        <f>2.82/365*N83+'Breakdown Log'!$H$28*P83</f>
        <v>0</v>
      </c>
      <c r="U83" s="78">
        <f>2.82/365*O83+'Breakdown Log'!$H$28*Q83</f>
        <v>0</v>
      </c>
    </row>
    <row r="84" spans="2:21" ht="14.4" customHeight="1" x14ac:dyDescent="0.4">
      <c r="B84" s="30">
        <f t="shared" si="11"/>
        <v>83</v>
      </c>
      <c r="C84" s="2" t="s">
        <v>3</v>
      </c>
      <c r="D84" s="2" t="s">
        <v>31</v>
      </c>
      <c r="E84" s="2">
        <v>143</v>
      </c>
      <c r="F84" s="2" t="s">
        <v>31</v>
      </c>
      <c r="G84" s="2">
        <v>93</v>
      </c>
      <c r="H84" s="2">
        <v>69</v>
      </c>
      <c r="I84" s="2" t="s">
        <v>94</v>
      </c>
      <c r="J84" s="31">
        <v>42293</v>
      </c>
      <c r="K84" s="31">
        <v>44347</v>
      </c>
      <c r="L84" s="31">
        <v>44926</v>
      </c>
      <c r="M84" s="2">
        <f t="shared" si="6"/>
        <v>580</v>
      </c>
      <c r="N84" s="2">
        <f>IFERROR(VLOOKUP($G84,'Breakdown Log'!$B$3:$E$940,2,FALSE),0)</f>
        <v>215</v>
      </c>
      <c r="O84" s="2">
        <f>IFERROR(VLOOKUP($G84,'Breakdown Log'!$B$3:$E$940,3,FALSE),0)</f>
        <v>365</v>
      </c>
      <c r="P84" s="2">
        <f t="shared" si="7"/>
        <v>0</v>
      </c>
      <c r="Q84" s="2">
        <f t="shared" si="8"/>
        <v>0</v>
      </c>
      <c r="R84" s="38">
        <f t="shared" si="9"/>
        <v>1.6610958904109587</v>
      </c>
      <c r="S84" s="76">
        <f t="shared" si="10"/>
        <v>2.82</v>
      </c>
      <c r="T84" s="38">
        <f>2.82/365*N84+'Breakdown Log'!$H$28*P84</f>
        <v>1.6610958904109587</v>
      </c>
      <c r="U84" s="78">
        <f>2.82/365*O84+'Breakdown Log'!$H$28*Q84</f>
        <v>2.82</v>
      </c>
    </row>
    <row r="85" spans="2:21" ht="14.4" customHeight="1" x14ac:dyDescent="0.4">
      <c r="B85" s="30">
        <f t="shared" si="11"/>
        <v>84</v>
      </c>
      <c r="C85" s="2" t="s">
        <v>45</v>
      </c>
      <c r="D85" s="2" t="s">
        <v>84</v>
      </c>
      <c r="E85" s="2">
        <v>12</v>
      </c>
      <c r="F85" s="2" t="s">
        <v>84</v>
      </c>
      <c r="G85" s="2">
        <v>94</v>
      </c>
      <c r="H85" s="2">
        <v>54</v>
      </c>
      <c r="I85" s="2" t="s">
        <v>95</v>
      </c>
      <c r="J85" s="31">
        <v>42125</v>
      </c>
      <c r="K85" s="31">
        <v>44347</v>
      </c>
      <c r="L85" s="31">
        <v>44926</v>
      </c>
      <c r="M85" s="2">
        <f t="shared" si="6"/>
        <v>580</v>
      </c>
      <c r="N85" s="2">
        <f>IFERROR(VLOOKUP($G85,'Breakdown Log'!$B$3:$E$940,2,FALSE),0)</f>
        <v>0</v>
      </c>
      <c r="O85" s="2">
        <f>IFERROR(VLOOKUP($G85,'Breakdown Log'!$B$3:$E$940,3,FALSE),0)</f>
        <v>0</v>
      </c>
      <c r="P85" s="2">
        <f t="shared" si="7"/>
        <v>215</v>
      </c>
      <c r="Q85" s="2">
        <f t="shared" si="8"/>
        <v>365</v>
      </c>
      <c r="R85" s="38">
        <f t="shared" si="9"/>
        <v>1.6610958904109587</v>
      </c>
      <c r="S85" s="76">
        <f t="shared" si="10"/>
        <v>2.82</v>
      </c>
      <c r="T85" s="38">
        <f>2.82/365*N85+'Breakdown Log'!$H$28*P85</f>
        <v>0</v>
      </c>
      <c r="U85" s="78">
        <f>2.82/365*O85+'Breakdown Log'!$H$28*Q85</f>
        <v>0</v>
      </c>
    </row>
    <row r="86" spans="2:21" ht="14.4" customHeight="1" x14ac:dyDescent="0.4">
      <c r="B86" s="30">
        <f t="shared" si="11"/>
        <v>85</v>
      </c>
      <c r="C86" s="2" t="s">
        <v>45</v>
      </c>
      <c r="D86" s="2" t="s">
        <v>84</v>
      </c>
      <c r="E86" s="2">
        <v>12</v>
      </c>
      <c r="F86" s="2" t="s">
        <v>84</v>
      </c>
      <c r="G86" s="2">
        <v>95</v>
      </c>
      <c r="H86" s="2">
        <v>55</v>
      </c>
      <c r="I86" s="2" t="s">
        <v>96</v>
      </c>
      <c r="J86" s="31">
        <v>42118</v>
      </c>
      <c r="K86" s="31">
        <v>44347</v>
      </c>
      <c r="L86" s="31">
        <v>44926</v>
      </c>
      <c r="M86" s="2">
        <f t="shared" si="6"/>
        <v>580</v>
      </c>
      <c r="N86" s="2">
        <f>IFERROR(VLOOKUP($G86,'Breakdown Log'!$B$3:$E$940,2,FALSE),0)</f>
        <v>0</v>
      </c>
      <c r="O86" s="2">
        <f>IFERROR(VLOOKUP($G86,'Breakdown Log'!$B$3:$E$940,3,FALSE),0)</f>
        <v>0</v>
      </c>
      <c r="P86" s="2">
        <f t="shared" si="7"/>
        <v>215</v>
      </c>
      <c r="Q86" s="2">
        <f t="shared" si="8"/>
        <v>365</v>
      </c>
      <c r="R86" s="38">
        <f t="shared" si="9"/>
        <v>1.6610958904109587</v>
      </c>
      <c r="S86" s="76">
        <f t="shared" si="10"/>
        <v>2.82</v>
      </c>
      <c r="T86" s="38">
        <f>2.82/365*N86+'Breakdown Log'!$H$28*P86</f>
        <v>0</v>
      </c>
      <c r="U86" s="78">
        <f>2.82/365*O86+'Breakdown Log'!$H$28*Q86</f>
        <v>0</v>
      </c>
    </row>
    <row r="87" spans="2:21" ht="14.4" customHeight="1" x14ac:dyDescent="0.4">
      <c r="B87" s="30">
        <f t="shared" si="11"/>
        <v>86</v>
      </c>
      <c r="C87" s="2" t="s">
        <v>45</v>
      </c>
      <c r="D87" s="2" t="s">
        <v>84</v>
      </c>
      <c r="E87" s="2">
        <v>12</v>
      </c>
      <c r="F87" s="2" t="s">
        <v>84</v>
      </c>
      <c r="G87" s="2">
        <v>96</v>
      </c>
      <c r="H87" s="2">
        <v>56</v>
      </c>
      <c r="I87" s="2" t="s">
        <v>97</v>
      </c>
      <c r="J87" s="31">
        <v>42109</v>
      </c>
      <c r="K87" s="31">
        <v>44347</v>
      </c>
      <c r="L87" s="31">
        <v>44926</v>
      </c>
      <c r="M87" s="2">
        <f t="shared" si="6"/>
        <v>580</v>
      </c>
      <c r="N87" s="2">
        <f>IFERROR(VLOOKUP($G87,'Breakdown Log'!$B$3:$E$940,2,FALSE),0)</f>
        <v>0</v>
      </c>
      <c r="O87" s="2">
        <f>IFERROR(VLOOKUP($G87,'Breakdown Log'!$B$3:$E$940,3,FALSE),0)</f>
        <v>0</v>
      </c>
      <c r="P87" s="2">
        <f t="shared" si="7"/>
        <v>215</v>
      </c>
      <c r="Q87" s="2">
        <f t="shared" si="8"/>
        <v>365</v>
      </c>
      <c r="R87" s="38">
        <f t="shared" si="9"/>
        <v>1.6610958904109587</v>
      </c>
      <c r="S87" s="76">
        <f t="shared" si="10"/>
        <v>2.82</v>
      </c>
      <c r="T87" s="38">
        <f>2.82/365*N87+'Breakdown Log'!$H$28*P87</f>
        <v>0</v>
      </c>
      <c r="U87" s="78">
        <f>2.82/365*O87+'Breakdown Log'!$H$28*Q87</f>
        <v>0</v>
      </c>
    </row>
    <row r="88" spans="2:21" ht="14.4" customHeight="1" x14ac:dyDescent="0.4">
      <c r="B88" s="30">
        <f t="shared" si="11"/>
        <v>87</v>
      </c>
      <c r="C88" s="2" t="s">
        <v>45</v>
      </c>
      <c r="D88" s="2" t="s">
        <v>84</v>
      </c>
      <c r="E88" s="2">
        <v>12</v>
      </c>
      <c r="F88" s="2" t="s">
        <v>84</v>
      </c>
      <c r="G88" s="2">
        <v>97</v>
      </c>
      <c r="H88" s="2">
        <v>57</v>
      </c>
      <c r="I88" s="2" t="s">
        <v>98</v>
      </c>
      <c r="J88" s="31">
        <v>42675</v>
      </c>
      <c r="K88" s="31">
        <v>44347</v>
      </c>
      <c r="L88" s="31">
        <v>44926</v>
      </c>
      <c r="M88" s="2">
        <f t="shared" si="6"/>
        <v>580</v>
      </c>
      <c r="N88" s="2">
        <f>IFERROR(VLOOKUP($G88,'Breakdown Log'!$B$3:$E$940,2,FALSE),0)</f>
        <v>0</v>
      </c>
      <c r="O88" s="2">
        <f>IFERROR(VLOOKUP($G88,'Breakdown Log'!$B$3:$E$940,3,FALSE),0)</f>
        <v>7</v>
      </c>
      <c r="P88" s="2">
        <f t="shared" si="7"/>
        <v>215</v>
      </c>
      <c r="Q88" s="2">
        <f t="shared" si="8"/>
        <v>358</v>
      </c>
      <c r="R88" s="38">
        <f t="shared" si="9"/>
        <v>1.6610958904109587</v>
      </c>
      <c r="S88" s="76">
        <f t="shared" si="10"/>
        <v>2.82</v>
      </c>
      <c r="T88" s="38">
        <f>2.82/365*N88+'Breakdown Log'!$H$28*P88</f>
        <v>0</v>
      </c>
      <c r="U88" s="78">
        <f>2.82/365*O88+'Breakdown Log'!$H$28*Q88</f>
        <v>5.4082191780821909E-2</v>
      </c>
    </row>
    <row r="89" spans="2:21" ht="14.4" customHeight="1" x14ac:dyDescent="0.4">
      <c r="B89" s="30">
        <f t="shared" si="11"/>
        <v>88</v>
      </c>
      <c r="C89" s="2" t="s">
        <v>45</v>
      </c>
      <c r="D89" s="2" t="s">
        <v>84</v>
      </c>
      <c r="E89" s="2">
        <v>12</v>
      </c>
      <c r="F89" s="2" t="s">
        <v>84</v>
      </c>
      <c r="G89" s="2">
        <v>98</v>
      </c>
      <c r="H89" s="2">
        <v>58</v>
      </c>
      <c r="I89" s="2" t="s">
        <v>99</v>
      </c>
      <c r="J89" s="31">
        <v>42918</v>
      </c>
      <c r="K89" s="31">
        <v>44347</v>
      </c>
      <c r="L89" s="31">
        <v>44926</v>
      </c>
      <c r="M89" s="2">
        <f t="shared" si="6"/>
        <v>580</v>
      </c>
      <c r="N89" s="2">
        <f>IFERROR(VLOOKUP($G89,'Breakdown Log'!$B$3:$E$940,2,FALSE),0)</f>
        <v>0</v>
      </c>
      <c r="O89" s="2">
        <f>IFERROR(VLOOKUP($G89,'Breakdown Log'!$B$3:$E$940,3,FALSE),0)</f>
        <v>0</v>
      </c>
      <c r="P89" s="2">
        <f t="shared" si="7"/>
        <v>215</v>
      </c>
      <c r="Q89" s="2">
        <f t="shared" si="8"/>
        <v>365</v>
      </c>
      <c r="R89" s="38">
        <f t="shared" si="9"/>
        <v>1.6610958904109587</v>
      </c>
      <c r="S89" s="76">
        <f t="shared" si="10"/>
        <v>2.82</v>
      </c>
      <c r="T89" s="38">
        <f>2.82/365*N89+'Breakdown Log'!$H$28*P89</f>
        <v>0</v>
      </c>
      <c r="U89" s="78">
        <f>2.82/365*O89+'Breakdown Log'!$H$28*Q89</f>
        <v>0</v>
      </c>
    </row>
    <row r="90" spans="2:21" ht="14.4" customHeight="1" x14ac:dyDescent="0.4">
      <c r="B90" s="30">
        <f t="shared" si="11"/>
        <v>89</v>
      </c>
      <c r="C90" s="2" t="s">
        <v>45</v>
      </c>
      <c r="D90" s="2" t="s">
        <v>84</v>
      </c>
      <c r="E90" s="2">
        <v>12</v>
      </c>
      <c r="F90" s="2" t="s">
        <v>84</v>
      </c>
      <c r="G90" s="2">
        <v>99</v>
      </c>
      <c r="H90" s="2">
        <v>59</v>
      </c>
      <c r="I90" s="2" t="s">
        <v>100</v>
      </c>
      <c r="J90" s="31">
        <v>42062</v>
      </c>
      <c r="K90" s="31">
        <v>44347</v>
      </c>
      <c r="L90" s="31">
        <v>44926</v>
      </c>
      <c r="M90" s="2">
        <f t="shared" si="6"/>
        <v>580</v>
      </c>
      <c r="N90" s="2">
        <f>IFERROR(VLOOKUP($G90,'Breakdown Log'!$B$3:$E$940,2,FALSE),0)</f>
        <v>0</v>
      </c>
      <c r="O90" s="2">
        <f>IFERROR(VLOOKUP($G90,'Breakdown Log'!$B$3:$E$940,3,FALSE),0)</f>
        <v>0</v>
      </c>
      <c r="P90" s="2">
        <f t="shared" si="7"/>
        <v>215</v>
      </c>
      <c r="Q90" s="2">
        <f t="shared" si="8"/>
        <v>365</v>
      </c>
      <c r="R90" s="38">
        <f t="shared" si="9"/>
        <v>1.6610958904109587</v>
      </c>
      <c r="S90" s="76">
        <f t="shared" si="10"/>
        <v>2.82</v>
      </c>
      <c r="T90" s="38">
        <f>2.82/365*N90+'Breakdown Log'!$H$28*P90</f>
        <v>0</v>
      </c>
      <c r="U90" s="78">
        <f>2.82/365*O90+'Breakdown Log'!$H$28*Q90</f>
        <v>0</v>
      </c>
    </row>
    <row r="91" spans="2:21" ht="14.4" customHeight="1" x14ac:dyDescent="0.4">
      <c r="B91" s="30">
        <f t="shared" si="11"/>
        <v>90</v>
      </c>
      <c r="C91" s="2" t="s">
        <v>45</v>
      </c>
      <c r="D91" s="2" t="s">
        <v>84</v>
      </c>
      <c r="E91" s="2">
        <v>12</v>
      </c>
      <c r="F91" s="2" t="s">
        <v>84</v>
      </c>
      <c r="G91" s="2">
        <v>100</v>
      </c>
      <c r="H91" s="2">
        <v>60</v>
      </c>
      <c r="I91" s="2" t="s">
        <v>101</v>
      </c>
      <c r="J91" s="31">
        <v>42149</v>
      </c>
      <c r="K91" s="31">
        <v>44347</v>
      </c>
      <c r="L91" s="31">
        <v>44926</v>
      </c>
      <c r="M91" s="2">
        <f t="shared" si="6"/>
        <v>580</v>
      </c>
      <c r="N91" s="2">
        <f>IFERROR(VLOOKUP($G91,'Breakdown Log'!$B$3:$E$940,2,FALSE),0)</f>
        <v>0</v>
      </c>
      <c r="O91" s="2">
        <f>IFERROR(VLOOKUP($G91,'Breakdown Log'!$B$3:$E$940,3,FALSE),0)</f>
        <v>0</v>
      </c>
      <c r="P91" s="2">
        <f t="shared" si="7"/>
        <v>215</v>
      </c>
      <c r="Q91" s="2">
        <f t="shared" si="8"/>
        <v>365</v>
      </c>
      <c r="R91" s="38">
        <f t="shared" si="9"/>
        <v>1.6610958904109587</v>
      </c>
      <c r="S91" s="76">
        <f t="shared" si="10"/>
        <v>2.82</v>
      </c>
      <c r="T91" s="38">
        <f>2.82/365*N91+'Breakdown Log'!$H$28*P91</f>
        <v>0</v>
      </c>
      <c r="U91" s="78">
        <f>2.82/365*O91+'Breakdown Log'!$H$28*Q91</f>
        <v>0</v>
      </c>
    </row>
    <row r="92" spans="2:21" ht="14.4" customHeight="1" x14ac:dyDescent="0.4">
      <c r="B92" s="30">
        <f t="shared" si="11"/>
        <v>91</v>
      </c>
      <c r="C92" s="2" t="s">
        <v>45</v>
      </c>
      <c r="D92" s="2" t="s">
        <v>84</v>
      </c>
      <c r="E92" s="2">
        <v>12</v>
      </c>
      <c r="F92" s="2" t="s">
        <v>84</v>
      </c>
      <c r="G92" s="2">
        <v>101</v>
      </c>
      <c r="H92" s="2">
        <v>61</v>
      </c>
      <c r="I92" s="2" t="s">
        <v>102</v>
      </c>
      <c r="J92" s="31">
        <v>42037</v>
      </c>
      <c r="K92" s="31">
        <v>44347</v>
      </c>
      <c r="L92" s="31">
        <v>44926</v>
      </c>
      <c r="M92" s="2">
        <f t="shared" si="6"/>
        <v>580</v>
      </c>
      <c r="N92" s="2">
        <f>IFERROR(VLOOKUP($G92,'Breakdown Log'!$B$3:$E$940,2,FALSE),0)</f>
        <v>0</v>
      </c>
      <c r="O92" s="2">
        <f>IFERROR(VLOOKUP($G92,'Breakdown Log'!$B$3:$E$940,3,FALSE),0)</f>
        <v>0</v>
      </c>
      <c r="P92" s="2">
        <f t="shared" si="7"/>
        <v>215</v>
      </c>
      <c r="Q92" s="2">
        <f t="shared" si="8"/>
        <v>365</v>
      </c>
      <c r="R92" s="38">
        <f t="shared" si="9"/>
        <v>1.6610958904109587</v>
      </c>
      <c r="S92" s="76">
        <f t="shared" si="10"/>
        <v>2.82</v>
      </c>
      <c r="T92" s="38">
        <f>2.82/365*N92+'Breakdown Log'!$H$28*P92</f>
        <v>0</v>
      </c>
      <c r="U92" s="78">
        <f>2.82/365*O92+'Breakdown Log'!$H$28*Q92</f>
        <v>0</v>
      </c>
    </row>
    <row r="93" spans="2:21" ht="14.4" customHeight="1" x14ac:dyDescent="0.4">
      <c r="B93" s="30">
        <f t="shared" si="11"/>
        <v>92</v>
      </c>
      <c r="C93" s="2" t="s">
        <v>45</v>
      </c>
      <c r="D93" s="2" t="s">
        <v>84</v>
      </c>
      <c r="E93" s="2">
        <v>13</v>
      </c>
      <c r="F93" s="2" t="s">
        <v>85</v>
      </c>
      <c r="G93" s="2">
        <v>102</v>
      </c>
      <c r="H93" s="2">
        <v>19</v>
      </c>
      <c r="I93" s="2" t="s">
        <v>103</v>
      </c>
      <c r="J93" s="31">
        <v>42040</v>
      </c>
      <c r="K93" s="31">
        <v>44347</v>
      </c>
      <c r="L93" s="31">
        <v>44926</v>
      </c>
      <c r="M93" s="2">
        <f t="shared" si="6"/>
        <v>580</v>
      </c>
      <c r="N93" s="2">
        <f>IFERROR(VLOOKUP($G93,'Breakdown Log'!$B$3:$E$940,2,FALSE),0)</f>
        <v>0</v>
      </c>
      <c r="O93" s="2">
        <f>IFERROR(VLOOKUP($G93,'Breakdown Log'!$B$3:$E$940,3,FALSE),0)</f>
        <v>0</v>
      </c>
      <c r="P93" s="2">
        <f t="shared" si="7"/>
        <v>215</v>
      </c>
      <c r="Q93" s="2">
        <f t="shared" si="8"/>
        <v>365</v>
      </c>
      <c r="R93" s="38">
        <f t="shared" si="9"/>
        <v>1.6610958904109587</v>
      </c>
      <c r="S93" s="76">
        <f t="shared" si="10"/>
        <v>2.82</v>
      </c>
      <c r="T93" s="38">
        <f>2.82/365*N93+'Breakdown Log'!$H$28*P93</f>
        <v>0</v>
      </c>
      <c r="U93" s="78">
        <f>2.82/365*O93+'Breakdown Log'!$H$28*Q93</f>
        <v>0</v>
      </c>
    </row>
    <row r="94" spans="2:21" ht="14.4" customHeight="1" x14ac:dyDescent="0.4">
      <c r="B94" s="30">
        <f t="shared" si="11"/>
        <v>93</v>
      </c>
      <c r="C94" s="2" t="s">
        <v>45</v>
      </c>
      <c r="D94" s="2" t="s">
        <v>84</v>
      </c>
      <c r="E94" s="2">
        <v>13</v>
      </c>
      <c r="F94" s="2" t="s">
        <v>85</v>
      </c>
      <c r="G94" s="2">
        <v>103</v>
      </c>
      <c r="H94" s="2">
        <v>21</v>
      </c>
      <c r="I94" s="2" t="s">
        <v>104</v>
      </c>
      <c r="J94" s="31">
        <v>42109</v>
      </c>
      <c r="K94" s="31">
        <v>44347</v>
      </c>
      <c r="L94" s="31">
        <v>44926</v>
      </c>
      <c r="M94" s="2">
        <f t="shared" si="6"/>
        <v>580</v>
      </c>
      <c r="N94" s="2">
        <f>IFERROR(VLOOKUP($G94,'Breakdown Log'!$B$3:$E$940,2,FALSE),0)</f>
        <v>0</v>
      </c>
      <c r="O94" s="2">
        <f>IFERROR(VLOOKUP($G94,'Breakdown Log'!$B$3:$E$940,3,FALSE),0)</f>
        <v>0</v>
      </c>
      <c r="P94" s="2">
        <f t="shared" si="7"/>
        <v>215</v>
      </c>
      <c r="Q94" s="2">
        <f t="shared" si="8"/>
        <v>365</v>
      </c>
      <c r="R94" s="38">
        <f t="shared" si="9"/>
        <v>1.6610958904109587</v>
      </c>
      <c r="S94" s="76">
        <f t="shared" si="10"/>
        <v>2.82</v>
      </c>
      <c r="T94" s="38">
        <f>2.82/365*N94+'Breakdown Log'!$H$28*P94</f>
        <v>0</v>
      </c>
      <c r="U94" s="78">
        <f>2.82/365*O94+'Breakdown Log'!$H$28*Q94</f>
        <v>0</v>
      </c>
    </row>
    <row r="95" spans="2:21" ht="14.4" customHeight="1" x14ac:dyDescent="0.4">
      <c r="B95" s="30">
        <f t="shared" si="11"/>
        <v>94</v>
      </c>
      <c r="C95" s="2" t="s">
        <v>12</v>
      </c>
      <c r="D95" s="2" t="s">
        <v>22</v>
      </c>
      <c r="E95" s="2">
        <v>57</v>
      </c>
      <c r="F95" s="2" t="s">
        <v>105</v>
      </c>
      <c r="G95" s="2">
        <v>104</v>
      </c>
      <c r="H95" s="2">
        <v>7</v>
      </c>
      <c r="I95" s="2" t="s">
        <v>106</v>
      </c>
      <c r="J95" s="31">
        <v>42899</v>
      </c>
      <c r="K95" s="31">
        <v>44347</v>
      </c>
      <c r="L95" s="31">
        <v>44926</v>
      </c>
      <c r="M95" s="2">
        <f t="shared" si="6"/>
        <v>580</v>
      </c>
      <c r="N95" s="2">
        <f>IFERROR(VLOOKUP($G95,'Breakdown Log'!$B$3:$E$940,2,FALSE),0)</f>
        <v>0</v>
      </c>
      <c r="O95" s="2">
        <f>IFERROR(VLOOKUP($G95,'Breakdown Log'!$B$3:$E$940,3,FALSE),0)</f>
        <v>0</v>
      </c>
      <c r="P95" s="2">
        <f t="shared" si="7"/>
        <v>215</v>
      </c>
      <c r="Q95" s="2">
        <f t="shared" si="8"/>
        <v>365</v>
      </c>
      <c r="R95" s="38">
        <f t="shared" si="9"/>
        <v>1.6610958904109587</v>
      </c>
      <c r="S95" s="76">
        <f t="shared" si="10"/>
        <v>2.82</v>
      </c>
      <c r="T95" s="38">
        <f>2.82/365*N95+'Breakdown Log'!$H$28*P95</f>
        <v>0</v>
      </c>
      <c r="U95" s="78">
        <f>2.82/365*O95+'Breakdown Log'!$H$28*Q95</f>
        <v>0</v>
      </c>
    </row>
    <row r="96" spans="2:21" ht="14.4" customHeight="1" x14ac:dyDescent="0.4">
      <c r="B96" s="30">
        <f t="shared" si="11"/>
        <v>95</v>
      </c>
      <c r="C96" s="2" t="s">
        <v>12</v>
      </c>
      <c r="D96" s="2" t="s">
        <v>22</v>
      </c>
      <c r="E96" s="2">
        <v>57</v>
      </c>
      <c r="F96" s="2" t="s">
        <v>105</v>
      </c>
      <c r="G96" s="2">
        <v>105</v>
      </c>
      <c r="H96" s="2">
        <v>18</v>
      </c>
      <c r="I96" s="2" t="s">
        <v>2542</v>
      </c>
      <c r="J96" s="31">
        <v>42113</v>
      </c>
      <c r="K96" s="31">
        <v>44347</v>
      </c>
      <c r="L96" s="31">
        <v>44926</v>
      </c>
      <c r="M96" s="2">
        <f t="shared" si="6"/>
        <v>580</v>
      </c>
      <c r="N96" s="2">
        <f>IFERROR(VLOOKUP($G96,'Breakdown Log'!$B$3:$E$940,2,FALSE),0)</f>
        <v>0</v>
      </c>
      <c r="O96" s="2">
        <f>IFERROR(VLOOKUP($G96,'Breakdown Log'!$B$3:$E$940,3,FALSE),0)</f>
        <v>0</v>
      </c>
      <c r="P96" s="2">
        <f t="shared" si="7"/>
        <v>215</v>
      </c>
      <c r="Q96" s="2">
        <f t="shared" si="8"/>
        <v>365</v>
      </c>
      <c r="R96" s="38">
        <f t="shared" si="9"/>
        <v>1.6610958904109587</v>
      </c>
      <c r="S96" s="76">
        <f t="shared" si="10"/>
        <v>2.82</v>
      </c>
      <c r="T96" s="38">
        <f>2.82/365*N96+'Breakdown Log'!$H$28*P96</f>
        <v>0</v>
      </c>
      <c r="U96" s="78">
        <f>2.82/365*O96+'Breakdown Log'!$H$28*Q96</f>
        <v>0</v>
      </c>
    </row>
    <row r="97" spans="2:21" ht="14.4" customHeight="1" x14ac:dyDescent="0.4">
      <c r="B97" s="30">
        <f t="shared" si="11"/>
        <v>96</v>
      </c>
      <c r="C97" s="2" t="s">
        <v>12</v>
      </c>
      <c r="D97" s="2" t="s">
        <v>22</v>
      </c>
      <c r="E97" s="2">
        <v>57</v>
      </c>
      <c r="F97" s="2" t="s">
        <v>105</v>
      </c>
      <c r="G97" s="2">
        <v>106</v>
      </c>
      <c r="H97" s="2">
        <v>21</v>
      </c>
      <c r="I97" s="2" t="s">
        <v>2539</v>
      </c>
      <c r="J97" s="31">
        <v>42110</v>
      </c>
      <c r="K97" s="31">
        <v>44347</v>
      </c>
      <c r="L97" s="31">
        <v>44926</v>
      </c>
      <c r="M97" s="2">
        <f t="shared" si="6"/>
        <v>580</v>
      </c>
      <c r="N97" s="2">
        <f>IFERROR(VLOOKUP($G97,'Breakdown Log'!$B$3:$E$940,2,FALSE),0)</f>
        <v>0</v>
      </c>
      <c r="O97" s="2">
        <f>IFERROR(VLOOKUP($G97,'Breakdown Log'!$B$3:$E$940,3,FALSE),0)</f>
        <v>0</v>
      </c>
      <c r="P97" s="2">
        <f t="shared" si="7"/>
        <v>215</v>
      </c>
      <c r="Q97" s="2">
        <f t="shared" si="8"/>
        <v>365</v>
      </c>
      <c r="R97" s="38">
        <f t="shared" si="9"/>
        <v>1.6610958904109587</v>
      </c>
      <c r="S97" s="76">
        <f t="shared" si="10"/>
        <v>2.82</v>
      </c>
      <c r="T97" s="38">
        <f>2.82/365*N97+'Breakdown Log'!$H$28*P97</f>
        <v>0</v>
      </c>
      <c r="U97" s="78">
        <f>2.82/365*O97+'Breakdown Log'!$H$28*Q97</f>
        <v>0</v>
      </c>
    </row>
    <row r="98" spans="2:21" ht="14.4" customHeight="1" x14ac:dyDescent="0.4">
      <c r="B98" s="30">
        <f t="shared" si="11"/>
        <v>97</v>
      </c>
      <c r="C98" s="2" t="s">
        <v>12</v>
      </c>
      <c r="D98" s="2" t="s">
        <v>22</v>
      </c>
      <c r="E98" s="2">
        <v>57</v>
      </c>
      <c r="F98" s="2" t="s">
        <v>105</v>
      </c>
      <c r="G98" s="2">
        <v>107</v>
      </c>
      <c r="H98" s="2">
        <v>80</v>
      </c>
      <c r="I98" s="2" t="s">
        <v>108</v>
      </c>
      <c r="J98" s="31">
        <v>42114</v>
      </c>
      <c r="K98" s="31">
        <v>44347</v>
      </c>
      <c r="L98" s="31">
        <v>44926</v>
      </c>
      <c r="M98" s="2">
        <f t="shared" si="6"/>
        <v>580</v>
      </c>
      <c r="N98" s="2">
        <f>IFERROR(VLOOKUP($G98,'Breakdown Log'!$B$3:$E$940,2,FALSE),0)</f>
        <v>215</v>
      </c>
      <c r="O98" s="2">
        <f>IFERROR(VLOOKUP($G98,'Breakdown Log'!$B$3:$E$940,3,FALSE),0)</f>
        <v>365</v>
      </c>
      <c r="P98" s="2">
        <f t="shared" si="7"/>
        <v>0</v>
      </c>
      <c r="Q98" s="2">
        <f t="shared" si="8"/>
        <v>0</v>
      </c>
      <c r="R98" s="38">
        <f t="shared" si="9"/>
        <v>1.6610958904109587</v>
      </c>
      <c r="S98" s="76">
        <f t="shared" si="10"/>
        <v>2.82</v>
      </c>
      <c r="T98" s="38">
        <f>2.82/365*N98+'Breakdown Log'!$H$28*P98</f>
        <v>1.6610958904109587</v>
      </c>
      <c r="U98" s="78">
        <f>2.82/365*O98+'Breakdown Log'!$H$28*Q98</f>
        <v>2.82</v>
      </c>
    </row>
    <row r="99" spans="2:21" ht="14.4" customHeight="1" x14ac:dyDescent="0.4">
      <c r="B99" s="30">
        <f t="shared" si="11"/>
        <v>98</v>
      </c>
      <c r="C99" s="2" t="s">
        <v>12</v>
      </c>
      <c r="D99" s="2" t="s">
        <v>22</v>
      </c>
      <c r="E99" s="2">
        <v>57</v>
      </c>
      <c r="F99" s="2" t="s">
        <v>105</v>
      </c>
      <c r="G99" s="2">
        <v>108</v>
      </c>
      <c r="H99" s="2">
        <v>81</v>
      </c>
      <c r="I99" s="2" t="s">
        <v>2536</v>
      </c>
      <c r="J99" s="31">
        <v>42104</v>
      </c>
      <c r="K99" s="31">
        <v>44347</v>
      </c>
      <c r="L99" s="31">
        <v>44926</v>
      </c>
      <c r="M99" s="2">
        <f t="shared" si="6"/>
        <v>580</v>
      </c>
      <c r="N99" s="2">
        <f>IFERROR(VLOOKUP($G99,'Breakdown Log'!$B$3:$E$940,2,FALSE),0)</f>
        <v>0</v>
      </c>
      <c r="O99" s="2">
        <f>IFERROR(VLOOKUP($G99,'Breakdown Log'!$B$3:$E$940,3,FALSE),0)</f>
        <v>3</v>
      </c>
      <c r="P99" s="2">
        <f t="shared" si="7"/>
        <v>215</v>
      </c>
      <c r="Q99" s="2">
        <f t="shared" si="8"/>
        <v>362</v>
      </c>
      <c r="R99" s="38">
        <f t="shared" si="9"/>
        <v>1.6610958904109587</v>
      </c>
      <c r="S99" s="76">
        <f t="shared" si="10"/>
        <v>2.82</v>
      </c>
      <c r="T99" s="38">
        <f>2.82/365*N99+'Breakdown Log'!$H$28*P99</f>
        <v>0</v>
      </c>
      <c r="U99" s="78">
        <f>2.82/365*O99+'Breakdown Log'!$H$28*Q99</f>
        <v>2.317808219178082E-2</v>
      </c>
    </row>
    <row r="100" spans="2:21" ht="14.4" customHeight="1" x14ac:dyDescent="0.4">
      <c r="B100" s="30">
        <f t="shared" si="11"/>
        <v>99</v>
      </c>
      <c r="C100" s="2" t="s">
        <v>12</v>
      </c>
      <c r="D100" s="2" t="s">
        <v>22</v>
      </c>
      <c r="E100" s="2">
        <v>57</v>
      </c>
      <c r="F100" s="2" t="s">
        <v>105</v>
      </c>
      <c r="G100" s="2">
        <v>109</v>
      </c>
      <c r="H100" s="2">
        <v>82</v>
      </c>
      <c r="I100" s="2" t="s">
        <v>110</v>
      </c>
      <c r="J100" s="31">
        <v>42125</v>
      </c>
      <c r="K100" s="31">
        <v>44347</v>
      </c>
      <c r="L100" s="31">
        <v>44926</v>
      </c>
      <c r="M100" s="2">
        <f t="shared" si="6"/>
        <v>580</v>
      </c>
      <c r="N100" s="2">
        <f>IFERROR(VLOOKUP($G100,'Breakdown Log'!$B$3:$E$940,2,FALSE),0)</f>
        <v>0</v>
      </c>
      <c r="O100" s="2">
        <f>IFERROR(VLOOKUP($G100,'Breakdown Log'!$B$3:$E$940,3,FALSE),0)</f>
        <v>3</v>
      </c>
      <c r="P100" s="2">
        <f t="shared" si="7"/>
        <v>215</v>
      </c>
      <c r="Q100" s="2">
        <f t="shared" si="8"/>
        <v>362</v>
      </c>
      <c r="R100" s="38">
        <f t="shared" si="9"/>
        <v>1.6610958904109587</v>
      </c>
      <c r="S100" s="76">
        <f t="shared" si="10"/>
        <v>2.82</v>
      </c>
      <c r="T100" s="38">
        <f>2.82/365*N100+'Breakdown Log'!$H$28*P100</f>
        <v>0</v>
      </c>
      <c r="U100" s="78">
        <f>2.82/365*O100+'Breakdown Log'!$H$28*Q100</f>
        <v>2.317808219178082E-2</v>
      </c>
    </row>
    <row r="101" spans="2:21" ht="14.4" customHeight="1" x14ac:dyDescent="0.4">
      <c r="B101" s="30">
        <f t="shared" si="11"/>
        <v>100</v>
      </c>
      <c r="C101" s="2" t="s">
        <v>12</v>
      </c>
      <c r="D101" s="2" t="s">
        <v>22</v>
      </c>
      <c r="E101" s="2">
        <v>57</v>
      </c>
      <c r="F101" s="2" t="s">
        <v>105</v>
      </c>
      <c r="G101" s="2">
        <v>110</v>
      </c>
      <c r="H101" s="2">
        <v>83</v>
      </c>
      <c r="I101" s="2" t="s">
        <v>7</v>
      </c>
      <c r="J101" s="31">
        <v>42172</v>
      </c>
      <c r="K101" s="31">
        <v>44347</v>
      </c>
      <c r="L101" s="31">
        <v>44926</v>
      </c>
      <c r="M101" s="2">
        <f t="shared" si="6"/>
        <v>580</v>
      </c>
      <c r="N101" s="2">
        <f>IFERROR(VLOOKUP($G101,'Breakdown Log'!$B$3:$E$940,2,FALSE),0)</f>
        <v>0</v>
      </c>
      <c r="O101" s="2">
        <f>IFERROR(VLOOKUP($G101,'Breakdown Log'!$B$3:$E$940,3,FALSE),0)</f>
        <v>1</v>
      </c>
      <c r="P101" s="2">
        <f t="shared" si="7"/>
        <v>215</v>
      </c>
      <c r="Q101" s="2">
        <f t="shared" si="8"/>
        <v>364</v>
      </c>
      <c r="R101" s="38">
        <f t="shared" si="9"/>
        <v>1.6610958904109587</v>
      </c>
      <c r="S101" s="76">
        <f t="shared" si="10"/>
        <v>2.82</v>
      </c>
      <c r="T101" s="38">
        <f>2.82/365*N101+'Breakdown Log'!$H$28*P101</f>
        <v>0</v>
      </c>
      <c r="U101" s="78">
        <f>2.82/365*O101+'Breakdown Log'!$H$28*Q101</f>
        <v>7.7260273972602732E-3</v>
      </c>
    </row>
    <row r="102" spans="2:21" ht="14.4" customHeight="1" x14ac:dyDescent="0.4">
      <c r="B102" s="30">
        <f t="shared" si="11"/>
        <v>101</v>
      </c>
      <c r="C102" s="2" t="s">
        <v>12</v>
      </c>
      <c r="D102" s="2" t="s">
        <v>22</v>
      </c>
      <c r="E102" s="2">
        <v>57</v>
      </c>
      <c r="F102" s="2" t="s">
        <v>105</v>
      </c>
      <c r="G102" s="2">
        <v>111</v>
      </c>
      <c r="H102" s="2">
        <v>84</v>
      </c>
      <c r="I102" s="2" t="s">
        <v>112</v>
      </c>
      <c r="J102" s="31">
        <v>42114</v>
      </c>
      <c r="K102" s="31">
        <v>44347</v>
      </c>
      <c r="L102" s="31">
        <v>44926</v>
      </c>
      <c r="M102" s="2">
        <f t="shared" si="6"/>
        <v>580</v>
      </c>
      <c r="N102" s="2">
        <f>IFERROR(VLOOKUP($G102,'Breakdown Log'!$B$3:$E$940,2,FALSE),0)</f>
        <v>0</v>
      </c>
      <c r="O102" s="2">
        <f>IFERROR(VLOOKUP($G102,'Breakdown Log'!$B$3:$E$940,3,FALSE),0)</f>
        <v>2</v>
      </c>
      <c r="P102" s="2">
        <f t="shared" si="7"/>
        <v>215</v>
      </c>
      <c r="Q102" s="2">
        <f t="shared" si="8"/>
        <v>363</v>
      </c>
      <c r="R102" s="38">
        <f t="shared" si="9"/>
        <v>1.6610958904109587</v>
      </c>
      <c r="S102" s="76">
        <f t="shared" si="10"/>
        <v>2.82</v>
      </c>
      <c r="T102" s="38">
        <f>2.82/365*N102+'Breakdown Log'!$H$28*P102</f>
        <v>0</v>
      </c>
      <c r="U102" s="78">
        <f>2.82/365*O102+'Breakdown Log'!$H$28*Q102</f>
        <v>1.5452054794520546E-2</v>
      </c>
    </row>
    <row r="103" spans="2:21" ht="14.4" customHeight="1" x14ac:dyDescent="0.4">
      <c r="B103" s="30">
        <f t="shared" si="11"/>
        <v>102</v>
      </c>
      <c r="C103" s="2" t="s">
        <v>12</v>
      </c>
      <c r="D103" s="2" t="s">
        <v>22</v>
      </c>
      <c r="E103" s="2">
        <v>57</v>
      </c>
      <c r="F103" s="2" t="s">
        <v>105</v>
      </c>
      <c r="G103" s="2">
        <v>112</v>
      </c>
      <c r="H103" s="2">
        <v>85</v>
      </c>
      <c r="I103" s="2" t="s">
        <v>113</v>
      </c>
      <c r="J103" s="31">
        <v>42114</v>
      </c>
      <c r="K103" s="31">
        <v>44347</v>
      </c>
      <c r="L103" s="31">
        <v>44926</v>
      </c>
      <c r="M103" s="2">
        <f t="shared" si="6"/>
        <v>580</v>
      </c>
      <c r="N103" s="2">
        <f>IFERROR(VLOOKUP($G103,'Breakdown Log'!$B$3:$E$940,2,FALSE),0)</f>
        <v>0</v>
      </c>
      <c r="O103" s="2">
        <f>IFERROR(VLOOKUP($G103,'Breakdown Log'!$B$3:$E$940,3,FALSE),0)</f>
        <v>0</v>
      </c>
      <c r="P103" s="2">
        <f t="shared" si="7"/>
        <v>215</v>
      </c>
      <c r="Q103" s="2">
        <f t="shared" si="8"/>
        <v>365</v>
      </c>
      <c r="R103" s="38">
        <f t="shared" si="9"/>
        <v>1.6610958904109587</v>
      </c>
      <c r="S103" s="76">
        <f t="shared" si="10"/>
        <v>2.82</v>
      </c>
      <c r="T103" s="38">
        <f>2.82/365*N103+'Breakdown Log'!$H$28*P103</f>
        <v>0</v>
      </c>
      <c r="U103" s="78">
        <f>2.82/365*O103+'Breakdown Log'!$H$28*Q103</f>
        <v>0</v>
      </c>
    </row>
    <row r="104" spans="2:21" ht="14.4" customHeight="1" x14ac:dyDescent="0.4">
      <c r="B104" s="30">
        <f t="shared" si="11"/>
        <v>103</v>
      </c>
      <c r="C104" s="2" t="s">
        <v>45</v>
      </c>
      <c r="D104" s="2" t="s">
        <v>84</v>
      </c>
      <c r="E104" s="2">
        <v>13</v>
      </c>
      <c r="F104" s="2" t="s">
        <v>85</v>
      </c>
      <c r="G104" s="2">
        <v>113</v>
      </c>
      <c r="H104" s="2">
        <v>22</v>
      </c>
      <c r="I104" s="2" t="s">
        <v>114</v>
      </c>
      <c r="J104" s="31">
        <v>42109</v>
      </c>
      <c r="K104" s="31">
        <v>44347</v>
      </c>
      <c r="L104" s="31">
        <v>44926</v>
      </c>
      <c r="M104" s="2">
        <f t="shared" si="6"/>
        <v>580</v>
      </c>
      <c r="N104" s="2">
        <f>IFERROR(VLOOKUP($G104,'Breakdown Log'!$B$3:$E$940,2,FALSE),0)</f>
        <v>0</v>
      </c>
      <c r="O104" s="2">
        <f>IFERROR(VLOOKUP($G104,'Breakdown Log'!$B$3:$E$940,3,FALSE),0)</f>
        <v>0</v>
      </c>
      <c r="P104" s="2">
        <f t="shared" si="7"/>
        <v>215</v>
      </c>
      <c r="Q104" s="2">
        <f t="shared" si="8"/>
        <v>365</v>
      </c>
      <c r="R104" s="38">
        <f t="shared" si="9"/>
        <v>1.6610958904109587</v>
      </c>
      <c r="S104" s="76">
        <f t="shared" si="10"/>
        <v>2.82</v>
      </c>
      <c r="T104" s="38">
        <f>2.82/365*N104+'Breakdown Log'!$H$28*P104</f>
        <v>0</v>
      </c>
      <c r="U104" s="78">
        <f>2.82/365*O104+'Breakdown Log'!$H$28*Q104</f>
        <v>0</v>
      </c>
    </row>
    <row r="105" spans="2:21" ht="14.4" customHeight="1" x14ac:dyDescent="0.4">
      <c r="B105" s="30">
        <f t="shared" si="11"/>
        <v>104</v>
      </c>
      <c r="C105" s="2" t="s">
        <v>36</v>
      </c>
      <c r="D105" s="2" t="s">
        <v>37</v>
      </c>
      <c r="E105" s="2">
        <v>910</v>
      </c>
      <c r="F105" s="2" t="s">
        <v>38</v>
      </c>
      <c r="G105" s="2">
        <v>114</v>
      </c>
      <c r="H105" s="2">
        <v>10</v>
      </c>
      <c r="I105" s="2" t="s">
        <v>115</v>
      </c>
      <c r="J105" s="31">
        <v>42202</v>
      </c>
      <c r="K105" s="31">
        <v>44347</v>
      </c>
      <c r="L105" s="31">
        <v>44926</v>
      </c>
      <c r="M105" s="2">
        <f t="shared" si="6"/>
        <v>580</v>
      </c>
      <c r="N105" s="2">
        <f>IFERROR(VLOOKUP($G105,'Breakdown Log'!$B$3:$E$940,2,FALSE),0)</f>
        <v>0</v>
      </c>
      <c r="O105" s="2">
        <f>IFERROR(VLOOKUP($G105,'Breakdown Log'!$B$3:$E$940,3,FALSE),0)</f>
        <v>0</v>
      </c>
      <c r="P105" s="2">
        <f t="shared" si="7"/>
        <v>215</v>
      </c>
      <c r="Q105" s="2">
        <f t="shared" si="8"/>
        <v>365</v>
      </c>
      <c r="R105" s="38">
        <f t="shared" si="9"/>
        <v>1.6610958904109587</v>
      </c>
      <c r="S105" s="76">
        <f t="shared" si="10"/>
        <v>2.82</v>
      </c>
      <c r="T105" s="38">
        <f>2.82/365*N105+'Breakdown Log'!$H$28*P105</f>
        <v>0</v>
      </c>
      <c r="U105" s="78">
        <f>2.82/365*O105+'Breakdown Log'!$H$28*Q105</f>
        <v>0</v>
      </c>
    </row>
    <row r="106" spans="2:21" ht="14.4" customHeight="1" x14ac:dyDescent="0.4">
      <c r="B106" s="30">
        <f t="shared" si="11"/>
        <v>105</v>
      </c>
      <c r="C106" s="2" t="s">
        <v>36</v>
      </c>
      <c r="D106" s="2" t="s">
        <v>37</v>
      </c>
      <c r="E106" s="2">
        <v>910</v>
      </c>
      <c r="F106" s="2" t="s">
        <v>38</v>
      </c>
      <c r="G106" s="2">
        <v>115</v>
      </c>
      <c r="H106" s="2">
        <v>11</v>
      </c>
      <c r="I106" s="2" t="s">
        <v>116</v>
      </c>
      <c r="J106" s="31">
        <v>42163</v>
      </c>
      <c r="K106" s="31">
        <v>44347</v>
      </c>
      <c r="L106" s="31">
        <v>44926</v>
      </c>
      <c r="M106" s="2">
        <f t="shared" si="6"/>
        <v>580</v>
      </c>
      <c r="N106" s="2">
        <f>IFERROR(VLOOKUP($G106,'Breakdown Log'!$B$3:$E$940,2,FALSE),0)</f>
        <v>0</v>
      </c>
      <c r="O106" s="2">
        <f>IFERROR(VLOOKUP($G106,'Breakdown Log'!$B$3:$E$940,3,FALSE),0)</f>
        <v>0</v>
      </c>
      <c r="P106" s="2">
        <f t="shared" si="7"/>
        <v>215</v>
      </c>
      <c r="Q106" s="2">
        <f t="shared" si="8"/>
        <v>365</v>
      </c>
      <c r="R106" s="38">
        <f t="shared" si="9"/>
        <v>1.6610958904109587</v>
      </c>
      <c r="S106" s="76">
        <f t="shared" si="10"/>
        <v>2.82</v>
      </c>
      <c r="T106" s="38">
        <f>2.82/365*N106+'Breakdown Log'!$H$28*P106</f>
        <v>0</v>
      </c>
      <c r="U106" s="78">
        <f>2.82/365*O106+'Breakdown Log'!$H$28*Q106</f>
        <v>0</v>
      </c>
    </row>
    <row r="107" spans="2:21" ht="14.4" customHeight="1" x14ac:dyDescent="0.4">
      <c r="B107" s="30">
        <f t="shared" si="11"/>
        <v>106</v>
      </c>
      <c r="C107" s="2" t="s">
        <v>36</v>
      </c>
      <c r="D107" s="2" t="s">
        <v>37</v>
      </c>
      <c r="E107" s="2">
        <v>910</v>
      </c>
      <c r="F107" s="2" t="s">
        <v>38</v>
      </c>
      <c r="G107" s="2">
        <v>116</v>
      </c>
      <c r="H107" s="2">
        <v>12</v>
      </c>
      <c r="I107" s="2" t="s">
        <v>117</v>
      </c>
      <c r="J107" s="31">
        <v>42060</v>
      </c>
      <c r="K107" s="31">
        <v>44347</v>
      </c>
      <c r="L107" s="31">
        <v>44926</v>
      </c>
      <c r="M107" s="2">
        <f t="shared" si="6"/>
        <v>580</v>
      </c>
      <c r="N107" s="2">
        <f>IFERROR(VLOOKUP($G107,'Breakdown Log'!$B$3:$E$940,2,FALSE),0)</f>
        <v>0</v>
      </c>
      <c r="O107" s="2">
        <f>IFERROR(VLOOKUP($G107,'Breakdown Log'!$B$3:$E$940,3,FALSE),0)</f>
        <v>0</v>
      </c>
      <c r="P107" s="2">
        <f t="shared" si="7"/>
        <v>215</v>
      </c>
      <c r="Q107" s="2">
        <f t="shared" si="8"/>
        <v>365</v>
      </c>
      <c r="R107" s="38">
        <f t="shared" si="9"/>
        <v>1.6610958904109587</v>
      </c>
      <c r="S107" s="76">
        <f t="shared" si="10"/>
        <v>2.82</v>
      </c>
      <c r="T107" s="38">
        <f>2.82/365*N107+'Breakdown Log'!$H$28*P107</f>
        <v>0</v>
      </c>
      <c r="U107" s="78">
        <f>2.82/365*O107+'Breakdown Log'!$H$28*Q107</f>
        <v>0</v>
      </c>
    </row>
    <row r="108" spans="2:21" ht="14.4" customHeight="1" x14ac:dyDescent="0.4">
      <c r="B108" s="30">
        <f t="shared" si="11"/>
        <v>107</v>
      </c>
      <c r="C108" s="2" t="s">
        <v>36</v>
      </c>
      <c r="D108" s="2" t="s">
        <v>37</v>
      </c>
      <c r="E108" s="2">
        <v>910</v>
      </c>
      <c r="F108" s="2" t="s">
        <v>38</v>
      </c>
      <c r="G108" s="2">
        <v>117</v>
      </c>
      <c r="H108" s="2">
        <v>13</v>
      </c>
      <c r="I108" s="2" t="s">
        <v>118</v>
      </c>
      <c r="J108" s="31">
        <v>42034</v>
      </c>
      <c r="K108" s="31">
        <v>44347</v>
      </c>
      <c r="L108" s="31">
        <v>44926</v>
      </c>
      <c r="M108" s="2">
        <f t="shared" si="6"/>
        <v>580</v>
      </c>
      <c r="N108" s="2">
        <f>IFERROR(VLOOKUP($G108,'Breakdown Log'!$B$3:$E$940,2,FALSE),0)</f>
        <v>0</v>
      </c>
      <c r="O108" s="2">
        <f>IFERROR(VLOOKUP($G108,'Breakdown Log'!$B$3:$E$940,3,FALSE),0)</f>
        <v>0</v>
      </c>
      <c r="P108" s="2">
        <f t="shared" si="7"/>
        <v>215</v>
      </c>
      <c r="Q108" s="2">
        <f t="shared" si="8"/>
        <v>365</v>
      </c>
      <c r="R108" s="38">
        <f t="shared" si="9"/>
        <v>1.6610958904109587</v>
      </c>
      <c r="S108" s="76">
        <f t="shared" si="10"/>
        <v>2.82</v>
      </c>
      <c r="T108" s="38">
        <f>2.82/365*N108+'Breakdown Log'!$H$28*P108</f>
        <v>0</v>
      </c>
      <c r="U108" s="78">
        <f>2.82/365*O108+'Breakdown Log'!$H$28*Q108</f>
        <v>0</v>
      </c>
    </row>
    <row r="109" spans="2:21" ht="14.4" customHeight="1" x14ac:dyDescent="0.4">
      <c r="B109" s="30">
        <f t="shared" si="11"/>
        <v>108</v>
      </c>
      <c r="C109" s="2" t="s">
        <v>36</v>
      </c>
      <c r="D109" s="2" t="s">
        <v>37</v>
      </c>
      <c r="E109" s="2">
        <v>910</v>
      </c>
      <c r="F109" s="2" t="s">
        <v>38</v>
      </c>
      <c r="G109" s="2">
        <v>118</v>
      </c>
      <c r="H109" s="2">
        <v>14</v>
      </c>
      <c r="I109" s="2" t="s">
        <v>119</v>
      </c>
      <c r="J109" s="31">
        <v>42186</v>
      </c>
      <c r="K109" s="31">
        <v>44347</v>
      </c>
      <c r="L109" s="31">
        <v>44926</v>
      </c>
      <c r="M109" s="2">
        <f t="shared" si="6"/>
        <v>580</v>
      </c>
      <c r="N109" s="2">
        <f>IFERROR(VLOOKUP($G109,'Breakdown Log'!$B$3:$E$940,2,FALSE),0)</f>
        <v>0</v>
      </c>
      <c r="O109" s="2">
        <f>IFERROR(VLOOKUP($G109,'Breakdown Log'!$B$3:$E$940,3,FALSE),0)</f>
        <v>0</v>
      </c>
      <c r="P109" s="2">
        <f t="shared" si="7"/>
        <v>215</v>
      </c>
      <c r="Q109" s="2">
        <f t="shared" si="8"/>
        <v>365</v>
      </c>
      <c r="R109" s="38">
        <f t="shared" si="9"/>
        <v>1.6610958904109587</v>
      </c>
      <c r="S109" s="76">
        <f t="shared" si="10"/>
        <v>2.82</v>
      </c>
      <c r="T109" s="38">
        <f>2.82/365*N109+'Breakdown Log'!$H$28*P109</f>
        <v>0</v>
      </c>
      <c r="U109" s="78">
        <f>2.82/365*O109+'Breakdown Log'!$H$28*Q109</f>
        <v>0</v>
      </c>
    </row>
    <row r="110" spans="2:21" ht="14.4" customHeight="1" x14ac:dyDescent="0.4">
      <c r="B110" s="30">
        <f t="shared" si="11"/>
        <v>109</v>
      </c>
      <c r="C110" s="2" t="s">
        <v>36</v>
      </c>
      <c r="D110" s="2" t="s">
        <v>37</v>
      </c>
      <c r="E110" s="2">
        <v>910</v>
      </c>
      <c r="F110" s="2" t="s">
        <v>38</v>
      </c>
      <c r="G110" s="2">
        <v>119</v>
      </c>
      <c r="H110" s="2">
        <v>15</v>
      </c>
      <c r="I110" s="2" t="s">
        <v>120</v>
      </c>
      <c r="J110" s="31">
        <v>42124</v>
      </c>
      <c r="K110" s="31">
        <v>44347</v>
      </c>
      <c r="L110" s="31">
        <v>44926</v>
      </c>
      <c r="M110" s="2">
        <f t="shared" si="6"/>
        <v>580</v>
      </c>
      <c r="N110" s="2">
        <f>IFERROR(VLOOKUP($G110,'Breakdown Log'!$B$3:$E$940,2,FALSE),0)</f>
        <v>0</v>
      </c>
      <c r="O110" s="2">
        <f>IFERROR(VLOOKUP($G110,'Breakdown Log'!$B$3:$E$940,3,FALSE),0)</f>
        <v>0</v>
      </c>
      <c r="P110" s="2">
        <f t="shared" si="7"/>
        <v>215</v>
      </c>
      <c r="Q110" s="2">
        <f t="shared" si="8"/>
        <v>365</v>
      </c>
      <c r="R110" s="38">
        <f t="shared" si="9"/>
        <v>1.6610958904109587</v>
      </c>
      <c r="S110" s="76">
        <f t="shared" si="10"/>
        <v>2.82</v>
      </c>
      <c r="T110" s="38">
        <f>2.82/365*N110+'Breakdown Log'!$H$28*P110</f>
        <v>0</v>
      </c>
      <c r="U110" s="78">
        <f>2.82/365*O110+'Breakdown Log'!$H$28*Q110</f>
        <v>0</v>
      </c>
    </row>
    <row r="111" spans="2:21" ht="14.4" customHeight="1" x14ac:dyDescent="0.4">
      <c r="B111" s="30">
        <f t="shared" si="11"/>
        <v>110</v>
      </c>
      <c r="C111" s="2" t="s">
        <v>36</v>
      </c>
      <c r="D111" s="2" t="s">
        <v>37</v>
      </c>
      <c r="E111" s="2">
        <v>910</v>
      </c>
      <c r="F111" s="2" t="s">
        <v>38</v>
      </c>
      <c r="G111" s="2">
        <v>120</v>
      </c>
      <c r="H111" s="2">
        <v>16</v>
      </c>
      <c r="I111" s="2" t="s">
        <v>121</v>
      </c>
      <c r="J111" s="31">
        <v>42904</v>
      </c>
      <c r="K111" s="31">
        <v>44347</v>
      </c>
      <c r="L111" s="31">
        <v>44926</v>
      </c>
      <c r="M111" s="2">
        <f t="shared" si="6"/>
        <v>580</v>
      </c>
      <c r="N111" s="2">
        <f>IFERROR(VLOOKUP($G111,'Breakdown Log'!$B$3:$E$940,2,FALSE),0)</f>
        <v>0</v>
      </c>
      <c r="O111" s="2">
        <f>IFERROR(VLOOKUP($G111,'Breakdown Log'!$B$3:$E$940,3,FALSE),0)</f>
        <v>0</v>
      </c>
      <c r="P111" s="2">
        <f t="shared" si="7"/>
        <v>215</v>
      </c>
      <c r="Q111" s="2">
        <f t="shared" si="8"/>
        <v>365</v>
      </c>
      <c r="R111" s="38">
        <f t="shared" si="9"/>
        <v>1.6610958904109587</v>
      </c>
      <c r="S111" s="76">
        <f t="shared" si="10"/>
        <v>2.82</v>
      </c>
      <c r="T111" s="38">
        <f>2.82/365*N111+'Breakdown Log'!$H$28*P111</f>
        <v>0</v>
      </c>
      <c r="U111" s="78">
        <f>2.82/365*O111+'Breakdown Log'!$H$28*Q111</f>
        <v>0</v>
      </c>
    </row>
    <row r="112" spans="2:21" ht="14.4" customHeight="1" x14ac:dyDescent="0.4">
      <c r="B112" s="30">
        <f t="shared" si="11"/>
        <v>111</v>
      </c>
      <c r="C112" s="2" t="s">
        <v>36</v>
      </c>
      <c r="D112" s="2" t="s">
        <v>37</v>
      </c>
      <c r="E112" s="2">
        <v>910</v>
      </c>
      <c r="F112" s="2" t="s">
        <v>38</v>
      </c>
      <c r="G112" s="2">
        <v>121</v>
      </c>
      <c r="H112" s="2">
        <v>17</v>
      </c>
      <c r="I112" s="2" t="s">
        <v>122</v>
      </c>
      <c r="J112" s="31">
        <v>42061</v>
      </c>
      <c r="K112" s="31">
        <v>44347</v>
      </c>
      <c r="L112" s="31">
        <v>44926</v>
      </c>
      <c r="M112" s="2">
        <f t="shared" si="6"/>
        <v>580</v>
      </c>
      <c r="N112" s="2">
        <f>IFERROR(VLOOKUP($G112,'Breakdown Log'!$B$3:$E$940,2,FALSE),0)</f>
        <v>0</v>
      </c>
      <c r="O112" s="2">
        <f>IFERROR(VLOOKUP($G112,'Breakdown Log'!$B$3:$E$940,3,FALSE),0)</f>
        <v>0</v>
      </c>
      <c r="P112" s="2">
        <f t="shared" si="7"/>
        <v>215</v>
      </c>
      <c r="Q112" s="2">
        <f t="shared" si="8"/>
        <v>365</v>
      </c>
      <c r="R112" s="38">
        <f t="shared" si="9"/>
        <v>1.6610958904109587</v>
      </c>
      <c r="S112" s="76">
        <f t="shared" si="10"/>
        <v>2.82</v>
      </c>
      <c r="T112" s="38">
        <f>2.82/365*N112+'Breakdown Log'!$H$28*P112</f>
        <v>0</v>
      </c>
      <c r="U112" s="78">
        <f>2.82/365*O112+'Breakdown Log'!$H$28*Q112</f>
        <v>0</v>
      </c>
    </row>
    <row r="113" spans="2:21" ht="14.4" customHeight="1" x14ac:dyDescent="0.4">
      <c r="B113" s="30">
        <f t="shared" si="11"/>
        <v>112</v>
      </c>
      <c r="C113" s="2" t="s">
        <v>36</v>
      </c>
      <c r="D113" s="2" t="s">
        <v>37</v>
      </c>
      <c r="E113" s="2">
        <v>910</v>
      </c>
      <c r="F113" s="2" t="s">
        <v>38</v>
      </c>
      <c r="G113" s="2">
        <v>122</v>
      </c>
      <c r="H113" s="2">
        <v>18</v>
      </c>
      <c r="I113" s="2" t="s">
        <v>123</v>
      </c>
      <c r="J113" s="31">
        <v>42083</v>
      </c>
      <c r="K113" s="31">
        <v>44347</v>
      </c>
      <c r="L113" s="31">
        <v>44926</v>
      </c>
      <c r="M113" s="2">
        <f t="shared" si="6"/>
        <v>580</v>
      </c>
      <c r="N113" s="2">
        <f>IFERROR(VLOOKUP($G113,'Breakdown Log'!$B$3:$E$940,2,FALSE),0)</f>
        <v>0</v>
      </c>
      <c r="O113" s="2">
        <f>IFERROR(VLOOKUP($G113,'Breakdown Log'!$B$3:$E$940,3,FALSE),0)</f>
        <v>0</v>
      </c>
      <c r="P113" s="2">
        <f t="shared" si="7"/>
        <v>215</v>
      </c>
      <c r="Q113" s="2">
        <f t="shared" si="8"/>
        <v>365</v>
      </c>
      <c r="R113" s="38">
        <f t="shared" si="9"/>
        <v>1.6610958904109587</v>
      </c>
      <c r="S113" s="76">
        <f t="shared" si="10"/>
        <v>2.82</v>
      </c>
      <c r="T113" s="38">
        <f>2.82/365*N113+'Breakdown Log'!$H$28*P113</f>
        <v>0</v>
      </c>
      <c r="U113" s="78">
        <f>2.82/365*O113+'Breakdown Log'!$H$28*Q113</f>
        <v>0</v>
      </c>
    </row>
    <row r="114" spans="2:21" ht="14.4" customHeight="1" x14ac:dyDescent="0.4">
      <c r="B114" s="30">
        <f t="shared" si="11"/>
        <v>113</v>
      </c>
      <c r="C114" s="2" t="s">
        <v>36</v>
      </c>
      <c r="D114" s="2" t="s">
        <v>37</v>
      </c>
      <c r="E114" s="2">
        <v>910</v>
      </c>
      <c r="F114" s="2" t="s">
        <v>38</v>
      </c>
      <c r="G114" s="2">
        <v>123</v>
      </c>
      <c r="H114" s="2">
        <v>19</v>
      </c>
      <c r="I114" s="2" t="s">
        <v>124</v>
      </c>
      <c r="J114" s="31">
        <v>42059</v>
      </c>
      <c r="K114" s="31">
        <v>44347</v>
      </c>
      <c r="L114" s="31">
        <v>44926</v>
      </c>
      <c r="M114" s="2">
        <f t="shared" si="6"/>
        <v>580</v>
      </c>
      <c r="N114" s="2">
        <f>IFERROR(VLOOKUP($G114,'Breakdown Log'!$B$3:$E$940,2,FALSE),0)</f>
        <v>0</v>
      </c>
      <c r="O114" s="2">
        <f>IFERROR(VLOOKUP($G114,'Breakdown Log'!$B$3:$E$940,3,FALSE),0)</f>
        <v>0</v>
      </c>
      <c r="P114" s="2">
        <f t="shared" si="7"/>
        <v>215</v>
      </c>
      <c r="Q114" s="2">
        <f t="shared" si="8"/>
        <v>365</v>
      </c>
      <c r="R114" s="38">
        <f t="shared" si="9"/>
        <v>1.6610958904109587</v>
      </c>
      <c r="S114" s="76">
        <f t="shared" si="10"/>
        <v>2.82</v>
      </c>
      <c r="T114" s="38">
        <f>2.82/365*N114+'Breakdown Log'!$H$28*P114</f>
        <v>0</v>
      </c>
      <c r="U114" s="78">
        <f>2.82/365*O114+'Breakdown Log'!$H$28*Q114</f>
        <v>0</v>
      </c>
    </row>
    <row r="115" spans="2:21" ht="14.4" customHeight="1" x14ac:dyDescent="0.4">
      <c r="B115" s="30">
        <f t="shared" si="11"/>
        <v>114</v>
      </c>
      <c r="C115" s="2" t="s">
        <v>36</v>
      </c>
      <c r="D115" s="2" t="s">
        <v>37</v>
      </c>
      <c r="E115" s="2">
        <v>910</v>
      </c>
      <c r="F115" s="2" t="s">
        <v>38</v>
      </c>
      <c r="G115" s="2">
        <v>124</v>
      </c>
      <c r="H115" s="2">
        <v>20</v>
      </c>
      <c r="I115" s="2" t="s">
        <v>125</v>
      </c>
      <c r="J115" s="31">
        <v>42073</v>
      </c>
      <c r="K115" s="31">
        <v>44347</v>
      </c>
      <c r="L115" s="31">
        <v>44926</v>
      </c>
      <c r="M115" s="2">
        <f t="shared" si="6"/>
        <v>580</v>
      </c>
      <c r="N115" s="2">
        <f>IFERROR(VLOOKUP($G115,'Breakdown Log'!$B$3:$E$940,2,FALSE),0)</f>
        <v>0</v>
      </c>
      <c r="O115" s="2">
        <f>IFERROR(VLOOKUP($G115,'Breakdown Log'!$B$3:$E$940,3,FALSE),0)</f>
        <v>0</v>
      </c>
      <c r="P115" s="2">
        <f t="shared" si="7"/>
        <v>215</v>
      </c>
      <c r="Q115" s="2">
        <f t="shared" si="8"/>
        <v>365</v>
      </c>
      <c r="R115" s="38">
        <f t="shared" si="9"/>
        <v>1.6610958904109587</v>
      </c>
      <c r="S115" s="76">
        <f t="shared" si="10"/>
        <v>2.82</v>
      </c>
      <c r="T115" s="38">
        <f>2.82/365*N115+'Breakdown Log'!$H$28*P115</f>
        <v>0</v>
      </c>
      <c r="U115" s="78">
        <f>2.82/365*O115+'Breakdown Log'!$H$28*Q115</f>
        <v>0</v>
      </c>
    </row>
    <row r="116" spans="2:21" ht="14.4" customHeight="1" x14ac:dyDescent="0.4">
      <c r="B116" s="30">
        <f t="shared" si="11"/>
        <v>115</v>
      </c>
      <c r="C116" s="2" t="s">
        <v>12</v>
      </c>
      <c r="D116" s="2" t="s">
        <v>22</v>
      </c>
      <c r="E116" s="2">
        <v>57</v>
      </c>
      <c r="F116" s="2" t="s">
        <v>105</v>
      </c>
      <c r="G116" s="2">
        <v>125</v>
      </c>
      <c r="H116" s="2">
        <v>26</v>
      </c>
      <c r="I116" s="2" t="s">
        <v>126</v>
      </c>
      <c r="J116" s="31">
        <v>42871</v>
      </c>
      <c r="K116" s="31">
        <v>44347</v>
      </c>
      <c r="L116" s="31">
        <v>44926</v>
      </c>
      <c r="M116" s="2">
        <f t="shared" si="6"/>
        <v>580</v>
      </c>
      <c r="N116" s="2">
        <f>IFERROR(VLOOKUP($G116,'Breakdown Log'!$B$3:$E$940,2,FALSE),0)</f>
        <v>0</v>
      </c>
      <c r="O116" s="2">
        <f>IFERROR(VLOOKUP($G116,'Breakdown Log'!$B$3:$E$940,3,FALSE),0)</f>
        <v>0</v>
      </c>
      <c r="P116" s="2">
        <f t="shared" si="7"/>
        <v>215</v>
      </c>
      <c r="Q116" s="2">
        <f t="shared" si="8"/>
        <v>365</v>
      </c>
      <c r="R116" s="38">
        <f t="shared" si="9"/>
        <v>1.6610958904109587</v>
      </c>
      <c r="S116" s="76">
        <f t="shared" si="10"/>
        <v>2.82</v>
      </c>
      <c r="T116" s="38">
        <f>2.82/365*N116+'Breakdown Log'!$H$28*P116</f>
        <v>0</v>
      </c>
      <c r="U116" s="78">
        <f>2.82/365*O116+'Breakdown Log'!$H$28*Q116</f>
        <v>0</v>
      </c>
    </row>
    <row r="117" spans="2:21" ht="14.4" customHeight="1" x14ac:dyDescent="0.4">
      <c r="B117" s="30">
        <f t="shared" si="11"/>
        <v>116</v>
      </c>
      <c r="C117" s="2" t="s">
        <v>12</v>
      </c>
      <c r="D117" s="2" t="s">
        <v>127</v>
      </c>
      <c r="E117" s="2">
        <v>288</v>
      </c>
      <c r="F117" s="2" t="s">
        <v>128</v>
      </c>
      <c r="G117" s="2">
        <v>126</v>
      </c>
      <c r="H117" s="2">
        <v>4</v>
      </c>
      <c r="I117" s="2" t="s">
        <v>2577</v>
      </c>
      <c r="J117" s="31">
        <v>42267</v>
      </c>
      <c r="K117" s="31">
        <v>44347</v>
      </c>
      <c r="L117" s="31">
        <v>44926</v>
      </c>
      <c r="M117" s="2">
        <f t="shared" si="6"/>
        <v>580</v>
      </c>
      <c r="N117" s="2">
        <f>IFERROR(VLOOKUP($G117,'Breakdown Log'!$B$3:$E$940,2,FALSE),0)</f>
        <v>117</v>
      </c>
      <c r="O117" s="2">
        <f>IFERROR(VLOOKUP($G117,'Breakdown Log'!$B$3:$E$940,3,FALSE),0)</f>
        <v>0</v>
      </c>
      <c r="P117" s="2">
        <f t="shared" si="7"/>
        <v>98</v>
      </c>
      <c r="Q117" s="2">
        <f t="shared" si="8"/>
        <v>365</v>
      </c>
      <c r="R117" s="38">
        <f t="shared" si="9"/>
        <v>1.6610958904109587</v>
      </c>
      <c r="S117" s="76">
        <f t="shared" si="10"/>
        <v>2.82</v>
      </c>
      <c r="T117" s="38">
        <f>2.82/365*N117+'Breakdown Log'!$H$28*P117</f>
        <v>0.90394520547945201</v>
      </c>
      <c r="U117" s="78">
        <f>2.82/365*O117+'Breakdown Log'!$H$28*Q117</f>
        <v>0</v>
      </c>
    </row>
    <row r="118" spans="2:21" ht="14.4" customHeight="1" x14ac:dyDescent="0.4">
      <c r="B118" s="30">
        <f t="shared" si="11"/>
        <v>117</v>
      </c>
      <c r="C118" s="2" t="s">
        <v>12</v>
      </c>
      <c r="D118" s="2" t="s">
        <v>127</v>
      </c>
      <c r="E118" s="2">
        <v>288</v>
      </c>
      <c r="F118" s="2" t="s">
        <v>128</v>
      </c>
      <c r="G118" s="2">
        <v>127</v>
      </c>
      <c r="H118" s="2">
        <v>13</v>
      </c>
      <c r="I118" s="2" t="s">
        <v>129</v>
      </c>
      <c r="J118" s="31">
        <v>42267</v>
      </c>
      <c r="K118" s="31">
        <v>44347</v>
      </c>
      <c r="L118" s="31">
        <v>44926</v>
      </c>
      <c r="M118" s="2">
        <f t="shared" si="6"/>
        <v>580</v>
      </c>
      <c r="N118" s="2">
        <f>IFERROR(VLOOKUP($G118,'Breakdown Log'!$B$3:$E$940,2,FALSE),0)</f>
        <v>0</v>
      </c>
      <c r="O118" s="2">
        <f>IFERROR(VLOOKUP($G118,'Breakdown Log'!$B$3:$E$940,3,FALSE),0)</f>
        <v>0</v>
      </c>
      <c r="P118" s="2">
        <f t="shared" si="7"/>
        <v>215</v>
      </c>
      <c r="Q118" s="2">
        <f t="shared" si="8"/>
        <v>365</v>
      </c>
      <c r="R118" s="38">
        <f t="shared" si="9"/>
        <v>1.6610958904109587</v>
      </c>
      <c r="S118" s="76">
        <f t="shared" si="10"/>
        <v>2.82</v>
      </c>
      <c r="T118" s="38">
        <f>2.82/365*N118+'Breakdown Log'!$H$28*P118</f>
        <v>0</v>
      </c>
      <c r="U118" s="78">
        <f>2.82/365*O118+'Breakdown Log'!$H$28*Q118</f>
        <v>0</v>
      </c>
    </row>
    <row r="119" spans="2:21" ht="14.4" customHeight="1" x14ac:dyDescent="0.4">
      <c r="B119" s="30">
        <f t="shared" si="11"/>
        <v>118</v>
      </c>
      <c r="C119" s="2" t="s">
        <v>12</v>
      </c>
      <c r="D119" s="2" t="s">
        <v>127</v>
      </c>
      <c r="E119" s="2">
        <v>288</v>
      </c>
      <c r="F119" s="2" t="s">
        <v>128</v>
      </c>
      <c r="G119" s="2">
        <v>128</v>
      </c>
      <c r="H119" s="2">
        <v>29</v>
      </c>
      <c r="I119" s="2" t="s">
        <v>130</v>
      </c>
      <c r="J119" s="31">
        <v>42267</v>
      </c>
      <c r="K119" s="31">
        <v>44347</v>
      </c>
      <c r="L119" s="31">
        <v>44926</v>
      </c>
      <c r="M119" s="2">
        <f t="shared" si="6"/>
        <v>580</v>
      </c>
      <c r="N119" s="2">
        <f>IFERROR(VLOOKUP($G119,'Breakdown Log'!$B$3:$E$940,2,FALSE),0)</f>
        <v>0</v>
      </c>
      <c r="O119" s="2">
        <f>IFERROR(VLOOKUP($G119,'Breakdown Log'!$B$3:$E$940,3,FALSE),0)</f>
        <v>0</v>
      </c>
      <c r="P119" s="2">
        <f t="shared" si="7"/>
        <v>215</v>
      </c>
      <c r="Q119" s="2">
        <f t="shared" si="8"/>
        <v>365</v>
      </c>
      <c r="R119" s="38">
        <f t="shared" si="9"/>
        <v>1.6610958904109587</v>
      </c>
      <c r="S119" s="76">
        <f t="shared" si="10"/>
        <v>2.82</v>
      </c>
      <c r="T119" s="38">
        <f>2.82/365*N119+'Breakdown Log'!$H$28*P119</f>
        <v>0</v>
      </c>
      <c r="U119" s="78">
        <f>2.82/365*O119+'Breakdown Log'!$H$28*Q119</f>
        <v>0</v>
      </c>
    </row>
    <row r="120" spans="2:21" ht="14.4" customHeight="1" x14ac:dyDescent="0.4">
      <c r="B120" s="30">
        <f t="shared" si="11"/>
        <v>119</v>
      </c>
      <c r="C120" s="2" t="s">
        <v>12</v>
      </c>
      <c r="D120" s="2" t="s">
        <v>127</v>
      </c>
      <c r="E120" s="2">
        <v>288</v>
      </c>
      <c r="F120" s="2" t="s">
        <v>128</v>
      </c>
      <c r="G120" s="2">
        <v>129</v>
      </c>
      <c r="H120" s="2">
        <v>38</v>
      </c>
      <c r="I120" s="2" t="s">
        <v>2578</v>
      </c>
      <c r="J120" s="31">
        <v>42267</v>
      </c>
      <c r="K120" s="31">
        <v>44347</v>
      </c>
      <c r="L120" s="31">
        <v>44926</v>
      </c>
      <c r="M120" s="2">
        <f t="shared" si="6"/>
        <v>580</v>
      </c>
      <c r="N120" s="2">
        <f>IFERROR(VLOOKUP($G120,'Breakdown Log'!$B$3:$E$940,2,FALSE),0)</f>
        <v>280</v>
      </c>
      <c r="O120" s="2">
        <f>IFERROR(VLOOKUP($G120,'Breakdown Log'!$B$3:$E$940,3,FALSE),0)</f>
        <v>1</v>
      </c>
      <c r="P120" s="2">
        <f t="shared" si="7"/>
        <v>-65</v>
      </c>
      <c r="Q120" s="2">
        <f t="shared" si="8"/>
        <v>364</v>
      </c>
      <c r="R120" s="38">
        <f t="shared" si="9"/>
        <v>1.6610958904109587</v>
      </c>
      <c r="S120" s="76">
        <f t="shared" si="10"/>
        <v>2.82</v>
      </c>
      <c r="T120" s="38">
        <f>2.82/365*N120+'Breakdown Log'!$H$28*P120</f>
        <v>2.1632876712328764</v>
      </c>
      <c r="U120" s="78">
        <f>2.82/365*O120+'Breakdown Log'!$H$28*Q120</f>
        <v>7.7260273972602732E-3</v>
      </c>
    </row>
    <row r="121" spans="2:21" ht="14.4" customHeight="1" x14ac:dyDescent="0.4">
      <c r="B121" s="30">
        <f t="shared" si="11"/>
        <v>120</v>
      </c>
      <c r="C121" s="2" t="s">
        <v>12</v>
      </c>
      <c r="D121" s="2" t="s">
        <v>127</v>
      </c>
      <c r="E121" s="2">
        <v>288</v>
      </c>
      <c r="F121" s="2" t="s">
        <v>128</v>
      </c>
      <c r="G121" s="2">
        <v>130</v>
      </c>
      <c r="H121" s="2">
        <v>48</v>
      </c>
      <c r="I121" s="2" t="s">
        <v>132</v>
      </c>
      <c r="J121" s="31">
        <v>42897</v>
      </c>
      <c r="K121" s="31">
        <v>44347</v>
      </c>
      <c r="L121" s="31">
        <v>44926</v>
      </c>
      <c r="M121" s="2">
        <f t="shared" si="6"/>
        <v>580</v>
      </c>
      <c r="N121" s="2">
        <f>IFERROR(VLOOKUP($G121,'Breakdown Log'!$B$3:$E$940,2,FALSE),0)</f>
        <v>0</v>
      </c>
      <c r="O121" s="2">
        <f>IFERROR(VLOOKUP($G121,'Breakdown Log'!$B$3:$E$940,3,FALSE),0)</f>
        <v>0</v>
      </c>
      <c r="P121" s="2">
        <f t="shared" si="7"/>
        <v>215</v>
      </c>
      <c r="Q121" s="2">
        <f t="shared" si="8"/>
        <v>365</v>
      </c>
      <c r="R121" s="38">
        <f t="shared" si="9"/>
        <v>1.6610958904109587</v>
      </c>
      <c r="S121" s="76">
        <f t="shared" si="10"/>
        <v>2.82</v>
      </c>
      <c r="T121" s="38">
        <f>2.82/365*N121+'Breakdown Log'!$H$28*P121</f>
        <v>0</v>
      </c>
      <c r="U121" s="78">
        <f>2.82/365*O121+'Breakdown Log'!$H$28*Q121</f>
        <v>0</v>
      </c>
    </row>
    <row r="122" spans="2:21" ht="14.4" customHeight="1" x14ac:dyDescent="0.4">
      <c r="B122" s="30">
        <f t="shared" si="11"/>
        <v>121</v>
      </c>
      <c r="C122" s="2" t="s">
        <v>12</v>
      </c>
      <c r="D122" s="2" t="s">
        <v>127</v>
      </c>
      <c r="E122" s="2">
        <v>288</v>
      </c>
      <c r="F122" s="2" t="s">
        <v>128</v>
      </c>
      <c r="G122" s="2">
        <v>131</v>
      </c>
      <c r="H122" s="2">
        <v>58</v>
      </c>
      <c r="I122" s="2" t="s">
        <v>133</v>
      </c>
      <c r="J122" s="31">
        <v>42328</v>
      </c>
      <c r="K122" s="31">
        <v>44347</v>
      </c>
      <c r="L122" s="31">
        <v>44926</v>
      </c>
      <c r="M122" s="2">
        <f t="shared" si="6"/>
        <v>580</v>
      </c>
      <c r="N122" s="2">
        <f>IFERROR(VLOOKUP($G122,'Breakdown Log'!$B$3:$E$940,2,FALSE),0)</f>
        <v>90</v>
      </c>
      <c r="O122" s="2">
        <f>IFERROR(VLOOKUP($G122,'Breakdown Log'!$B$3:$E$940,3,FALSE),0)</f>
        <v>0</v>
      </c>
      <c r="P122" s="2">
        <f t="shared" si="7"/>
        <v>125</v>
      </c>
      <c r="Q122" s="2">
        <f t="shared" si="8"/>
        <v>365</v>
      </c>
      <c r="R122" s="38">
        <f t="shared" si="9"/>
        <v>1.6610958904109587</v>
      </c>
      <c r="S122" s="76">
        <f t="shared" si="10"/>
        <v>2.82</v>
      </c>
      <c r="T122" s="38">
        <f>2.82/365*N122+'Breakdown Log'!$H$28*P122</f>
        <v>0.69534246575342462</v>
      </c>
      <c r="U122" s="78">
        <f>2.82/365*O122+'Breakdown Log'!$H$28*Q122</f>
        <v>0</v>
      </c>
    </row>
    <row r="123" spans="2:21" ht="14.4" customHeight="1" x14ac:dyDescent="0.4">
      <c r="B123" s="30">
        <f t="shared" si="11"/>
        <v>122</v>
      </c>
      <c r="C123" s="2" t="s">
        <v>12</v>
      </c>
      <c r="D123" s="2" t="s">
        <v>127</v>
      </c>
      <c r="E123" s="2">
        <v>288</v>
      </c>
      <c r="F123" s="2" t="s">
        <v>128</v>
      </c>
      <c r="G123" s="2">
        <v>132</v>
      </c>
      <c r="H123" s="2">
        <v>62</v>
      </c>
      <c r="I123" s="2" t="s">
        <v>2595</v>
      </c>
      <c r="J123" s="31">
        <v>42328</v>
      </c>
      <c r="K123" s="31">
        <v>44347</v>
      </c>
      <c r="L123" s="31">
        <v>44926</v>
      </c>
      <c r="M123" s="2">
        <f t="shared" si="6"/>
        <v>580</v>
      </c>
      <c r="N123" s="2">
        <f>IFERROR(VLOOKUP($G123,'Breakdown Log'!$B$3:$E$940,2,FALSE),0)</f>
        <v>0</v>
      </c>
      <c r="O123" s="2">
        <f>IFERROR(VLOOKUP($G123,'Breakdown Log'!$B$3:$E$940,3,FALSE),0)</f>
        <v>1</v>
      </c>
      <c r="P123" s="2">
        <f t="shared" si="7"/>
        <v>215</v>
      </c>
      <c r="Q123" s="2">
        <f t="shared" si="8"/>
        <v>364</v>
      </c>
      <c r="R123" s="38">
        <f t="shared" si="9"/>
        <v>1.6610958904109587</v>
      </c>
      <c r="S123" s="76">
        <f t="shared" si="10"/>
        <v>2.82</v>
      </c>
      <c r="T123" s="38">
        <f>2.82/365*N123+'Breakdown Log'!$H$28*P123</f>
        <v>0</v>
      </c>
      <c r="U123" s="78">
        <f>2.82/365*O123+'Breakdown Log'!$H$28*Q123</f>
        <v>7.7260273972602732E-3</v>
      </c>
    </row>
    <row r="124" spans="2:21" ht="14.4" customHeight="1" x14ac:dyDescent="0.4">
      <c r="B124" s="30">
        <f t="shared" si="11"/>
        <v>123</v>
      </c>
      <c r="C124" s="2" t="s">
        <v>12</v>
      </c>
      <c r="D124" s="2" t="s">
        <v>127</v>
      </c>
      <c r="E124" s="2">
        <v>288</v>
      </c>
      <c r="F124" s="2" t="s">
        <v>128</v>
      </c>
      <c r="G124" s="2">
        <v>133</v>
      </c>
      <c r="H124" s="2">
        <v>66</v>
      </c>
      <c r="I124" s="2" t="s">
        <v>135</v>
      </c>
      <c r="J124" s="31">
        <v>42328</v>
      </c>
      <c r="K124" s="31">
        <v>44347</v>
      </c>
      <c r="L124" s="31">
        <v>44926</v>
      </c>
      <c r="M124" s="2">
        <f t="shared" si="6"/>
        <v>580</v>
      </c>
      <c r="N124" s="2">
        <f>IFERROR(VLOOKUP($G124,'Breakdown Log'!$B$3:$E$940,2,FALSE),0)</f>
        <v>215</v>
      </c>
      <c r="O124" s="2">
        <f>IFERROR(VLOOKUP($G124,'Breakdown Log'!$B$3:$E$940,3,FALSE),0)</f>
        <v>365</v>
      </c>
      <c r="P124" s="2">
        <f t="shared" si="7"/>
        <v>0</v>
      </c>
      <c r="Q124" s="2">
        <f t="shared" si="8"/>
        <v>0</v>
      </c>
      <c r="R124" s="38">
        <f t="shared" si="9"/>
        <v>1.6610958904109587</v>
      </c>
      <c r="S124" s="76">
        <f t="shared" si="10"/>
        <v>2.82</v>
      </c>
      <c r="T124" s="38">
        <f>2.82/365*N124+'Breakdown Log'!$H$28*P124</f>
        <v>1.6610958904109587</v>
      </c>
      <c r="U124" s="78">
        <f>2.82/365*O124+'Breakdown Log'!$H$28*Q124</f>
        <v>2.82</v>
      </c>
    </row>
    <row r="125" spans="2:21" ht="14.4" customHeight="1" x14ac:dyDescent="0.4">
      <c r="B125" s="30">
        <f t="shared" si="11"/>
        <v>124</v>
      </c>
      <c r="C125" s="2" t="s">
        <v>12</v>
      </c>
      <c r="D125" s="2" t="s">
        <v>127</v>
      </c>
      <c r="E125" s="2">
        <v>288</v>
      </c>
      <c r="F125" s="2" t="s">
        <v>128</v>
      </c>
      <c r="G125" s="2">
        <v>134</v>
      </c>
      <c r="H125" s="2">
        <v>68</v>
      </c>
      <c r="I125" s="2" t="s">
        <v>136</v>
      </c>
      <c r="J125" s="31">
        <v>42328</v>
      </c>
      <c r="K125" s="31">
        <v>44347</v>
      </c>
      <c r="L125" s="31">
        <v>44926</v>
      </c>
      <c r="M125" s="2">
        <f t="shared" si="6"/>
        <v>580</v>
      </c>
      <c r="N125" s="2">
        <f>IFERROR(VLOOKUP($G125,'Breakdown Log'!$B$3:$E$940,2,FALSE),0)</f>
        <v>72</v>
      </c>
      <c r="O125" s="2">
        <f>IFERROR(VLOOKUP($G125,'Breakdown Log'!$B$3:$E$940,3,FALSE),0)</f>
        <v>0</v>
      </c>
      <c r="P125" s="2">
        <f t="shared" si="7"/>
        <v>143</v>
      </c>
      <c r="Q125" s="2">
        <f t="shared" si="8"/>
        <v>365</v>
      </c>
      <c r="R125" s="38">
        <f t="shared" si="9"/>
        <v>1.6610958904109587</v>
      </c>
      <c r="S125" s="76">
        <f t="shared" si="10"/>
        <v>2.82</v>
      </c>
      <c r="T125" s="38">
        <f>2.82/365*N125+'Breakdown Log'!$H$28*P125</f>
        <v>0.5562739726027397</v>
      </c>
      <c r="U125" s="78">
        <f>2.82/365*O125+'Breakdown Log'!$H$28*Q125</f>
        <v>0</v>
      </c>
    </row>
    <row r="126" spans="2:21" ht="14.4" customHeight="1" x14ac:dyDescent="0.4">
      <c r="B126" s="30">
        <f t="shared" si="11"/>
        <v>125</v>
      </c>
      <c r="C126" s="2" t="s">
        <v>12</v>
      </c>
      <c r="D126" s="2" t="s">
        <v>127</v>
      </c>
      <c r="E126" s="2">
        <v>288</v>
      </c>
      <c r="F126" s="2" t="s">
        <v>128</v>
      </c>
      <c r="G126" s="2">
        <v>135</v>
      </c>
      <c r="H126" s="2">
        <v>69</v>
      </c>
      <c r="I126" s="2" t="s">
        <v>137</v>
      </c>
      <c r="J126" s="31">
        <v>42328</v>
      </c>
      <c r="K126" s="31">
        <v>44347</v>
      </c>
      <c r="L126" s="31">
        <v>44926</v>
      </c>
      <c r="M126" s="2">
        <f t="shared" si="6"/>
        <v>580</v>
      </c>
      <c r="N126" s="2">
        <f>IFERROR(VLOOKUP($G126,'Breakdown Log'!$B$3:$E$940,2,FALSE),0)</f>
        <v>72</v>
      </c>
      <c r="O126" s="2">
        <f>IFERROR(VLOOKUP($G126,'Breakdown Log'!$B$3:$E$940,3,FALSE),0)</f>
        <v>0</v>
      </c>
      <c r="P126" s="2">
        <f t="shared" si="7"/>
        <v>143</v>
      </c>
      <c r="Q126" s="2">
        <f t="shared" si="8"/>
        <v>365</v>
      </c>
      <c r="R126" s="38">
        <f t="shared" si="9"/>
        <v>1.6610958904109587</v>
      </c>
      <c r="S126" s="76">
        <f t="shared" si="10"/>
        <v>2.82</v>
      </c>
      <c r="T126" s="38">
        <f>2.82/365*N126+'Breakdown Log'!$H$28*P126</f>
        <v>0.5562739726027397</v>
      </c>
      <c r="U126" s="78">
        <f>2.82/365*O126+'Breakdown Log'!$H$28*Q126</f>
        <v>0</v>
      </c>
    </row>
    <row r="127" spans="2:21" ht="14.4" customHeight="1" x14ac:dyDescent="0.4">
      <c r="B127" s="30">
        <f t="shared" si="11"/>
        <v>126</v>
      </c>
      <c r="C127" s="2" t="s">
        <v>12</v>
      </c>
      <c r="D127" s="2" t="s">
        <v>127</v>
      </c>
      <c r="E127" s="2">
        <v>288</v>
      </c>
      <c r="F127" s="2" t="s">
        <v>128</v>
      </c>
      <c r="G127" s="2">
        <v>136</v>
      </c>
      <c r="H127" s="2">
        <v>70</v>
      </c>
      <c r="I127" s="2" t="s">
        <v>138</v>
      </c>
      <c r="J127" s="31">
        <v>42328</v>
      </c>
      <c r="K127" s="31">
        <v>44347</v>
      </c>
      <c r="L127" s="31">
        <v>44926</v>
      </c>
      <c r="M127" s="2">
        <f t="shared" si="6"/>
        <v>580</v>
      </c>
      <c r="N127" s="2">
        <f>IFERROR(VLOOKUP($G127,'Breakdown Log'!$B$3:$E$940,2,FALSE),0)</f>
        <v>95</v>
      </c>
      <c r="O127" s="2">
        <f>IFERROR(VLOOKUP($G127,'Breakdown Log'!$B$3:$E$940,3,FALSE),0)</f>
        <v>0</v>
      </c>
      <c r="P127" s="2">
        <f t="shared" si="7"/>
        <v>120</v>
      </c>
      <c r="Q127" s="2">
        <f t="shared" si="8"/>
        <v>365</v>
      </c>
      <c r="R127" s="38">
        <f t="shared" si="9"/>
        <v>1.6610958904109587</v>
      </c>
      <c r="S127" s="76">
        <f t="shared" si="10"/>
        <v>2.82</v>
      </c>
      <c r="T127" s="38">
        <f>2.82/365*N127+'Breakdown Log'!$H$28*P127</f>
        <v>0.73397260273972598</v>
      </c>
      <c r="U127" s="78">
        <f>2.82/365*O127+'Breakdown Log'!$H$28*Q127</f>
        <v>0</v>
      </c>
    </row>
    <row r="128" spans="2:21" ht="14.4" customHeight="1" x14ac:dyDescent="0.4">
      <c r="B128" s="30">
        <f t="shared" si="11"/>
        <v>127</v>
      </c>
      <c r="C128" s="2" t="s">
        <v>12</v>
      </c>
      <c r="D128" s="2" t="s">
        <v>127</v>
      </c>
      <c r="E128" s="2">
        <v>288</v>
      </c>
      <c r="F128" s="2" t="s">
        <v>128</v>
      </c>
      <c r="G128" s="2">
        <v>137</v>
      </c>
      <c r="H128" s="2">
        <v>71</v>
      </c>
      <c r="I128" s="2" t="s">
        <v>139</v>
      </c>
      <c r="J128" s="31">
        <v>42328</v>
      </c>
      <c r="K128" s="31">
        <v>44347</v>
      </c>
      <c r="L128" s="31">
        <v>44926</v>
      </c>
      <c r="M128" s="2">
        <f t="shared" si="6"/>
        <v>580</v>
      </c>
      <c r="N128" s="2">
        <f>IFERROR(VLOOKUP($G128,'Breakdown Log'!$B$3:$E$940,2,FALSE),0)</f>
        <v>68</v>
      </c>
      <c r="O128" s="2">
        <f>IFERROR(VLOOKUP($G128,'Breakdown Log'!$B$3:$E$940,3,FALSE),0)</f>
        <v>0</v>
      </c>
      <c r="P128" s="2">
        <f t="shared" si="7"/>
        <v>147</v>
      </c>
      <c r="Q128" s="2">
        <f t="shared" si="8"/>
        <v>365</v>
      </c>
      <c r="R128" s="38">
        <f t="shared" si="9"/>
        <v>1.6610958904109587</v>
      </c>
      <c r="S128" s="76">
        <f t="shared" si="10"/>
        <v>2.82</v>
      </c>
      <c r="T128" s="38">
        <f>2.82/365*N128+'Breakdown Log'!$H$28*P128</f>
        <v>0.52536986301369859</v>
      </c>
      <c r="U128" s="78">
        <f>2.82/365*O128+'Breakdown Log'!$H$28*Q128</f>
        <v>0</v>
      </c>
    </row>
    <row r="129" spans="2:21" ht="14.4" customHeight="1" x14ac:dyDescent="0.4">
      <c r="B129" s="30">
        <f t="shared" si="11"/>
        <v>128</v>
      </c>
      <c r="C129" s="2" t="s">
        <v>12</v>
      </c>
      <c r="D129" s="2" t="s">
        <v>22</v>
      </c>
      <c r="E129" s="2">
        <v>57</v>
      </c>
      <c r="F129" s="2" t="s">
        <v>105</v>
      </c>
      <c r="G129" s="2">
        <v>138</v>
      </c>
      <c r="H129" s="2">
        <v>103</v>
      </c>
      <c r="I129" s="2" t="s">
        <v>2532</v>
      </c>
      <c r="J129" s="31">
        <v>42087</v>
      </c>
      <c r="K129" s="31">
        <v>44347</v>
      </c>
      <c r="L129" s="31">
        <v>44926</v>
      </c>
      <c r="M129" s="2">
        <f t="shared" si="6"/>
        <v>580</v>
      </c>
      <c r="N129" s="2">
        <f>IFERROR(VLOOKUP($G129,'Breakdown Log'!$B$3:$E$940,2,FALSE),0)</f>
        <v>0</v>
      </c>
      <c r="O129" s="2">
        <f>IFERROR(VLOOKUP($G129,'Breakdown Log'!$B$3:$E$940,3,FALSE),0)</f>
        <v>4</v>
      </c>
      <c r="P129" s="2">
        <f t="shared" si="7"/>
        <v>215</v>
      </c>
      <c r="Q129" s="2">
        <f t="shared" si="8"/>
        <v>361</v>
      </c>
      <c r="R129" s="38">
        <f t="shared" si="9"/>
        <v>1.6610958904109587</v>
      </c>
      <c r="S129" s="76">
        <f t="shared" si="10"/>
        <v>2.82</v>
      </c>
      <c r="T129" s="38">
        <f>2.82/365*N129+'Breakdown Log'!$H$28*P129</f>
        <v>0</v>
      </c>
      <c r="U129" s="78">
        <f>2.82/365*O129+'Breakdown Log'!$H$28*Q129</f>
        <v>3.0904109589041093E-2</v>
      </c>
    </row>
    <row r="130" spans="2:21" ht="14.4" customHeight="1" x14ac:dyDescent="0.4">
      <c r="B130" s="30">
        <f t="shared" si="11"/>
        <v>129</v>
      </c>
      <c r="C130" s="2" t="s">
        <v>12</v>
      </c>
      <c r="D130" s="2" t="s">
        <v>22</v>
      </c>
      <c r="E130" s="2">
        <v>57</v>
      </c>
      <c r="F130" s="2" t="s">
        <v>105</v>
      </c>
      <c r="G130" s="2">
        <v>139</v>
      </c>
      <c r="H130" s="2">
        <v>104</v>
      </c>
      <c r="I130" s="2" t="s">
        <v>2528</v>
      </c>
      <c r="J130" s="31">
        <v>42063</v>
      </c>
      <c r="K130" s="31">
        <v>44347</v>
      </c>
      <c r="L130" s="31">
        <v>44926</v>
      </c>
      <c r="M130" s="2">
        <f t="shared" ref="M130:M193" si="12">IFERROR(L130-K130+1,0)</f>
        <v>580</v>
      </c>
      <c r="N130" s="2">
        <f>IFERROR(VLOOKUP($G130,'Breakdown Log'!$B$3:$E$940,2,FALSE),0)</f>
        <v>0</v>
      </c>
      <c r="O130" s="2">
        <f>IFERROR(VLOOKUP($G130,'Breakdown Log'!$B$3:$E$940,3,FALSE),0)</f>
        <v>0</v>
      </c>
      <c r="P130" s="2">
        <f t="shared" si="7"/>
        <v>215</v>
      </c>
      <c r="Q130" s="2">
        <f t="shared" si="8"/>
        <v>365</v>
      </c>
      <c r="R130" s="38">
        <f t="shared" si="9"/>
        <v>1.6610958904109587</v>
      </c>
      <c r="S130" s="76">
        <f t="shared" si="10"/>
        <v>2.82</v>
      </c>
      <c r="T130" s="38">
        <f>2.82/365*N130+'Breakdown Log'!$H$28*P130</f>
        <v>0</v>
      </c>
      <c r="U130" s="78">
        <f>2.82/365*O130+'Breakdown Log'!$H$28*Q130</f>
        <v>0</v>
      </c>
    </row>
    <row r="131" spans="2:21" ht="14.4" customHeight="1" x14ac:dyDescent="0.4">
      <c r="B131" s="30">
        <f t="shared" si="11"/>
        <v>130</v>
      </c>
      <c r="C131" s="2" t="s">
        <v>142</v>
      </c>
      <c r="D131" s="2" t="s">
        <v>143</v>
      </c>
      <c r="E131" s="2">
        <v>95</v>
      </c>
      <c r="F131" s="2" t="s">
        <v>143</v>
      </c>
      <c r="G131" s="2">
        <v>140</v>
      </c>
      <c r="H131" s="2">
        <v>75</v>
      </c>
      <c r="I131" s="2" t="s">
        <v>144</v>
      </c>
      <c r="J131" s="31">
        <v>42092</v>
      </c>
      <c r="K131" s="31">
        <v>44347</v>
      </c>
      <c r="L131" s="31">
        <v>44926</v>
      </c>
      <c r="M131" s="2">
        <f t="shared" si="12"/>
        <v>580</v>
      </c>
      <c r="N131" s="2">
        <f>IFERROR(VLOOKUP($G131,'Breakdown Log'!$B$3:$E$940,2,FALSE),0)</f>
        <v>48</v>
      </c>
      <c r="O131" s="2">
        <f>IFERROR(VLOOKUP($G131,'Breakdown Log'!$B$3:$E$940,3,FALSE),0)</f>
        <v>4</v>
      </c>
      <c r="P131" s="2">
        <f t="shared" ref="P131:P194" si="13">DATE(2021,12,31)-DATE(2021,5,31)+1-N131</f>
        <v>167</v>
      </c>
      <c r="Q131" s="2">
        <f t="shared" ref="Q131:Q194" si="14">365-O131</f>
        <v>361</v>
      </c>
      <c r="R131" s="38">
        <f t="shared" ref="R131:R194" si="15">2.82/365*215</f>
        <v>1.6610958904109587</v>
      </c>
      <c r="S131" s="76">
        <f t="shared" ref="S131:S194" si="16">2.82/365*365</f>
        <v>2.82</v>
      </c>
      <c r="T131" s="38">
        <f>2.82/365*N131+'Breakdown Log'!$H$28*P131</f>
        <v>0.37084931506849311</v>
      </c>
      <c r="U131" s="78">
        <f>2.82/365*O131+'Breakdown Log'!$H$28*Q131</f>
        <v>3.0904109589041093E-2</v>
      </c>
    </row>
    <row r="132" spans="2:21" ht="14.4" customHeight="1" x14ac:dyDescent="0.4">
      <c r="B132" s="30">
        <f t="shared" ref="B132:B195" si="17">B131+1</f>
        <v>131</v>
      </c>
      <c r="C132" s="2" t="s">
        <v>142</v>
      </c>
      <c r="D132" s="2" t="s">
        <v>143</v>
      </c>
      <c r="E132" s="2">
        <v>95</v>
      </c>
      <c r="F132" s="2" t="s">
        <v>143</v>
      </c>
      <c r="G132" s="2">
        <v>141</v>
      </c>
      <c r="H132" s="2">
        <v>68</v>
      </c>
      <c r="I132" s="2" t="s">
        <v>145</v>
      </c>
      <c r="J132" s="31">
        <v>42117</v>
      </c>
      <c r="K132" s="31">
        <v>44347</v>
      </c>
      <c r="L132" s="31">
        <v>44926</v>
      </c>
      <c r="M132" s="2">
        <f t="shared" si="12"/>
        <v>580</v>
      </c>
      <c r="N132" s="2">
        <f>IFERROR(VLOOKUP($G132,'Breakdown Log'!$B$3:$E$940,2,FALSE),0)</f>
        <v>0</v>
      </c>
      <c r="O132" s="2">
        <f>IFERROR(VLOOKUP($G132,'Breakdown Log'!$B$3:$E$940,3,FALSE),0)</f>
        <v>2</v>
      </c>
      <c r="P132" s="2">
        <f t="shared" si="13"/>
        <v>215</v>
      </c>
      <c r="Q132" s="2">
        <f t="shared" si="14"/>
        <v>363</v>
      </c>
      <c r="R132" s="38">
        <f t="shared" si="15"/>
        <v>1.6610958904109587</v>
      </c>
      <c r="S132" s="76">
        <f t="shared" si="16"/>
        <v>2.82</v>
      </c>
      <c r="T132" s="38">
        <f>2.82/365*N132+'Breakdown Log'!$H$28*P132</f>
        <v>0</v>
      </c>
      <c r="U132" s="78">
        <f>2.82/365*O132+'Breakdown Log'!$H$28*Q132</f>
        <v>1.5452054794520546E-2</v>
      </c>
    </row>
    <row r="133" spans="2:21" ht="14.4" customHeight="1" x14ac:dyDescent="0.4">
      <c r="B133" s="30">
        <f t="shared" si="17"/>
        <v>132</v>
      </c>
      <c r="C133" s="2" t="s">
        <v>142</v>
      </c>
      <c r="D133" s="2" t="s">
        <v>143</v>
      </c>
      <c r="E133" s="2">
        <v>95</v>
      </c>
      <c r="F133" s="2" t="s">
        <v>143</v>
      </c>
      <c r="G133" s="2">
        <v>142</v>
      </c>
      <c r="H133" s="2">
        <v>69</v>
      </c>
      <c r="I133" s="2" t="s">
        <v>146</v>
      </c>
      <c r="J133" s="31">
        <v>42131</v>
      </c>
      <c r="K133" s="31">
        <v>44347</v>
      </c>
      <c r="L133" s="31">
        <v>44926</v>
      </c>
      <c r="M133" s="2">
        <f t="shared" si="12"/>
        <v>580</v>
      </c>
      <c r="N133" s="2">
        <f>IFERROR(VLOOKUP($G133,'Breakdown Log'!$B$3:$E$940,2,FALSE),0)</f>
        <v>0</v>
      </c>
      <c r="O133" s="2">
        <f>IFERROR(VLOOKUP($G133,'Breakdown Log'!$B$3:$E$940,3,FALSE),0)</f>
        <v>2</v>
      </c>
      <c r="P133" s="2">
        <f t="shared" si="13"/>
        <v>215</v>
      </c>
      <c r="Q133" s="2">
        <f t="shared" si="14"/>
        <v>363</v>
      </c>
      <c r="R133" s="38">
        <f t="shared" si="15"/>
        <v>1.6610958904109587</v>
      </c>
      <c r="S133" s="76">
        <f t="shared" si="16"/>
        <v>2.82</v>
      </c>
      <c r="T133" s="38">
        <f>2.82/365*N133+'Breakdown Log'!$H$28*P133</f>
        <v>0</v>
      </c>
      <c r="U133" s="78">
        <f>2.82/365*O133+'Breakdown Log'!$H$28*Q133</f>
        <v>1.5452054794520546E-2</v>
      </c>
    </row>
    <row r="134" spans="2:21" ht="14.4" customHeight="1" x14ac:dyDescent="0.4">
      <c r="B134" s="30">
        <f t="shared" si="17"/>
        <v>133</v>
      </c>
      <c r="C134" s="2" t="s">
        <v>142</v>
      </c>
      <c r="D134" s="2" t="s">
        <v>143</v>
      </c>
      <c r="E134" s="2">
        <v>95</v>
      </c>
      <c r="F134" s="2" t="s">
        <v>143</v>
      </c>
      <c r="G134" s="2">
        <v>143</v>
      </c>
      <c r="H134" s="2">
        <v>70</v>
      </c>
      <c r="I134" s="2" t="s">
        <v>147</v>
      </c>
      <c r="J134" s="31">
        <v>42400</v>
      </c>
      <c r="K134" s="31">
        <v>44347</v>
      </c>
      <c r="L134" s="31">
        <v>44926</v>
      </c>
      <c r="M134" s="2">
        <f t="shared" si="12"/>
        <v>580</v>
      </c>
      <c r="N134" s="2">
        <f>IFERROR(VLOOKUP($G134,'Breakdown Log'!$B$3:$E$940,2,FALSE),0)</f>
        <v>0</v>
      </c>
      <c r="O134" s="2">
        <f>IFERROR(VLOOKUP($G134,'Breakdown Log'!$B$3:$E$940,3,FALSE),0)</f>
        <v>0</v>
      </c>
      <c r="P134" s="2">
        <f t="shared" si="13"/>
        <v>215</v>
      </c>
      <c r="Q134" s="2">
        <f t="shared" si="14"/>
        <v>365</v>
      </c>
      <c r="R134" s="38">
        <f t="shared" si="15"/>
        <v>1.6610958904109587</v>
      </c>
      <c r="S134" s="76">
        <f t="shared" si="16"/>
        <v>2.82</v>
      </c>
      <c r="T134" s="38">
        <f>2.82/365*N134+'Breakdown Log'!$H$28*P134</f>
        <v>0</v>
      </c>
      <c r="U134" s="78">
        <f>2.82/365*O134+'Breakdown Log'!$H$28*Q134</f>
        <v>0</v>
      </c>
    </row>
    <row r="135" spans="2:21" ht="14.4" customHeight="1" x14ac:dyDescent="0.4">
      <c r="B135" s="30">
        <f t="shared" si="17"/>
        <v>134</v>
      </c>
      <c r="C135" s="2" t="s">
        <v>142</v>
      </c>
      <c r="D135" s="2" t="s">
        <v>143</v>
      </c>
      <c r="E135" s="2">
        <v>95</v>
      </c>
      <c r="F135" s="2" t="s">
        <v>143</v>
      </c>
      <c r="G135" s="2">
        <v>144</v>
      </c>
      <c r="H135" s="2">
        <v>71</v>
      </c>
      <c r="I135" s="2" t="s">
        <v>148</v>
      </c>
      <c r="J135" s="31">
        <v>42092</v>
      </c>
      <c r="K135" s="31">
        <v>44347</v>
      </c>
      <c r="L135" s="31">
        <v>44926</v>
      </c>
      <c r="M135" s="2">
        <f t="shared" si="12"/>
        <v>580</v>
      </c>
      <c r="N135" s="2">
        <f>IFERROR(VLOOKUP($G135,'Breakdown Log'!$B$3:$E$940,2,FALSE),0)</f>
        <v>0</v>
      </c>
      <c r="O135" s="2">
        <f>IFERROR(VLOOKUP($G135,'Breakdown Log'!$B$3:$E$940,3,FALSE),0)</f>
        <v>0</v>
      </c>
      <c r="P135" s="2">
        <f t="shared" si="13"/>
        <v>215</v>
      </c>
      <c r="Q135" s="2">
        <f t="shared" si="14"/>
        <v>365</v>
      </c>
      <c r="R135" s="38">
        <f t="shared" si="15"/>
        <v>1.6610958904109587</v>
      </c>
      <c r="S135" s="76">
        <f t="shared" si="16"/>
        <v>2.82</v>
      </c>
      <c r="T135" s="38">
        <f>2.82/365*N135+'Breakdown Log'!$H$28*P135</f>
        <v>0</v>
      </c>
      <c r="U135" s="78">
        <f>2.82/365*O135+'Breakdown Log'!$H$28*Q135</f>
        <v>0</v>
      </c>
    </row>
    <row r="136" spans="2:21" ht="14.4" customHeight="1" x14ac:dyDescent="0.4">
      <c r="B136" s="30">
        <f t="shared" si="17"/>
        <v>135</v>
      </c>
      <c r="C136" s="2" t="s">
        <v>142</v>
      </c>
      <c r="D136" s="2" t="s">
        <v>143</v>
      </c>
      <c r="E136" s="2">
        <v>95</v>
      </c>
      <c r="F136" s="2" t="s">
        <v>143</v>
      </c>
      <c r="G136" s="2">
        <v>145</v>
      </c>
      <c r="H136" s="2">
        <v>72</v>
      </c>
      <c r="I136" s="2" t="s">
        <v>149</v>
      </c>
      <c r="J136" s="31">
        <v>42074</v>
      </c>
      <c r="K136" s="31">
        <v>44347</v>
      </c>
      <c r="L136" s="31">
        <v>44926</v>
      </c>
      <c r="M136" s="2">
        <f t="shared" si="12"/>
        <v>580</v>
      </c>
      <c r="N136" s="2">
        <f>IFERROR(VLOOKUP($G136,'Breakdown Log'!$B$3:$E$940,2,FALSE),0)</f>
        <v>215</v>
      </c>
      <c r="O136" s="2">
        <f>IFERROR(VLOOKUP($G136,'Breakdown Log'!$B$3:$E$940,3,FALSE),0)</f>
        <v>365</v>
      </c>
      <c r="P136" s="2">
        <f t="shared" si="13"/>
        <v>0</v>
      </c>
      <c r="Q136" s="2">
        <f t="shared" si="14"/>
        <v>0</v>
      </c>
      <c r="R136" s="38">
        <f t="shared" si="15"/>
        <v>1.6610958904109587</v>
      </c>
      <c r="S136" s="76">
        <f t="shared" si="16"/>
        <v>2.82</v>
      </c>
      <c r="T136" s="38">
        <f>2.82/365*N136+'Breakdown Log'!$H$28*P136</f>
        <v>1.6610958904109587</v>
      </c>
      <c r="U136" s="78">
        <f>2.82/365*O136+'Breakdown Log'!$H$28*Q136</f>
        <v>2.82</v>
      </c>
    </row>
    <row r="137" spans="2:21" ht="14.4" customHeight="1" x14ac:dyDescent="0.4">
      <c r="B137" s="30">
        <f t="shared" si="17"/>
        <v>136</v>
      </c>
      <c r="C137" s="2" t="s">
        <v>142</v>
      </c>
      <c r="D137" s="2" t="s">
        <v>143</v>
      </c>
      <c r="E137" s="2">
        <v>95</v>
      </c>
      <c r="F137" s="2" t="s">
        <v>143</v>
      </c>
      <c r="G137" s="2">
        <v>146</v>
      </c>
      <c r="H137" s="2">
        <v>73</v>
      </c>
      <c r="I137" s="2" t="s">
        <v>148</v>
      </c>
      <c r="J137" s="31">
        <v>42074</v>
      </c>
      <c r="K137" s="31">
        <v>44347</v>
      </c>
      <c r="L137" s="31">
        <v>44926</v>
      </c>
      <c r="M137" s="2">
        <f t="shared" si="12"/>
        <v>580</v>
      </c>
      <c r="N137" s="2">
        <f>IFERROR(VLOOKUP($G137,'Breakdown Log'!$B$3:$E$940,2,FALSE),0)</f>
        <v>48</v>
      </c>
      <c r="O137" s="2">
        <f>IFERROR(VLOOKUP($G137,'Breakdown Log'!$B$3:$E$940,3,FALSE),0)</f>
        <v>0</v>
      </c>
      <c r="P137" s="2">
        <f t="shared" si="13"/>
        <v>167</v>
      </c>
      <c r="Q137" s="2">
        <f t="shared" si="14"/>
        <v>365</v>
      </c>
      <c r="R137" s="38">
        <f t="shared" si="15"/>
        <v>1.6610958904109587</v>
      </c>
      <c r="S137" s="76">
        <f t="shared" si="16"/>
        <v>2.82</v>
      </c>
      <c r="T137" s="38">
        <f>2.82/365*N137+'Breakdown Log'!$H$28*P137</f>
        <v>0.37084931506849311</v>
      </c>
      <c r="U137" s="78">
        <f>2.82/365*O137+'Breakdown Log'!$H$28*Q137</f>
        <v>0</v>
      </c>
    </row>
    <row r="138" spans="2:21" ht="14.4" customHeight="1" x14ac:dyDescent="0.4">
      <c r="B138" s="30">
        <f t="shared" si="17"/>
        <v>137</v>
      </c>
      <c r="C138" s="2" t="s">
        <v>142</v>
      </c>
      <c r="D138" s="2" t="s">
        <v>143</v>
      </c>
      <c r="E138" s="2">
        <v>95</v>
      </c>
      <c r="F138" s="2" t="s">
        <v>143</v>
      </c>
      <c r="G138" s="2">
        <v>147</v>
      </c>
      <c r="H138" s="2">
        <v>74</v>
      </c>
      <c r="I138" s="2" t="s">
        <v>150</v>
      </c>
      <c r="J138" s="31">
        <v>42092</v>
      </c>
      <c r="K138" s="31">
        <v>44347</v>
      </c>
      <c r="L138" s="31">
        <v>44926</v>
      </c>
      <c r="M138" s="2">
        <f t="shared" si="12"/>
        <v>580</v>
      </c>
      <c r="N138" s="2">
        <f>IFERROR(VLOOKUP($G138,'Breakdown Log'!$B$3:$E$940,2,FALSE),0)</f>
        <v>48</v>
      </c>
      <c r="O138" s="2">
        <f>IFERROR(VLOOKUP($G138,'Breakdown Log'!$B$3:$E$940,3,FALSE),0)</f>
        <v>2</v>
      </c>
      <c r="P138" s="2">
        <f t="shared" si="13"/>
        <v>167</v>
      </c>
      <c r="Q138" s="2">
        <f t="shared" si="14"/>
        <v>363</v>
      </c>
      <c r="R138" s="38">
        <f t="shared" si="15"/>
        <v>1.6610958904109587</v>
      </c>
      <c r="S138" s="76">
        <f t="shared" si="16"/>
        <v>2.82</v>
      </c>
      <c r="T138" s="38">
        <f>2.82/365*N138+'Breakdown Log'!$H$28*P138</f>
        <v>0.37084931506849311</v>
      </c>
      <c r="U138" s="78">
        <f>2.82/365*O138+'Breakdown Log'!$H$28*Q138</f>
        <v>1.5452054794520546E-2</v>
      </c>
    </row>
    <row r="139" spans="2:21" ht="14.4" customHeight="1" x14ac:dyDescent="0.4">
      <c r="B139" s="30">
        <f t="shared" si="17"/>
        <v>138</v>
      </c>
      <c r="C139" s="2" t="s">
        <v>151</v>
      </c>
      <c r="D139" s="2" t="s">
        <v>152</v>
      </c>
      <c r="E139" s="2">
        <v>1082</v>
      </c>
      <c r="F139" s="2" t="s">
        <v>152</v>
      </c>
      <c r="G139" s="2">
        <v>148</v>
      </c>
      <c r="H139" s="2">
        <v>8</v>
      </c>
      <c r="I139" s="2" t="s">
        <v>153</v>
      </c>
      <c r="J139" s="31">
        <v>42670</v>
      </c>
      <c r="K139" s="31">
        <v>44347</v>
      </c>
      <c r="L139" s="31">
        <v>44926</v>
      </c>
      <c r="M139" s="2">
        <f t="shared" si="12"/>
        <v>580</v>
      </c>
      <c r="N139" s="2">
        <f>IFERROR(VLOOKUP($G139,'Breakdown Log'!$B$3:$E$940,2,FALSE),0)</f>
        <v>0</v>
      </c>
      <c r="O139" s="2">
        <f>IFERROR(VLOOKUP($G139,'Breakdown Log'!$B$3:$E$940,3,FALSE),0)</f>
        <v>0</v>
      </c>
      <c r="P139" s="2">
        <f t="shared" si="13"/>
        <v>215</v>
      </c>
      <c r="Q139" s="2">
        <f t="shared" si="14"/>
        <v>365</v>
      </c>
      <c r="R139" s="38">
        <f t="shared" si="15"/>
        <v>1.6610958904109587</v>
      </c>
      <c r="S139" s="76">
        <f t="shared" si="16"/>
        <v>2.82</v>
      </c>
      <c r="T139" s="38">
        <f>2.82/365*N139+'Breakdown Log'!$H$28*P139</f>
        <v>0</v>
      </c>
      <c r="U139" s="78">
        <f>2.82/365*O139+'Breakdown Log'!$H$28*Q139</f>
        <v>0</v>
      </c>
    </row>
    <row r="140" spans="2:21" ht="14.4" customHeight="1" x14ac:dyDescent="0.4">
      <c r="B140" s="30">
        <f t="shared" si="17"/>
        <v>139</v>
      </c>
      <c r="C140" s="2" t="s">
        <v>142</v>
      </c>
      <c r="D140" s="2" t="s">
        <v>154</v>
      </c>
      <c r="E140" s="2">
        <v>90</v>
      </c>
      <c r="F140" s="2" t="s">
        <v>154</v>
      </c>
      <c r="G140" s="2">
        <v>149</v>
      </c>
      <c r="H140" s="2">
        <v>96</v>
      </c>
      <c r="I140" s="2" t="s">
        <v>155</v>
      </c>
      <c r="J140" s="31">
        <v>42195</v>
      </c>
      <c r="K140" s="31">
        <v>44347</v>
      </c>
      <c r="L140" s="31">
        <v>44926</v>
      </c>
      <c r="M140" s="2">
        <f t="shared" si="12"/>
        <v>580</v>
      </c>
      <c r="N140" s="2">
        <f>IFERROR(VLOOKUP($G140,'Breakdown Log'!$B$3:$E$940,2,FALSE),0)</f>
        <v>215</v>
      </c>
      <c r="O140" s="2">
        <f>IFERROR(VLOOKUP($G140,'Breakdown Log'!$B$3:$E$940,3,FALSE),0)</f>
        <v>365</v>
      </c>
      <c r="P140" s="2">
        <f t="shared" si="13"/>
        <v>0</v>
      </c>
      <c r="Q140" s="2">
        <f t="shared" si="14"/>
        <v>0</v>
      </c>
      <c r="R140" s="38">
        <f t="shared" si="15"/>
        <v>1.6610958904109587</v>
      </c>
      <c r="S140" s="76">
        <f t="shared" si="16"/>
        <v>2.82</v>
      </c>
      <c r="T140" s="38">
        <f>2.82/365*N140+'Breakdown Log'!$H$28*P140</f>
        <v>1.6610958904109587</v>
      </c>
      <c r="U140" s="78">
        <f>2.82/365*O140+'Breakdown Log'!$H$28*Q140</f>
        <v>2.82</v>
      </c>
    </row>
    <row r="141" spans="2:21" ht="14.4" customHeight="1" x14ac:dyDescent="0.4">
      <c r="B141" s="30">
        <f t="shared" si="17"/>
        <v>140</v>
      </c>
      <c r="C141" s="2" t="s">
        <v>151</v>
      </c>
      <c r="D141" s="2" t="s">
        <v>152</v>
      </c>
      <c r="E141" s="2">
        <v>1082</v>
      </c>
      <c r="F141" s="2" t="s">
        <v>152</v>
      </c>
      <c r="G141" s="2">
        <v>150</v>
      </c>
      <c r="H141" s="2">
        <v>9</v>
      </c>
      <c r="I141" s="2" t="s">
        <v>156</v>
      </c>
      <c r="J141" s="31">
        <v>42581</v>
      </c>
      <c r="K141" s="31">
        <v>44347</v>
      </c>
      <c r="L141" s="31">
        <v>44926</v>
      </c>
      <c r="M141" s="2">
        <f t="shared" si="12"/>
        <v>580</v>
      </c>
      <c r="N141" s="2">
        <f>IFERROR(VLOOKUP($G141,'Breakdown Log'!$B$3:$E$940,2,FALSE),0)</f>
        <v>0</v>
      </c>
      <c r="O141" s="2">
        <f>IFERROR(VLOOKUP($G141,'Breakdown Log'!$B$3:$E$940,3,FALSE),0)</f>
        <v>0</v>
      </c>
      <c r="P141" s="2">
        <f t="shared" si="13"/>
        <v>215</v>
      </c>
      <c r="Q141" s="2">
        <f t="shared" si="14"/>
        <v>365</v>
      </c>
      <c r="R141" s="38">
        <f t="shared" si="15"/>
        <v>1.6610958904109587</v>
      </c>
      <c r="S141" s="76">
        <f t="shared" si="16"/>
        <v>2.82</v>
      </c>
      <c r="T141" s="38">
        <f>2.82/365*N141+'Breakdown Log'!$H$28*P141</f>
        <v>0</v>
      </c>
      <c r="U141" s="78">
        <f>2.82/365*O141+'Breakdown Log'!$H$28*Q141</f>
        <v>0</v>
      </c>
    </row>
    <row r="142" spans="2:21" ht="14.4" customHeight="1" x14ac:dyDescent="0.4">
      <c r="B142" s="30">
        <f t="shared" si="17"/>
        <v>141</v>
      </c>
      <c r="C142" s="2" t="s">
        <v>142</v>
      </c>
      <c r="D142" s="2" t="s">
        <v>154</v>
      </c>
      <c r="E142" s="2">
        <v>90</v>
      </c>
      <c r="F142" s="2" t="s">
        <v>154</v>
      </c>
      <c r="G142" s="2">
        <v>151</v>
      </c>
      <c r="H142" s="2">
        <v>98</v>
      </c>
      <c r="I142" s="2" t="s">
        <v>157</v>
      </c>
      <c r="J142" s="31">
        <v>42657</v>
      </c>
      <c r="K142" s="31">
        <v>44347</v>
      </c>
      <c r="L142" s="31">
        <v>44926</v>
      </c>
      <c r="M142" s="2">
        <f t="shared" si="12"/>
        <v>580</v>
      </c>
      <c r="N142" s="2">
        <f>IFERROR(VLOOKUP($G142,'Breakdown Log'!$B$3:$E$940,2,FALSE),0)</f>
        <v>0</v>
      </c>
      <c r="O142" s="2">
        <f>IFERROR(VLOOKUP($G142,'Breakdown Log'!$B$3:$E$940,3,FALSE),0)</f>
        <v>0</v>
      </c>
      <c r="P142" s="2">
        <f t="shared" si="13"/>
        <v>215</v>
      </c>
      <c r="Q142" s="2">
        <f t="shared" si="14"/>
        <v>365</v>
      </c>
      <c r="R142" s="38">
        <f t="shared" si="15"/>
        <v>1.6610958904109587</v>
      </c>
      <c r="S142" s="76">
        <f t="shared" si="16"/>
        <v>2.82</v>
      </c>
      <c r="T142" s="38">
        <f>2.82/365*N142+'Breakdown Log'!$H$28*P142</f>
        <v>0</v>
      </c>
      <c r="U142" s="78">
        <f>2.82/365*O142+'Breakdown Log'!$H$28*Q142</f>
        <v>0</v>
      </c>
    </row>
    <row r="143" spans="2:21" ht="14.4" customHeight="1" x14ac:dyDescent="0.4">
      <c r="B143" s="30">
        <f t="shared" si="17"/>
        <v>142</v>
      </c>
      <c r="C143" s="2" t="s">
        <v>45</v>
      </c>
      <c r="D143" s="2" t="s">
        <v>84</v>
      </c>
      <c r="E143" s="2">
        <v>12</v>
      </c>
      <c r="F143" s="2" t="s">
        <v>84</v>
      </c>
      <c r="G143" s="2">
        <v>152</v>
      </c>
      <c r="H143" s="2">
        <v>62</v>
      </c>
      <c r="I143" s="2" t="s">
        <v>158</v>
      </c>
      <c r="J143" s="31">
        <v>42109</v>
      </c>
      <c r="K143" s="31">
        <v>44347</v>
      </c>
      <c r="L143" s="31">
        <v>44926</v>
      </c>
      <c r="M143" s="2">
        <f t="shared" si="12"/>
        <v>580</v>
      </c>
      <c r="N143" s="2">
        <f>IFERROR(VLOOKUP($G143,'Breakdown Log'!$B$3:$E$940,2,FALSE),0)</f>
        <v>0</v>
      </c>
      <c r="O143" s="2">
        <f>IFERROR(VLOOKUP($G143,'Breakdown Log'!$B$3:$E$940,3,FALSE),0)</f>
        <v>3</v>
      </c>
      <c r="P143" s="2">
        <f t="shared" si="13"/>
        <v>215</v>
      </c>
      <c r="Q143" s="2">
        <f t="shared" si="14"/>
        <v>362</v>
      </c>
      <c r="R143" s="38">
        <f t="shared" si="15"/>
        <v>1.6610958904109587</v>
      </c>
      <c r="S143" s="76">
        <f t="shared" si="16"/>
        <v>2.82</v>
      </c>
      <c r="T143" s="38">
        <f>2.82/365*N143+'Breakdown Log'!$H$28*P143</f>
        <v>0</v>
      </c>
      <c r="U143" s="78">
        <f>2.82/365*O143+'Breakdown Log'!$H$28*Q143</f>
        <v>2.317808219178082E-2</v>
      </c>
    </row>
    <row r="144" spans="2:21" ht="14.4" customHeight="1" x14ac:dyDescent="0.4">
      <c r="B144" s="30">
        <f t="shared" si="17"/>
        <v>143</v>
      </c>
      <c r="C144" s="2" t="s">
        <v>45</v>
      </c>
      <c r="D144" s="2" t="s">
        <v>84</v>
      </c>
      <c r="E144" s="2">
        <v>12</v>
      </c>
      <c r="F144" s="2" t="s">
        <v>84</v>
      </c>
      <c r="G144" s="2">
        <v>153</v>
      </c>
      <c r="H144" s="2">
        <v>63</v>
      </c>
      <c r="I144" s="2" t="s">
        <v>134</v>
      </c>
      <c r="J144" s="31">
        <v>42144</v>
      </c>
      <c r="K144" s="31">
        <v>44347</v>
      </c>
      <c r="L144" s="31">
        <v>44926</v>
      </c>
      <c r="M144" s="2">
        <f t="shared" si="12"/>
        <v>580</v>
      </c>
      <c r="N144" s="2">
        <f>IFERROR(VLOOKUP($G144,'Breakdown Log'!$B$3:$E$940,2,FALSE),0)</f>
        <v>0</v>
      </c>
      <c r="O144" s="2">
        <f>IFERROR(VLOOKUP($G144,'Breakdown Log'!$B$3:$E$940,3,FALSE),0)</f>
        <v>0</v>
      </c>
      <c r="P144" s="2">
        <f t="shared" si="13"/>
        <v>215</v>
      </c>
      <c r="Q144" s="2">
        <f t="shared" si="14"/>
        <v>365</v>
      </c>
      <c r="R144" s="38">
        <f t="shared" si="15"/>
        <v>1.6610958904109587</v>
      </c>
      <c r="S144" s="76">
        <f t="shared" si="16"/>
        <v>2.82</v>
      </c>
      <c r="T144" s="38">
        <f>2.82/365*N144+'Breakdown Log'!$H$28*P144</f>
        <v>0</v>
      </c>
      <c r="U144" s="78">
        <f>2.82/365*O144+'Breakdown Log'!$H$28*Q144</f>
        <v>0</v>
      </c>
    </row>
    <row r="145" spans="2:21" ht="14.4" customHeight="1" x14ac:dyDescent="0.4">
      <c r="B145" s="30">
        <f t="shared" si="17"/>
        <v>144</v>
      </c>
      <c r="C145" s="2" t="s">
        <v>45</v>
      </c>
      <c r="D145" s="2" t="s">
        <v>84</v>
      </c>
      <c r="E145" s="2">
        <v>12</v>
      </c>
      <c r="F145" s="2" t="s">
        <v>84</v>
      </c>
      <c r="G145" s="2">
        <v>154</v>
      </c>
      <c r="H145" s="2">
        <v>64</v>
      </c>
      <c r="I145" s="2" t="s">
        <v>159</v>
      </c>
      <c r="J145" s="31">
        <v>42109</v>
      </c>
      <c r="K145" s="31">
        <v>44347</v>
      </c>
      <c r="L145" s="31">
        <v>44926</v>
      </c>
      <c r="M145" s="2">
        <f t="shared" si="12"/>
        <v>580</v>
      </c>
      <c r="N145" s="2">
        <f>IFERROR(VLOOKUP($G145,'Breakdown Log'!$B$3:$E$940,2,FALSE),0)</f>
        <v>111</v>
      </c>
      <c r="O145" s="2">
        <f>IFERROR(VLOOKUP($G145,'Breakdown Log'!$B$3:$E$940,3,FALSE),0)</f>
        <v>3</v>
      </c>
      <c r="P145" s="2">
        <f t="shared" si="13"/>
        <v>104</v>
      </c>
      <c r="Q145" s="2">
        <f t="shared" si="14"/>
        <v>362</v>
      </c>
      <c r="R145" s="38">
        <f t="shared" si="15"/>
        <v>1.6610958904109587</v>
      </c>
      <c r="S145" s="76">
        <f t="shared" si="16"/>
        <v>2.82</v>
      </c>
      <c r="T145" s="38">
        <f>2.82/365*N145+'Breakdown Log'!$H$28*P145</f>
        <v>0.85758904109589029</v>
      </c>
      <c r="U145" s="78">
        <f>2.82/365*O145+'Breakdown Log'!$H$28*Q145</f>
        <v>2.317808219178082E-2</v>
      </c>
    </row>
    <row r="146" spans="2:21" ht="14.4" customHeight="1" x14ac:dyDescent="0.4">
      <c r="B146" s="30">
        <f t="shared" si="17"/>
        <v>145</v>
      </c>
      <c r="C146" s="2" t="s">
        <v>45</v>
      </c>
      <c r="D146" s="2" t="s">
        <v>84</v>
      </c>
      <c r="E146" s="2">
        <v>12</v>
      </c>
      <c r="F146" s="2" t="s">
        <v>84</v>
      </c>
      <c r="G146" s="2">
        <v>155</v>
      </c>
      <c r="H146" s="2">
        <v>65</v>
      </c>
      <c r="I146" s="2" t="s">
        <v>160</v>
      </c>
      <c r="J146" s="31">
        <v>42124</v>
      </c>
      <c r="K146" s="31">
        <v>44347</v>
      </c>
      <c r="L146" s="31">
        <v>44926</v>
      </c>
      <c r="M146" s="2">
        <f t="shared" si="12"/>
        <v>580</v>
      </c>
      <c r="N146" s="2">
        <f>IFERROR(VLOOKUP($G146,'Breakdown Log'!$B$3:$E$940,2,FALSE),0)</f>
        <v>0</v>
      </c>
      <c r="O146" s="2">
        <f>IFERROR(VLOOKUP($G146,'Breakdown Log'!$B$3:$E$940,3,FALSE),0)</f>
        <v>0</v>
      </c>
      <c r="P146" s="2">
        <f t="shared" si="13"/>
        <v>215</v>
      </c>
      <c r="Q146" s="2">
        <f t="shared" si="14"/>
        <v>365</v>
      </c>
      <c r="R146" s="38">
        <f t="shared" si="15"/>
        <v>1.6610958904109587</v>
      </c>
      <c r="S146" s="76">
        <f t="shared" si="16"/>
        <v>2.82</v>
      </c>
      <c r="T146" s="38">
        <f>2.82/365*N146+'Breakdown Log'!$H$28*P146</f>
        <v>0</v>
      </c>
      <c r="U146" s="78">
        <f>2.82/365*O146+'Breakdown Log'!$H$28*Q146</f>
        <v>0</v>
      </c>
    </row>
    <row r="147" spans="2:21" ht="14.4" customHeight="1" x14ac:dyDescent="0.4">
      <c r="B147" s="30">
        <f t="shared" si="17"/>
        <v>146</v>
      </c>
      <c r="C147" s="2" t="s">
        <v>45</v>
      </c>
      <c r="D147" s="2" t="s">
        <v>84</v>
      </c>
      <c r="E147" s="2">
        <v>12</v>
      </c>
      <c r="F147" s="2" t="s">
        <v>84</v>
      </c>
      <c r="G147" s="2">
        <v>157</v>
      </c>
      <c r="H147" s="2">
        <v>67</v>
      </c>
      <c r="I147" s="2" t="s">
        <v>162</v>
      </c>
      <c r="J147" s="31">
        <v>42152</v>
      </c>
      <c r="K147" s="31">
        <v>44347</v>
      </c>
      <c r="L147" s="31">
        <v>44926</v>
      </c>
      <c r="M147" s="2">
        <f t="shared" si="12"/>
        <v>580</v>
      </c>
      <c r="N147" s="2">
        <f>IFERROR(VLOOKUP($G147,'Breakdown Log'!$B$3:$E$940,2,FALSE),0)</f>
        <v>0</v>
      </c>
      <c r="O147" s="2">
        <f>IFERROR(VLOOKUP($G147,'Breakdown Log'!$B$3:$E$940,3,FALSE),0)</f>
        <v>0</v>
      </c>
      <c r="P147" s="2">
        <f t="shared" si="13"/>
        <v>215</v>
      </c>
      <c r="Q147" s="2">
        <f t="shared" si="14"/>
        <v>365</v>
      </c>
      <c r="R147" s="38">
        <f t="shared" si="15"/>
        <v>1.6610958904109587</v>
      </c>
      <c r="S147" s="76">
        <f t="shared" si="16"/>
        <v>2.82</v>
      </c>
      <c r="T147" s="38">
        <f>2.82/365*N147+'Breakdown Log'!$H$28*P147</f>
        <v>0</v>
      </c>
      <c r="U147" s="78">
        <f>2.82/365*O147+'Breakdown Log'!$H$28*Q147</f>
        <v>0</v>
      </c>
    </row>
    <row r="148" spans="2:21" ht="14.4" customHeight="1" x14ac:dyDescent="0.4">
      <c r="B148" s="30">
        <f t="shared" si="17"/>
        <v>147</v>
      </c>
      <c r="C148" s="2" t="s">
        <v>45</v>
      </c>
      <c r="D148" s="2" t="s">
        <v>84</v>
      </c>
      <c r="E148" s="2">
        <v>12</v>
      </c>
      <c r="F148" s="2" t="s">
        <v>84</v>
      </c>
      <c r="G148" s="2">
        <v>158</v>
      </c>
      <c r="H148" s="2">
        <v>68</v>
      </c>
      <c r="I148" s="2" t="s">
        <v>163</v>
      </c>
      <c r="J148" s="31">
        <v>42116</v>
      </c>
      <c r="K148" s="31">
        <v>44347</v>
      </c>
      <c r="L148" s="31">
        <v>44926</v>
      </c>
      <c r="M148" s="2">
        <f t="shared" si="12"/>
        <v>580</v>
      </c>
      <c r="N148" s="2">
        <f>IFERROR(VLOOKUP($G148,'Breakdown Log'!$B$3:$E$940,2,FALSE),0)</f>
        <v>215</v>
      </c>
      <c r="O148" s="2">
        <f>IFERROR(VLOOKUP($G148,'Breakdown Log'!$B$3:$E$940,3,FALSE),0)</f>
        <v>365</v>
      </c>
      <c r="P148" s="2">
        <f t="shared" si="13"/>
        <v>0</v>
      </c>
      <c r="Q148" s="2">
        <f t="shared" si="14"/>
        <v>0</v>
      </c>
      <c r="R148" s="38">
        <f t="shared" si="15"/>
        <v>1.6610958904109587</v>
      </c>
      <c r="S148" s="76">
        <f t="shared" si="16"/>
        <v>2.82</v>
      </c>
      <c r="T148" s="38">
        <f>2.82/365*N148+'Breakdown Log'!$H$28*P148</f>
        <v>1.6610958904109587</v>
      </c>
      <c r="U148" s="78">
        <f>2.82/365*O148+'Breakdown Log'!$H$28*Q148</f>
        <v>2.82</v>
      </c>
    </row>
    <row r="149" spans="2:21" ht="14.4" customHeight="1" x14ac:dyDescent="0.4">
      <c r="B149" s="30">
        <f t="shared" si="17"/>
        <v>148</v>
      </c>
      <c r="C149" s="2" t="s">
        <v>45</v>
      </c>
      <c r="D149" s="2" t="s">
        <v>84</v>
      </c>
      <c r="E149" s="2">
        <v>12</v>
      </c>
      <c r="F149" s="2" t="s">
        <v>84</v>
      </c>
      <c r="G149" s="2">
        <v>159</v>
      </c>
      <c r="H149" s="2">
        <v>69</v>
      </c>
      <c r="I149" s="2" t="s">
        <v>164</v>
      </c>
      <c r="J149" s="31">
        <v>42165</v>
      </c>
      <c r="K149" s="31">
        <v>44347</v>
      </c>
      <c r="L149" s="31">
        <v>44926</v>
      </c>
      <c r="M149" s="2">
        <f t="shared" si="12"/>
        <v>580</v>
      </c>
      <c r="N149" s="2">
        <f>IFERROR(VLOOKUP($G149,'Breakdown Log'!$B$3:$E$940,2,FALSE),0)</f>
        <v>0</v>
      </c>
      <c r="O149" s="2">
        <f>IFERROR(VLOOKUP($G149,'Breakdown Log'!$B$3:$E$940,3,FALSE),0)</f>
        <v>0</v>
      </c>
      <c r="P149" s="2">
        <f t="shared" si="13"/>
        <v>215</v>
      </c>
      <c r="Q149" s="2">
        <f t="shared" si="14"/>
        <v>365</v>
      </c>
      <c r="R149" s="38">
        <f t="shared" si="15"/>
        <v>1.6610958904109587</v>
      </c>
      <c r="S149" s="76">
        <f t="shared" si="16"/>
        <v>2.82</v>
      </c>
      <c r="T149" s="38">
        <f>2.82/365*N149+'Breakdown Log'!$H$28*P149</f>
        <v>0</v>
      </c>
      <c r="U149" s="78">
        <f>2.82/365*O149+'Breakdown Log'!$H$28*Q149</f>
        <v>0</v>
      </c>
    </row>
    <row r="150" spans="2:21" ht="14.4" customHeight="1" x14ac:dyDescent="0.4">
      <c r="B150" s="30">
        <f t="shared" si="17"/>
        <v>149</v>
      </c>
      <c r="C150" s="2" t="s">
        <v>45</v>
      </c>
      <c r="D150" s="2" t="s">
        <v>84</v>
      </c>
      <c r="E150" s="2">
        <v>12</v>
      </c>
      <c r="F150" s="2" t="s">
        <v>84</v>
      </c>
      <c r="G150" s="2">
        <v>160</v>
      </c>
      <c r="H150" s="2">
        <v>70</v>
      </c>
      <c r="I150" s="2" t="s">
        <v>165</v>
      </c>
      <c r="J150" s="31">
        <v>42119</v>
      </c>
      <c r="K150" s="31">
        <v>44347</v>
      </c>
      <c r="L150" s="31">
        <v>44926</v>
      </c>
      <c r="M150" s="2">
        <f t="shared" si="12"/>
        <v>580</v>
      </c>
      <c r="N150" s="2">
        <f>IFERROR(VLOOKUP($G150,'Breakdown Log'!$B$3:$E$940,2,FALSE),0)</f>
        <v>0</v>
      </c>
      <c r="O150" s="2">
        <f>IFERROR(VLOOKUP($G150,'Breakdown Log'!$B$3:$E$940,3,FALSE),0)</f>
        <v>5</v>
      </c>
      <c r="P150" s="2">
        <f t="shared" si="13"/>
        <v>215</v>
      </c>
      <c r="Q150" s="2">
        <f t="shared" si="14"/>
        <v>360</v>
      </c>
      <c r="R150" s="38">
        <f t="shared" si="15"/>
        <v>1.6610958904109587</v>
      </c>
      <c r="S150" s="76">
        <f t="shared" si="16"/>
        <v>2.82</v>
      </c>
      <c r="T150" s="38">
        <f>2.82/365*N150+'Breakdown Log'!$H$28*P150</f>
        <v>0</v>
      </c>
      <c r="U150" s="78">
        <f>2.82/365*O150+'Breakdown Log'!$H$28*Q150</f>
        <v>3.8630136986301369E-2</v>
      </c>
    </row>
    <row r="151" spans="2:21" ht="14.4" customHeight="1" x14ac:dyDescent="0.4">
      <c r="B151" s="30">
        <f t="shared" si="17"/>
        <v>150</v>
      </c>
      <c r="C151" s="2" t="s">
        <v>45</v>
      </c>
      <c r="D151" s="2" t="s">
        <v>46</v>
      </c>
      <c r="E151" s="2">
        <v>23</v>
      </c>
      <c r="F151" s="2" t="s">
        <v>46</v>
      </c>
      <c r="G151" s="2">
        <v>161</v>
      </c>
      <c r="H151" s="2">
        <v>39</v>
      </c>
      <c r="I151" s="2" t="s">
        <v>166</v>
      </c>
      <c r="J151" s="31">
        <v>42037</v>
      </c>
      <c r="K151" s="31">
        <v>44347</v>
      </c>
      <c r="L151" s="31">
        <v>44926</v>
      </c>
      <c r="M151" s="2">
        <f t="shared" si="12"/>
        <v>580</v>
      </c>
      <c r="N151" s="2">
        <f>IFERROR(VLOOKUP($G151,'Breakdown Log'!$B$3:$E$940,2,FALSE),0)</f>
        <v>215</v>
      </c>
      <c r="O151" s="2">
        <f>IFERROR(VLOOKUP($G151,'Breakdown Log'!$B$3:$E$940,3,FALSE),0)</f>
        <v>365</v>
      </c>
      <c r="P151" s="2">
        <f t="shared" si="13"/>
        <v>0</v>
      </c>
      <c r="Q151" s="2">
        <f t="shared" si="14"/>
        <v>0</v>
      </c>
      <c r="R151" s="38">
        <f t="shared" si="15"/>
        <v>1.6610958904109587</v>
      </c>
      <c r="S151" s="76">
        <f t="shared" si="16"/>
        <v>2.82</v>
      </c>
      <c r="T151" s="38">
        <f>2.82/365*N151+'Breakdown Log'!$H$28*P151</f>
        <v>1.6610958904109587</v>
      </c>
      <c r="U151" s="78">
        <f>2.82/365*O151+'Breakdown Log'!$H$28*Q151</f>
        <v>2.82</v>
      </c>
    </row>
    <row r="152" spans="2:21" ht="14.4" customHeight="1" x14ac:dyDescent="0.4">
      <c r="B152" s="30">
        <f t="shared" si="17"/>
        <v>151</v>
      </c>
      <c r="C152" s="2" t="s">
        <v>45</v>
      </c>
      <c r="D152" s="2" t="s">
        <v>84</v>
      </c>
      <c r="E152" s="2">
        <v>12</v>
      </c>
      <c r="F152" s="2" t="s">
        <v>84</v>
      </c>
      <c r="G152" s="2">
        <v>162</v>
      </c>
      <c r="H152" s="2">
        <v>71</v>
      </c>
      <c r="I152" s="2" t="s">
        <v>167</v>
      </c>
      <c r="J152" s="31">
        <v>42109</v>
      </c>
      <c r="K152" s="31">
        <v>44347</v>
      </c>
      <c r="L152" s="31">
        <v>44926</v>
      </c>
      <c r="M152" s="2">
        <f t="shared" si="12"/>
        <v>580</v>
      </c>
      <c r="N152" s="2">
        <f>IFERROR(VLOOKUP($G152,'Breakdown Log'!$B$3:$E$940,2,FALSE),0)</f>
        <v>0</v>
      </c>
      <c r="O152" s="2">
        <f>IFERROR(VLOOKUP($G152,'Breakdown Log'!$B$3:$E$940,3,FALSE),0)</f>
        <v>10</v>
      </c>
      <c r="P152" s="2">
        <f t="shared" si="13"/>
        <v>215</v>
      </c>
      <c r="Q152" s="2">
        <f t="shared" si="14"/>
        <v>355</v>
      </c>
      <c r="R152" s="38">
        <f t="shared" si="15"/>
        <v>1.6610958904109587</v>
      </c>
      <c r="S152" s="76">
        <f t="shared" si="16"/>
        <v>2.82</v>
      </c>
      <c r="T152" s="38">
        <f>2.82/365*N152+'Breakdown Log'!$H$28*P152</f>
        <v>0</v>
      </c>
      <c r="U152" s="78">
        <f>2.82/365*O152+'Breakdown Log'!$H$28*Q152</f>
        <v>7.7260273972602739E-2</v>
      </c>
    </row>
    <row r="153" spans="2:21" ht="14.4" customHeight="1" x14ac:dyDescent="0.4">
      <c r="B153" s="30">
        <f t="shared" si="17"/>
        <v>152</v>
      </c>
      <c r="C153" s="2" t="s">
        <v>45</v>
      </c>
      <c r="D153" s="2" t="s">
        <v>84</v>
      </c>
      <c r="E153" s="2">
        <v>12</v>
      </c>
      <c r="F153" s="2" t="s">
        <v>84</v>
      </c>
      <c r="G153" s="2">
        <v>163</v>
      </c>
      <c r="H153" s="2">
        <v>72</v>
      </c>
      <c r="I153" s="2" t="s">
        <v>168</v>
      </c>
      <c r="J153" s="31">
        <v>42111</v>
      </c>
      <c r="K153" s="31">
        <v>44347</v>
      </c>
      <c r="L153" s="31">
        <v>44926</v>
      </c>
      <c r="M153" s="2">
        <f t="shared" si="12"/>
        <v>580</v>
      </c>
      <c r="N153" s="2">
        <f>IFERROR(VLOOKUP($G153,'Breakdown Log'!$B$3:$E$940,2,FALSE),0)</f>
        <v>0</v>
      </c>
      <c r="O153" s="2">
        <f>IFERROR(VLOOKUP($G153,'Breakdown Log'!$B$3:$E$940,3,FALSE),0)</f>
        <v>204</v>
      </c>
      <c r="P153" s="2">
        <f t="shared" si="13"/>
        <v>215</v>
      </c>
      <c r="Q153" s="2">
        <f t="shared" si="14"/>
        <v>161</v>
      </c>
      <c r="R153" s="38">
        <f t="shared" si="15"/>
        <v>1.6610958904109587</v>
      </c>
      <c r="S153" s="76">
        <f t="shared" si="16"/>
        <v>2.82</v>
      </c>
      <c r="T153" s="38">
        <f>2.82/365*N153+'Breakdown Log'!$H$28*P153</f>
        <v>0</v>
      </c>
      <c r="U153" s="78">
        <f>2.82/365*O153+'Breakdown Log'!$H$28*Q153</f>
        <v>1.5761095890410957</v>
      </c>
    </row>
    <row r="154" spans="2:21" ht="14.4" customHeight="1" x14ac:dyDescent="0.4">
      <c r="B154" s="30">
        <f t="shared" si="17"/>
        <v>153</v>
      </c>
      <c r="C154" s="2" t="s">
        <v>142</v>
      </c>
      <c r="D154" s="2" t="s">
        <v>143</v>
      </c>
      <c r="E154" s="2">
        <v>95</v>
      </c>
      <c r="F154" s="2" t="s">
        <v>143</v>
      </c>
      <c r="G154" s="2">
        <v>164</v>
      </c>
      <c r="H154" s="2">
        <v>76</v>
      </c>
      <c r="I154" s="2" t="s">
        <v>169</v>
      </c>
      <c r="J154" s="31">
        <v>42110</v>
      </c>
      <c r="K154" s="31">
        <v>44347</v>
      </c>
      <c r="L154" s="31">
        <v>44926</v>
      </c>
      <c r="M154" s="2">
        <f t="shared" si="12"/>
        <v>580</v>
      </c>
      <c r="N154" s="2">
        <f>IFERROR(VLOOKUP($G154,'Breakdown Log'!$B$3:$E$940,2,FALSE),0)</f>
        <v>215</v>
      </c>
      <c r="O154" s="2">
        <f>IFERROR(VLOOKUP($G154,'Breakdown Log'!$B$3:$E$940,3,FALSE),0)</f>
        <v>365</v>
      </c>
      <c r="P154" s="2">
        <f t="shared" si="13"/>
        <v>0</v>
      </c>
      <c r="Q154" s="2">
        <f t="shared" si="14"/>
        <v>0</v>
      </c>
      <c r="R154" s="38">
        <f t="shared" si="15"/>
        <v>1.6610958904109587</v>
      </c>
      <c r="S154" s="76">
        <f t="shared" si="16"/>
        <v>2.82</v>
      </c>
      <c r="T154" s="38">
        <f>2.82/365*N154+'Breakdown Log'!$H$28*P154</f>
        <v>1.6610958904109587</v>
      </c>
      <c r="U154" s="78">
        <f>2.82/365*O154+'Breakdown Log'!$H$28*Q154</f>
        <v>2.82</v>
      </c>
    </row>
    <row r="155" spans="2:21" ht="14.4" customHeight="1" x14ac:dyDescent="0.4">
      <c r="B155" s="30">
        <f t="shared" si="17"/>
        <v>154</v>
      </c>
      <c r="C155" s="2" t="s">
        <v>36</v>
      </c>
      <c r="D155" s="2" t="s">
        <v>37</v>
      </c>
      <c r="E155" s="2">
        <v>910</v>
      </c>
      <c r="F155" s="2" t="s">
        <v>38</v>
      </c>
      <c r="G155" s="2">
        <v>165</v>
      </c>
      <c r="H155" s="2">
        <v>21</v>
      </c>
      <c r="I155" s="2" t="s">
        <v>170</v>
      </c>
      <c r="J155" s="31">
        <v>42280</v>
      </c>
      <c r="K155" s="31">
        <v>44347</v>
      </c>
      <c r="L155" s="31">
        <v>44926</v>
      </c>
      <c r="M155" s="2">
        <f t="shared" si="12"/>
        <v>580</v>
      </c>
      <c r="N155" s="2">
        <f>IFERROR(VLOOKUP($G155,'Breakdown Log'!$B$3:$E$940,2,FALSE),0)</f>
        <v>0</v>
      </c>
      <c r="O155" s="2">
        <f>IFERROR(VLOOKUP($G155,'Breakdown Log'!$B$3:$E$940,3,FALSE),0)</f>
        <v>0</v>
      </c>
      <c r="P155" s="2">
        <f t="shared" si="13"/>
        <v>215</v>
      </c>
      <c r="Q155" s="2">
        <f t="shared" si="14"/>
        <v>365</v>
      </c>
      <c r="R155" s="38">
        <f t="shared" si="15"/>
        <v>1.6610958904109587</v>
      </c>
      <c r="S155" s="76">
        <f t="shared" si="16"/>
        <v>2.82</v>
      </c>
      <c r="T155" s="38">
        <f>2.82/365*N155+'Breakdown Log'!$H$28*P155</f>
        <v>0</v>
      </c>
      <c r="U155" s="78">
        <f>2.82/365*O155+'Breakdown Log'!$H$28*Q155</f>
        <v>0</v>
      </c>
    </row>
    <row r="156" spans="2:21" ht="14.4" customHeight="1" x14ac:dyDescent="0.4">
      <c r="B156" s="30">
        <f t="shared" si="17"/>
        <v>155</v>
      </c>
      <c r="C156" s="2" t="s">
        <v>36</v>
      </c>
      <c r="D156" s="2" t="s">
        <v>37</v>
      </c>
      <c r="E156" s="2">
        <v>910</v>
      </c>
      <c r="F156" s="2" t="s">
        <v>38</v>
      </c>
      <c r="G156" s="2">
        <v>166</v>
      </c>
      <c r="H156" s="2">
        <v>22</v>
      </c>
      <c r="I156" s="2" t="s">
        <v>171</v>
      </c>
      <c r="J156" s="31">
        <v>42909</v>
      </c>
      <c r="K156" s="31">
        <v>44347</v>
      </c>
      <c r="L156" s="31">
        <v>44926</v>
      </c>
      <c r="M156" s="2">
        <f t="shared" si="12"/>
        <v>580</v>
      </c>
      <c r="N156" s="2">
        <f>IFERROR(VLOOKUP($G156,'Breakdown Log'!$B$3:$E$940,2,FALSE),0)</f>
        <v>0</v>
      </c>
      <c r="O156" s="2">
        <f>IFERROR(VLOOKUP($G156,'Breakdown Log'!$B$3:$E$940,3,FALSE),0)</f>
        <v>0</v>
      </c>
      <c r="P156" s="2">
        <f t="shared" si="13"/>
        <v>215</v>
      </c>
      <c r="Q156" s="2">
        <f t="shared" si="14"/>
        <v>365</v>
      </c>
      <c r="R156" s="38">
        <f t="shared" si="15"/>
        <v>1.6610958904109587</v>
      </c>
      <c r="S156" s="76">
        <f t="shared" si="16"/>
        <v>2.82</v>
      </c>
      <c r="T156" s="38">
        <f>2.82/365*N156+'Breakdown Log'!$H$28*P156</f>
        <v>0</v>
      </c>
      <c r="U156" s="78">
        <f>2.82/365*O156+'Breakdown Log'!$H$28*Q156</f>
        <v>0</v>
      </c>
    </row>
    <row r="157" spans="2:21" ht="14.4" customHeight="1" x14ac:dyDescent="0.4">
      <c r="B157" s="30">
        <f t="shared" si="17"/>
        <v>156</v>
      </c>
      <c r="C157" s="2" t="s">
        <v>36</v>
      </c>
      <c r="D157" s="2" t="s">
        <v>37</v>
      </c>
      <c r="E157" s="2">
        <v>910</v>
      </c>
      <c r="F157" s="2" t="s">
        <v>38</v>
      </c>
      <c r="G157" s="2">
        <v>167</v>
      </c>
      <c r="H157" s="2">
        <v>23</v>
      </c>
      <c r="I157" s="2" t="s">
        <v>172</v>
      </c>
      <c r="J157" s="31">
        <v>42187</v>
      </c>
      <c r="K157" s="31">
        <v>44347</v>
      </c>
      <c r="L157" s="31">
        <v>44926</v>
      </c>
      <c r="M157" s="2">
        <f t="shared" si="12"/>
        <v>580</v>
      </c>
      <c r="N157" s="2">
        <f>IFERROR(VLOOKUP($G157,'Breakdown Log'!$B$3:$E$940,2,FALSE),0)</f>
        <v>215</v>
      </c>
      <c r="O157" s="2">
        <f>IFERROR(VLOOKUP($G157,'Breakdown Log'!$B$3:$E$940,3,FALSE),0)</f>
        <v>365</v>
      </c>
      <c r="P157" s="2">
        <f t="shared" si="13"/>
        <v>0</v>
      </c>
      <c r="Q157" s="2">
        <f t="shared" si="14"/>
        <v>0</v>
      </c>
      <c r="R157" s="38">
        <f t="shared" si="15"/>
        <v>1.6610958904109587</v>
      </c>
      <c r="S157" s="76">
        <f t="shared" si="16"/>
        <v>2.82</v>
      </c>
      <c r="T157" s="38">
        <f>2.82/365*N157+'Breakdown Log'!$H$28*P157</f>
        <v>1.6610958904109587</v>
      </c>
      <c r="U157" s="78">
        <f>2.82/365*O157+'Breakdown Log'!$H$28*Q157</f>
        <v>2.82</v>
      </c>
    </row>
    <row r="158" spans="2:21" ht="14.4" customHeight="1" x14ac:dyDescent="0.4">
      <c r="B158" s="30">
        <f t="shared" si="17"/>
        <v>157</v>
      </c>
      <c r="C158" s="2" t="s">
        <v>36</v>
      </c>
      <c r="D158" s="2" t="s">
        <v>37</v>
      </c>
      <c r="E158" s="2">
        <v>910</v>
      </c>
      <c r="F158" s="2" t="s">
        <v>38</v>
      </c>
      <c r="G158" s="2">
        <v>168</v>
      </c>
      <c r="H158" s="2">
        <v>24</v>
      </c>
      <c r="I158" s="2" t="s">
        <v>173</v>
      </c>
      <c r="J158" s="31">
        <v>42224</v>
      </c>
      <c r="K158" s="31">
        <v>44347</v>
      </c>
      <c r="L158" s="31">
        <v>44926</v>
      </c>
      <c r="M158" s="2">
        <f t="shared" si="12"/>
        <v>580</v>
      </c>
      <c r="N158" s="2">
        <f>IFERROR(VLOOKUP($G158,'Breakdown Log'!$B$3:$E$940,2,FALSE),0)</f>
        <v>0</v>
      </c>
      <c r="O158" s="2">
        <f>IFERROR(VLOOKUP($G158,'Breakdown Log'!$B$3:$E$940,3,FALSE),0)</f>
        <v>0</v>
      </c>
      <c r="P158" s="2">
        <f t="shared" si="13"/>
        <v>215</v>
      </c>
      <c r="Q158" s="2">
        <f t="shared" si="14"/>
        <v>365</v>
      </c>
      <c r="R158" s="38">
        <f t="shared" si="15"/>
        <v>1.6610958904109587</v>
      </c>
      <c r="S158" s="76">
        <f t="shared" si="16"/>
        <v>2.82</v>
      </c>
      <c r="T158" s="38">
        <f>2.82/365*N158+'Breakdown Log'!$H$28*P158</f>
        <v>0</v>
      </c>
      <c r="U158" s="78">
        <f>2.82/365*O158+'Breakdown Log'!$H$28*Q158</f>
        <v>0</v>
      </c>
    </row>
    <row r="159" spans="2:21" ht="14.4" customHeight="1" x14ac:dyDescent="0.4">
      <c r="B159" s="30">
        <f t="shared" si="17"/>
        <v>158</v>
      </c>
      <c r="C159" s="2" t="s">
        <v>36</v>
      </c>
      <c r="D159" s="2" t="s">
        <v>37</v>
      </c>
      <c r="E159" s="2">
        <v>910</v>
      </c>
      <c r="F159" s="2" t="s">
        <v>38</v>
      </c>
      <c r="G159" s="2">
        <v>169</v>
      </c>
      <c r="H159" s="2">
        <v>25</v>
      </c>
      <c r="I159" s="2" t="s">
        <v>174</v>
      </c>
      <c r="J159" s="31">
        <v>42224</v>
      </c>
      <c r="K159" s="31">
        <v>44347</v>
      </c>
      <c r="L159" s="31">
        <v>44926</v>
      </c>
      <c r="M159" s="2">
        <f t="shared" si="12"/>
        <v>580</v>
      </c>
      <c r="N159" s="2">
        <f>IFERROR(VLOOKUP($G159,'Breakdown Log'!$B$3:$E$940,2,FALSE),0)</f>
        <v>0</v>
      </c>
      <c r="O159" s="2">
        <f>IFERROR(VLOOKUP($G159,'Breakdown Log'!$B$3:$E$940,3,FALSE),0)</f>
        <v>0</v>
      </c>
      <c r="P159" s="2">
        <f t="shared" si="13"/>
        <v>215</v>
      </c>
      <c r="Q159" s="2">
        <f t="shared" si="14"/>
        <v>365</v>
      </c>
      <c r="R159" s="38">
        <f t="shared" si="15"/>
        <v>1.6610958904109587</v>
      </c>
      <c r="S159" s="76">
        <f t="shared" si="16"/>
        <v>2.82</v>
      </c>
      <c r="T159" s="38">
        <f>2.82/365*N159+'Breakdown Log'!$H$28*P159</f>
        <v>0</v>
      </c>
      <c r="U159" s="78">
        <f>2.82/365*O159+'Breakdown Log'!$H$28*Q159</f>
        <v>0</v>
      </c>
    </row>
    <row r="160" spans="2:21" ht="14.4" customHeight="1" x14ac:dyDescent="0.4">
      <c r="B160" s="30">
        <f t="shared" si="17"/>
        <v>159</v>
      </c>
      <c r="C160" s="2" t="s">
        <v>36</v>
      </c>
      <c r="D160" s="2" t="s">
        <v>37</v>
      </c>
      <c r="E160" s="2">
        <v>910</v>
      </c>
      <c r="F160" s="2" t="s">
        <v>38</v>
      </c>
      <c r="G160" s="2">
        <v>170</v>
      </c>
      <c r="H160" s="2">
        <v>26</v>
      </c>
      <c r="I160" s="2" t="s">
        <v>175</v>
      </c>
      <c r="J160" s="31">
        <v>42224</v>
      </c>
      <c r="K160" s="31">
        <v>44347</v>
      </c>
      <c r="L160" s="31">
        <v>44926</v>
      </c>
      <c r="M160" s="2">
        <f t="shared" si="12"/>
        <v>580</v>
      </c>
      <c r="N160" s="2">
        <f>IFERROR(VLOOKUP($G160,'Breakdown Log'!$B$3:$E$940,2,FALSE),0)</f>
        <v>0</v>
      </c>
      <c r="O160" s="2">
        <f>IFERROR(VLOOKUP($G160,'Breakdown Log'!$B$3:$E$940,3,FALSE),0)</f>
        <v>0</v>
      </c>
      <c r="P160" s="2">
        <f t="shared" si="13"/>
        <v>215</v>
      </c>
      <c r="Q160" s="2">
        <f t="shared" si="14"/>
        <v>365</v>
      </c>
      <c r="R160" s="38">
        <f t="shared" si="15"/>
        <v>1.6610958904109587</v>
      </c>
      <c r="S160" s="76">
        <f t="shared" si="16"/>
        <v>2.82</v>
      </c>
      <c r="T160" s="38">
        <f>2.82/365*N160+'Breakdown Log'!$H$28*P160</f>
        <v>0</v>
      </c>
      <c r="U160" s="78">
        <f>2.82/365*O160+'Breakdown Log'!$H$28*Q160</f>
        <v>0</v>
      </c>
    </row>
    <row r="161" spans="2:21" ht="14.4" customHeight="1" x14ac:dyDescent="0.4">
      <c r="B161" s="30">
        <f t="shared" si="17"/>
        <v>160</v>
      </c>
      <c r="C161" s="2" t="s">
        <v>36</v>
      </c>
      <c r="D161" s="2" t="s">
        <v>37</v>
      </c>
      <c r="E161" s="2">
        <v>910</v>
      </c>
      <c r="F161" s="2" t="s">
        <v>38</v>
      </c>
      <c r="G161" s="2">
        <v>171</v>
      </c>
      <c r="H161" s="2">
        <v>27</v>
      </c>
      <c r="I161" s="2" t="s">
        <v>176</v>
      </c>
      <c r="J161" s="31">
        <v>42921</v>
      </c>
      <c r="K161" s="31">
        <v>44347</v>
      </c>
      <c r="L161" s="31">
        <v>44926</v>
      </c>
      <c r="M161" s="2">
        <f t="shared" si="12"/>
        <v>580</v>
      </c>
      <c r="N161" s="2">
        <f>IFERROR(VLOOKUP($G161,'Breakdown Log'!$B$3:$E$940,2,FALSE),0)</f>
        <v>0</v>
      </c>
      <c r="O161" s="2">
        <f>IFERROR(VLOOKUP($G161,'Breakdown Log'!$B$3:$E$940,3,FALSE),0)</f>
        <v>0</v>
      </c>
      <c r="P161" s="2">
        <f t="shared" si="13"/>
        <v>215</v>
      </c>
      <c r="Q161" s="2">
        <f t="shared" si="14"/>
        <v>365</v>
      </c>
      <c r="R161" s="38">
        <f t="shared" si="15"/>
        <v>1.6610958904109587</v>
      </c>
      <c r="S161" s="76">
        <f t="shared" si="16"/>
        <v>2.82</v>
      </c>
      <c r="T161" s="38">
        <f>2.82/365*N161+'Breakdown Log'!$H$28*P161</f>
        <v>0</v>
      </c>
      <c r="U161" s="78">
        <f>2.82/365*O161+'Breakdown Log'!$H$28*Q161</f>
        <v>0</v>
      </c>
    </row>
    <row r="162" spans="2:21" ht="14.4" customHeight="1" x14ac:dyDescent="0.4">
      <c r="B162" s="30">
        <f t="shared" si="17"/>
        <v>161</v>
      </c>
      <c r="C162" s="2" t="s">
        <v>36</v>
      </c>
      <c r="D162" s="2" t="s">
        <v>37</v>
      </c>
      <c r="E162" s="2">
        <v>910</v>
      </c>
      <c r="F162" s="2" t="s">
        <v>38</v>
      </c>
      <c r="G162" s="2">
        <v>172</v>
      </c>
      <c r="H162" s="2">
        <v>28</v>
      </c>
      <c r="I162" s="2" t="s">
        <v>177</v>
      </c>
      <c r="J162" s="31">
        <v>42294</v>
      </c>
      <c r="K162" s="31">
        <v>44347</v>
      </c>
      <c r="L162" s="31">
        <v>44926</v>
      </c>
      <c r="M162" s="2">
        <f t="shared" si="12"/>
        <v>580</v>
      </c>
      <c r="N162" s="2">
        <f>IFERROR(VLOOKUP($G162,'Breakdown Log'!$B$3:$E$940,2,FALSE),0)</f>
        <v>0</v>
      </c>
      <c r="O162" s="2">
        <f>IFERROR(VLOOKUP($G162,'Breakdown Log'!$B$3:$E$940,3,FALSE),0)</f>
        <v>0</v>
      </c>
      <c r="P162" s="2">
        <f t="shared" si="13"/>
        <v>215</v>
      </c>
      <c r="Q162" s="2">
        <f t="shared" si="14"/>
        <v>365</v>
      </c>
      <c r="R162" s="38">
        <f t="shared" si="15"/>
        <v>1.6610958904109587</v>
      </c>
      <c r="S162" s="76">
        <f t="shared" si="16"/>
        <v>2.82</v>
      </c>
      <c r="T162" s="38">
        <f>2.82/365*N162+'Breakdown Log'!$H$28*P162</f>
        <v>0</v>
      </c>
      <c r="U162" s="78">
        <f>2.82/365*O162+'Breakdown Log'!$H$28*Q162</f>
        <v>0</v>
      </c>
    </row>
    <row r="163" spans="2:21" ht="14.4" customHeight="1" x14ac:dyDescent="0.4">
      <c r="B163" s="30">
        <f t="shared" si="17"/>
        <v>162</v>
      </c>
      <c r="C163" s="2" t="s">
        <v>36</v>
      </c>
      <c r="D163" s="2" t="s">
        <v>37</v>
      </c>
      <c r="E163" s="2">
        <v>911</v>
      </c>
      <c r="F163" s="2" t="s">
        <v>178</v>
      </c>
      <c r="G163" s="2">
        <v>173</v>
      </c>
      <c r="H163" s="2">
        <v>1</v>
      </c>
      <c r="I163" s="2" t="s">
        <v>179</v>
      </c>
      <c r="J163" s="31">
        <v>42062</v>
      </c>
      <c r="K163" s="31">
        <v>44347</v>
      </c>
      <c r="L163" s="31">
        <v>44926</v>
      </c>
      <c r="M163" s="2">
        <f t="shared" si="12"/>
        <v>580</v>
      </c>
      <c r="N163" s="2">
        <f>IFERROR(VLOOKUP($G163,'Breakdown Log'!$B$3:$E$940,2,FALSE),0)</f>
        <v>0</v>
      </c>
      <c r="O163" s="2">
        <f>IFERROR(VLOOKUP($G163,'Breakdown Log'!$B$3:$E$940,3,FALSE),0)</f>
        <v>0</v>
      </c>
      <c r="P163" s="2">
        <f t="shared" si="13"/>
        <v>215</v>
      </c>
      <c r="Q163" s="2">
        <f t="shared" si="14"/>
        <v>365</v>
      </c>
      <c r="R163" s="38">
        <f t="shared" si="15"/>
        <v>1.6610958904109587</v>
      </c>
      <c r="S163" s="76">
        <f t="shared" si="16"/>
        <v>2.82</v>
      </c>
      <c r="T163" s="38">
        <f>2.82/365*N163+'Breakdown Log'!$H$28*P163</f>
        <v>0</v>
      </c>
      <c r="U163" s="78">
        <f>2.82/365*O163+'Breakdown Log'!$H$28*Q163</f>
        <v>0</v>
      </c>
    </row>
    <row r="164" spans="2:21" ht="14.4" customHeight="1" x14ac:dyDescent="0.4">
      <c r="B164" s="30">
        <f t="shared" si="17"/>
        <v>163</v>
      </c>
      <c r="C164" s="2" t="s">
        <v>3</v>
      </c>
      <c r="D164" s="2" t="s">
        <v>180</v>
      </c>
      <c r="E164" s="2">
        <v>526</v>
      </c>
      <c r="F164" s="2" t="s">
        <v>181</v>
      </c>
      <c r="G164" s="2">
        <v>174</v>
      </c>
      <c r="H164" s="2">
        <v>4</v>
      </c>
      <c r="I164" s="2" t="s">
        <v>182</v>
      </c>
      <c r="J164" s="31">
        <v>42920</v>
      </c>
      <c r="K164" s="31">
        <v>44347</v>
      </c>
      <c r="L164" s="31">
        <v>44926</v>
      </c>
      <c r="M164" s="2">
        <f t="shared" si="12"/>
        <v>580</v>
      </c>
      <c r="N164" s="2">
        <f>IFERROR(VLOOKUP($G164,'Breakdown Log'!$B$3:$E$940,2,FALSE),0)</f>
        <v>0</v>
      </c>
      <c r="O164" s="2">
        <f>IFERROR(VLOOKUP($G164,'Breakdown Log'!$B$3:$E$940,3,FALSE),0)</f>
        <v>0</v>
      </c>
      <c r="P164" s="2">
        <f t="shared" si="13"/>
        <v>215</v>
      </c>
      <c r="Q164" s="2">
        <f t="shared" si="14"/>
        <v>365</v>
      </c>
      <c r="R164" s="38">
        <f t="shared" si="15"/>
        <v>1.6610958904109587</v>
      </c>
      <c r="S164" s="76">
        <f t="shared" si="16"/>
        <v>2.82</v>
      </c>
      <c r="T164" s="38">
        <f>2.82/365*N164+'Breakdown Log'!$H$28*P164</f>
        <v>0</v>
      </c>
      <c r="U164" s="78">
        <f>2.82/365*O164+'Breakdown Log'!$H$28*Q164</f>
        <v>0</v>
      </c>
    </row>
    <row r="165" spans="2:21" ht="14.4" customHeight="1" x14ac:dyDescent="0.4">
      <c r="B165" s="30">
        <f t="shared" si="17"/>
        <v>164</v>
      </c>
      <c r="C165" s="2" t="s">
        <v>3</v>
      </c>
      <c r="D165" s="2" t="s">
        <v>180</v>
      </c>
      <c r="E165" s="2">
        <v>526</v>
      </c>
      <c r="F165" s="2" t="s">
        <v>181</v>
      </c>
      <c r="G165" s="2">
        <v>175</v>
      </c>
      <c r="H165" s="2">
        <v>41</v>
      </c>
      <c r="I165" s="2" t="s">
        <v>183</v>
      </c>
      <c r="J165" s="31">
        <v>42920</v>
      </c>
      <c r="K165" s="31">
        <v>44347</v>
      </c>
      <c r="L165" s="31">
        <v>44926</v>
      </c>
      <c r="M165" s="2">
        <f t="shared" si="12"/>
        <v>580</v>
      </c>
      <c r="N165" s="2">
        <f>IFERROR(VLOOKUP($G165,'Breakdown Log'!$B$3:$E$940,2,FALSE),0)</f>
        <v>0</v>
      </c>
      <c r="O165" s="2">
        <f>IFERROR(VLOOKUP($G165,'Breakdown Log'!$B$3:$E$940,3,FALSE),0)</f>
        <v>0</v>
      </c>
      <c r="P165" s="2">
        <f t="shared" si="13"/>
        <v>215</v>
      </c>
      <c r="Q165" s="2">
        <f t="shared" si="14"/>
        <v>365</v>
      </c>
      <c r="R165" s="38">
        <f t="shared" si="15"/>
        <v>1.6610958904109587</v>
      </c>
      <c r="S165" s="76">
        <f t="shared" si="16"/>
        <v>2.82</v>
      </c>
      <c r="T165" s="38">
        <f>2.82/365*N165+'Breakdown Log'!$H$28*P165</f>
        <v>0</v>
      </c>
      <c r="U165" s="78">
        <f>2.82/365*O165+'Breakdown Log'!$H$28*Q165</f>
        <v>0</v>
      </c>
    </row>
    <row r="166" spans="2:21" ht="14.4" customHeight="1" x14ac:dyDescent="0.4">
      <c r="B166" s="30">
        <f t="shared" si="17"/>
        <v>165</v>
      </c>
      <c r="C166" s="2" t="s">
        <v>3</v>
      </c>
      <c r="D166" s="2" t="s">
        <v>180</v>
      </c>
      <c r="E166" s="2">
        <v>526</v>
      </c>
      <c r="F166" s="2" t="s">
        <v>181</v>
      </c>
      <c r="G166" s="2">
        <v>176</v>
      </c>
      <c r="H166" s="2">
        <v>58</v>
      </c>
      <c r="I166" s="2" t="s">
        <v>184</v>
      </c>
      <c r="J166" s="31">
        <v>42322</v>
      </c>
      <c r="K166" s="31">
        <v>44347</v>
      </c>
      <c r="L166" s="31">
        <v>44926</v>
      </c>
      <c r="M166" s="2">
        <f t="shared" si="12"/>
        <v>580</v>
      </c>
      <c r="N166" s="2">
        <f>IFERROR(VLOOKUP($G166,'Breakdown Log'!$B$3:$E$940,2,FALSE),0)</f>
        <v>0</v>
      </c>
      <c r="O166" s="2">
        <f>IFERROR(VLOOKUP($G166,'Breakdown Log'!$B$3:$E$940,3,FALSE),0)</f>
        <v>0</v>
      </c>
      <c r="P166" s="2">
        <f t="shared" si="13"/>
        <v>215</v>
      </c>
      <c r="Q166" s="2">
        <f t="shared" si="14"/>
        <v>365</v>
      </c>
      <c r="R166" s="38">
        <f t="shared" si="15"/>
        <v>1.6610958904109587</v>
      </c>
      <c r="S166" s="76">
        <f t="shared" si="16"/>
        <v>2.82</v>
      </c>
      <c r="T166" s="38">
        <f>2.82/365*N166+'Breakdown Log'!$H$28*P166</f>
        <v>0</v>
      </c>
      <c r="U166" s="78">
        <f>2.82/365*O166+'Breakdown Log'!$H$28*Q166</f>
        <v>0</v>
      </c>
    </row>
    <row r="167" spans="2:21" ht="14.4" customHeight="1" x14ac:dyDescent="0.4">
      <c r="B167" s="30">
        <f t="shared" si="17"/>
        <v>166</v>
      </c>
      <c r="C167" s="2" t="s">
        <v>3</v>
      </c>
      <c r="D167" s="2" t="s">
        <v>180</v>
      </c>
      <c r="E167" s="2">
        <v>526</v>
      </c>
      <c r="F167" s="2" t="s">
        <v>181</v>
      </c>
      <c r="G167" s="2">
        <v>177</v>
      </c>
      <c r="H167" s="2">
        <v>74</v>
      </c>
      <c r="I167" s="2" t="s">
        <v>185</v>
      </c>
      <c r="J167" s="31">
        <v>42345</v>
      </c>
      <c r="K167" s="31">
        <v>44347</v>
      </c>
      <c r="L167" s="31">
        <v>44926</v>
      </c>
      <c r="M167" s="2">
        <f t="shared" si="12"/>
        <v>580</v>
      </c>
      <c r="N167" s="2">
        <f>IFERROR(VLOOKUP($G167,'Breakdown Log'!$B$3:$E$940,2,FALSE),0)</f>
        <v>0</v>
      </c>
      <c r="O167" s="2">
        <f>IFERROR(VLOOKUP($G167,'Breakdown Log'!$B$3:$E$940,3,FALSE),0)</f>
        <v>0</v>
      </c>
      <c r="P167" s="2">
        <f t="shared" si="13"/>
        <v>215</v>
      </c>
      <c r="Q167" s="2">
        <f t="shared" si="14"/>
        <v>365</v>
      </c>
      <c r="R167" s="38">
        <f t="shared" si="15"/>
        <v>1.6610958904109587</v>
      </c>
      <c r="S167" s="76">
        <f t="shared" si="16"/>
        <v>2.82</v>
      </c>
      <c r="T167" s="38">
        <f>2.82/365*N167+'Breakdown Log'!$H$28*P167</f>
        <v>0</v>
      </c>
      <c r="U167" s="78">
        <f>2.82/365*O167+'Breakdown Log'!$H$28*Q167</f>
        <v>0</v>
      </c>
    </row>
    <row r="168" spans="2:21" ht="14.4" customHeight="1" x14ac:dyDescent="0.4">
      <c r="B168" s="30">
        <f t="shared" si="17"/>
        <v>167</v>
      </c>
      <c r="C168" s="2" t="s">
        <v>3</v>
      </c>
      <c r="D168" s="2" t="s">
        <v>180</v>
      </c>
      <c r="E168" s="2">
        <v>526</v>
      </c>
      <c r="F168" s="2" t="s">
        <v>181</v>
      </c>
      <c r="G168" s="2">
        <v>180</v>
      </c>
      <c r="H168" s="2">
        <v>77</v>
      </c>
      <c r="I168" s="2" t="s">
        <v>186</v>
      </c>
      <c r="J168" s="31">
        <v>42328</v>
      </c>
      <c r="K168" s="31">
        <v>44347</v>
      </c>
      <c r="L168" s="31">
        <v>44926</v>
      </c>
      <c r="M168" s="2">
        <f t="shared" si="12"/>
        <v>580</v>
      </c>
      <c r="N168" s="2">
        <f>IFERROR(VLOOKUP($G168,'Breakdown Log'!$B$3:$E$940,2,FALSE),0)</f>
        <v>0</v>
      </c>
      <c r="O168" s="2">
        <f>IFERROR(VLOOKUP($G168,'Breakdown Log'!$B$3:$E$940,3,FALSE),0)</f>
        <v>0</v>
      </c>
      <c r="P168" s="2">
        <f t="shared" si="13"/>
        <v>215</v>
      </c>
      <c r="Q168" s="2">
        <f t="shared" si="14"/>
        <v>365</v>
      </c>
      <c r="R168" s="38">
        <f t="shared" si="15"/>
        <v>1.6610958904109587</v>
      </c>
      <c r="S168" s="76">
        <f t="shared" si="16"/>
        <v>2.82</v>
      </c>
      <c r="T168" s="38">
        <f>2.82/365*N168+'Breakdown Log'!$H$28*P168</f>
        <v>0</v>
      </c>
      <c r="U168" s="78">
        <f>2.82/365*O168+'Breakdown Log'!$H$28*Q168</f>
        <v>0</v>
      </c>
    </row>
    <row r="169" spans="2:21" ht="14.4" customHeight="1" x14ac:dyDescent="0.4">
      <c r="B169" s="30">
        <f t="shared" si="17"/>
        <v>168</v>
      </c>
      <c r="C169" s="2" t="s">
        <v>3</v>
      </c>
      <c r="D169" s="2" t="s">
        <v>180</v>
      </c>
      <c r="E169" s="2">
        <v>526</v>
      </c>
      <c r="F169" s="2" t="s">
        <v>181</v>
      </c>
      <c r="G169" s="2">
        <v>181</v>
      </c>
      <c r="H169" s="2">
        <v>78</v>
      </c>
      <c r="I169" s="2" t="s">
        <v>187</v>
      </c>
      <c r="J169" s="31">
        <v>42103</v>
      </c>
      <c r="K169" s="31">
        <v>44347</v>
      </c>
      <c r="L169" s="31">
        <v>44926</v>
      </c>
      <c r="M169" s="2">
        <f t="shared" si="12"/>
        <v>580</v>
      </c>
      <c r="N169" s="2">
        <f>IFERROR(VLOOKUP($G169,'Breakdown Log'!$B$3:$E$940,2,FALSE),0)</f>
        <v>0</v>
      </c>
      <c r="O169" s="2">
        <f>IFERROR(VLOOKUP($G169,'Breakdown Log'!$B$3:$E$940,3,FALSE),0)</f>
        <v>0</v>
      </c>
      <c r="P169" s="2">
        <f t="shared" si="13"/>
        <v>215</v>
      </c>
      <c r="Q169" s="2">
        <f t="shared" si="14"/>
        <v>365</v>
      </c>
      <c r="R169" s="38">
        <f t="shared" si="15"/>
        <v>1.6610958904109587</v>
      </c>
      <c r="S169" s="76">
        <f t="shared" si="16"/>
        <v>2.82</v>
      </c>
      <c r="T169" s="38">
        <f>2.82/365*N169+'Breakdown Log'!$H$28*P169</f>
        <v>0</v>
      </c>
      <c r="U169" s="78">
        <f>2.82/365*O169+'Breakdown Log'!$H$28*Q169</f>
        <v>0</v>
      </c>
    </row>
    <row r="170" spans="2:21" ht="14.4" customHeight="1" x14ac:dyDescent="0.4">
      <c r="B170" s="30">
        <f t="shared" si="17"/>
        <v>169</v>
      </c>
      <c r="C170" s="2" t="s">
        <v>151</v>
      </c>
      <c r="D170" s="2" t="s">
        <v>190</v>
      </c>
      <c r="E170" s="2">
        <v>1112</v>
      </c>
      <c r="F170" s="2" t="s">
        <v>190</v>
      </c>
      <c r="G170" s="2">
        <v>185</v>
      </c>
      <c r="H170" s="2">
        <v>3</v>
      </c>
      <c r="I170" s="2" t="s">
        <v>191</v>
      </c>
      <c r="J170" s="31">
        <v>42598</v>
      </c>
      <c r="K170" s="31">
        <v>44347</v>
      </c>
      <c r="L170" s="31">
        <v>44926</v>
      </c>
      <c r="M170" s="2">
        <f t="shared" si="12"/>
        <v>580</v>
      </c>
      <c r="N170" s="2">
        <f>IFERROR(VLOOKUP($G170,'Breakdown Log'!$B$3:$E$940,2,FALSE),0)</f>
        <v>0</v>
      </c>
      <c r="O170" s="2">
        <f>IFERROR(VLOOKUP($G170,'Breakdown Log'!$B$3:$E$940,3,FALSE),0)</f>
        <v>0</v>
      </c>
      <c r="P170" s="2">
        <f t="shared" si="13"/>
        <v>215</v>
      </c>
      <c r="Q170" s="2">
        <f t="shared" si="14"/>
        <v>365</v>
      </c>
      <c r="R170" s="38">
        <f t="shared" si="15"/>
        <v>1.6610958904109587</v>
      </c>
      <c r="S170" s="76">
        <f t="shared" si="16"/>
        <v>2.82</v>
      </c>
      <c r="T170" s="38">
        <f>2.82/365*N170+'Breakdown Log'!$H$28*P170</f>
        <v>0</v>
      </c>
      <c r="U170" s="78">
        <f>2.82/365*O170+'Breakdown Log'!$H$28*Q170</f>
        <v>0</v>
      </c>
    </row>
    <row r="171" spans="2:21" ht="14.4" customHeight="1" x14ac:dyDescent="0.4">
      <c r="B171" s="30">
        <f t="shared" si="17"/>
        <v>170</v>
      </c>
      <c r="C171" s="2" t="s">
        <v>151</v>
      </c>
      <c r="D171" s="2" t="s">
        <v>190</v>
      </c>
      <c r="E171" s="2">
        <v>1113</v>
      </c>
      <c r="F171" s="2" t="s">
        <v>192</v>
      </c>
      <c r="G171" s="2">
        <v>186</v>
      </c>
      <c r="H171" s="2">
        <v>27</v>
      </c>
      <c r="I171" s="2" t="s">
        <v>193</v>
      </c>
      <c r="J171" s="31">
        <v>42577</v>
      </c>
      <c r="K171" s="31">
        <v>44347</v>
      </c>
      <c r="L171" s="31">
        <v>44926</v>
      </c>
      <c r="M171" s="2">
        <f t="shared" si="12"/>
        <v>580</v>
      </c>
      <c r="N171" s="2">
        <f>IFERROR(VLOOKUP($G171,'Breakdown Log'!$B$3:$E$940,2,FALSE),0)</f>
        <v>0</v>
      </c>
      <c r="O171" s="2">
        <f>IFERROR(VLOOKUP($G171,'Breakdown Log'!$B$3:$E$940,3,FALSE),0)</f>
        <v>0</v>
      </c>
      <c r="P171" s="2">
        <f t="shared" si="13"/>
        <v>215</v>
      </c>
      <c r="Q171" s="2">
        <f t="shared" si="14"/>
        <v>365</v>
      </c>
      <c r="R171" s="38">
        <f t="shared" si="15"/>
        <v>1.6610958904109587</v>
      </c>
      <c r="S171" s="76">
        <f t="shared" si="16"/>
        <v>2.82</v>
      </c>
      <c r="T171" s="38">
        <f>2.82/365*N171+'Breakdown Log'!$H$28*P171</f>
        <v>0</v>
      </c>
      <c r="U171" s="78">
        <f>2.82/365*O171+'Breakdown Log'!$H$28*Q171</f>
        <v>0</v>
      </c>
    </row>
    <row r="172" spans="2:21" ht="14.4" customHeight="1" x14ac:dyDescent="0.4">
      <c r="B172" s="30">
        <f t="shared" si="17"/>
        <v>171</v>
      </c>
      <c r="C172" s="2" t="s">
        <v>151</v>
      </c>
      <c r="D172" s="2" t="s">
        <v>190</v>
      </c>
      <c r="E172" s="2">
        <v>1113</v>
      </c>
      <c r="F172" s="2" t="s">
        <v>192</v>
      </c>
      <c r="G172" s="2">
        <v>187</v>
      </c>
      <c r="H172" s="2">
        <v>28</v>
      </c>
      <c r="I172" s="2" t="s">
        <v>194</v>
      </c>
      <c r="J172" s="31">
        <v>42662</v>
      </c>
      <c r="K172" s="31">
        <v>44347</v>
      </c>
      <c r="L172" s="31">
        <v>44926</v>
      </c>
      <c r="M172" s="2">
        <f t="shared" si="12"/>
        <v>580</v>
      </c>
      <c r="N172" s="2">
        <f>IFERROR(VLOOKUP($G172,'Breakdown Log'!$B$3:$E$940,2,FALSE),0)</f>
        <v>0</v>
      </c>
      <c r="O172" s="2">
        <f>IFERROR(VLOOKUP($G172,'Breakdown Log'!$B$3:$E$940,3,FALSE),0)</f>
        <v>0</v>
      </c>
      <c r="P172" s="2">
        <f t="shared" si="13"/>
        <v>215</v>
      </c>
      <c r="Q172" s="2">
        <f t="shared" si="14"/>
        <v>365</v>
      </c>
      <c r="R172" s="38">
        <f t="shared" si="15"/>
        <v>1.6610958904109587</v>
      </c>
      <c r="S172" s="76">
        <f t="shared" si="16"/>
        <v>2.82</v>
      </c>
      <c r="T172" s="38">
        <f>2.82/365*N172+'Breakdown Log'!$H$28*P172</f>
        <v>0</v>
      </c>
      <c r="U172" s="78">
        <f>2.82/365*O172+'Breakdown Log'!$H$28*Q172</f>
        <v>0</v>
      </c>
    </row>
    <row r="173" spans="2:21" ht="14.4" customHeight="1" x14ac:dyDescent="0.4">
      <c r="B173" s="30">
        <f t="shared" si="17"/>
        <v>172</v>
      </c>
      <c r="C173" s="2" t="s">
        <v>151</v>
      </c>
      <c r="D173" s="2" t="s">
        <v>190</v>
      </c>
      <c r="E173" s="2">
        <v>1113</v>
      </c>
      <c r="F173" s="2" t="s">
        <v>192</v>
      </c>
      <c r="G173" s="2">
        <v>188</v>
      </c>
      <c r="H173" s="2">
        <v>29</v>
      </c>
      <c r="I173" s="2" t="s">
        <v>195</v>
      </c>
      <c r="J173" s="31">
        <v>42558</v>
      </c>
      <c r="K173" s="31">
        <v>44347</v>
      </c>
      <c r="L173" s="31">
        <v>44926</v>
      </c>
      <c r="M173" s="2">
        <f t="shared" si="12"/>
        <v>580</v>
      </c>
      <c r="N173" s="2">
        <f>IFERROR(VLOOKUP($G173,'Breakdown Log'!$B$3:$E$940,2,FALSE),0)</f>
        <v>0</v>
      </c>
      <c r="O173" s="2">
        <f>IFERROR(VLOOKUP($G173,'Breakdown Log'!$B$3:$E$940,3,FALSE),0)</f>
        <v>0</v>
      </c>
      <c r="P173" s="2">
        <f t="shared" si="13"/>
        <v>215</v>
      </c>
      <c r="Q173" s="2">
        <f t="shared" si="14"/>
        <v>365</v>
      </c>
      <c r="R173" s="38">
        <f t="shared" si="15"/>
        <v>1.6610958904109587</v>
      </c>
      <c r="S173" s="76">
        <f t="shared" si="16"/>
        <v>2.82</v>
      </c>
      <c r="T173" s="38">
        <f>2.82/365*N173+'Breakdown Log'!$H$28*P173</f>
        <v>0</v>
      </c>
      <c r="U173" s="78">
        <f>2.82/365*O173+'Breakdown Log'!$H$28*Q173</f>
        <v>0</v>
      </c>
    </row>
    <row r="174" spans="2:21" ht="14.4" customHeight="1" x14ac:dyDescent="0.4">
      <c r="B174" s="30">
        <f t="shared" si="17"/>
        <v>173</v>
      </c>
      <c r="C174" s="2" t="s">
        <v>151</v>
      </c>
      <c r="D174" s="2" t="s">
        <v>152</v>
      </c>
      <c r="E174" s="2">
        <v>1082</v>
      </c>
      <c r="F174" s="2" t="s">
        <v>152</v>
      </c>
      <c r="G174" s="2">
        <v>189</v>
      </c>
      <c r="H174" s="2">
        <v>1</v>
      </c>
      <c r="I174" s="2" t="s">
        <v>53</v>
      </c>
      <c r="J174" s="31">
        <v>42581</v>
      </c>
      <c r="K174" s="31">
        <v>44347</v>
      </c>
      <c r="L174" s="31">
        <v>44926</v>
      </c>
      <c r="M174" s="2">
        <f t="shared" si="12"/>
        <v>580</v>
      </c>
      <c r="N174" s="2">
        <f>IFERROR(VLOOKUP($G174,'Breakdown Log'!$B$3:$E$940,2,FALSE),0)</f>
        <v>0</v>
      </c>
      <c r="O174" s="2">
        <f>IFERROR(VLOOKUP($G174,'Breakdown Log'!$B$3:$E$940,3,FALSE),0)</f>
        <v>0</v>
      </c>
      <c r="P174" s="2">
        <f t="shared" si="13"/>
        <v>215</v>
      </c>
      <c r="Q174" s="2">
        <f t="shared" si="14"/>
        <v>365</v>
      </c>
      <c r="R174" s="38">
        <f t="shared" si="15"/>
        <v>1.6610958904109587</v>
      </c>
      <c r="S174" s="76">
        <f t="shared" si="16"/>
        <v>2.82</v>
      </c>
      <c r="T174" s="38">
        <f>2.82/365*N174+'Breakdown Log'!$H$28*P174</f>
        <v>0</v>
      </c>
      <c r="U174" s="78">
        <f>2.82/365*O174+'Breakdown Log'!$H$28*Q174</f>
        <v>0</v>
      </c>
    </row>
    <row r="175" spans="2:21" ht="14.4" customHeight="1" x14ac:dyDescent="0.4">
      <c r="B175" s="30">
        <f t="shared" si="17"/>
        <v>174</v>
      </c>
      <c r="C175" s="2" t="s">
        <v>151</v>
      </c>
      <c r="D175" s="2" t="s">
        <v>152</v>
      </c>
      <c r="E175" s="2">
        <v>1082</v>
      </c>
      <c r="F175" s="2" t="s">
        <v>152</v>
      </c>
      <c r="G175" s="2">
        <v>190</v>
      </c>
      <c r="H175" s="2">
        <v>2</v>
      </c>
      <c r="I175" s="2" t="s">
        <v>196</v>
      </c>
      <c r="J175" s="31">
        <v>42581</v>
      </c>
      <c r="K175" s="31">
        <v>44347</v>
      </c>
      <c r="L175" s="31">
        <v>44926</v>
      </c>
      <c r="M175" s="2">
        <f t="shared" si="12"/>
        <v>580</v>
      </c>
      <c r="N175" s="2">
        <f>IFERROR(VLOOKUP($G175,'Breakdown Log'!$B$3:$E$940,2,FALSE),0)</f>
        <v>215</v>
      </c>
      <c r="O175" s="2">
        <f>IFERROR(VLOOKUP($G175,'Breakdown Log'!$B$3:$E$940,3,FALSE),0)</f>
        <v>365</v>
      </c>
      <c r="P175" s="2">
        <f t="shared" si="13"/>
        <v>0</v>
      </c>
      <c r="Q175" s="2">
        <f t="shared" si="14"/>
        <v>0</v>
      </c>
      <c r="R175" s="38">
        <f t="shared" si="15"/>
        <v>1.6610958904109587</v>
      </c>
      <c r="S175" s="76">
        <f t="shared" si="16"/>
        <v>2.82</v>
      </c>
      <c r="T175" s="38">
        <f>2.82/365*N175+'Breakdown Log'!$H$28*P175</f>
        <v>1.6610958904109587</v>
      </c>
      <c r="U175" s="78">
        <f>2.82/365*O175+'Breakdown Log'!$H$28*Q175</f>
        <v>2.82</v>
      </c>
    </row>
    <row r="176" spans="2:21" ht="14.4" customHeight="1" x14ac:dyDescent="0.4">
      <c r="B176" s="30">
        <f t="shared" si="17"/>
        <v>175</v>
      </c>
      <c r="C176" s="2" t="s">
        <v>151</v>
      </c>
      <c r="D176" s="2" t="s">
        <v>152</v>
      </c>
      <c r="E176" s="2">
        <v>1082</v>
      </c>
      <c r="F176" s="2" t="s">
        <v>152</v>
      </c>
      <c r="G176" s="2">
        <v>191</v>
      </c>
      <c r="H176" s="2">
        <v>3</v>
      </c>
      <c r="I176" s="2" t="s">
        <v>197</v>
      </c>
      <c r="J176" s="31">
        <v>42581</v>
      </c>
      <c r="K176" s="31">
        <v>44347</v>
      </c>
      <c r="L176" s="31">
        <v>44926</v>
      </c>
      <c r="M176" s="2">
        <f t="shared" si="12"/>
        <v>580</v>
      </c>
      <c r="N176" s="2">
        <f>IFERROR(VLOOKUP($G176,'Breakdown Log'!$B$3:$E$940,2,FALSE),0)</f>
        <v>0</v>
      </c>
      <c r="O176" s="2">
        <f>IFERROR(VLOOKUP($G176,'Breakdown Log'!$B$3:$E$940,3,FALSE),0)</f>
        <v>0</v>
      </c>
      <c r="P176" s="2">
        <f t="shared" si="13"/>
        <v>215</v>
      </c>
      <c r="Q176" s="2">
        <f t="shared" si="14"/>
        <v>365</v>
      </c>
      <c r="R176" s="38">
        <f t="shared" si="15"/>
        <v>1.6610958904109587</v>
      </c>
      <c r="S176" s="76">
        <f t="shared" si="16"/>
        <v>2.82</v>
      </c>
      <c r="T176" s="38">
        <f>2.82/365*N176+'Breakdown Log'!$H$28*P176</f>
        <v>0</v>
      </c>
      <c r="U176" s="78">
        <f>2.82/365*O176+'Breakdown Log'!$H$28*Q176</f>
        <v>0</v>
      </c>
    </row>
    <row r="177" spans="2:21" ht="14.4" customHeight="1" x14ac:dyDescent="0.4">
      <c r="B177" s="30">
        <f t="shared" si="17"/>
        <v>176</v>
      </c>
      <c r="C177" s="2" t="s">
        <v>151</v>
      </c>
      <c r="D177" s="2" t="s">
        <v>152</v>
      </c>
      <c r="E177" s="2">
        <v>1082</v>
      </c>
      <c r="F177" s="2" t="s">
        <v>152</v>
      </c>
      <c r="G177" s="2">
        <v>192</v>
      </c>
      <c r="H177" s="2">
        <v>4</v>
      </c>
      <c r="I177" s="2" t="s">
        <v>198</v>
      </c>
      <c r="J177" s="31">
        <v>42581</v>
      </c>
      <c r="K177" s="31">
        <v>44347</v>
      </c>
      <c r="L177" s="31">
        <v>44926</v>
      </c>
      <c r="M177" s="2">
        <f t="shared" si="12"/>
        <v>580</v>
      </c>
      <c r="N177" s="2">
        <f>IFERROR(VLOOKUP($G177,'Breakdown Log'!$B$3:$E$940,2,FALSE),0)</f>
        <v>0</v>
      </c>
      <c r="O177" s="2">
        <f>IFERROR(VLOOKUP($G177,'Breakdown Log'!$B$3:$E$940,3,FALSE),0)</f>
        <v>0</v>
      </c>
      <c r="P177" s="2">
        <f t="shared" si="13"/>
        <v>215</v>
      </c>
      <c r="Q177" s="2">
        <f t="shared" si="14"/>
        <v>365</v>
      </c>
      <c r="R177" s="38">
        <f t="shared" si="15"/>
        <v>1.6610958904109587</v>
      </c>
      <c r="S177" s="76">
        <f t="shared" si="16"/>
        <v>2.82</v>
      </c>
      <c r="T177" s="38">
        <f>2.82/365*N177+'Breakdown Log'!$H$28*P177</f>
        <v>0</v>
      </c>
      <c r="U177" s="78">
        <f>2.82/365*O177+'Breakdown Log'!$H$28*Q177</f>
        <v>0</v>
      </c>
    </row>
    <row r="178" spans="2:21" ht="14.4" customHeight="1" x14ac:dyDescent="0.4">
      <c r="B178" s="30">
        <f t="shared" si="17"/>
        <v>177</v>
      </c>
      <c r="C178" s="2" t="s">
        <v>151</v>
      </c>
      <c r="D178" s="2" t="s">
        <v>152</v>
      </c>
      <c r="E178" s="2">
        <v>1082</v>
      </c>
      <c r="F178" s="2" t="s">
        <v>152</v>
      </c>
      <c r="G178" s="2">
        <v>193</v>
      </c>
      <c r="H178" s="2">
        <v>5</v>
      </c>
      <c r="I178" s="2" t="s">
        <v>199</v>
      </c>
      <c r="J178" s="31">
        <v>42581</v>
      </c>
      <c r="K178" s="31">
        <v>44347</v>
      </c>
      <c r="L178" s="31">
        <v>44926</v>
      </c>
      <c r="M178" s="2">
        <f t="shared" si="12"/>
        <v>580</v>
      </c>
      <c r="N178" s="2">
        <f>IFERROR(VLOOKUP($G178,'Breakdown Log'!$B$3:$E$940,2,FALSE),0)</f>
        <v>0</v>
      </c>
      <c r="O178" s="2">
        <f>IFERROR(VLOOKUP($G178,'Breakdown Log'!$B$3:$E$940,3,FALSE),0)</f>
        <v>0</v>
      </c>
      <c r="P178" s="2">
        <f t="shared" si="13"/>
        <v>215</v>
      </c>
      <c r="Q178" s="2">
        <f t="shared" si="14"/>
        <v>365</v>
      </c>
      <c r="R178" s="38">
        <f t="shared" si="15"/>
        <v>1.6610958904109587</v>
      </c>
      <c r="S178" s="76">
        <f t="shared" si="16"/>
        <v>2.82</v>
      </c>
      <c r="T178" s="38">
        <f>2.82/365*N178+'Breakdown Log'!$H$28*P178</f>
        <v>0</v>
      </c>
      <c r="U178" s="78">
        <f>2.82/365*O178+'Breakdown Log'!$H$28*Q178</f>
        <v>0</v>
      </c>
    </row>
    <row r="179" spans="2:21" ht="14.4" customHeight="1" x14ac:dyDescent="0.4">
      <c r="B179" s="30">
        <f t="shared" si="17"/>
        <v>178</v>
      </c>
      <c r="C179" s="2" t="s">
        <v>151</v>
      </c>
      <c r="D179" s="2" t="s">
        <v>152</v>
      </c>
      <c r="E179" s="2">
        <v>1082</v>
      </c>
      <c r="F179" s="2" t="s">
        <v>152</v>
      </c>
      <c r="G179" s="2">
        <v>194</v>
      </c>
      <c r="H179" s="2">
        <v>6</v>
      </c>
      <c r="I179" s="2" t="s">
        <v>59</v>
      </c>
      <c r="J179" s="31">
        <v>42581</v>
      </c>
      <c r="K179" s="31">
        <v>44347</v>
      </c>
      <c r="L179" s="31">
        <v>44926</v>
      </c>
      <c r="M179" s="2">
        <f t="shared" si="12"/>
        <v>580</v>
      </c>
      <c r="N179" s="2">
        <f>IFERROR(VLOOKUP($G179,'Breakdown Log'!$B$3:$E$940,2,FALSE),0)</f>
        <v>0</v>
      </c>
      <c r="O179" s="2">
        <f>IFERROR(VLOOKUP($G179,'Breakdown Log'!$B$3:$E$940,3,FALSE),0)</f>
        <v>0</v>
      </c>
      <c r="P179" s="2">
        <f t="shared" si="13"/>
        <v>215</v>
      </c>
      <c r="Q179" s="2">
        <f t="shared" si="14"/>
        <v>365</v>
      </c>
      <c r="R179" s="38">
        <f t="shared" si="15"/>
        <v>1.6610958904109587</v>
      </c>
      <c r="S179" s="76">
        <f t="shared" si="16"/>
        <v>2.82</v>
      </c>
      <c r="T179" s="38">
        <f>2.82/365*N179+'Breakdown Log'!$H$28*P179</f>
        <v>0</v>
      </c>
      <c r="U179" s="78">
        <f>2.82/365*O179+'Breakdown Log'!$H$28*Q179</f>
        <v>0</v>
      </c>
    </row>
    <row r="180" spans="2:21" ht="14.4" customHeight="1" x14ac:dyDescent="0.4">
      <c r="B180" s="30">
        <f t="shared" si="17"/>
        <v>179</v>
      </c>
      <c r="C180" s="2" t="s">
        <v>151</v>
      </c>
      <c r="D180" s="2" t="s">
        <v>152</v>
      </c>
      <c r="E180" s="2">
        <v>1082</v>
      </c>
      <c r="F180" s="2" t="s">
        <v>152</v>
      </c>
      <c r="G180" s="2">
        <v>195</v>
      </c>
      <c r="H180" s="2">
        <v>7</v>
      </c>
      <c r="I180" s="2" t="s">
        <v>200</v>
      </c>
      <c r="J180" s="31">
        <v>42581</v>
      </c>
      <c r="K180" s="31">
        <v>44347</v>
      </c>
      <c r="L180" s="31">
        <v>44926</v>
      </c>
      <c r="M180" s="2">
        <f t="shared" si="12"/>
        <v>580</v>
      </c>
      <c r="N180" s="2">
        <f>IFERROR(VLOOKUP($G180,'Breakdown Log'!$B$3:$E$940,2,FALSE),0)</f>
        <v>0</v>
      </c>
      <c r="O180" s="2">
        <f>IFERROR(VLOOKUP($G180,'Breakdown Log'!$B$3:$E$940,3,FALSE),0)</f>
        <v>0</v>
      </c>
      <c r="P180" s="2">
        <f t="shared" si="13"/>
        <v>215</v>
      </c>
      <c r="Q180" s="2">
        <f t="shared" si="14"/>
        <v>365</v>
      </c>
      <c r="R180" s="38">
        <f t="shared" si="15"/>
        <v>1.6610958904109587</v>
      </c>
      <c r="S180" s="76">
        <f t="shared" si="16"/>
        <v>2.82</v>
      </c>
      <c r="T180" s="38">
        <f>2.82/365*N180+'Breakdown Log'!$H$28*P180</f>
        <v>0</v>
      </c>
      <c r="U180" s="78">
        <f>2.82/365*O180+'Breakdown Log'!$H$28*Q180</f>
        <v>0</v>
      </c>
    </row>
    <row r="181" spans="2:21" ht="14.4" customHeight="1" x14ac:dyDescent="0.4">
      <c r="B181" s="30">
        <f t="shared" si="17"/>
        <v>180</v>
      </c>
      <c r="C181" s="2" t="s">
        <v>142</v>
      </c>
      <c r="D181" s="2" t="s">
        <v>154</v>
      </c>
      <c r="E181" s="2">
        <v>90</v>
      </c>
      <c r="F181" s="2" t="s">
        <v>154</v>
      </c>
      <c r="G181" s="2">
        <v>196</v>
      </c>
      <c r="H181" s="2">
        <v>99</v>
      </c>
      <c r="I181" s="2" t="s">
        <v>201</v>
      </c>
      <c r="J181" s="31">
        <v>42175</v>
      </c>
      <c r="K181" s="31">
        <v>44347</v>
      </c>
      <c r="L181" s="31">
        <v>44926</v>
      </c>
      <c r="M181" s="2">
        <f t="shared" si="12"/>
        <v>580</v>
      </c>
      <c r="N181" s="2">
        <f>IFERROR(VLOOKUP($G181,'Breakdown Log'!$B$3:$E$940,2,FALSE),0)</f>
        <v>0</v>
      </c>
      <c r="O181" s="2">
        <f>IFERROR(VLOOKUP($G181,'Breakdown Log'!$B$3:$E$940,3,FALSE),0)</f>
        <v>0</v>
      </c>
      <c r="P181" s="2">
        <f t="shared" si="13"/>
        <v>215</v>
      </c>
      <c r="Q181" s="2">
        <f t="shared" si="14"/>
        <v>365</v>
      </c>
      <c r="R181" s="38">
        <f t="shared" si="15"/>
        <v>1.6610958904109587</v>
      </c>
      <c r="S181" s="76">
        <f t="shared" si="16"/>
        <v>2.82</v>
      </c>
      <c r="T181" s="38">
        <f>2.82/365*N181+'Breakdown Log'!$H$28*P181</f>
        <v>0</v>
      </c>
      <c r="U181" s="78">
        <f>2.82/365*O181+'Breakdown Log'!$H$28*Q181</f>
        <v>0</v>
      </c>
    </row>
    <row r="182" spans="2:21" ht="14.4" customHeight="1" x14ac:dyDescent="0.4">
      <c r="B182" s="30">
        <f t="shared" si="17"/>
        <v>181</v>
      </c>
      <c r="C182" s="2" t="s">
        <v>12</v>
      </c>
      <c r="D182" s="2" t="s">
        <v>22</v>
      </c>
      <c r="E182" s="2">
        <v>57</v>
      </c>
      <c r="F182" s="2" t="s">
        <v>105</v>
      </c>
      <c r="G182" s="2">
        <v>197</v>
      </c>
      <c r="H182" s="2">
        <v>6</v>
      </c>
      <c r="I182" s="2" t="s">
        <v>1092</v>
      </c>
      <c r="J182" s="31">
        <v>42899</v>
      </c>
      <c r="K182" s="31">
        <v>44347</v>
      </c>
      <c r="L182" s="31">
        <v>44926</v>
      </c>
      <c r="M182" s="2">
        <f t="shared" si="12"/>
        <v>580</v>
      </c>
      <c r="N182" s="2">
        <f>IFERROR(VLOOKUP($G182,'Breakdown Log'!$B$3:$E$940,2,FALSE),0)</f>
        <v>0</v>
      </c>
      <c r="O182" s="2">
        <f>IFERROR(VLOOKUP($G182,'Breakdown Log'!$B$3:$E$940,3,FALSE),0)</f>
        <v>0</v>
      </c>
      <c r="P182" s="2">
        <f t="shared" si="13"/>
        <v>215</v>
      </c>
      <c r="Q182" s="2">
        <f t="shared" si="14"/>
        <v>365</v>
      </c>
      <c r="R182" s="38">
        <f t="shared" si="15"/>
        <v>1.6610958904109587</v>
      </c>
      <c r="S182" s="76">
        <f t="shared" si="16"/>
        <v>2.82</v>
      </c>
      <c r="T182" s="38">
        <f>2.82/365*N182+'Breakdown Log'!$H$28*P182</f>
        <v>0</v>
      </c>
      <c r="U182" s="78">
        <f>2.82/365*O182+'Breakdown Log'!$H$28*Q182</f>
        <v>0</v>
      </c>
    </row>
    <row r="183" spans="2:21" ht="14.4" customHeight="1" x14ac:dyDescent="0.4">
      <c r="B183" s="30">
        <f t="shared" si="17"/>
        <v>182</v>
      </c>
      <c r="C183" s="2" t="s">
        <v>12</v>
      </c>
      <c r="D183" s="2" t="s">
        <v>22</v>
      </c>
      <c r="E183" s="2">
        <v>57</v>
      </c>
      <c r="F183" s="2" t="s">
        <v>105</v>
      </c>
      <c r="G183" s="2">
        <v>198</v>
      </c>
      <c r="H183" s="2">
        <v>14</v>
      </c>
      <c r="I183" s="2" t="s">
        <v>874</v>
      </c>
      <c r="J183" s="31">
        <v>42217</v>
      </c>
      <c r="K183" s="31">
        <v>44347</v>
      </c>
      <c r="L183" s="31">
        <v>44926</v>
      </c>
      <c r="M183" s="2">
        <f t="shared" si="12"/>
        <v>580</v>
      </c>
      <c r="N183" s="2">
        <f>IFERROR(VLOOKUP($G183,'Breakdown Log'!$B$3:$E$940,2,FALSE),0)</f>
        <v>0</v>
      </c>
      <c r="O183" s="2">
        <f>IFERROR(VLOOKUP($G183,'Breakdown Log'!$B$3:$E$940,3,FALSE),0)</f>
        <v>0</v>
      </c>
      <c r="P183" s="2">
        <f t="shared" si="13"/>
        <v>215</v>
      </c>
      <c r="Q183" s="2">
        <f t="shared" si="14"/>
        <v>365</v>
      </c>
      <c r="R183" s="38">
        <f t="shared" si="15"/>
        <v>1.6610958904109587</v>
      </c>
      <c r="S183" s="76">
        <f t="shared" si="16"/>
        <v>2.82</v>
      </c>
      <c r="T183" s="38">
        <f>2.82/365*N183+'Breakdown Log'!$H$28*P183</f>
        <v>0</v>
      </c>
      <c r="U183" s="78">
        <f>2.82/365*O183+'Breakdown Log'!$H$28*Q183</f>
        <v>0</v>
      </c>
    </row>
    <row r="184" spans="2:21" ht="14.4" customHeight="1" x14ac:dyDescent="0.4">
      <c r="B184" s="30">
        <f t="shared" si="17"/>
        <v>183</v>
      </c>
      <c r="C184" s="2" t="s">
        <v>12</v>
      </c>
      <c r="D184" s="2" t="s">
        <v>22</v>
      </c>
      <c r="E184" s="2">
        <v>57</v>
      </c>
      <c r="F184" s="2" t="s">
        <v>105</v>
      </c>
      <c r="G184" s="2">
        <v>199</v>
      </c>
      <c r="H184" s="2">
        <v>23</v>
      </c>
      <c r="I184" s="2" t="s">
        <v>2547</v>
      </c>
      <c r="J184" s="31">
        <v>42157</v>
      </c>
      <c r="K184" s="31">
        <v>44347</v>
      </c>
      <c r="L184" s="31">
        <v>44926</v>
      </c>
      <c r="M184" s="2">
        <f t="shared" si="12"/>
        <v>580</v>
      </c>
      <c r="N184" s="2">
        <f>IFERROR(VLOOKUP($G184,'Breakdown Log'!$B$3:$E$940,2,FALSE),0)</f>
        <v>215</v>
      </c>
      <c r="O184" s="2">
        <f>IFERROR(VLOOKUP($G184,'Breakdown Log'!$B$3:$E$940,3,FALSE),0)</f>
        <v>365</v>
      </c>
      <c r="P184" s="2">
        <f t="shared" si="13"/>
        <v>0</v>
      </c>
      <c r="Q184" s="2">
        <f t="shared" si="14"/>
        <v>0</v>
      </c>
      <c r="R184" s="38">
        <f t="shared" si="15"/>
        <v>1.6610958904109587</v>
      </c>
      <c r="S184" s="76">
        <f t="shared" si="16"/>
        <v>2.82</v>
      </c>
      <c r="T184" s="38">
        <f>2.82/365*N184+'Breakdown Log'!$H$28*P184</f>
        <v>1.6610958904109587</v>
      </c>
      <c r="U184" s="78">
        <f>2.82/365*O184+'Breakdown Log'!$H$28*Q184</f>
        <v>2.82</v>
      </c>
    </row>
    <row r="185" spans="2:21" ht="14.4" customHeight="1" x14ac:dyDescent="0.4">
      <c r="B185" s="30">
        <f t="shared" si="17"/>
        <v>184</v>
      </c>
      <c r="C185" s="2" t="s">
        <v>12</v>
      </c>
      <c r="D185" s="2" t="s">
        <v>22</v>
      </c>
      <c r="E185" s="2">
        <v>57</v>
      </c>
      <c r="F185" s="2" t="s">
        <v>105</v>
      </c>
      <c r="G185" s="2">
        <v>200</v>
      </c>
      <c r="H185" s="2">
        <v>30</v>
      </c>
      <c r="I185" s="2" t="s">
        <v>204</v>
      </c>
      <c r="J185" s="31">
        <v>42899</v>
      </c>
      <c r="K185" s="31">
        <v>44347</v>
      </c>
      <c r="L185" s="31">
        <v>44926</v>
      </c>
      <c r="M185" s="2">
        <f t="shared" si="12"/>
        <v>580</v>
      </c>
      <c r="N185" s="2">
        <f>IFERROR(VLOOKUP($G185,'Breakdown Log'!$B$3:$E$940,2,FALSE),0)</f>
        <v>0</v>
      </c>
      <c r="O185" s="2">
        <f>IFERROR(VLOOKUP($G185,'Breakdown Log'!$B$3:$E$940,3,FALSE),0)</f>
        <v>0</v>
      </c>
      <c r="P185" s="2">
        <f t="shared" si="13"/>
        <v>215</v>
      </c>
      <c r="Q185" s="2">
        <f t="shared" si="14"/>
        <v>365</v>
      </c>
      <c r="R185" s="38">
        <f t="shared" si="15"/>
        <v>1.6610958904109587</v>
      </c>
      <c r="S185" s="76">
        <f t="shared" si="16"/>
        <v>2.82</v>
      </c>
      <c r="T185" s="38">
        <f>2.82/365*N185+'Breakdown Log'!$H$28*P185</f>
        <v>0</v>
      </c>
      <c r="U185" s="78">
        <f>2.82/365*O185+'Breakdown Log'!$H$28*Q185</f>
        <v>0</v>
      </c>
    </row>
    <row r="186" spans="2:21" ht="14.4" customHeight="1" x14ac:dyDescent="0.4">
      <c r="B186" s="30">
        <f t="shared" si="17"/>
        <v>185</v>
      </c>
      <c r="C186" s="2" t="s">
        <v>12</v>
      </c>
      <c r="D186" s="2" t="s">
        <v>22</v>
      </c>
      <c r="E186" s="2">
        <v>57</v>
      </c>
      <c r="F186" s="2" t="s">
        <v>105</v>
      </c>
      <c r="G186" s="2">
        <v>201</v>
      </c>
      <c r="H186" s="2">
        <v>114</v>
      </c>
      <c r="I186" s="2" t="s">
        <v>131</v>
      </c>
      <c r="J186" s="31">
        <v>42170</v>
      </c>
      <c r="K186" s="31">
        <v>44347</v>
      </c>
      <c r="L186" s="31">
        <v>44926</v>
      </c>
      <c r="M186" s="2">
        <f t="shared" si="12"/>
        <v>580</v>
      </c>
      <c r="N186" s="2">
        <f>IFERROR(VLOOKUP($G186,'Breakdown Log'!$B$3:$E$940,2,FALSE),0)</f>
        <v>0</v>
      </c>
      <c r="O186" s="2">
        <f>IFERROR(VLOOKUP($G186,'Breakdown Log'!$B$3:$E$940,3,FALSE),0)</f>
        <v>0</v>
      </c>
      <c r="P186" s="2">
        <f t="shared" si="13"/>
        <v>215</v>
      </c>
      <c r="Q186" s="2">
        <f t="shared" si="14"/>
        <v>365</v>
      </c>
      <c r="R186" s="38">
        <f t="shared" si="15"/>
        <v>1.6610958904109587</v>
      </c>
      <c r="S186" s="76">
        <f t="shared" si="16"/>
        <v>2.82</v>
      </c>
      <c r="T186" s="38">
        <f>2.82/365*N186+'Breakdown Log'!$H$28*P186</f>
        <v>0</v>
      </c>
      <c r="U186" s="78">
        <f>2.82/365*O186+'Breakdown Log'!$H$28*Q186</f>
        <v>0</v>
      </c>
    </row>
    <row r="187" spans="2:21" ht="14.4" customHeight="1" x14ac:dyDescent="0.4">
      <c r="B187" s="30">
        <f t="shared" si="17"/>
        <v>186</v>
      </c>
      <c r="C187" s="2" t="s">
        <v>12</v>
      </c>
      <c r="D187" s="2" t="s">
        <v>22</v>
      </c>
      <c r="E187" s="2">
        <v>57</v>
      </c>
      <c r="F187" s="2" t="s">
        <v>105</v>
      </c>
      <c r="G187" s="2">
        <v>202</v>
      </c>
      <c r="H187" s="2">
        <v>115</v>
      </c>
      <c r="I187" s="2" t="s">
        <v>2548</v>
      </c>
      <c r="J187" s="31">
        <v>42159</v>
      </c>
      <c r="K187" s="31">
        <v>44347</v>
      </c>
      <c r="L187" s="31">
        <v>44926</v>
      </c>
      <c r="M187" s="2">
        <f t="shared" si="12"/>
        <v>580</v>
      </c>
      <c r="N187" s="2">
        <f>IFERROR(VLOOKUP($G187,'Breakdown Log'!$B$3:$E$940,2,FALSE),0)</f>
        <v>215</v>
      </c>
      <c r="O187" s="2">
        <f>IFERROR(VLOOKUP($G187,'Breakdown Log'!$B$3:$E$940,3,FALSE),0)</f>
        <v>159</v>
      </c>
      <c r="P187" s="2">
        <f t="shared" si="13"/>
        <v>0</v>
      </c>
      <c r="Q187" s="2">
        <f t="shared" si="14"/>
        <v>206</v>
      </c>
      <c r="R187" s="38">
        <f t="shared" si="15"/>
        <v>1.6610958904109587</v>
      </c>
      <c r="S187" s="76">
        <f t="shared" si="16"/>
        <v>2.82</v>
      </c>
      <c r="T187" s="38">
        <f>2.82/365*N187+'Breakdown Log'!$H$28*P187</f>
        <v>1.6610958904109587</v>
      </c>
      <c r="U187" s="78">
        <f>2.82/365*O187+'Breakdown Log'!$H$28*Q187</f>
        <v>1.2284383561643835</v>
      </c>
    </row>
    <row r="188" spans="2:21" ht="14.4" customHeight="1" x14ac:dyDescent="0.4">
      <c r="B188" s="30">
        <f t="shared" si="17"/>
        <v>187</v>
      </c>
      <c r="C188" s="2" t="s">
        <v>12</v>
      </c>
      <c r="D188" s="2" t="s">
        <v>22</v>
      </c>
      <c r="E188" s="2">
        <v>57</v>
      </c>
      <c r="F188" s="2" t="s">
        <v>105</v>
      </c>
      <c r="G188" s="2">
        <v>203</v>
      </c>
      <c r="H188" s="2">
        <v>116</v>
      </c>
      <c r="I188" s="2" t="s">
        <v>111</v>
      </c>
      <c r="J188" s="31">
        <v>42621</v>
      </c>
      <c r="K188" s="31">
        <v>44347</v>
      </c>
      <c r="L188" s="31">
        <v>44926</v>
      </c>
      <c r="M188" s="2">
        <f t="shared" si="12"/>
        <v>580</v>
      </c>
      <c r="N188" s="2">
        <f>IFERROR(VLOOKUP($G188,'Breakdown Log'!$B$3:$E$940,2,FALSE),0)</f>
        <v>215</v>
      </c>
      <c r="O188" s="2">
        <f>IFERROR(VLOOKUP($G188,'Breakdown Log'!$B$3:$E$940,3,FALSE),0)</f>
        <v>365</v>
      </c>
      <c r="P188" s="2">
        <f t="shared" si="13"/>
        <v>0</v>
      </c>
      <c r="Q188" s="2">
        <f t="shared" si="14"/>
        <v>0</v>
      </c>
      <c r="R188" s="38">
        <f t="shared" si="15"/>
        <v>1.6610958904109587</v>
      </c>
      <c r="S188" s="76">
        <f t="shared" si="16"/>
        <v>2.82</v>
      </c>
      <c r="T188" s="38">
        <f>2.82/365*N188+'Breakdown Log'!$H$28*P188</f>
        <v>1.6610958904109587</v>
      </c>
      <c r="U188" s="78">
        <f>2.82/365*O188+'Breakdown Log'!$H$28*Q188</f>
        <v>2.82</v>
      </c>
    </row>
    <row r="189" spans="2:21" ht="14.4" customHeight="1" x14ac:dyDescent="0.4">
      <c r="B189" s="30">
        <f t="shared" si="17"/>
        <v>188</v>
      </c>
      <c r="C189" s="2" t="s">
        <v>12</v>
      </c>
      <c r="D189" s="2" t="s">
        <v>22</v>
      </c>
      <c r="E189" s="2">
        <v>57</v>
      </c>
      <c r="F189" s="2" t="s">
        <v>105</v>
      </c>
      <c r="G189" s="2">
        <v>204</v>
      </c>
      <c r="H189" s="2">
        <v>117</v>
      </c>
      <c r="I189" s="2" t="s">
        <v>2540</v>
      </c>
      <c r="J189" s="31">
        <v>42110</v>
      </c>
      <c r="K189" s="31">
        <v>44347</v>
      </c>
      <c r="L189" s="31">
        <v>44926</v>
      </c>
      <c r="M189" s="2">
        <f t="shared" si="12"/>
        <v>580</v>
      </c>
      <c r="N189" s="2">
        <f>IFERROR(VLOOKUP($G189,'Breakdown Log'!$B$3:$E$940,2,FALSE),0)</f>
        <v>0</v>
      </c>
      <c r="O189" s="2">
        <f>IFERROR(VLOOKUP($G189,'Breakdown Log'!$B$3:$E$940,3,FALSE),0)</f>
        <v>1</v>
      </c>
      <c r="P189" s="2">
        <f t="shared" si="13"/>
        <v>215</v>
      </c>
      <c r="Q189" s="2">
        <f t="shared" si="14"/>
        <v>364</v>
      </c>
      <c r="R189" s="38">
        <f t="shared" si="15"/>
        <v>1.6610958904109587</v>
      </c>
      <c r="S189" s="76">
        <f t="shared" si="16"/>
        <v>2.82</v>
      </c>
      <c r="T189" s="38">
        <f>2.82/365*N189+'Breakdown Log'!$H$28*P189</f>
        <v>0</v>
      </c>
      <c r="U189" s="78">
        <f>2.82/365*O189+'Breakdown Log'!$H$28*Q189</f>
        <v>7.7260273972602732E-3</v>
      </c>
    </row>
    <row r="190" spans="2:21" ht="14.4" customHeight="1" x14ac:dyDescent="0.4">
      <c r="B190" s="30">
        <f t="shared" si="17"/>
        <v>189</v>
      </c>
      <c r="C190" s="2" t="s">
        <v>12</v>
      </c>
      <c r="D190" s="2" t="s">
        <v>206</v>
      </c>
      <c r="E190" s="2">
        <v>948</v>
      </c>
      <c r="F190" s="2" t="s">
        <v>207</v>
      </c>
      <c r="G190" s="2">
        <v>205</v>
      </c>
      <c r="H190" s="2">
        <v>27</v>
      </c>
      <c r="I190" s="2" t="s">
        <v>208</v>
      </c>
      <c r="J190" s="31">
        <v>42218</v>
      </c>
      <c r="K190" s="31">
        <v>44347</v>
      </c>
      <c r="L190" s="31">
        <v>44926</v>
      </c>
      <c r="M190" s="2">
        <f t="shared" si="12"/>
        <v>580</v>
      </c>
      <c r="N190" s="2">
        <f>IFERROR(VLOOKUP($G190,'Breakdown Log'!$B$3:$E$940,2,FALSE),0)</f>
        <v>0</v>
      </c>
      <c r="O190" s="2">
        <f>IFERROR(VLOOKUP($G190,'Breakdown Log'!$B$3:$E$940,3,FALSE),0)</f>
        <v>0</v>
      </c>
      <c r="P190" s="2">
        <f t="shared" si="13"/>
        <v>215</v>
      </c>
      <c r="Q190" s="2">
        <f t="shared" si="14"/>
        <v>365</v>
      </c>
      <c r="R190" s="38">
        <f t="shared" si="15"/>
        <v>1.6610958904109587</v>
      </c>
      <c r="S190" s="76">
        <f t="shared" si="16"/>
        <v>2.82</v>
      </c>
      <c r="T190" s="38">
        <f>2.82/365*N190+'Breakdown Log'!$H$28*P190</f>
        <v>0</v>
      </c>
      <c r="U190" s="78">
        <f>2.82/365*O190+'Breakdown Log'!$H$28*Q190</f>
        <v>0</v>
      </c>
    </row>
    <row r="191" spans="2:21" ht="14.4" customHeight="1" x14ac:dyDescent="0.4">
      <c r="B191" s="30">
        <f t="shared" si="17"/>
        <v>190</v>
      </c>
      <c r="C191" s="2" t="s">
        <v>12</v>
      </c>
      <c r="D191" s="2" t="s">
        <v>22</v>
      </c>
      <c r="E191" s="2">
        <v>57</v>
      </c>
      <c r="F191" s="2" t="s">
        <v>105</v>
      </c>
      <c r="G191" s="2">
        <v>206</v>
      </c>
      <c r="H191" s="2">
        <v>119</v>
      </c>
      <c r="I191" s="2" t="s">
        <v>2545</v>
      </c>
      <c r="J191" s="31">
        <v>42156</v>
      </c>
      <c r="K191" s="31">
        <v>44347</v>
      </c>
      <c r="L191" s="31">
        <v>44926</v>
      </c>
      <c r="M191" s="2">
        <f t="shared" si="12"/>
        <v>580</v>
      </c>
      <c r="N191" s="2">
        <f>IFERROR(VLOOKUP($G191,'Breakdown Log'!$B$3:$E$940,2,FALSE),0)</f>
        <v>0</v>
      </c>
      <c r="O191" s="2">
        <f>IFERROR(VLOOKUP($G191,'Breakdown Log'!$B$3:$E$940,3,FALSE),0)</f>
        <v>0</v>
      </c>
      <c r="P191" s="2">
        <f t="shared" si="13"/>
        <v>215</v>
      </c>
      <c r="Q191" s="2">
        <f t="shared" si="14"/>
        <v>365</v>
      </c>
      <c r="R191" s="38">
        <f t="shared" si="15"/>
        <v>1.6610958904109587</v>
      </c>
      <c r="S191" s="76">
        <f t="shared" si="16"/>
        <v>2.82</v>
      </c>
      <c r="T191" s="38">
        <f>2.82/365*N191+'Breakdown Log'!$H$28*P191</f>
        <v>0</v>
      </c>
      <c r="U191" s="78">
        <f>2.82/365*O191+'Breakdown Log'!$H$28*Q191</f>
        <v>0</v>
      </c>
    </row>
    <row r="192" spans="2:21" ht="14.4" customHeight="1" x14ac:dyDescent="0.4">
      <c r="B192" s="30">
        <f t="shared" si="17"/>
        <v>191</v>
      </c>
      <c r="C192" s="2" t="s">
        <v>12</v>
      </c>
      <c r="D192" s="2" t="s">
        <v>22</v>
      </c>
      <c r="E192" s="2">
        <v>57</v>
      </c>
      <c r="F192" s="2" t="s">
        <v>105</v>
      </c>
      <c r="G192" s="2">
        <v>207</v>
      </c>
      <c r="H192" s="2">
        <v>120</v>
      </c>
      <c r="I192" s="2" t="s">
        <v>2549</v>
      </c>
      <c r="J192" s="31">
        <v>42159</v>
      </c>
      <c r="K192" s="31">
        <v>44347</v>
      </c>
      <c r="L192" s="31">
        <v>44926</v>
      </c>
      <c r="M192" s="2">
        <f t="shared" si="12"/>
        <v>580</v>
      </c>
      <c r="N192" s="2">
        <f>IFERROR(VLOOKUP($G192,'Breakdown Log'!$B$3:$E$940,2,FALSE),0)</f>
        <v>0</v>
      </c>
      <c r="O192" s="2">
        <f>IFERROR(VLOOKUP($G192,'Breakdown Log'!$B$3:$E$940,3,FALSE),0)</f>
        <v>0</v>
      </c>
      <c r="P192" s="2">
        <f t="shared" si="13"/>
        <v>215</v>
      </c>
      <c r="Q192" s="2">
        <f t="shared" si="14"/>
        <v>365</v>
      </c>
      <c r="R192" s="38">
        <f t="shared" si="15"/>
        <v>1.6610958904109587</v>
      </c>
      <c r="S192" s="76">
        <f t="shared" si="16"/>
        <v>2.82</v>
      </c>
      <c r="T192" s="38">
        <f>2.82/365*N192+'Breakdown Log'!$H$28*P192</f>
        <v>0</v>
      </c>
      <c r="U192" s="78">
        <f>2.82/365*O192+'Breakdown Log'!$H$28*Q192</f>
        <v>0</v>
      </c>
    </row>
    <row r="193" spans="2:21" ht="14.4" customHeight="1" x14ac:dyDescent="0.4">
      <c r="B193" s="30">
        <f t="shared" si="17"/>
        <v>192</v>
      </c>
      <c r="C193" s="2" t="s">
        <v>12</v>
      </c>
      <c r="D193" s="2" t="s">
        <v>127</v>
      </c>
      <c r="E193" s="2">
        <v>238</v>
      </c>
      <c r="F193" s="2" t="s">
        <v>210</v>
      </c>
      <c r="G193" s="2">
        <v>208</v>
      </c>
      <c r="H193" s="2">
        <v>5</v>
      </c>
      <c r="I193" s="2" t="s">
        <v>2573</v>
      </c>
      <c r="J193" s="31">
        <v>42257</v>
      </c>
      <c r="K193" s="31">
        <v>44347</v>
      </c>
      <c r="L193" s="31">
        <v>44926</v>
      </c>
      <c r="M193" s="2">
        <f t="shared" si="12"/>
        <v>580</v>
      </c>
      <c r="N193" s="2">
        <f>IFERROR(VLOOKUP($G193,'Breakdown Log'!$B$3:$E$940,2,FALSE),0)</f>
        <v>0</v>
      </c>
      <c r="O193" s="2">
        <f>IFERROR(VLOOKUP($G193,'Breakdown Log'!$B$3:$E$940,3,FALSE),0)</f>
        <v>0</v>
      </c>
      <c r="P193" s="2">
        <f t="shared" si="13"/>
        <v>215</v>
      </c>
      <c r="Q193" s="2">
        <f t="shared" si="14"/>
        <v>365</v>
      </c>
      <c r="R193" s="38">
        <f t="shared" si="15"/>
        <v>1.6610958904109587</v>
      </c>
      <c r="S193" s="76">
        <f t="shared" si="16"/>
        <v>2.82</v>
      </c>
      <c r="T193" s="38">
        <f>2.82/365*N193+'Breakdown Log'!$H$28*P193</f>
        <v>0</v>
      </c>
      <c r="U193" s="78">
        <f>2.82/365*O193+'Breakdown Log'!$H$28*Q193</f>
        <v>0</v>
      </c>
    </row>
    <row r="194" spans="2:21" ht="14.4" customHeight="1" x14ac:dyDescent="0.4">
      <c r="B194" s="30">
        <f t="shared" si="17"/>
        <v>193</v>
      </c>
      <c r="C194" s="2" t="s">
        <v>12</v>
      </c>
      <c r="D194" s="2" t="s">
        <v>127</v>
      </c>
      <c r="E194" s="2">
        <v>238</v>
      </c>
      <c r="F194" s="2" t="s">
        <v>210</v>
      </c>
      <c r="G194" s="2">
        <v>209</v>
      </c>
      <c r="H194" s="2">
        <v>6</v>
      </c>
      <c r="I194" s="2" t="s">
        <v>211</v>
      </c>
      <c r="J194" s="31">
        <v>42257</v>
      </c>
      <c r="K194" s="31">
        <v>44347</v>
      </c>
      <c r="L194" s="31">
        <v>44926</v>
      </c>
      <c r="M194" s="2">
        <f t="shared" ref="M194:M257" si="18">IFERROR(L194-K194+1,0)</f>
        <v>580</v>
      </c>
      <c r="N194" s="2">
        <f>IFERROR(VLOOKUP($G194,'Breakdown Log'!$B$3:$E$940,2,FALSE),0)</f>
        <v>177</v>
      </c>
      <c r="O194" s="2">
        <f>IFERROR(VLOOKUP($G194,'Breakdown Log'!$B$3:$E$940,3,FALSE),0)</f>
        <v>1</v>
      </c>
      <c r="P194" s="2">
        <f t="shared" si="13"/>
        <v>38</v>
      </c>
      <c r="Q194" s="2">
        <f t="shared" si="14"/>
        <v>364</v>
      </c>
      <c r="R194" s="38">
        <f t="shared" si="15"/>
        <v>1.6610958904109587</v>
      </c>
      <c r="S194" s="76">
        <f t="shared" si="16"/>
        <v>2.82</v>
      </c>
      <c r="T194" s="38">
        <f>2.82/365*N194+'Breakdown Log'!$H$28*P194</f>
        <v>1.3675068493150684</v>
      </c>
      <c r="U194" s="78">
        <f>2.82/365*O194+'Breakdown Log'!$H$28*Q194</f>
        <v>7.7260273972602732E-3</v>
      </c>
    </row>
    <row r="195" spans="2:21" ht="14.4" customHeight="1" x14ac:dyDescent="0.4">
      <c r="B195" s="30">
        <f t="shared" si="17"/>
        <v>194</v>
      </c>
      <c r="C195" s="2" t="s">
        <v>12</v>
      </c>
      <c r="D195" s="2" t="s">
        <v>127</v>
      </c>
      <c r="E195" s="2">
        <v>238</v>
      </c>
      <c r="F195" s="2" t="s">
        <v>210</v>
      </c>
      <c r="G195" s="2">
        <v>210</v>
      </c>
      <c r="H195" s="2">
        <v>8</v>
      </c>
      <c r="I195" s="2" t="s">
        <v>212</v>
      </c>
      <c r="J195" s="31">
        <v>42257</v>
      </c>
      <c r="K195" s="31">
        <v>44347</v>
      </c>
      <c r="L195" s="31">
        <v>44926</v>
      </c>
      <c r="M195" s="2">
        <f t="shared" si="18"/>
        <v>580</v>
      </c>
      <c r="N195" s="2">
        <f>IFERROR(VLOOKUP($G195,'Breakdown Log'!$B$3:$E$940,2,FALSE),0)</f>
        <v>0</v>
      </c>
      <c r="O195" s="2">
        <f>IFERROR(VLOOKUP($G195,'Breakdown Log'!$B$3:$E$940,3,FALSE),0)</f>
        <v>0</v>
      </c>
      <c r="P195" s="2">
        <f t="shared" ref="P195:P258" si="19">DATE(2021,12,31)-DATE(2021,5,31)+1-N195</f>
        <v>215</v>
      </c>
      <c r="Q195" s="2">
        <f t="shared" ref="Q195:Q258" si="20">365-O195</f>
        <v>365</v>
      </c>
      <c r="R195" s="38">
        <f t="shared" ref="R195:R258" si="21">2.82/365*215</f>
        <v>1.6610958904109587</v>
      </c>
      <c r="S195" s="76">
        <f t="shared" ref="S195:S258" si="22">2.82/365*365</f>
        <v>2.82</v>
      </c>
      <c r="T195" s="38">
        <f>2.82/365*N195+'Breakdown Log'!$H$28*P195</f>
        <v>0</v>
      </c>
      <c r="U195" s="78">
        <f>2.82/365*O195+'Breakdown Log'!$H$28*Q195</f>
        <v>0</v>
      </c>
    </row>
    <row r="196" spans="2:21" ht="14.4" customHeight="1" x14ac:dyDescent="0.4">
      <c r="B196" s="30">
        <f t="shared" ref="B196:B259" si="23">B195+1</f>
        <v>195</v>
      </c>
      <c r="C196" s="2" t="s">
        <v>12</v>
      </c>
      <c r="D196" s="2" t="s">
        <v>127</v>
      </c>
      <c r="E196" s="2">
        <v>238</v>
      </c>
      <c r="F196" s="2" t="s">
        <v>210</v>
      </c>
      <c r="G196" s="2">
        <v>211</v>
      </c>
      <c r="H196" s="2">
        <v>12</v>
      </c>
      <c r="I196" s="2" t="s">
        <v>213</v>
      </c>
      <c r="J196" s="31">
        <v>42257</v>
      </c>
      <c r="K196" s="31">
        <v>44347</v>
      </c>
      <c r="L196" s="31">
        <v>44926</v>
      </c>
      <c r="M196" s="2">
        <f t="shared" si="18"/>
        <v>580</v>
      </c>
      <c r="N196" s="2">
        <f>IFERROR(VLOOKUP($G196,'Breakdown Log'!$B$3:$E$940,2,FALSE),0)</f>
        <v>209</v>
      </c>
      <c r="O196" s="2">
        <f>IFERROR(VLOOKUP($G196,'Breakdown Log'!$B$3:$E$940,3,FALSE),0)</f>
        <v>2</v>
      </c>
      <c r="P196" s="2">
        <f t="shared" si="19"/>
        <v>6</v>
      </c>
      <c r="Q196" s="2">
        <f t="shared" si="20"/>
        <v>363</v>
      </c>
      <c r="R196" s="38">
        <f t="shared" si="21"/>
        <v>1.6610958904109587</v>
      </c>
      <c r="S196" s="76">
        <f t="shared" si="22"/>
        <v>2.82</v>
      </c>
      <c r="T196" s="38">
        <f>2.82/365*N196+'Breakdown Log'!$H$28*P196</f>
        <v>1.614739726027397</v>
      </c>
      <c r="U196" s="78">
        <f>2.82/365*O196+'Breakdown Log'!$H$28*Q196</f>
        <v>1.5452054794520546E-2</v>
      </c>
    </row>
    <row r="197" spans="2:21" ht="14.4" customHeight="1" x14ac:dyDescent="0.4">
      <c r="B197" s="30">
        <f t="shared" si="23"/>
        <v>196</v>
      </c>
      <c r="C197" s="2" t="s">
        <v>12</v>
      </c>
      <c r="D197" s="2" t="s">
        <v>127</v>
      </c>
      <c r="E197" s="2">
        <v>238</v>
      </c>
      <c r="F197" s="2" t="s">
        <v>210</v>
      </c>
      <c r="G197" s="2">
        <v>212</v>
      </c>
      <c r="H197" s="2">
        <v>28</v>
      </c>
      <c r="I197" s="2" t="s">
        <v>111</v>
      </c>
      <c r="J197" s="31">
        <v>42257</v>
      </c>
      <c r="K197" s="31">
        <v>44347</v>
      </c>
      <c r="L197" s="31">
        <v>44926</v>
      </c>
      <c r="M197" s="2">
        <f t="shared" si="18"/>
        <v>580</v>
      </c>
      <c r="N197" s="2">
        <f>IFERROR(VLOOKUP($G197,'Breakdown Log'!$B$3:$E$940,2,FALSE),0)</f>
        <v>177</v>
      </c>
      <c r="O197" s="2">
        <f>IFERROR(VLOOKUP($G197,'Breakdown Log'!$B$3:$E$940,3,FALSE),0)</f>
        <v>1</v>
      </c>
      <c r="P197" s="2">
        <f t="shared" si="19"/>
        <v>38</v>
      </c>
      <c r="Q197" s="2">
        <f t="shared" si="20"/>
        <v>364</v>
      </c>
      <c r="R197" s="38">
        <f t="shared" si="21"/>
        <v>1.6610958904109587</v>
      </c>
      <c r="S197" s="76">
        <f t="shared" si="22"/>
        <v>2.82</v>
      </c>
      <c r="T197" s="38">
        <f>2.82/365*N197+'Breakdown Log'!$H$28*P197</f>
        <v>1.3675068493150684</v>
      </c>
      <c r="U197" s="78">
        <f>2.82/365*O197+'Breakdown Log'!$H$28*Q197</f>
        <v>7.7260273972602732E-3</v>
      </c>
    </row>
    <row r="198" spans="2:21" ht="14.4" customHeight="1" x14ac:dyDescent="0.4">
      <c r="B198" s="30">
        <f t="shared" si="23"/>
        <v>197</v>
      </c>
      <c r="C198" s="2" t="s">
        <v>12</v>
      </c>
      <c r="D198" s="2" t="s">
        <v>127</v>
      </c>
      <c r="E198" s="2">
        <v>238</v>
      </c>
      <c r="F198" s="2" t="s">
        <v>210</v>
      </c>
      <c r="G198" s="2">
        <v>213</v>
      </c>
      <c r="H198" s="2">
        <v>37</v>
      </c>
      <c r="I198" s="2" t="s">
        <v>214</v>
      </c>
      <c r="J198" s="31">
        <v>42287</v>
      </c>
      <c r="K198" s="31">
        <v>44347</v>
      </c>
      <c r="L198" s="31">
        <v>44926</v>
      </c>
      <c r="M198" s="2">
        <f t="shared" si="18"/>
        <v>580</v>
      </c>
      <c r="N198" s="2">
        <f>IFERROR(VLOOKUP($G198,'Breakdown Log'!$B$3:$E$940,2,FALSE),0)</f>
        <v>0</v>
      </c>
      <c r="O198" s="2">
        <f>IFERROR(VLOOKUP($G198,'Breakdown Log'!$B$3:$E$940,3,FALSE),0)</f>
        <v>0</v>
      </c>
      <c r="P198" s="2">
        <f t="shared" si="19"/>
        <v>215</v>
      </c>
      <c r="Q198" s="2">
        <f t="shared" si="20"/>
        <v>365</v>
      </c>
      <c r="R198" s="38">
        <f t="shared" si="21"/>
        <v>1.6610958904109587</v>
      </c>
      <c r="S198" s="76">
        <f t="shared" si="22"/>
        <v>2.82</v>
      </c>
      <c r="T198" s="38">
        <f>2.82/365*N198+'Breakdown Log'!$H$28*P198</f>
        <v>0</v>
      </c>
      <c r="U198" s="78">
        <f>2.82/365*O198+'Breakdown Log'!$H$28*Q198</f>
        <v>0</v>
      </c>
    </row>
    <row r="199" spans="2:21" ht="14.4" customHeight="1" x14ac:dyDescent="0.4">
      <c r="B199" s="30">
        <f t="shared" si="23"/>
        <v>198</v>
      </c>
      <c r="C199" s="2" t="s">
        <v>12</v>
      </c>
      <c r="D199" s="2" t="s">
        <v>127</v>
      </c>
      <c r="E199" s="2">
        <v>238</v>
      </c>
      <c r="F199" s="2" t="s">
        <v>210</v>
      </c>
      <c r="G199" s="2">
        <v>214</v>
      </c>
      <c r="H199" s="2">
        <v>43</v>
      </c>
      <c r="I199" s="2" t="s">
        <v>215</v>
      </c>
      <c r="J199" s="31">
        <v>42287</v>
      </c>
      <c r="K199" s="31">
        <v>44347</v>
      </c>
      <c r="L199" s="31">
        <v>44926</v>
      </c>
      <c r="M199" s="2">
        <f t="shared" si="18"/>
        <v>580</v>
      </c>
      <c r="N199" s="2">
        <f>IFERROR(VLOOKUP($G199,'Breakdown Log'!$B$3:$E$940,2,FALSE),0)</f>
        <v>67</v>
      </c>
      <c r="O199" s="2">
        <f>IFERROR(VLOOKUP($G199,'Breakdown Log'!$B$3:$E$940,3,FALSE),0)</f>
        <v>0</v>
      </c>
      <c r="P199" s="2">
        <f t="shared" si="19"/>
        <v>148</v>
      </c>
      <c r="Q199" s="2">
        <f t="shared" si="20"/>
        <v>365</v>
      </c>
      <c r="R199" s="38">
        <f t="shared" si="21"/>
        <v>1.6610958904109587</v>
      </c>
      <c r="S199" s="76">
        <f t="shared" si="22"/>
        <v>2.82</v>
      </c>
      <c r="T199" s="38">
        <f>2.82/365*N199+'Breakdown Log'!$H$28*P199</f>
        <v>0.51764383561643834</v>
      </c>
      <c r="U199" s="78">
        <f>2.82/365*O199+'Breakdown Log'!$H$28*Q199</f>
        <v>0</v>
      </c>
    </row>
    <row r="200" spans="2:21" ht="14.4" customHeight="1" x14ac:dyDescent="0.4">
      <c r="B200" s="30">
        <f t="shared" si="23"/>
        <v>199</v>
      </c>
      <c r="C200" s="2" t="s">
        <v>12</v>
      </c>
      <c r="D200" s="2" t="s">
        <v>127</v>
      </c>
      <c r="E200" s="2">
        <v>238</v>
      </c>
      <c r="F200" s="2" t="s">
        <v>210</v>
      </c>
      <c r="G200" s="2">
        <v>215</v>
      </c>
      <c r="H200" s="2">
        <v>44</v>
      </c>
      <c r="I200" s="2" t="s">
        <v>216</v>
      </c>
      <c r="J200" s="31">
        <v>42287</v>
      </c>
      <c r="K200" s="31">
        <v>44347</v>
      </c>
      <c r="L200" s="31">
        <v>44926</v>
      </c>
      <c r="M200" s="2">
        <f t="shared" si="18"/>
        <v>580</v>
      </c>
      <c r="N200" s="2">
        <f>IFERROR(VLOOKUP($G200,'Breakdown Log'!$B$3:$E$940,2,FALSE),0)</f>
        <v>72</v>
      </c>
      <c r="O200" s="2">
        <f>IFERROR(VLOOKUP($G200,'Breakdown Log'!$B$3:$E$940,3,FALSE),0)</f>
        <v>0</v>
      </c>
      <c r="P200" s="2">
        <f t="shared" si="19"/>
        <v>143</v>
      </c>
      <c r="Q200" s="2">
        <f t="shared" si="20"/>
        <v>365</v>
      </c>
      <c r="R200" s="38">
        <f t="shared" si="21"/>
        <v>1.6610958904109587</v>
      </c>
      <c r="S200" s="76">
        <f t="shared" si="22"/>
        <v>2.82</v>
      </c>
      <c r="T200" s="38">
        <f>2.82/365*N200+'Breakdown Log'!$H$28*P200</f>
        <v>0.5562739726027397</v>
      </c>
      <c r="U200" s="78">
        <f>2.82/365*O200+'Breakdown Log'!$H$28*Q200</f>
        <v>0</v>
      </c>
    </row>
    <row r="201" spans="2:21" ht="14.4" customHeight="1" x14ac:dyDescent="0.4">
      <c r="B201" s="30">
        <f t="shared" si="23"/>
        <v>200</v>
      </c>
      <c r="C201" s="2" t="s">
        <v>12</v>
      </c>
      <c r="D201" s="2" t="s">
        <v>127</v>
      </c>
      <c r="E201" s="2">
        <v>238</v>
      </c>
      <c r="F201" s="2" t="s">
        <v>210</v>
      </c>
      <c r="G201" s="2">
        <v>216</v>
      </c>
      <c r="H201" s="2">
        <v>45</v>
      </c>
      <c r="I201" s="2" t="s">
        <v>217</v>
      </c>
      <c r="J201" s="31">
        <v>42287</v>
      </c>
      <c r="K201" s="31">
        <v>44347</v>
      </c>
      <c r="L201" s="31">
        <v>44926</v>
      </c>
      <c r="M201" s="2">
        <f t="shared" si="18"/>
        <v>580</v>
      </c>
      <c r="N201" s="2">
        <f>IFERROR(VLOOKUP($G201,'Breakdown Log'!$B$3:$E$940,2,FALSE),0)</f>
        <v>0</v>
      </c>
      <c r="O201" s="2">
        <f>IFERROR(VLOOKUP($G201,'Breakdown Log'!$B$3:$E$940,3,FALSE),0)</f>
        <v>0</v>
      </c>
      <c r="P201" s="2">
        <f t="shared" si="19"/>
        <v>215</v>
      </c>
      <c r="Q201" s="2">
        <f t="shared" si="20"/>
        <v>365</v>
      </c>
      <c r="R201" s="38">
        <f t="shared" si="21"/>
        <v>1.6610958904109587</v>
      </c>
      <c r="S201" s="76">
        <f t="shared" si="22"/>
        <v>2.82</v>
      </c>
      <c r="T201" s="38">
        <f>2.82/365*N201+'Breakdown Log'!$H$28*P201</f>
        <v>0</v>
      </c>
      <c r="U201" s="78">
        <f>2.82/365*O201+'Breakdown Log'!$H$28*Q201</f>
        <v>0</v>
      </c>
    </row>
    <row r="202" spans="2:21" ht="14.4" customHeight="1" x14ac:dyDescent="0.4">
      <c r="B202" s="30">
        <f t="shared" si="23"/>
        <v>201</v>
      </c>
      <c r="C202" s="2" t="s">
        <v>12</v>
      </c>
      <c r="D202" s="2" t="s">
        <v>127</v>
      </c>
      <c r="E202" s="2">
        <v>238</v>
      </c>
      <c r="F202" s="2" t="s">
        <v>210</v>
      </c>
      <c r="G202" s="2">
        <v>217</v>
      </c>
      <c r="H202" s="2">
        <v>46</v>
      </c>
      <c r="I202" s="2" t="s">
        <v>218</v>
      </c>
      <c r="J202" s="31">
        <v>42287</v>
      </c>
      <c r="K202" s="31">
        <v>44347</v>
      </c>
      <c r="L202" s="31">
        <v>44926</v>
      </c>
      <c r="M202" s="2">
        <f t="shared" si="18"/>
        <v>580</v>
      </c>
      <c r="N202" s="2">
        <f>IFERROR(VLOOKUP($G202,'Breakdown Log'!$B$3:$E$940,2,FALSE),0)</f>
        <v>67</v>
      </c>
      <c r="O202" s="2">
        <f>IFERROR(VLOOKUP($G202,'Breakdown Log'!$B$3:$E$940,3,FALSE),0)</f>
        <v>0</v>
      </c>
      <c r="P202" s="2">
        <f t="shared" si="19"/>
        <v>148</v>
      </c>
      <c r="Q202" s="2">
        <f t="shared" si="20"/>
        <v>365</v>
      </c>
      <c r="R202" s="38">
        <f t="shared" si="21"/>
        <v>1.6610958904109587</v>
      </c>
      <c r="S202" s="76">
        <f t="shared" si="22"/>
        <v>2.82</v>
      </c>
      <c r="T202" s="38">
        <f>2.82/365*N202+'Breakdown Log'!$H$28*P202</f>
        <v>0.51764383561643834</v>
      </c>
      <c r="U202" s="78">
        <f>2.82/365*O202+'Breakdown Log'!$H$28*Q202</f>
        <v>0</v>
      </c>
    </row>
    <row r="203" spans="2:21" ht="14.4" customHeight="1" x14ac:dyDescent="0.4">
      <c r="B203" s="30">
        <f t="shared" si="23"/>
        <v>202</v>
      </c>
      <c r="C203" s="2" t="s">
        <v>12</v>
      </c>
      <c r="D203" s="2" t="s">
        <v>127</v>
      </c>
      <c r="E203" s="2">
        <v>238</v>
      </c>
      <c r="F203" s="2" t="s">
        <v>210</v>
      </c>
      <c r="G203" s="2">
        <v>218</v>
      </c>
      <c r="H203" s="2">
        <v>47</v>
      </c>
      <c r="I203" s="2" t="s">
        <v>219</v>
      </c>
      <c r="J203" s="31">
        <v>42287</v>
      </c>
      <c r="K203" s="31">
        <v>44347</v>
      </c>
      <c r="L203" s="31">
        <v>44926</v>
      </c>
      <c r="M203" s="2">
        <f t="shared" si="18"/>
        <v>580</v>
      </c>
      <c r="N203" s="2">
        <f>IFERROR(VLOOKUP($G203,'Breakdown Log'!$B$3:$E$940,2,FALSE),0)</f>
        <v>67</v>
      </c>
      <c r="O203" s="2">
        <f>IFERROR(VLOOKUP($G203,'Breakdown Log'!$B$3:$E$940,3,FALSE),0)</f>
        <v>0</v>
      </c>
      <c r="P203" s="2">
        <f t="shared" si="19"/>
        <v>148</v>
      </c>
      <c r="Q203" s="2">
        <f t="shared" si="20"/>
        <v>365</v>
      </c>
      <c r="R203" s="38">
        <f t="shared" si="21"/>
        <v>1.6610958904109587</v>
      </c>
      <c r="S203" s="76">
        <f t="shared" si="22"/>
        <v>2.82</v>
      </c>
      <c r="T203" s="38">
        <f>2.82/365*N203+'Breakdown Log'!$H$28*P203</f>
        <v>0.51764383561643834</v>
      </c>
      <c r="U203" s="78">
        <f>2.82/365*O203+'Breakdown Log'!$H$28*Q203</f>
        <v>0</v>
      </c>
    </row>
    <row r="204" spans="2:21" ht="14.4" customHeight="1" x14ac:dyDescent="0.4">
      <c r="B204" s="30">
        <f t="shared" si="23"/>
        <v>203</v>
      </c>
      <c r="C204" s="2" t="s">
        <v>12</v>
      </c>
      <c r="D204" s="2" t="s">
        <v>127</v>
      </c>
      <c r="E204" s="2">
        <v>238</v>
      </c>
      <c r="F204" s="2" t="s">
        <v>210</v>
      </c>
      <c r="G204" s="2">
        <v>219</v>
      </c>
      <c r="H204" s="2">
        <v>48</v>
      </c>
      <c r="I204" s="2" t="s">
        <v>220</v>
      </c>
      <c r="J204" s="31">
        <v>42287</v>
      </c>
      <c r="K204" s="31">
        <v>44347</v>
      </c>
      <c r="L204" s="31">
        <v>44926</v>
      </c>
      <c r="M204" s="2">
        <f t="shared" si="18"/>
        <v>580</v>
      </c>
      <c r="N204" s="2">
        <f>IFERROR(VLOOKUP($G204,'Breakdown Log'!$B$3:$E$940,2,FALSE),0)</f>
        <v>67</v>
      </c>
      <c r="O204" s="2">
        <f>IFERROR(VLOOKUP($G204,'Breakdown Log'!$B$3:$E$940,3,FALSE),0)</f>
        <v>0</v>
      </c>
      <c r="P204" s="2">
        <f t="shared" si="19"/>
        <v>148</v>
      </c>
      <c r="Q204" s="2">
        <f t="shared" si="20"/>
        <v>365</v>
      </c>
      <c r="R204" s="38">
        <f t="shared" si="21"/>
        <v>1.6610958904109587</v>
      </c>
      <c r="S204" s="76">
        <f t="shared" si="22"/>
        <v>2.82</v>
      </c>
      <c r="T204" s="38">
        <f>2.82/365*N204+'Breakdown Log'!$H$28*P204</f>
        <v>0.51764383561643834</v>
      </c>
      <c r="U204" s="78">
        <f>2.82/365*O204+'Breakdown Log'!$H$28*Q204</f>
        <v>0</v>
      </c>
    </row>
    <row r="205" spans="2:21" ht="14.4" customHeight="1" x14ac:dyDescent="0.4">
      <c r="B205" s="30">
        <f t="shared" si="23"/>
        <v>204</v>
      </c>
      <c r="C205" s="2" t="s">
        <v>12</v>
      </c>
      <c r="D205" s="2" t="s">
        <v>127</v>
      </c>
      <c r="E205" s="2">
        <v>238</v>
      </c>
      <c r="F205" s="2" t="s">
        <v>210</v>
      </c>
      <c r="G205" s="2">
        <v>220</v>
      </c>
      <c r="H205" s="2">
        <v>49</v>
      </c>
      <c r="I205" s="2" t="s">
        <v>221</v>
      </c>
      <c r="J205" s="31">
        <v>42287</v>
      </c>
      <c r="K205" s="31">
        <v>44347</v>
      </c>
      <c r="L205" s="31">
        <v>44926</v>
      </c>
      <c r="M205" s="2">
        <f t="shared" si="18"/>
        <v>580</v>
      </c>
      <c r="N205" s="2">
        <f>IFERROR(VLOOKUP($G205,'Breakdown Log'!$B$3:$E$940,2,FALSE),0)</f>
        <v>67</v>
      </c>
      <c r="O205" s="2">
        <f>IFERROR(VLOOKUP($G205,'Breakdown Log'!$B$3:$E$940,3,FALSE),0)</f>
        <v>0</v>
      </c>
      <c r="P205" s="2">
        <f t="shared" si="19"/>
        <v>148</v>
      </c>
      <c r="Q205" s="2">
        <f t="shared" si="20"/>
        <v>365</v>
      </c>
      <c r="R205" s="38">
        <f t="shared" si="21"/>
        <v>1.6610958904109587</v>
      </c>
      <c r="S205" s="76">
        <f t="shared" si="22"/>
        <v>2.82</v>
      </c>
      <c r="T205" s="38">
        <f>2.82/365*N205+'Breakdown Log'!$H$28*P205</f>
        <v>0.51764383561643834</v>
      </c>
      <c r="U205" s="78">
        <f>2.82/365*O205+'Breakdown Log'!$H$28*Q205</f>
        <v>0</v>
      </c>
    </row>
    <row r="206" spans="2:21" ht="14.4" customHeight="1" x14ac:dyDescent="0.4">
      <c r="B206" s="30">
        <f t="shared" si="23"/>
        <v>205</v>
      </c>
      <c r="C206" s="2" t="s">
        <v>12</v>
      </c>
      <c r="D206" s="2" t="s">
        <v>127</v>
      </c>
      <c r="E206" s="2">
        <v>238</v>
      </c>
      <c r="F206" s="2" t="s">
        <v>210</v>
      </c>
      <c r="G206" s="2">
        <v>221</v>
      </c>
      <c r="H206" s="2">
        <v>50</v>
      </c>
      <c r="I206" s="2" t="s">
        <v>222</v>
      </c>
      <c r="J206" s="31">
        <v>42287</v>
      </c>
      <c r="K206" s="31">
        <v>44347</v>
      </c>
      <c r="L206" s="31">
        <v>44926</v>
      </c>
      <c r="M206" s="2">
        <f t="shared" si="18"/>
        <v>580</v>
      </c>
      <c r="N206" s="2">
        <f>IFERROR(VLOOKUP($G206,'Breakdown Log'!$B$3:$E$940,2,FALSE),0)</f>
        <v>109</v>
      </c>
      <c r="O206" s="2">
        <f>IFERROR(VLOOKUP($G206,'Breakdown Log'!$B$3:$E$940,3,FALSE),0)</f>
        <v>0</v>
      </c>
      <c r="P206" s="2">
        <f t="shared" si="19"/>
        <v>106</v>
      </c>
      <c r="Q206" s="2">
        <f t="shared" si="20"/>
        <v>365</v>
      </c>
      <c r="R206" s="38">
        <f t="shared" si="21"/>
        <v>1.6610958904109587</v>
      </c>
      <c r="S206" s="76">
        <f t="shared" si="22"/>
        <v>2.82</v>
      </c>
      <c r="T206" s="38">
        <f>2.82/365*N206+'Breakdown Log'!$H$28*P206</f>
        <v>0.84213698630136979</v>
      </c>
      <c r="U206" s="78">
        <f>2.82/365*O206+'Breakdown Log'!$H$28*Q206</f>
        <v>0</v>
      </c>
    </row>
    <row r="207" spans="2:21" ht="14.4" customHeight="1" x14ac:dyDescent="0.4">
      <c r="B207" s="30">
        <f t="shared" si="23"/>
        <v>206</v>
      </c>
      <c r="C207" s="2" t="s">
        <v>3</v>
      </c>
      <c r="D207" s="2" t="s">
        <v>180</v>
      </c>
      <c r="E207" s="2">
        <v>526</v>
      </c>
      <c r="F207" s="2" t="s">
        <v>181</v>
      </c>
      <c r="G207" s="2">
        <v>225</v>
      </c>
      <c r="H207" s="2">
        <v>68</v>
      </c>
      <c r="I207" s="2" t="s">
        <v>223</v>
      </c>
      <c r="J207" s="31">
        <v>42223</v>
      </c>
      <c r="K207" s="31">
        <v>44347</v>
      </c>
      <c r="L207" s="31">
        <v>44926</v>
      </c>
      <c r="M207" s="2">
        <f t="shared" si="18"/>
        <v>580</v>
      </c>
      <c r="N207" s="2">
        <f>IFERROR(VLOOKUP($G207,'Breakdown Log'!$B$3:$E$940,2,FALSE),0)</f>
        <v>0</v>
      </c>
      <c r="O207" s="2">
        <f>IFERROR(VLOOKUP($G207,'Breakdown Log'!$B$3:$E$940,3,FALSE),0)</f>
        <v>0</v>
      </c>
      <c r="P207" s="2">
        <f t="shared" si="19"/>
        <v>215</v>
      </c>
      <c r="Q207" s="2">
        <f t="shared" si="20"/>
        <v>365</v>
      </c>
      <c r="R207" s="38">
        <f t="shared" si="21"/>
        <v>1.6610958904109587</v>
      </c>
      <c r="S207" s="76">
        <f t="shared" si="22"/>
        <v>2.82</v>
      </c>
      <c r="T207" s="38">
        <f>2.82/365*N207+'Breakdown Log'!$H$28*P207</f>
        <v>0</v>
      </c>
      <c r="U207" s="78">
        <f>2.82/365*O207+'Breakdown Log'!$H$28*Q207</f>
        <v>0</v>
      </c>
    </row>
    <row r="208" spans="2:21" ht="14.4" customHeight="1" x14ac:dyDescent="0.4">
      <c r="B208" s="30">
        <f t="shared" si="23"/>
        <v>207</v>
      </c>
      <c r="C208" s="2" t="s">
        <v>3</v>
      </c>
      <c r="D208" s="2" t="s">
        <v>180</v>
      </c>
      <c r="E208" s="2">
        <v>526</v>
      </c>
      <c r="F208" s="2" t="s">
        <v>181</v>
      </c>
      <c r="G208" s="2">
        <v>226</v>
      </c>
      <c r="H208" s="2">
        <v>79</v>
      </c>
      <c r="I208" s="2" t="s">
        <v>224</v>
      </c>
      <c r="J208" s="31">
        <v>42108</v>
      </c>
      <c r="K208" s="31">
        <v>44347</v>
      </c>
      <c r="L208" s="31">
        <v>44926</v>
      </c>
      <c r="M208" s="2">
        <f t="shared" si="18"/>
        <v>580</v>
      </c>
      <c r="N208" s="2">
        <f>IFERROR(VLOOKUP($G208,'Breakdown Log'!$B$3:$E$940,2,FALSE),0)</f>
        <v>0</v>
      </c>
      <c r="O208" s="2">
        <f>IFERROR(VLOOKUP($G208,'Breakdown Log'!$B$3:$E$940,3,FALSE),0)</f>
        <v>0</v>
      </c>
      <c r="P208" s="2">
        <f t="shared" si="19"/>
        <v>215</v>
      </c>
      <c r="Q208" s="2">
        <f t="shared" si="20"/>
        <v>365</v>
      </c>
      <c r="R208" s="38">
        <f t="shared" si="21"/>
        <v>1.6610958904109587</v>
      </c>
      <c r="S208" s="76">
        <f t="shared" si="22"/>
        <v>2.82</v>
      </c>
      <c r="T208" s="38">
        <f>2.82/365*N208+'Breakdown Log'!$H$28*P208</f>
        <v>0</v>
      </c>
      <c r="U208" s="78">
        <f>2.82/365*O208+'Breakdown Log'!$H$28*Q208</f>
        <v>0</v>
      </c>
    </row>
    <row r="209" spans="2:21" ht="14.4" customHeight="1" x14ac:dyDescent="0.4">
      <c r="B209" s="30">
        <f t="shared" si="23"/>
        <v>208</v>
      </c>
      <c r="C209" s="2" t="s">
        <v>3</v>
      </c>
      <c r="D209" s="2" t="s">
        <v>180</v>
      </c>
      <c r="E209" s="2">
        <v>526</v>
      </c>
      <c r="F209" s="2" t="s">
        <v>181</v>
      </c>
      <c r="G209" s="2">
        <v>227</v>
      </c>
      <c r="H209" s="2">
        <v>80</v>
      </c>
      <c r="I209" s="2" t="s">
        <v>225</v>
      </c>
      <c r="J209" s="31">
        <v>42108</v>
      </c>
      <c r="K209" s="31">
        <v>44347</v>
      </c>
      <c r="L209" s="31">
        <v>44926</v>
      </c>
      <c r="M209" s="2">
        <f t="shared" si="18"/>
        <v>580</v>
      </c>
      <c r="N209" s="2">
        <f>IFERROR(VLOOKUP($G209,'Breakdown Log'!$B$3:$E$940,2,FALSE),0)</f>
        <v>0</v>
      </c>
      <c r="O209" s="2">
        <f>IFERROR(VLOOKUP($G209,'Breakdown Log'!$B$3:$E$940,3,FALSE),0)</f>
        <v>0</v>
      </c>
      <c r="P209" s="2">
        <f t="shared" si="19"/>
        <v>215</v>
      </c>
      <c r="Q209" s="2">
        <f t="shared" si="20"/>
        <v>365</v>
      </c>
      <c r="R209" s="38">
        <f t="shared" si="21"/>
        <v>1.6610958904109587</v>
      </c>
      <c r="S209" s="76">
        <f t="shared" si="22"/>
        <v>2.82</v>
      </c>
      <c r="T209" s="38">
        <f>2.82/365*N209+'Breakdown Log'!$H$28*P209</f>
        <v>0</v>
      </c>
      <c r="U209" s="78">
        <f>2.82/365*O209+'Breakdown Log'!$H$28*Q209</f>
        <v>0</v>
      </c>
    </row>
    <row r="210" spans="2:21" ht="14.4" customHeight="1" x14ac:dyDescent="0.4">
      <c r="B210" s="30">
        <f t="shared" si="23"/>
        <v>209</v>
      </c>
      <c r="C210" s="2" t="s">
        <v>3</v>
      </c>
      <c r="D210" s="2" t="s">
        <v>180</v>
      </c>
      <c r="E210" s="2">
        <v>526</v>
      </c>
      <c r="F210" s="2" t="s">
        <v>181</v>
      </c>
      <c r="G210" s="2">
        <v>228</v>
      </c>
      <c r="H210" s="2">
        <v>81</v>
      </c>
      <c r="I210" s="2" t="s">
        <v>226</v>
      </c>
      <c r="J210" s="31">
        <v>42927</v>
      </c>
      <c r="K210" s="31">
        <v>44347</v>
      </c>
      <c r="L210" s="31">
        <v>44926</v>
      </c>
      <c r="M210" s="2">
        <f t="shared" si="18"/>
        <v>580</v>
      </c>
      <c r="N210" s="2">
        <f>IFERROR(VLOOKUP($G210,'Breakdown Log'!$B$3:$E$940,2,FALSE),0)</f>
        <v>0</v>
      </c>
      <c r="O210" s="2">
        <f>IFERROR(VLOOKUP($G210,'Breakdown Log'!$B$3:$E$940,3,FALSE),0)</f>
        <v>0</v>
      </c>
      <c r="P210" s="2">
        <f t="shared" si="19"/>
        <v>215</v>
      </c>
      <c r="Q210" s="2">
        <f t="shared" si="20"/>
        <v>365</v>
      </c>
      <c r="R210" s="38">
        <f t="shared" si="21"/>
        <v>1.6610958904109587</v>
      </c>
      <c r="S210" s="76">
        <f t="shared" si="22"/>
        <v>2.82</v>
      </c>
      <c r="T210" s="38">
        <f>2.82/365*N210+'Breakdown Log'!$H$28*P210</f>
        <v>0</v>
      </c>
      <c r="U210" s="78">
        <f>2.82/365*O210+'Breakdown Log'!$H$28*Q210</f>
        <v>0</v>
      </c>
    </row>
    <row r="211" spans="2:21" ht="14.4" customHeight="1" x14ac:dyDescent="0.4">
      <c r="B211" s="30">
        <f t="shared" si="23"/>
        <v>210</v>
      </c>
      <c r="C211" s="2" t="s">
        <v>3</v>
      </c>
      <c r="D211" s="2" t="s">
        <v>180</v>
      </c>
      <c r="E211" s="2">
        <v>526</v>
      </c>
      <c r="F211" s="2" t="s">
        <v>181</v>
      </c>
      <c r="G211" s="2">
        <v>229</v>
      </c>
      <c r="H211" s="2">
        <v>82</v>
      </c>
      <c r="I211" s="2" t="s">
        <v>227</v>
      </c>
      <c r="J211" s="31">
        <v>42835</v>
      </c>
      <c r="K211" s="31">
        <v>44347</v>
      </c>
      <c r="L211" s="31">
        <v>44926</v>
      </c>
      <c r="M211" s="2">
        <f t="shared" si="18"/>
        <v>580</v>
      </c>
      <c r="N211" s="2">
        <f>IFERROR(VLOOKUP($G211,'Breakdown Log'!$B$3:$E$940,2,FALSE),0)</f>
        <v>0</v>
      </c>
      <c r="O211" s="2">
        <f>IFERROR(VLOOKUP($G211,'Breakdown Log'!$B$3:$E$940,3,FALSE),0)</f>
        <v>0</v>
      </c>
      <c r="P211" s="2">
        <f t="shared" si="19"/>
        <v>215</v>
      </c>
      <c r="Q211" s="2">
        <f t="shared" si="20"/>
        <v>365</v>
      </c>
      <c r="R211" s="38">
        <f t="shared" si="21"/>
        <v>1.6610958904109587</v>
      </c>
      <c r="S211" s="76">
        <f t="shared" si="22"/>
        <v>2.82</v>
      </c>
      <c r="T211" s="38">
        <f>2.82/365*N211+'Breakdown Log'!$H$28*P211</f>
        <v>0</v>
      </c>
      <c r="U211" s="78">
        <f>2.82/365*O211+'Breakdown Log'!$H$28*Q211</f>
        <v>0</v>
      </c>
    </row>
    <row r="212" spans="2:21" ht="14.4" customHeight="1" x14ac:dyDescent="0.4">
      <c r="B212" s="30">
        <f t="shared" si="23"/>
        <v>211</v>
      </c>
      <c r="C212" s="2" t="s">
        <v>45</v>
      </c>
      <c r="D212" s="2" t="s">
        <v>46</v>
      </c>
      <c r="E212" s="2">
        <v>23</v>
      </c>
      <c r="F212" s="2" t="s">
        <v>46</v>
      </c>
      <c r="G212" s="2">
        <v>231</v>
      </c>
      <c r="H212" s="2">
        <v>38</v>
      </c>
      <c r="I212" s="2" t="s">
        <v>228</v>
      </c>
      <c r="J212" s="31">
        <v>42026</v>
      </c>
      <c r="K212" s="31">
        <v>44347</v>
      </c>
      <c r="L212" s="31">
        <v>44926</v>
      </c>
      <c r="M212" s="2">
        <f t="shared" si="18"/>
        <v>580</v>
      </c>
      <c r="N212" s="2">
        <f>IFERROR(VLOOKUP($G212,'Breakdown Log'!$B$3:$E$940,2,FALSE),0)</f>
        <v>0</v>
      </c>
      <c r="O212" s="2">
        <f>IFERROR(VLOOKUP($G212,'Breakdown Log'!$B$3:$E$940,3,FALSE),0)</f>
        <v>0</v>
      </c>
      <c r="P212" s="2">
        <f t="shared" si="19"/>
        <v>215</v>
      </c>
      <c r="Q212" s="2">
        <f t="shared" si="20"/>
        <v>365</v>
      </c>
      <c r="R212" s="38">
        <f t="shared" si="21"/>
        <v>1.6610958904109587</v>
      </c>
      <c r="S212" s="76">
        <f t="shared" si="22"/>
        <v>2.82</v>
      </c>
      <c r="T212" s="38">
        <f>2.82/365*N212+'Breakdown Log'!$H$28*P212</f>
        <v>0</v>
      </c>
      <c r="U212" s="78">
        <f>2.82/365*O212+'Breakdown Log'!$H$28*Q212</f>
        <v>0</v>
      </c>
    </row>
    <row r="213" spans="2:21" ht="14.4" customHeight="1" x14ac:dyDescent="0.4">
      <c r="B213" s="30">
        <f t="shared" si="23"/>
        <v>212</v>
      </c>
      <c r="C213" s="2" t="s">
        <v>45</v>
      </c>
      <c r="D213" s="2" t="s">
        <v>46</v>
      </c>
      <c r="E213" s="2">
        <v>23</v>
      </c>
      <c r="F213" s="2" t="s">
        <v>46</v>
      </c>
      <c r="G213" s="2">
        <v>232</v>
      </c>
      <c r="H213" s="2">
        <v>40</v>
      </c>
      <c r="I213" s="2" t="s">
        <v>229</v>
      </c>
      <c r="J213" s="31">
        <v>42032</v>
      </c>
      <c r="K213" s="31">
        <v>44347</v>
      </c>
      <c r="L213" s="31">
        <v>44926</v>
      </c>
      <c r="M213" s="2">
        <f t="shared" si="18"/>
        <v>580</v>
      </c>
      <c r="N213" s="2">
        <f>IFERROR(VLOOKUP($G213,'Breakdown Log'!$B$3:$E$940,2,FALSE),0)</f>
        <v>0</v>
      </c>
      <c r="O213" s="2">
        <f>IFERROR(VLOOKUP($G213,'Breakdown Log'!$B$3:$E$940,3,FALSE),0)</f>
        <v>0</v>
      </c>
      <c r="P213" s="2">
        <f t="shared" si="19"/>
        <v>215</v>
      </c>
      <c r="Q213" s="2">
        <f t="shared" si="20"/>
        <v>365</v>
      </c>
      <c r="R213" s="38">
        <f t="shared" si="21"/>
        <v>1.6610958904109587</v>
      </c>
      <c r="S213" s="76">
        <f t="shared" si="22"/>
        <v>2.82</v>
      </c>
      <c r="T213" s="38">
        <f>2.82/365*N213+'Breakdown Log'!$H$28*P213</f>
        <v>0</v>
      </c>
      <c r="U213" s="78">
        <f>2.82/365*O213+'Breakdown Log'!$H$28*Q213</f>
        <v>0</v>
      </c>
    </row>
    <row r="214" spans="2:21" ht="14.4" customHeight="1" x14ac:dyDescent="0.4">
      <c r="B214" s="30">
        <f t="shared" si="23"/>
        <v>213</v>
      </c>
      <c r="C214" s="2" t="s">
        <v>45</v>
      </c>
      <c r="D214" s="2" t="s">
        <v>230</v>
      </c>
      <c r="E214" s="2">
        <v>27</v>
      </c>
      <c r="F214" s="2" t="s">
        <v>230</v>
      </c>
      <c r="G214" s="2">
        <v>233</v>
      </c>
      <c r="H214" s="2">
        <v>85</v>
      </c>
      <c r="I214" s="2" t="s">
        <v>231</v>
      </c>
      <c r="J214" s="31">
        <v>42310</v>
      </c>
      <c r="K214" s="31">
        <v>44347</v>
      </c>
      <c r="L214" s="31">
        <v>44926</v>
      </c>
      <c r="M214" s="2">
        <f t="shared" si="18"/>
        <v>580</v>
      </c>
      <c r="N214" s="2">
        <f>IFERROR(VLOOKUP($G214,'Breakdown Log'!$B$3:$E$940,2,FALSE),0)</f>
        <v>0</v>
      </c>
      <c r="O214" s="2">
        <f>IFERROR(VLOOKUP($G214,'Breakdown Log'!$B$3:$E$940,3,FALSE),0)</f>
        <v>0</v>
      </c>
      <c r="P214" s="2">
        <f t="shared" si="19"/>
        <v>215</v>
      </c>
      <c r="Q214" s="2">
        <f t="shared" si="20"/>
        <v>365</v>
      </c>
      <c r="R214" s="38">
        <f t="shared" si="21"/>
        <v>1.6610958904109587</v>
      </c>
      <c r="S214" s="76">
        <f t="shared" si="22"/>
        <v>2.82</v>
      </c>
      <c r="T214" s="38">
        <f>2.82/365*N214+'Breakdown Log'!$H$28*P214</f>
        <v>0</v>
      </c>
      <c r="U214" s="78">
        <f>2.82/365*O214+'Breakdown Log'!$H$28*Q214</f>
        <v>0</v>
      </c>
    </row>
    <row r="215" spans="2:21" ht="14.4" customHeight="1" x14ac:dyDescent="0.4">
      <c r="B215" s="30">
        <f t="shared" si="23"/>
        <v>214</v>
      </c>
      <c r="C215" s="2" t="s">
        <v>45</v>
      </c>
      <c r="D215" s="2" t="s">
        <v>230</v>
      </c>
      <c r="E215" s="2">
        <v>27</v>
      </c>
      <c r="F215" s="2" t="s">
        <v>230</v>
      </c>
      <c r="G215" s="2">
        <v>234</v>
      </c>
      <c r="H215" s="2">
        <v>86</v>
      </c>
      <c r="I215" s="2" t="s">
        <v>232</v>
      </c>
      <c r="J215" s="31">
        <v>42059</v>
      </c>
      <c r="K215" s="31">
        <v>44347</v>
      </c>
      <c r="L215" s="31">
        <v>44926</v>
      </c>
      <c r="M215" s="2">
        <f t="shared" si="18"/>
        <v>580</v>
      </c>
      <c r="N215" s="2">
        <f>IFERROR(VLOOKUP($G215,'Breakdown Log'!$B$3:$E$940,2,FALSE),0)</f>
        <v>0</v>
      </c>
      <c r="O215" s="2">
        <f>IFERROR(VLOOKUP($G215,'Breakdown Log'!$B$3:$E$940,3,FALSE),0)</f>
        <v>0</v>
      </c>
      <c r="P215" s="2">
        <f t="shared" si="19"/>
        <v>215</v>
      </c>
      <c r="Q215" s="2">
        <f t="shared" si="20"/>
        <v>365</v>
      </c>
      <c r="R215" s="38">
        <f t="shared" si="21"/>
        <v>1.6610958904109587</v>
      </c>
      <c r="S215" s="76">
        <f t="shared" si="22"/>
        <v>2.82</v>
      </c>
      <c r="T215" s="38">
        <f>2.82/365*N215+'Breakdown Log'!$H$28*P215</f>
        <v>0</v>
      </c>
      <c r="U215" s="78">
        <f>2.82/365*O215+'Breakdown Log'!$H$28*Q215</f>
        <v>0</v>
      </c>
    </row>
    <row r="216" spans="2:21" ht="14.4" customHeight="1" x14ac:dyDescent="0.4">
      <c r="B216" s="30">
        <f t="shared" si="23"/>
        <v>215</v>
      </c>
      <c r="C216" s="2" t="s">
        <v>45</v>
      </c>
      <c r="D216" s="2" t="s">
        <v>230</v>
      </c>
      <c r="E216" s="2">
        <v>27</v>
      </c>
      <c r="F216" s="2" t="s">
        <v>230</v>
      </c>
      <c r="G216" s="2">
        <v>235</v>
      </c>
      <c r="H216" s="2">
        <v>87</v>
      </c>
      <c r="I216" s="2" t="s">
        <v>233</v>
      </c>
      <c r="J216" s="31">
        <v>42059</v>
      </c>
      <c r="K216" s="31">
        <v>44347</v>
      </c>
      <c r="L216" s="31">
        <v>44926</v>
      </c>
      <c r="M216" s="2">
        <f t="shared" si="18"/>
        <v>580</v>
      </c>
      <c r="N216" s="2">
        <f>IFERROR(VLOOKUP($G216,'Breakdown Log'!$B$3:$E$940,2,FALSE),0)</f>
        <v>0</v>
      </c>
      <c r="O216" s="2">
        <f>IFERROR(VLOOKUP($G216,'Breakdown Log'!$B$3:$E$940,3,FALSE),0)</f>
        <v>0</v>
      </c>
      <c r="P216" s="2">
        <f t="shared" si="19"/>
        <v>215</v>
      </c>
      <c r="Q216" s="2">
        <f t="shared" si="20"/>
        <v>365</v>
      </c>
      <c r="R216" s="38">
        <f t="shared" si="21"/>
        <v>1.6610958904109587</v>
      </c>
      <c r="S216" s="76">
        <f t="shared" si="22"/>
        <v>2.82</v>
      </c>
      <c r="T216" s="38">
        <f>2.82/365*N216+'Breakdown Log'!$H$28*P216</f>
        <v>0</v>
      </c>
      <c r="U216" s="78">
        <f>2.82/365*O216+'Breakdown Log'!$H$28*Q216</f>
        <v>0</v>
      </c>
    </row>
    <row r="217" spans="2:21" ht="14.4" customHeight="1" x14ac:dyDescent="0.4">
      <c r="B217" s="30">
        <f t="shared" si="23"/>
        <v>216</v>
      </c>
      <c r="C217" s="2" t="s">
        <v>45</v>
      </c>
      <c r="D217" s="2" t="s">
        <v>230</v>
      </c>
      <c r="E217" s="2">
        <v>27</v>
      </c>
      <c r="F217" s="2" t="s">
        <v>230</v>
      </c>
      <c r="G217" s="2">
        <v>236</v>
      </c>
      <c r="H217" s="2">
        <v>88</v>
      </c>
      <c r="I217" s="2" t="s">
        <v>234</v>
      </c>
      <c r="J217" s="31">
        <v>42311</v>
      </c>
      <c r="K217" s="31">
        <v>44347</v>
      </c>
      <c r="L217" s="31">
        <v>44926</v>
      </c>
      <c r="M217" s="2">
        <f t="shared" si="18"/>
        <v>580</v>
      </c>
      <c r="N217" s="2">
        <f>IFERROR(VLOOKUP($G217,'Breakdown Log'!$B$3:$E$940,2,FALSE),0)</f>
        <v>0</v>
      </c>
      <c r="O217" s="2">
        <f>IFERROR(VLOOKUP($G217,'Breakdown Log'!$B$3:$E$940,3,FALSE),0)</f>
        <v>0</v>
      </c>
      <c r="P217" s="2">
        <f t="shared" si="19"/>
        <v>215</v>
      </c>
      <c r="Q217" s="2">
        <f t="shared" si="20"/>
        <v>365</v>
      </c>
      <c r="R217" s="38">
        <f t="shared" si="21"/>
        <v>1.6610958904109587</v>
      </c>
      <c r="S217" s="76">
        <f t="shared" si="22"/>
        <v>2.82</v>
      </c>
      <c r="T217" s="38">
        <f>2.82/365*N217+'Breakdown Log'!$H$28*P217</f>
        <v>0</v>
      </c>
      <c r="U217" s="78">
        <f>2.82/365*O217+'Breakdown Log'!$H$28*Q217</f>
        <v>0</v>
      </c>
    </row>
    <row r="218" spans="2:21" ht="14.4" customHeight="1" x14ac:dyDescent="0.4">
      <c r="B218" s="30">
        <f t="shared" si="23"/>
        <v>217</v>
      </c>
      <c r="C218" s="2" t="s">
        <v>45</v>
      </c>
      <c r="D218" s="2" t="s">
        <v>230</v>
      </c>
      <c r="E218" s="2">
        <v>27</v>
      </c>
      <c r="F218" s="2" t="s">
        <v>230</v>
      </c>
      <c r="G218" s="2">
        <v>237</v>
      </c>
      <c r="H218" s="2">
        <v>89</v>
      </c>
      <c r="I218" s="2" t="s">
        <v>235</v>
      </c>
      <c r="J218" s="31">
        <v>42249</v>
      </c>
      <c r="K218" s="31">
        <v>44347</v>
      </c>
      <c r="L218" s="31">
        <v>44926</v>
      </c>
      <c r="M218" s="2">
        <f t="shared" si="18"/>
        <v>580</v>
      </c>
      <c r="N218" s="2">
        <f>IFERROR(VLOOKUP($G218,'Breakdown Log'!$B$3:$E$940,2,FALSE),0)</f>
        <v>0</v>
      </c>
      <c r="O218" s="2">
        <f>IFERROR(VLOOKUP($G218,'Breakdown Log'!$B$3:$E$940,3,FALSE),0)</f>
        <v>0</v>
      </c>
      <c r="P218" s="2">
        <f t="shared" si="19"/>
        <v>215</v>
      </c>
      <c r="Q218" s="2">
        <f t="shared" si="20"/>
        <v>365</v>
      </c>
      <c r="R218" s="38">
        <f t="shared" si="21"/>
        <v>1.6610958904109587</v>
      </c>
      <c r="S218" s="76">
        <f t="shared" si="22"/>
        <v>2.82</v>
      </c>
      <c r="T218" s="38">
        <f>2.82/365*N218+'Breakdown Log'!$H$28*P218</f>
        <v>0</v>
      </c>
      <c r="U218" s="78">
        <f>2.82/365*O218+'Breakdown Log'!$H$28*Q218</f>
        <v>0</v>
      </c>
    </row>
    <row r="219" spans="2:21" ht="14.4" customHeight="1" x14ac:dyDescent="0.4">
      <c r="B219" s="30">
        <f t="shared" si="23"/>
        <v>218</v>
      </c>
      <c r="C219" s="2" t="s">
        <v>45</v>
      </c>
      <c r="D219" s="2" t="s">
        <v>230</v>
      </c>
      <c r="E219" s="2">
        <v>27</v>
      </c>
      <c r="F219" s="2" t="s">
        <v>230</v>
      </c>
      <c r="G219" s="2">
        <v>238</v>
      </c>
      <c r="H219" s="2">
        <v>90</v>
      </c>
      <c r="I219" s="2" t="s">
        <v>236</v>
      </c>
      <c r="J219" s="31">
        <v>42058</v>
      </c>
      <c r="K219" s="31">
        <v>44347</v>
      </c>
      <c r="L219" s="31">
        <v>44926</v>
      </c>
      <c r="M219" s="2">
        <f t="shared" si="18"/>
        <v>580</v>
      </c>
      <c r="N219" s="2">
        <f>IFERROR(VLOOKUP($G219,'Breakdown Log'!$B$3:$E$940,2,FALSE),0)</f>
        <v>0</v>
      </c>
      <c r="O219" s="2">
        <f>IFERROR(VLOOKUP($G219,'Breakdown Log'!$B$3:$E$940,3,FALSE),0)</f>
        <v>0</v>
      </c>
      <c r="P219" s="2">
        <f t="shared" si="19"/>
        <v>215</v>
      </c>
      <c r="Q219" s="2">
        <f t="shared" si="20"/>
        <v>365</v>
      </c>
      <c r="R219" s="38">
        <f t="shared" si="21"/>
        <v>1.6610958904109587</v>
      </c>
      <c r="S219" s="76">
        <f t="shared" si="22"/>
        <v>2.82</v>
      </c>
      <c r="T219" s="38">
        <f>2.82/365*N219+'Breakdown Log'!$H$28*P219</f>
        <v>0</v>
      </c>
      <c r="U219" s="78">
        <f>2.82/365*O219+'Breakdown Log'!$H$28*Q219</f>
        <v>0</v>
      </c>
    </row>
    <row r="220" spans="2:21" ht="14.4" customHeight="1" x14ac:dyDescent="0.4">
      <c r="B220" s="30">
        <f t="shared" si="23"/>
        <v>219</v>
      </c>
      <c r="C220" s="2" t="s">
        <v>45</v>
      </c>
      <c r="D220" s="2" t="s">
        <v>230</v>
      </c>
      <c r="E220" s="2">
        <v>27</v>
      </c>
      <c r="F220" s="2" t="s">
        <v>230</v>
      </c>
      <c r="G220" s="2">
        <v>239</v>
      </c>
      <c r="H220" s="2">
        <v>91</v>
      </c>
      <c r="I220" s="2" t="s">
        <v>236</v>
      </c>
      <c r="J220" s="31">
        <v>42059</v>
      </c>
      <c r="K220" s="31">
        <v>44347</v>
      </c>
      <c r="L220" s="31">
        <v>44926</v>
      </c>
      <c r="M220" s="2">
        <f t="shared" si="18"/>
        <v>580</v>
      </c>
      <c r="N220" s="2">
        <f>IFERROR(VLOOKUP($G220,'Breakdown Log'!$B$3:$E$940,2,FALSE),0)</f>
        <v>0</v>
      </c>
      <c r="O220" s="2">
        <f>IFERROR(VLOOKUP($G220,'Breakdown Log'!$B$3:$E$940,3,FALSE),0)</f>
        <v>0</v>
      </c>
      <c r="P220" s="2">
        <f t="shared" si="19"/>
        <v>215</v>
      </c>
      <c r="Q220" s="2">
        <f t="shared" si="20"/>
        <v>365</v>
      </c>
      <c r="R220" s="38">
        <f t="shared" si="21"/>
        <v>1.6610958904109587</v>
      </c>
      <c r="S220" s="76">
        <f t="shared" si="22"/>
        <v>2.82</v>
      </c>
      <c r="T220" s="38">
        <f>2.82/365*N220+'Breakdown Log'!$H$28*P220</f>
        <v>0</v>
      </c>
      <c r="U220" s="78">
        <f>2.82/365*O220+'Breakdown Log'!$H$28*Q220</f>
        <v>0</v>
      </c>
    </row>
    <row r="221" spans="2:21" ht="14.4" customHeight="1" x14ac:dyDescent="0.4">
      <c r="B221" s="30">
        <f t="shared" si="23"/>
        <v>220</v>
      </c>
      <c r="C221" s="2" t="s">
        <v>45</v>
      </c>
      <c r="D221" s="2" t="s">
        <v>230</v>
      </c>
      <c r="E221" s="2">
        <v>27</v>
      </c>
      <c r="F221" s="2" t="s">
        <v>230</v>
      </c>
      <c r="G221" s="2">
        <v>240</v>
      </c>
      <c r="H221" s="2">
        <v>92</v>
      </c>
      <c r="I221" s="2" t="s">
        <v>237</v>
      </c>
      <c r="J221" s="31">
        <v>42059</v>
      </c>
      <c r="K221" s="31">
        <v>44347</v>
      </c>
      <c r="L221" s="31">
        <v>44926</v>
      </c>
      <c r="M221" s="2">
        <f t="shared" si="18"/>
        <v>580</v>
      </c>
      <c r="N221" s="2">
        <f>IFERROR(VLOOKUP($G221,'Breakdown Log'!$B$3:$E$940,2,FALSE),0)</f>
        <v>0</v>
      </c>
      <c r="O221" s="2">
        <f>IFERROR(VLOOKUP($G221,'Breakdown Log'!$B$3:$E$940,3,FALSE),0)</f>
        <v>0</v>
      </c>
      <c r="P221" s="2">
        <f t="shared" si="19"/>
        <v>215</v>
      </c>
      <c r="Q221" s="2">
        <f t="shared" si="20"/>
        <v>365</v>
      </c>
      <c r="R221" s="38">
        <f t="shared" si="21"/>
        <v>1.6610958904109587</v>
      </c>
      <c r="S221" s="76">
        <f t="shared" si="22"/>
        <v>2.82</v>
      </c>
      <c r="T221" s="38">
        <f>2.82/365*N221+'Breakdown Log'!$H$28*P221</f>
        <v>0</v>
      </c>
      <c r="U221" s="78">
        <f>2.82/365*O221+'Breakdown Log'!$H$28*Q221</f>
        <v>0</v>
      </c>
    </row>
    <row r="222" spans="2:21" ht="14.4" customHeight="1" x14ac:dyDescent="0.4">
      <c r="B222" s="30">
        <f t="shared" si="23"/>
        <v>221</v>
      </c>
      <c r="C222" s="2" t="s">
        <v>45</v>
      </c>
      <c r="D222" s="2" t="s">
        <v>230</v>
      </c>
      <c r="E222" s="2">
        <v>27</v>
      </c>
      <c r="F222" s="2" t="s">
        <v>230</v>
      </c>
      <c r="G222" s="2">
        <v>241</v>
      </c>
      <c r="H222" s="2">
        <v>93</v>
      </c>
      <c r="I222" s="2" t="s">
        <v>238</v>
      </c>
      <c r="J222" s="31">
        <v>42252</v>
      </c>
      <c r="K222" s="31">
        <v>44347</v>
      </c>
      <c r="L222" s="31">
        <v>44926</v>
      </c>
      <c r="M222" s="2">
        <f t="shared" si="18"/>
        <v>580</v>
      </c>
      <c r="N222" s="2">
        <f>IFERROR(VLOOKUP($G222,'Breakdown Log'!$B$3:$E$940,2,FALSE),0)</f>
        <v>0</v>
      </c>
      <c r="O222" s="2">
        <f>IFERROR(VLOOKUP($G222,'Breakdown Log'!$B$3:$E$940,3,FALSE),0)</f>
        <v>0</v>
      </c>
      <c r="P222" s="2">
        <f t="shared" si="19"/>
        <v>215</v>
      </c>
      <c r="Q222" s="2">
        <f t="shared" si="20"/>
        <v>365</v>
      </c>
      <c r="R222" s="38">
        <f t="shared" si="21"/>
        <v>1.6610958904109587</v>
      </c>
      <c r="S222" s="76">
        <f t="shared" si="22"/>
        <v>2.82</v>
      </c>
      <c r="T222" s="38">
        <f>2.82/365*N222+'Breakdown Log'!$H$28*P222</f>
        <v>0</v>
      </c>
      <c r="U222" s="78">
        <f>2.82/365*O222+'Breakdown Log'!$H$28*Q222</f>
        <v>0</v>
      </c>
    </row>
    <row r="223" spans="2:21" ht="14.4" customHeight="1" x14ac:dyDescent="0.4">
      <c r="B223" s="30">
        <f t="shared" si="23"/>
        <v>222</v>
      </c>
      <c r="C223" s="2" t="s">
        <v>45</v>
      </c>
      <c r="D223" s="2" t="s">
        <v>230</v>
      </c>
      <c r="E223" s="2">
        <v>27</v>
      </c>
      <c r="F223" s="2" t="s">
        <v>230</v>
      </c>
      <c r="G223" s="2">
        <v>242</v>
      </c>
      <c r="H223" s="2">
        <v>94</v>
      </c>
      <c r="I223" s="2" t="s">
        <v>239</v>
      </c>
      <c r="J223" s="31">
        <v>42928</v>
      </c>
      <c r="K223" s="31">
        <v>44347</v>
      </c>
      <c r="L223" s="31">
        <v>44926</v>
      </c>
      <c r="M223" s="2">
        <f t="shared" si="18"/>
        <v>580</v>
      </c>
      <c r="N223" s="2">
        <f>IFERROR(VLOOKUP($G223,'Breakdown Log'!$B$3:$E$940,2,FALSE),0)</f>
        <v>0</v>
      </c>
      <c r="O223" s="2">
        <f>IFERROR(VLOOKUP($G223,'Breakdown Log'!$B$3:$E$940,3,FALSE),0)</f>
        <v>0</v>
      </c>
      <c r="P223" s="2">
        <f t="shared" si="19"/>
        <v>215</v>
      </c>
      <c r="Q223" s="2">
        <f t="shared" si="20"/>
        <v>365</v>
      </c>
      <c r="R223" s="38">
        <f t="shared" si="21"/>
        <v>1.6610958904109587</v>
      </c>
      <c r="S223" s="76">
        <f t="shared" si="22"/>
        <v>2.82</v>
      </c>
      <c r="T223" s="38">
        <f>2.82/365*N223+'Breakdown Log'!$H$28*P223</f>
        <v>0</v>
      </c>
      <c r="U223" s="78">
        <f>2.82/365*O223+'Breakdown Log'!$H$28*Q223</f>
        <v>0</v>
      </c>
    </row>
    <row r="224" spans="2:21" ht="14.4" customHeight="1" x14ac:dyDescent="0.4">
      <c r="B224" s="30">
        <f t="shared" si="23"/>
        <v>223</v>
      </c>
      <c r="C224" s="2" t="s">
        <v>45</v>
      </c>
      <c r="D224" s="2" t="s">
        <v>230</v>
      </c>
      <c r="E224" s="2">
        <v>27</v>
      </c>
      <c r="F224" s="2" t="s">
        <v>230</v>
      </c>
      <c r="G224" s="2">
        <v>243</v>
      </c>
      <c r="H224" s="2">
        <v>95</v>
      </c>
      <c r="I224" s="2" t="s">
        <v>240</v>
      </c>
      <c r="J224" s="31">
        <v>42249</v>
      </c>
      <c r="K224" s="31">
        <v>44347</v>
      </c>
      <c r="L224" s="31">
        <v>44926</v>
      </c>
      <c r="M224" s="2">
        <f t="shared" si="18"/>
        <v>580</v>
      </c>
      <c r="N224" s="2">
        <f>IFERROR(VLOOKUP($G224,'Breakdown Log'!$B$3:$E$940,2,FALSE),0)</f>
        <v>0</v>
      </c>
      <c r="O224" s="2">
        <f>IFERROR(VLOOKUP($G224,'Breakdown Log'!$B$3:$E$940,3,FALSE),0)</f>
        <v>0</v>
      </c>
      <c r="P224" s="2">
        <f t="shared" si="19"/>
        <v>215</v>
      </c>
      <c r="Q224" s="2">
        <f t="shared" si="20"/>
        <v>365</v>
      </c>
      <c r="R224" s="38">
        <f t="shared" si="21"/>
        <v>1.6610958904109587</v>
      </c>
      <c r="S224" s="76">
        <f t="shared" si="22"/>
        <v>2.82</v>
      </c>
      <c r="T224" s="38">
        <f>2.82/365*N224+'Breakdown Log'!$H$28*P224</f>
        <v>0</v>
      </c>
      <c r="U224" s="78">
        <f>2.82/365*O224+'Breakdown Log'!$H$28*Q224</f>
        <v>0</v>
      </c>
    </row>
    <row r="225" spans="2:21" ht="14.4" customHeight="1" x14ac:dyDescent="0.4">
      <c r="B225" s="30">
        <f t="shared" si="23"/>
        <v>224</v>
      </c>
      <c r="C225" s="2" t="s">
        <v>45</v>
      </c>
      <c r="D225" s="2" t="s">
        <v>230</v>
      </c>
      <c r="E225" s="2">
        <v>27</v>
      </c>
      <c r="F225" s="2" t="s">
        <v>230</v>
      </c>
      <c r="G225" s="2">
        <v>244</v>
      </c>
      <c r="H225" s="2">
        <v>96</v>
      </c>
      <c r="I225" s="2" t="s">
        <v>241</v>
      </c>
      <c r="J225" s="31">
        <v>42059</v>
      </c>
      <c r="K225" s="31">
        <v>44347</v>
      </c>
      <c r="L225" s="31">
        <v>44926</v>
      </c>
      <c r="M225" s="2">
        <f t="shared" si="18"/>
        <v>580</v>
      </c>
      <c r="N225" s="2">
        <f>IFERROR(VLOOKUP($G225,'Breakdown Log'!$B$3:$E$940,2,FALSE),0)</f>
        <v>0</v>
      </c>
      <c r="O225" s="2">
        <f>IFERROR(VLOOKUP($G225,'Breakdown Log'!$B$3:$E$940,3,FALSE),0)</f>
        <v>0</v>
      </c>
      <c r="P225" s="2">
        <f t="shared" si="19"/>
        <v>215</v>
      </c>
      <c r="Q225" s="2">
        <f t="shared" si="20"/>
        <v>365</v>
      </c>
      <c r="R225" s="38">
        <f t="shared" si="21"/>
        <v>1.6610958904109587</v>
      </c>
      <c r="S225" s="76">
        <f t="shared" si="22"/>
        <v>2.82</v>
      </c>
      <c r="T225" s="38">
        <f>2.82/365*N225+'Breakdown Log'!$H$28*P225</f>
        <v>0</v>
      </c>
      <c r="U225" s="78">
        <f>2.82/365*O225+'Breakdown Log'!$H$28*Q225</f>
        <v>0</v>
      </c>
    </row>
    <row r="226" spans="2:21" ht="14.4" customHeight="1" x14ac:dyDescent="0.4">
      <c r="B226" s="30">
        <f t="shared" si="23"/>
        <v>225</v>
      </c>
      <c r="C226" s="2" t="s">
        <v>45</v>
      </c>
      <c r="D226" s="2" t="s">
        <v>230</v>
      </c>
      <c r="E226" s="2">
        <v>27</v>
      </c>
      <c r="F226" s="2" t="s">
        <v>230</v>
      </c>
      <c r="G226" s="2">
        <v>245</v>
      </c>
      <c r="H226" s="2">
        <v>97</v>
      </c>
      <c r="I226" s="2" t="s">
        <v>242</v>
      </c>
      <c r="J226" s="31">
        <v>42250</v>
      </c>
      <c r="K226" s="31">
        <v>44347</v>
      </c>
      <c r="L226" s="31">
        <v>44926</v>
      </c>
      <c r="M226" s="2">
        <f t="shared" si="18"/>
        <v>580</v>
      </c>
      <c r="N226" s="2">
        <f>IFERROR(VLOOKUP($G226,'Breakdown Log'!$B$3:$E$940,2,FALSE),0)</f>
        <v>215</v>
      </c>
      <c r="O226" s="2">
        <f>IFERROR(VLOOKUP($G226,'Breakdown Log'!$B$3:$E$940,3,FALSE),0)</f>
        <v>365</v>
      </c>
      <c r="P226" s="2">
        <f t="shared" si="19"/>
        <v>0</v>
      </c>
      <c r="Q226" s="2">
        <f t="shared" si="20"/>
        <v>0</v>
      </c>
      <c r="R226" s="38">
        <f t="shared" si="21"/>
        <v>1.6610958904109587</v>
      </c>
      <c r="S226" s="76">
        <f t="shared" si="22"/>
        <v>2.82</v>
      </c>
      <c r="T226" s="38">
        <f>2.82/365*N226+'Breakdown Log'!$H$28*P226</f>
        <v>1.6610958904109587</v>
      </c>
      <c r="U226" s="78">
        <f>2.82/365*O226+'Breakdown Log'!$H$28*Q226</f>
        <v>2.82</v>
      </c>
    </row>
    <row r="227" spans="2:21" ht="14.4" customHeight="1" x14ac:dyDescent="0.4">
      <c r="B227" s="30">
        <f t="shared" si="23"/>
        <v>226</v>
      </c>
      <c r="C227" s="2" t="s">
        <v>45</v>
      </c>
      <c r="D227" s="2" t="s">
        <v>230</v>
      </c>
      <c r="E227" s="2">
        <v>27</v>
      </c>
      <c r="F227" s="2" t="s">
        <v>230</v>
      </c>
      <c r="G227" s="2">
        <v>246</v>
      </c>
      <c r="H227" s="2">
        <v>98</v>
      </c>
      <c r="I227" s="2" t="s">
        <v>243</v>
      </c>
      <c r="J227" s="31">
        <v>42250</v>
      </c>
      <c r="K227" s="31">
        <v>44347</v>
      </c>
      <c r="L227" s="31">
        <v>44926</v>
      </c>
      <c r="M227" s="2">
        <f t="shared" si="18"/>
        <v>580</v>
      </c>
      <c r="N227" s="2">
        <f>IFERROR(VLOOKUP($G227,'Breakdown Log'!$B$3:$E$940,2,FALSE),0)</f>
        <v>215</v>
      </c>
      <c r="O227" s="2">
        <f>IFERROR(VLOOKUP($G227,'Breakdown Log'!$B$3:$E$940,3,FALSE),0)</f>
        <v>365</v>
      </c>
      <c r="P227" s="2">
        <f t="shared" si="19"/>
        <v>0</v>
      </c>
      <c r="Q227" s="2">
        <f t="shared" si="20"/>
        <v>0</v>
      </c>
      <c r="R227" s="38">
        <f t="shared" si="21"/>
        <v>1.6610958904109587</v>
      </c>
      <c r="S227" s="76">
        <f t="shared" si="22"/>
        <v>2.82</v>
      </c>
      <c r="T227" s="38">
        <f>2.82/365*N227+'Breakdown Log'!$H$28*P227</f>
        <v>1.6610958904109587</v>
      </c>
      <c r="U227" s="78">
        <f>2.82/365*O227+'Breakdown Log'!$H$28*Q227</f>
        <v>2.82</v>
      </c>
    </row>
    <row r="228" spans="2:21" ht="14.4" customHeight="1" x14ac:dyDescent="0.4">
      <c r="B228" s="30">
        <f t="shared" si="23"/>
        <v>227</v>
      </c>
      <c r="C228" s="2" t="s">
        <v>12</v>
      </c>
      <c r="D228" s="2" t="s">
        <v>22</v>
      </c>
      <c r="E228" s="2">
        <v>57</v>
      </c>
      <c r="F228" s="2" t="s">
        <v>105</v>
      </c>
      <c r="G228" s="2">
        <v>247</v>
      </c>
      <c r="H228" s="2">
        <v>47</v>
      </c>
      <c r="I228" s="2" t="s">
        <v>2584</v>
      </c>
      <c r="J228" s="31">
        <v>42278</v>
      </c>
      <c r="K228" s="31">
        <v>44347</v>
      </c>
      <c r="L228" s="31">
        <v>44926</v>
      </c>
      <c r="M228" s="2">
        <f t="shared" si="18"/>
        <v>580</v>
      </c>
      <c r="N228" s="2">
        <f>IFERROR(VLOOKUP($G228,'Breakdown Log'!$B$3:$E$940,2,FALSE),0)</f>
        <v>0</v>
      </c>
      <c r="O228" s="2">
        <f>IFERROR(VLOOKUP($G228,'Breakdown Log'!$B$3:$E$940,3,FALSE),0)</f>
        <v>0</v>
      </c>
      <c r="P228" s="2">
        <f t="shared" si="19"/>
        <v>215</v>
      </c>
      <c r="Q228" s="2">
        <f t="shared" si="20"/>
        <v>365</v>
      </c>
      <c r="R228" s="38">
        <f t="shared" si="21"/>
        <v>1.6610958904109587</v>
      </c>
      <c r="S228" s="76">
        <f t="shared" si="22"/>
        <v>2.82</v>
      </c>
      <c r="T228" s="38">
        <f>2.82/365*N228+'Breakdown Log'!$H$28*P228</f>
        <v>0</v>
      </c>
      <c r="U228" s="78">
        <f>2.82/365*O228+'Breakdown Log'!$H$28*Q228</f>
        <v>0</v>
      </c>
    </row>
    <row r="229" spans="2:21" ht="14.4" customHeight="1" x14ac:dyDescent="0.4">
      <c r="B229" s="30">
        <f t="shared" si="23"/>
        <v>228</v>
      </c>
      <c r="C229" s="2" t="s">
        <v>142</v>
      </c>
      <c r="D229" s="2" t="s">
        <v>154</v>
      </c>
      <c r="E229" s="2">
        <v>625</v>
      </c>
      <c r="F229" s="2" t="s">
        <v>245</v>
      </c>
      <c r="G229" s="2">
        <v>248</v>
      </c>
      <c r="H229" s="2">
        <v>1</v>
      </c>
      <c r="I229" s="2" t="s">
        <v>246</v>
      </c>
      <c r="J229" s="31">
        <v>42383</v>
      </c>
      <c r="K229" s="31">
        <v>44347</v>
      </c>
      <c r="L229" s="31">
        <v>44926</v>
      </c>
      <c r="M229" s="2">
        <f t="shared" si="18"/>
        <v>580</v>
      </c>
      <c r="N229" s="2">
        <f>IFERROR(VLOOKUP($G229,'Breakdown Log'!$B$3:$E$940,2,FALSE),0)</f>
        <v>0</v>
      </c>
      <c r="O229" s="2">
        <f>IFERROR(VLOOKUP($G229,'Breakdown Log'!$B$3:$E$940,3,FALSE),0)</f>
        <v>0</v>
      </c>
      <c r="P229" s="2">
        <f t="shared" si="19"/>
        <v>215</v>
      </c>
      <c r="Q229" s="2">
        <f t="shared" si="20"/>
        <v>365</v>
      </c>
      <c r="R229" s="38">
        <f t="shared" si="21"/>
        <v>1.6610958904109587</v>
      </c>
      <c r="S229" s="76">
        <f t="shared" si="22"/>
        <v>2.82</v>
      </c>
      <c r="T229" s="38">
        <f>2.82/365*N229+'Breakdown Log'!$H$28*P229</f>
        <v>0</v>
      </c>
      <c r="U229" s="78">
        <f>2.82/365*O229+'Breakdown Log'!$H$28*Q229</f>
        <v>0</v>
      </c>
    </row>
    <row r="230" spans="2:21" ht="14.4" customHeight="1" x14ac:dyDescent="0.4">
      <c r="B230" s="30">
        <f t="shared" si="23"/>
        <v>229</v>
      </c>
      <c r="C230" s="2" t="s">
        <v>142</v>
      </c>
      <c r="D230" s="2" t="s">
        <v>154</v>
      </c>
      <c r="E230" s="2">
        <v>625</v>
      </c>
      <c r="F230" s="2" t="s">
        <v>245</v>
      </c>
      <c r="G230" s="2">
        <v>249</v>
      </c>
      <c r="H230" s="2">
        <v>27</v>
      </c>
      <c r="I230" s="2" t="s">
        <v>247</v>
      </c>
      <c r="J230" s="31">
        <v>42383</v>
      </c>
      <c r="K230" s="31">
        <v>44347</v>
      </c>
      <c r="L230" s="31">
        <v>44926</v>
      </c>
      <c r="M230" s="2">
        <f t="shared" si="18"/>
        <v>580</v>
      </c>
      <c r="N230" s="2">
        <f>IFERROR(VLOOKUP($G230,'Breakdown Log'!$B$3:$E$940,2,FALSE),0)</f>
        <v>0</v>
      </c>
      <c r="O230" s="2">
        <f>IFERROR(VLOOKUP($G230,'Breakdown Log'!$B$3:$E$940,3,FALSE),0)</f>
        <v>0</v>
      </c>
      <c r="P230" s="2">
        <f t="shared" si="19"/>
        <v>215</v>
      </c>
      <c r="Q230" s="2">
        <f t="shared" si="20"/>
        <v>365</v>
      </c>
      <c r="R230" s="38">
        <f t="shared" si="21"/>
        <v>1.6610958904109587</v>
      </c>
      <c r="S230" s="76">
        <f t="shared" si="22"/>
        <v>2.82</v>
      </c>
      <c r="T230" s="38">
        <f>2.82/365*N230+'Breakdown Log'!$H$28*P230</f>
        <v>0</v>
      </c>
      <c r="U230" s="78">
        <f>2.82/365*O230+'Breakdown Log'!$H$28*Q230</f>
        <v>0</v>
      </c>
    </row>
    <row r="231" spans="2:21" ht="14.4" customHeight="1" x14ac:dyDescent="0.4">
      <c r="B231" s="30">
        <f t="shared" si="23"/>
        <v>230</v>
      </c>
      <c r="C231" s="2" t="s">
        <v>142</v>
      </c>
      <c r="D231" s="2" t="s">
        <v>154</v>
      </c>
      <c r="E231" s="2">
        <v>625</v>
      </c>
      <c r="F231" s="2" t="s">
        <v>245</v>
      </c>
      <c r="G231" s="2">
        <v>250</v>
      </c>
      <c r="H231" s="2">
        <v>28</v>
      </c>
      <c r="I231" s="2" t="s">
        <v>248</v>
      </c>
      <c r="J231" s="31">
        <v>42383</v>
      </c>
      <c r="K231" s="31">
        <v>44347</v>
      </c>
      <c r="L231" s="31">
        <v>44926</v>
      </c>
      <c r="M231" s="2">
        <f t="shared" si="18"/>
        <v>580</v>
      </c>
      <c r="N231" s="2">
        <f>IFERROR(VLOOKUP($G231,'Breakdown Log'!$B$3:$E$940,2,FALSE),0)</f>
        <v>0</v>
      </c>
      <c r="O231" s="2">
        <f>IFERROR(VLOOKUP($G231,'Breakdown Log'!$B$3:$E$940,3,FALSE),0)</f>
        <v>0</v>
      </c>
      <c r="P231" s="2">
        <f t="shared" si="19"/>
        <v>215</v>
      </c>
      <c r="Q231" s="2">
        <f t="shared" si="20"/>
        <v>365</v>
      </c>
      <c r="R231" s="38">
        <f t="shared" si="21"/>
        <v>1.6610958904109587</v>
      </c>
      <c r="S231" s="76">
        <f t="shared" si="22"/>
        <v>2.82</v>
      </c>
      <c r="T231" s="38">
        <f>2.82/365*N231+'Breakdown Log'!$H$28*P231</f>
        <v>0</v>
      </c>
      <c r="U231" s="78">
        <f>2.82/365*O231+'Breakdown Log'!$H$28*Q231</f>
        <v>0</v>
      </c>
    </row>
    <row r="232" spans="2:21" ht="14.4" customHeight="1" x14ac:dyDescent="0.4">
      <c r="B232" s="30">
        <f t="shared" si="23"/>
        <v>231</v>
      </c>
      <c r="C232" s="2" t="s">
        <v>142</v>
      </c>
      <c r="D232" s="2" t="s">
        <v>154</v>
      </c>
      <c r="E232" s="2">
        <v>625</v>
      </c>
      <c r="F232" s="2" t="s">
        <v>245</v>
      </c>
      <c r="G232" s="2">
        <v>251</v>
      </c>
      <c r="H232" s="2">
        <v>48</v>
      </c>
      <c r="I232" s="2" t="s">
        <v>249</v>
      </c>
      <c r="J232" s="31">
        <v>42383</v>
      </c>
      <c r="K232" s="31">
        <v>44347</v>
      </c>
      <c r="L232" s="31">
        <v>44926</v>
      </c>
      <c r="M232" s="2">
        <f t="shared" si="18"/>
        <v>580</v>
      </c>
      <c r="N232" s="2">
        <f>IFERROR(VLOOKUP($G232,'Breakdown Log'!$B$3:$E$940,2,FALSE),0)</f>
        <v>0</v>
      </c>
      <c r="O232" s="2">
        <f>IFERROR(VLOOKUP($G232,'Breakdown Log'!$B$3:$E$940,3,FALSE),0)</f>
        <v>0</v>
      </c>
      <c r="P232" s="2">
        <f t="shared" si="19"/>
        <v>215</v>
      </c>
      <c r="Q232" s="2">
        <f t="shared" si="20"/>
        <v>365</v>
      </c>
      <c r="R232" s="38">
        <f t="shared" si="21"/>
        <v>1.6610958904109587</v>
      </c>
      <c r="S232" s="76">
        <f t="shared" si="22"/>
        <v>2.82</v>
      </c>
      <c r="T232" s="38">
        <f>2.82/365*N232+'Breakdown Log'!$H$28*P232</f>
        <v>0</v>
      </c>
      <c r="U232" s="78">
        <f>2.82/365*O232+'Breakdown Log'!$H$28*Q232</f>
        <v>0</v>
      </c>
    </row>
    <row r="233" spans="2:21" ht="14.4" customHeight="1" x14ac:dyDescent="0.4">
      <c r="B233" s="30">
        <f t="shared" si="23"/>
        <v>232</v>
      </c>
      <c r="C233" s="2" t="s">
        <v>142</v>
      </c>
      <c r="D233" s="2" t="s">
        <v>154</v>
      </c>
      <c r="E233" s="2">
        <v>625</v>
      </c>
      <c r="F233" s="2" t="s">
        <v>245</v>
      </c>
      <c r="G233" s="2">
        <v>252</v>
      </c>
      <c r="H233" s="2">
        <v>49</v>
      </c>
      <c r="I233" s="2" t="s">
        <v>250</v>
      </c>
      <c r="J233" s="31">
        <v>42383</v>
      </c>
      <c r="K233" s="31">
        <v>44347</v>
      </c>
      <c r="L233" s="31">
        <v>44926</v>
      </c>
      <c r="M233" s="2">
        <f t="shared" si="18"/>
        <v>580</v>
      </c>
      <c r="N233" s="2">
        <f>IFERROR(VLOOKUP($G233,'Breakdown Log'!$B$3:$E$940,2,FALSE),0)</f>
        <v>0</v>
      </c>
      <c r="O233" s="2">
        <f>IFERROR(VLOOKUP($G233,'Breakdown Log'!$B$3:$E$940,3,FALSE),0)</f>
        <v>0</v>
      </c>
      <c r="P233" s="2">
        <f t="shared" si="19"/>
        <v>215</v>
      </c>
      <c r="Q233" s="2">
        <f t="shared" si="20"/>
        <v>365</v>
      </c>
      <c r="R233" s="38">
        <f t="shared" si="21"/>
        <v>1.6610958904109587</v>
      </c>
      <c r="S233" s="76">
        <f t="shared" si="22"/>
        <v>2.82</v>
      </c>
      <c r="T233" s="38">
        <f>2.82/365*N233+'Breakdown Log'!$H$28*P233</f>
        <v>0</v>
      </c>
      <c r="U233" s="78">
        <f>2.82/365*O233+'Breakdown Log'!$H$28*Q233</f>
        <v>0</v>
      </c>
    </row>
    <row r="234" spans="2:21" ht="14.4" customHeight="1" x14ac:dyDescent="0.4">
      <c r="B234" s="30">
        <f t="shared" si="23"/>
        <v>233</v>
      </c>
      <c r="C234" s="2" t="s">
        <v>142</v>
      </c>
      <c r="D234" s="2" t="s">
        <v>154</v>
      </c>
      <c r="E234" s="2">
        <v>625</v>
      </c>
      <c r="F234" s="2" t="s">
        <v>245</v>
      </c>
      <c r="G234" s="2">
        <v>253</v>
      </c>
      <c r="H234" s="2">
        <v>50</v>
      </c>
      <c r="I234" s="2" t="s">
        <v>251</v>
      </c>
      <c r="J234" s="31">
        <v>42383</v>
      </c>
      <c r="K234" s="31">
        <v>44347</v>
      </c>
      <c r="L234" s="31">
        <v>44926</v>
      </c>
      <c r="M234" s="2">
        <f t="shared" si="18"/>
        <v>580</v>
      </c>
      <c r="N234" s="2">
        <f>IFERROR(VLOOKUP($G234,'Breakdown Log'!$B$3:$E$940,2,FALSE),0)</f>
        <v>0</v>
      </c>
      <c r="O234" s="2">
        <f>IFERROR(VLOOKUP($G234,'Breakdown Log'!$B$3:$E$940,3,FALSE),0)</f>
        <v>0</v>
      </c>
      <c r="P234" s="2">
        <f t="shared" si="19"/>
        <v>215</v>
      </c>
      <c r="Q234" s="2">
        <f t="shared" si="20"/>
        <v>365</v>
      </c>
      <c r="R234" s="38">
        <f t="shared" si="21"/>
        <v>1.6610958904109587</v>
      </c>
      <c r="S234" s="76">
        <f t="shared" si="22"/>
        <v>2.82</v>
      </c>
      <c r="T234" s="38">
        <f>2.82/365*N234+'Breakdown Log'!$H$28*P234</f>
        <v>0</v>
      </c>
      <c r="U234" s="78">
        <f>2.82/365*O234+'Breakdown Log'!$H$28*Q234</f>
        <v>0</v>
      </c>
    </row>
    <row r="235" spans="2:21" ht="14.4" customHeight="1" x14ac:dyDescent="0.4">
      <c r="B235" s="30">
        <f t="shared" si="23"/>
        <v>234</v>
      </c>
      <c r="C235" s="2" t="s">
        <v>142</v>
      </c>
      <c r="D235" s="2" t="s">
        <v>154</v>
      </c>
      <c r="E235" s="2">
        <v>625</v>
      </c>
      <c r="F235" s="2" t="s">
        <v>245</v>
      </c>
      <c r="G235" s="2">
        <v>254</v>
      </c>
      <c r="H235" s="2">
        <v>51</v>
      </c>
      <c r="I235" s="2" t="s">
        <v>252</v>
      </c>
      <c r="J235" s="31">
        <v>42383</v>
      </c>
      <c r="K235" s="31">
        <v>44347</v>
      </c>
      <c r="L235" s="31">
        <v>44926</v>
      </c>
      <c r="M235" s="2">
        <f t="shared" si="18"/>
        <v>580</v>
      </c>
      <c r="N235" s="2">
        <f>IFERROR(VLOOKUP($G235,'Breakdown Log'!$B$3:$E$940,2,FALSE),0)</f>
        <v>0</v>
      </c>
      <c r="O235" s="2">
        <f>IFERROR(VLOOKUP($G235,'Breakdown Log'!$B$3:$E$940,3,FALSE),0)</f>
        <v>0</v>
      </c>
      <c r="P235" s="2">
        <f t="shared" si="19"/>
        <v>215</v>
      </c>
      <c r="Q235" s="2">
        <f t="shared" si="20"/>
        <v>365</v>
      </c>
      <c r="R235" s="38">
        <f t="shared" si="21"/>
        <v>1.6610958904109587</v>
      </c>
      <c r="S235" s="76">
        <f t="shared" si="22"/>
        <v>2.82</v>
      </c>
      <c r="T235" s="38">
        <f>2.82/365*N235+'Breakdown Log'!$H$28*P235</f>
        <v>0</v>
      </c>
      <c r="U235" s="78">
        <f>2.82/365*O235+'Breakdown Log'!$H$28*Q235</f>
        <v>0</v>
      </c>
    </row>
    <row r="236" spans="2:21" ht="14.4" customHeight="1" x14ac:dyDescent="0.4">
      <c r="B236" s="30">
        <f t="shared" si="23"/>
        <v>235</v>
      </c>
      <c r="C236" s="2" t="s">
        <v>142</v>
      </c>
      <c r="D236" s="2" t="s">
        <v>154</v>
      </c>
      <c r="E236" s="2">
        <v>625</v>
      </c>
      <c r="F236" s="2" t="s">
        <v>245</v>
      </c>
      <c r="G236" s="2">
        <v>255</v>
      </c>
      <c r="H236" s="2">
        <v>52</v>
      </c>
      <c r="I236" s="2" t="s">
        <v>253</v>
      </c>
      <c r="J236" s="31">
        <v>42383</v>
      </c>
      <c r="K236" s="31">
        <v>44347</v>
      </c>
      <c r="L236" s="31">
        <v>44926</v>
      </c>
      <c r="M236" s="2">
        <f t="shared" si="18"/>
        <v>580</v>
      </c>
      <c r="N236" s="2">
        <f>IFERROR(VLOOKUP($G236,'Breakdown Log'!$B$3:$E$940,2,FALSE),0)</f>
        <v>0</v>
      </c>
      <c r="O236" s="2">
        <f>IFERROR(VLOOKUP($G236,'Breakdown Log'!$B$3:$E$940,3,FALSE),0)</f>
        <v>0</v>
      </c>
      <c r="P236" s="2">
        <f t="shared" si="19"/>
        <v>215</v>
      </c>
      <c r="Q236" s="2">
        <f t="shared" si="20"/>
        <v>365</v>
      </c>
      <c r="R236" s="38">
        <f t="shared" si="21"/>
        <v>1.6610958904109587</v>
      </c>
      <c r="S236" s="76">
        <f t="shared" si="22"/>
        <v>2.82</v>
      </c>
      <c r="T236" s="38">
        <f>2.82/365*N236+'Breakdown Log'!$H$28*P236</f>
        <v>0</v>
      </c>
      <c r="U236" s="78">
        <f>2.82/365*O236+'Breakdown Log'!$H$28*Q236</f>
        <v>0</v>
      </c>
    </row>
    <row r="237" spans="2:21" ht="14.4" customHeight="1" x14ac:dyDescent="0.4">
      <c r="B237" s="30">
        <f t="shared" si="23"/>
        <v>236</v>
      </c>
      <c r="C237" s="2" t="s">
        <v>142</v>
      </c>
      <c r="D237" s="2" t="s">
        <v>154</v>
      </c>
      <c r="E237" s="2">
        <v>625</v>
      </c>
      <c r="F237" s="2" t="s">
        <v>245</v>
      </c>
      <c r="G237" s="2">
        <v>256</v>
      </c>
      <c r="H237" s="2">
        <v>53</v>
      </c>
      <c r="I237" s="2" t="s">
        <v>254</v>
      </c>
      <c r="J237" s="31">
        <v>42383</v>
      </c>
      <c r="K237" s="31">
        <v>44347</v>
      </c>
      <c r="L237" s="31">
        <v>44926</v>
      </c>
      <c r="M237" s="2">
        <f t="shared" si="18"/>
        <v>580</v>
      </c>
      <c r="N237" s="2">
        <f>IFERROR(VLOOKUP($G237,'Breakdown Log'!$B$3:$E$940,2,FALSE),0)</f>
        <v>215</v>
      </c>
      <c r="O237" s="2">
        <f>IFERROR(VLOOKUP($G237,'Breakdown Log'!$B$3:$E$940,3,FALSE),0)</f>
        <v>365</v>
      </c>
      <c r="P237" s="2">
        <f t="shared" si="19"/>
        <v>0</v>
      </c>
      <c r="Q237" s="2">
        <f t="shared" si="20"/>
        <v>0</v>
      </c>
      <c r="R237" s="38">
        <f t="shared" si="21"/>
        <v>1.6610958904109587</v>
      </c>
      <c r="S237" s="76">
        <f t="shared" si="22"/>
        <v>2.82</v>
      </c>
      <c r="T237" s="38">
        <f>2.82/365*N237+'Breakdown Log'!$H$28*P237</f>
        <v>1.6610958904109587</v>
      </c>
      <c r="U237" s="78">
        <f>2.82/365*O237+'Breakdown Log'!$H$28*Q237</f>
        <v>2.82</v>
      </c>
    </row>
    <row r="238" spans="2:21" ht="14.4" customHeight="1" x14ac:dyDescent="0.4">
      <c r="B238" s="30">
        <f t="shared" si="23"/>
        <v>237</v>
      </c>
      <c r="C238" s="2" t="s">
        <v>45</v>
      </c>
      <c r="D238" s="2" t="s">
        <v>84</v>
      </c>
      <c r="E238" s="2">
        <v>12</v>
      </c>
      <c r="F238" s="2" t="s">
        <v>84</v>
      </c>
      <c r="G238" s="2">
        <v>257</v>
      </c>
      <c r="H238" s="2">
        <v>73</v>
      </c>
      <c r="I238" s="2" t="s">
        <v>255</v>
      </c>
      <c r="J238" s="31">
        <v>42128</v>
      </c>
      <c r="K238" s="31">
        <v>44347</v>
      </c>
      <c r="L238" s="31">
        <v>44926</v>
      </c>
      <c r="M238" s="2">
        <f t="shared" si="18"/>
        <v>580</v>
      </c>
      <c r="N238" s="2">
        <f>IFERROR(VLOOKUP($G238,'Breakdown Log'!$B$3:$E$940,2,FALSE),0)</f>
        <v>0</v>
      </c>
      <c r="O238" s="2">
        <f>IFERROR(VLOOKUP($G238,'Breakdown Log'!$B$3:$E$940,3,FALSE),0)</f>
        <v>0</v>
      </c>
      <c r="P238" s="2">
        <f t="shared" si="19"/>
        <v>215</v>
      </c>
      <c r="Q238" s="2">
        <f t="shared" si="20"/>
        <v>365</v>
      </c>
      <c r="R238" s="38">
        <f t="shared" si="21"/>
        <v>1.6610958904109587</v>
      </c>
      <c r="S238" s="76">
        <f t="shared" si="22"/>
        <v>2.82</v>
      </c>
      <c r="T238" s="38">
        <f>2.82/365*N238+'Breakdown Log'!$H$28*P238</f>
        <v>0</v>
      </c>
      <c r="U238" s="78">
        <f>2.82/365*O238+'Breakdown Log'!$H$28*Q238</f>
        <v>0</v>
      </c>
    </row>
    <row r="239" spans="2:21" ht="14.4" customHeight="1" x14ac:dyDescent="0.4">
      <c r="B239" s="30">
        <f t="shared" si="23"/>
        <v>238</v>
      </c>
      <c r="C239" s="2" t="s">
        <v>45</v>
      </c>
      <c r="D239" s="2" t="s">
        <v>84</v>
      </c>
      <c r="E239" s="2">
        <v>12</v>
      </c>
      <c r="F239" s="2" t="s">
        <v>84</v>
      </c>
      <c r="G239" s="2">
        <v>258</v>
      </c>
      <c r="H239" s="2">
        <v>74</v>
      </c>
      <c r="I239" s="2" t="s">
        <v>256</v>
      </c>
      <c r="J239" s="31">
        <v>42111</v>
      </c>
      <c r="K239" s="31">
        <v>44347</v>
      </c>
      <c r="L239" s="31">
        <v>44926</v>
      </c>
      <c r="M239" s="2">
        <f t="shared" si="18"/>
        <v>580</v>
      </c>
      <c r="N239" s="2">
        <f>IFERROR(VLOOKUP($G239,'Breakdown Log'!$B$3:$E$940,2,FALSE),0)</f>
        <v>0</v>
      </c>
      <c r="O239" s="2">
        <f>IFERROR(VLOOKUP($G239,'Breakdown Log'!$B$3:$E$940,3,FALSE),0)</f>
        <v>4</v>
      </c>
      <c r="P239" s="2">
        <f t="shared" si="19"/>
        <v>215</v>
      </c>
      <c r="Q239" s="2">
        <f t="shared" si="20"/>
        <v>361</v>
      </c>
      <c r="R239" s="38">
        <f t="shared" si="21"/>
        <v>1.6610958904109587</v>
      </c>
      <c r="S239" s="76">
        <f t="shared" si="22"/>
        <v>2.82</v>
      </c>
      <c r="T239" s="38">
        <f>2.82/365*N239+'Breakdown Log'!$H$28*P239</f>
        <v>0</v>
      </c>
      <c r="U239" s="78">
        <f>2.82/365*O239+'Breakdown Log'!$H$28*Q239</f>
        <v>3.0904109589041093E-2</v>
      </c>
    </row>
    <row r="240" spans="2:21" ht="14.4" customHeight="1" x14ac:dyDescent="0.4">
      <c r="B240" s="30">
        <f t="shared" si="23"/>
        <v>239</v>
      </c>
      <c r="C240" s="2" t="s">
        <v>45</v>
      </c>
      <c r="D240" s="2" t="s">
        <v>84</v>
      </c>
      <c r="E240" s="2">
        <v>12</v>
      </c>
      <c r="F240" s="2" t="s">
        <v>84</v>
      </c>
      <c r="G240" s="2">
        <v>259</v>
      </c>
      <c r="H240" s="2">
        <v>75</v>
      </c>
      <c r="I240" s="2" t="s">
        <v>257</v>
      </c>
      <c r="J240" s="31">
        <v>42918</v>
      </c>
      <c r="K240" s="31">
        <v>44347</v>
      </c>
      <c r="L240" s="31">
        <v>44926</v>
      </c>
      <c r="M240" s="2">
        <f t="shared" si="18"/>
        <v>580</v>
      </c>
      <c r="N240" s="2">
        <f>IFERROR(VLOOKUP($G240,'Breakdown Log'!$B$3:$E$940,2,FALSE),0)</f>
        <v>0</v>
      </c>
      <c r="O240" s="2">
        <f>IFERROR(VLOOKUP($G240,'Breakdown Log'!$B$3:$E$940,3,FALSE),0)</f>
        <v>0</v>
      </c>
      <c r="P240" s="2">
        <f t="shared" si="19"/>
        <v>215</v>
      </c>
      <c r="Q240" s="2">
        <f t="shared" si="20"/>
        <v>365</v>
      </c>
      <c r="R240" s="38">
        <f t="shared" si="21"/>
        <v>1.6610958904109587</v>
      </c>
      <c r="S240" s="76">
        <f t="shared" si="22"/>
        <v>2.82</v>
      </c>
      <c r="T240" s="38">
        <f>2.82/365*N240+'Breakdown Log'!$H$28*P240</f>
        <v>0</v>
      </c>
      <c r="U240" s="78">
        <f>2.82/365*O240+'Breakdown Log'!$H$28*Q240</f>
        <v>0</v>
      </c>
    </row>
    <row r="241" spans="2:21" ht="14.4" customHeight="1" x14ac:dyDescent="0.4">
      <c r="B241" s="30">
        <f t="shared" si="23"/>
        <v>240</v>
      </c>
      <c r="C241" s="2" t="s">
        <v>45</v>
      </c>
      <c r="D241" s="2" t="s">
        <v>230</v>
      </c>
      <c r="E241" s="2">
        <v>27</v>
      </c>
      <c r="F241" s="2" t="s">
        <v>230</v>
      </c>
      <c r="G241" s="2">
        <v>260</v>
      </c>
      <c r="H241" s="2">
        <v>99</v>
      </c>
      <c r="I241" s="2" t="s">
        <v>258</v>
      </c>
      <c r="J241" s="31">
        <v>42250</v>
      </c>
      <c r="K241" s="31">
        <v>44347</v>
      </c>
      <c r="L241" s="31">
        <v>44926</v>
      </c>
      <c r="M241" s="2">
        <f t="shared" si="18"/>
        <v>580</v>
      </c>
      <c r="N241" s="2">
        <f>IFERROR(VLOOKUP($G241,'Breakdown Log'!$B$3:$E$940,2,FALSE),0)</f>
        <v>0</v>
      </c>
      <c r="O241" s="2">
        <f>IFERROR(VLOOKUP($G241,'Breakdown Log'!$B$3:$E$940,3,FALSE),0)</f>
        <v>0</v>
      </c>
      <c r="P241" s="2">
        <f t="shared" si="19"/>
        <v>215</v>
      </c>
      <c r="Q241" s="2">
        <f t="shared" si="20"/>
        <v>365</v>
      </c>
      <c r="R241" s="38">
        <f t="shared" si="21"/>
        <v>1.6610958904109587</v>
      </c>
      <c r="S241" s="76">
        <f t="shared" si="22"/>
        <v>2.82</v>
      </c>
      <c r="T241" s="38">
        <f>2.82/365*N241+'Breakdown Log'!$H$28*P241</f>
        <v>0</v>
      </c>
      <c r="U241" s="78">
        <f>2.82/365*O241+'Breakdown Log'!$H$28*Q241</f>
        <v>0</v>
      </c>
    </row>
    <row r="242" spans="2:21" ht="14.4" customHeight="1" x14ac:dyDescent="0.4">
      <c r="B242" s="30">
        <f t="shared" si="23"/>
        <v>241</v>
      </c>
      <c r="C242" s="2" t="s">
        <v>45</v>
      </c>
      <c r="D242" s="2" t="s">
        <v>230</v>
      </c>
      <c r="E242" s="2">
        <v>27</v>
      </c>
      <c r="F242" s="2" t="s">
        <v>230</v>
      </c>
      <c r="G242" s="2">
        <v>261</v>
      </c>
      <c r="H242" s="2">
        <v>100</v>
      </c>
      <c r="I242" s="2" t="s">
        <v>259</v>
      </c>
      <c r="J242" s="31">
        <v>42252</v>
      </c>
      <c r="K242" s="31">
        <v>44347</v>
      </c>
      <c r="L242" s="31">
        <v>44926</v>
      </c>
      <c r="M242" s="2">
        <f t="shared" si="18"/>
        <v>580</v>
      </c>
      <c r="N242" s="2">
        <f>IFERROR(VLOOKUP($G242,'Breakdown Log'!$B$3:$E$940,2,FALSE),0)</f>
        <v>0</v>
      </c>
      <c r="O242" s="2">
        <f>IFERROR(VLOOKUP($G242,'Breakdown Log'!$B$3:$E$940,3,FALSE),0)</f>
        <v>0</v>
      </c>
      <c r="P242" s="2">
        <f t="shared" si="19"/>
        <v>215</v>
      </c>
      <c r="Q242" s="2">
        <f t="shared" si="20"/>
        <v>365</v>
      </c>
      <c r="R242" s="38">
        <f t="shared" si="21"/>
        <v>1.6610958904109587</v>
      </c>
      <c r="S242" s="76">
        <f t="shared" si="22"/>
        <v>2.82</v>
      </c>
      <c r="T242" s="38">
        <f>2.82/365*N242+'Breakdown Log'!$H$28*P242</f>
        <v>0</v>
      </c>
      <c r="U242" s="78">
        <f>2.82/365*O242+'Breakdown Log'!$H$28*Q242</f>
        <v>0</v>
      </c>
    </row>
    <row r="243" spans="2:21" ht="14.4" customHeight="1" x14ac:dyDescent="0.4">
      <c r="B243" s="30">
        <f t="shared" si="23"/>
        <v>242</v>
      </c>
      <c r="C243" s="2" t="s">
        <v>45</v>
      </c>
      <c r="D243" s="2" t="s">
        <v>230</v>
      </c>
      <c r="E243" s="2">
        <v>27</v>
      </c>
      <c r="F243" s="2" t="s">
        <v>230</v>
      </c>
      <c r="G243" s="2">
        <v>262</v>
      </c>
      <c r="H243" s="2">
        <v>101</v>
      </c>
      <c r="I243" s="2" t="s">
        <v>260</v>
      </c>
      <c r="J243" s="31">
        <v>42058</v>
      </c>
      <c r="K243" s="31">
        <v>44347</v>
      </c>
      <c r="L243" s="31">
        <v>44926</v>
      </c>
      <c r="M243" s="2">
        <f t="shared" si="18"/>
        <v>580</v>
      </c>
      <c r="N243" s="2">
        <f>IFERROR(VLOOKUP($G243,'Breakdown Log'!$B$3:$E$940,2,FALSE),0)</f>
        <v>0</v>
      </c>
      <c r="O243" s="2">
        <f>IFERROR(VLOOKUP($G243,'Breakdown Log'!$B$3:$E$940,3,FALSE),0)</f>
        <v>0</v>
      </c>
      <c r="P243" s="2">
        <f t="shared" si="19"/>
        <v>215</v>
      </c>
      <c r="Q243" s="2">
        <f t="shared" si="20"/>
        <v>365</v>
      </c>
      <c r="R243" s="38">
        <f t="shared" si="21"/>
        <v>1.6610958904109587</v>
      </c>
      <c r="S243" s="76">
        <f t="shared" si="22"/>
        <v>2.82</v>
      </c>
      <c r="T243" s="38">
        <f>2.82/365*N243+'Breakdown Log'!$H$28*P243</f>
        <v>0</v>
      </c>
      <c r="U243" s="78">
        <f>2.82/365*O243+'Breakdown Log'!$H$28*Q243</f>
        <v>0</v>
      </c>
    </row>
    <row r="244" spans="2:21" ht="14.4" customHeight="1" x14ac:dyDescent="0.4">
      <c r="B244" s="30">
        <f t="shared" si="23"/>
        <v>243</v>
      </c>
      <c r="C244" s="2" t="s">
        <v>45</v>
      </c>
      <c r="D244" s="2" t="s">
        <v>230</v>
      </c>
      <c r="E244" s="2">
        <v>27</v>
      </c>
      <c r="F244" s="2" t="s">
        <v>230</v>
      </c>
      <c r="G244" s="2">
        <v>263</v>
      </c>
      <c r="H244" s="2">
        <v>103</v>
      </c>
      <c r="I244" s="2" t="s">
        <v>261</v>
      </c>
      <c r="J244" s="31">
        <v>42311</v>
      </c>
      <c r="K244" s="31">
        <v>44347</v>
      </c>
      <c r="L244" s="31">
        <v>44926</v>
      </c>
      <c r="M244" s="2">
        <f t="shared" si="18"/>
        <v>580</v>
      </c>
      <c r="N244" s="2">
        <f>IFERROR(VLOOKUP($G244,'Breakdown Log'!$B$3:$E$940,2,FALSE),0)</f>
        <v>215</v>
      </c>
      <c r="O244" s="2">
        <f>IFERROR(VLOOKUP($G244,'Breakdown Log'!$B$3:$E$940,3,FALSE),0)</f>
        <v>365</v>
      </c>
      <c r="P244" s="2">
        <f t="shared" si="19"/>
        <v>0</v>
      </c>
      <c r="Q244" s="2">
        <f t="shared" si="20"/>
        <v>0</v>
      </c>
      <c r="R244" s="38">
        <f t="shared" si="21"/>
        <v>1.6610958904109587</v>
      </c>
      <c r="S244" s="76">
        <f t="shared" si="22"/>
        <v>2.82</v>
      </c>
      <c r="T244" s="38">
        <f>2.82/365*N244+'Breakdown Log'!$H$28*P244</f>
        <v>1.6610958904109587</v>
      </c>
      <c r="U244" s="78">
        <f>2.82/365*O244+'Breakdown Log'!$H$28*Q244</f>
        <v>2.82</v>
      </c>
    </row>
    <row r="245" spans="2:21" ht="14.4" customHeight="1" x14ac:dyDescent="0.4">
      <c r="B245" s="30">
        <f t="shared" si="23"/>
        <v>244</v>
      </c>
      <c r="C245" s="2" t="s">
        <v>45</v>
      </c>
      <c r="D245" s="2" t="s">
        <v>230</v>
      </c>
      <c r="E245" s="2">
        <v>27</v>
      </c>
      <c r="F245" s="2" t="s">
        <v>230</v>
      </c>
      <c r="G245" s="2">
        <v>264</v>
      </c>
      <c r="H245" s="2">
        <v>104</v>
      </c>
      <c r="I245" s="2" t="s">
        <v>262</v>
      </c>
      <c r="J245" s="31">
        <v>42249</v>
      </c>
      <c r="K245" s="31">
        <v>44347</v>
      </c>
      <c r="L245" s="31">
        <v>44926</v>
      </c>
      <c r="M245" s="2">
        <f t="shared" si="18"/>
        <v>580</v>
      </c>
      <c r="N245" s="2">
        <f>IFERROR(VLOOKUP($G245,'Breakdown Log'!$B$3:$E$940,2,FALSE),0)</f>
        <v>0</v>
      </c>
      <c r="O245" s="2">
        <f>IFERROR(VLOOKUP($G245,'Breakdown Log'!$B$3:$E$940,3,FALSE),0)</f>
        <v>0</v>
      </c>
      <c r="P245" s="2">
        <f t="shared" si="19"/>
        <v>215</v>
      </c>
      <c r="Q245" s="2">
        <f t="shared" si="20"/>
        <v>365</v>
      </c>
      <c r="R245" s="38">
        <f t="shared" si="21"/>
        <v>1.6610958904109587</v>
      </c>
      <c r="S245" s="76">
        <f t="shared" si="22"/>
        <v>2.82</v>
      </c>
      <c r="T245" s="38">
        <f>2.82/365*N245+'Breakdown Log'!$H$28*P245</f>
        <v>0</v>
      </c>
      <c r="U245" s="78">
        <f>2.82/365*O245+'Breakdown Log'!$H$28*Q245</f>
        <v>0</v>
      </c>
    </row>
    <row r="246" spans="2:21" ht="14.4" customHeight="1" x14ac:dyDescent="0.4">
      <c r="B246" s="30">
        <f t="shared" si="23"/>
        <v>245</v>
      </c>
      <c r="C246" s="2" t="s">
        <v>45</v>
      </c>
      <c r="D246" s="2" t="s">
        <v>230</v>
      </c>
      <c r="E246" s="2">
        <v>27</v>
      </c>
      <c r="F246" s="2" t="s">
        <v>230</v>
      </c>
      <c r="G246" s="2">
        <v>265</v>
      </c>
      <c r="H246" s="2">
        <v>105</v>
      </c>
      <c r="I246" s="2" t="s">
        <v>263</v>
      </c>
      <c r="J246" s="31">
        <v>42251</v>
      </c>
      <c r="K246" s="31">
        <v>44347</v>
      </c>
      <c r="L246" s="31">
        <v>44926</v>
      </c>
      <c r="M246" s="2">
        <f t="shared" si="18"/>
        <v>580</v>
      </c>
      <c r="N246" s="2">
        <f>IFERROR(VLOOKUP($G246,'Breakdown Log'!$B$3:$E$940,2,FALSE),0)</f>
        <v>0</v>
      </c>
      <c r="O246" s="2">
        <f>IFERROR(VLOOKUP($G246,'Breakdown Log'!$B$3:$E$940,3,FALSE),0)</f>
        <v>0</v>
      </c>
      <c r="P246" s="2">
        <f t="shared" si="19"/>
        <v>215</v>
      </c>
      <c r="Q246" s="2">
        <f t="shared" si="20"/>
        <v>365</v>
      </c>
      <c r="R246" s="38">
        <f t="shared" si="21"/>
        <v>1.6610958904109587</v>
      </c>
      <c r="S246" s="76">
        <f t="shared" si="22"/>
        <v>2.82</v>
      </c>
      <c r="T246" s="38">
        <f>2.82/365*N246+'Breakdown Log'!$H$28*P246</f>
        <v>0</v>
      </c>
      <c r="U246" s="78">
        <f>2.82/365*O246+'Breakdown Log'!$H$28*Q246</f>
        <v>0</v>
      </c>
    </row>
    <row r="247" spans="2:21" ht="14.4" customHeight="1" x14ac:dyDescent="0.4">
      <c r="B247" s="30">
        <f t="shared" si="23"/>
        <v>246</v>
      </c>
      <c r="C247" s="2" t="s">
        <v>45</v>
      </c>
      <c r="D247" s="2" t="s">
        <v>230</v>
      </c>
      <c r="E247" s="2">
        <v>27</v>
      </c>
      <c r="F247" s="2" t="s">
        <v>230</v>
      </c>
      <c r="G247" s="2">
        <v>266</v>
      </c>
      <c r="H247" s="2">
        <v>106</v>
      </c>
      <c r="I247" s="2" t="s">
        <v>264</v>
      </c>
      <c r="J247" s="31">
        <v>42311</v>
      </c>
      <c r="K247" s="31">
        <v>44347</v>
      </c>
      <c r="L247" s="31">
        <v>44926</v>
      </c>
      <c r="M247" s="2">
        <f t="shared" si="18"/>
        <v>580</v>
      </c>
      <c r="N247" s="2">
        <f>IFERROR(VLOOKUP($G247,'Breakdown Log'!$B$3:$E$940,2,FALSE),0)</f>
        <v>0</v>
      </c>
      <c r="O247" s="2">
        <f>IFERROR(VLOOKUP($G247,'Breakdown Log'!$B$3:$E$940,3,FALSE),0)</f>
        <v>0</v>
      </c>
      <c r="P247" s="2">
        <f t="shared" si="19"/>
        <v>215</v>
      </c>
      <c r="Q247" s="2">
        <f t="shared" si="20"/>
        <v>365</v>
      </c>
      <c r="R247" s="38">
        <f t="shared" si="21"/>
        <v>1.6610958904109587</v>
      </c>
      <c r="S247" s="76">
        <f t="shared" si="22"/>
        <v>2.82</v>
      </c>
      <c r="T247" s="38">
        <f>2.82/365*N247+'Breakdown Log'!$H$28*P247</f>
        <v>0</v>
      </c>
      <c r="U247" s="78">
        <f>2.82/365*O247+'Breakdown Log'!$H$28*Q247</f>
        <v>0</v>
      </c>
    </row>
    <row r="248" spans="2:21" ht="14.4" customHeight="1" x14ac:dyDescent="0.4">
      <c r="B248" s="30">
        <f t="shared" si="23"/>
        <v>247</v>
      </c>
      <c r="C248" s="2" t="s">
        <v>45</v>
      </c>
      <c r="D248" s="2" t="s">
        <v>265</v>
      </c>
      <c r="E248" s="2">
        <v>21</v>
      </c>
      <c r="F248" s="2" t="s">
        <v>265</v>
      </c>
      <c r="G248" s="2">
        <v>267</v>
      </c>
      <c r="H248" s="2">
        <v>31</v>
      </c>
      <c r="I248" s="2" t="s">
        <v>266</v>
      </c>
      <c r="J248" s="31">
        <v>42312</v>
      </c>
      <c r="K248" s="31">
        <v>44347</v>
      </c>
      <c r="L248" s="31">
        <v>44926</v>
      </c>
      <c r="M248" s="2">
        <f t="shared" si="18"/>
        <v>580</v>
      </c>
      <c r="N248" s="2">
        <f>IFERROR(VLOOKUP($G248,'Breakdown Log'!$B$3:$E$940,2,FALSE),0)</f>
        <v>0</v>
      </c>
      <c r="O248" s="2">
        <f>IFERROR(VLOOKUP($G248,'Breakdown Log'!$B$3:$E$940,3,FALSE),0)</f>
        <v>0</v>
      </c>
      <c r="P248" s="2">
        <f t="shared" si="19"/>
        <v>215</v>
      </c>
      <c r="Q248" s="2">
        <f t="shared" si="20"/>
        <v>365</v>
      </c>
      <c r="R248" s="38">
        <f t="shared" si="21"/>
        <v>1.6610958904109587</v>
      </c>
      <c r="S248" s="76">
        <f t="shared" si="22"/>
        <v>2.82</v>
      </c>
      <c r="T248" s="38">
        <f>2.82/365*N248+'Breakdown Log'!$H$28*P248</f>
        <v>0</v>
      </c>
      <c r="U248" s="78">
        <f>2.82/365*O248+'Breakdown Log'!$H$28*Q248</f>
        <v>0</v>
      </c>
    </row>
    <row r="249" spans="2:21" ht="14.4" customHeight="1" x14ac:dyDescent="0.4">
      <c r="B249" s="30">
        <f t="shared" si="23"/>
        <v>248</v>
      </c>
      <c r="C249" s="2" t="s">
        <v>45</v>
      </c>
      <c r="D249" s="2" t="s">
        <v>265</v>
      </c>
      <c r="E249" s="2">
        <v>21</v>
      </c>
      <c r="F249" s="2" t="s">
        <v>265</v>
      </c>
      <c r="G249" s="2">
        <v>268</v>
      </c>
      <c r="H249" s="2">
        <v>32</v>
      </c>
      <c r="I249" s="2" t="s">
        <v>267</v>
      </c>
      <c r="J249" s="31">
        <v>42060</v>
      </c>
      <c r="K249" s="31">
        <v>44347</v>
      </c>
      <c r="L249" s="31">
        <v>44926</v>
      </c>
      <c r="M249" s="2">
        <f t="shared" si="18"/>
        <v>580</v>
      </c>
      <c r="N249" s="2">
        <f>IFERROR(VLOOKUP($G249,'Breakdown Log'!$B$3:$E$940,2,FALSE),0)</f>
        <v>0</v>
      </c>
      <c r="O249" s="2">
        <f>IFERROR(VLOOKUP($G249,'Breakdown Log'!$B$3:$E$940,3,FALSE),0)</f>
        <v>0</v>
      </c>
      <c r="P249" s="2">
        <f t="shared" si="19"/>
        <v>215</v>
      </c>
      <c r="Q249" s="2">
        <f t="shared" si="20"/>
        <v>365</v>
      </c>
      <c r="R249" s="38">
        <f t="shared" si="21"/>
        <v>1.6610958904109587</v>
      </c>
      <c r="S249" s="76">
        <f t="shared" si="22"/>
        <v>2.82</v>
      </c>
      <c r="T249" s="38">
        <f>2.82/365*N249+'Breakdown Log'!$H$28*P249</f>
        <v>0</v>
      </c>
      <c r="U249" s="78">
        <f>2.82/365*O249+'Breakdown Log'!$H$28*Q249</f>
        <v>0</v>
      </c>
    </row>
    <row r="250" spans="2:21" ht="14.4" customHeight="1" x14ac:dyDescent="0.4">
      <c r="B250" s="30">
        <f t="shared" si="23"/>
        <v>249</v>
      </c>
      <c r="C250" s="2" t="s">
        <v>45</v>
      </c>
      <c r="D250" s="2" t="s">
        <v>265</v>
      </c>
      <c r="E250" s="2">
        <v>21</v>
      </c>
      <c r="F250" s="2" t="s">
        <v>265</v>
      </c>
      <c r="G250" s="2">
        <v>269</v>
      </c>
      <c r="H250" s="2">
        <v>33</v>
      </c>
      <c r="I250" s="2" t="s">
        <v>268</v>
      </c>
      <c r="J250" s="31">
        <v>42312</v>
      </c>
      <c r="K250" s="31">
        <v>44347</v>
      </c>
      <c r="L250" s="31">
        <v>44926</v>
      </c>
      <c r="M250" s="2">
        <f t="shared" si="18"/>
        <v>580</v>
      </c>
      <c r="N250" s="2">
        <f>IFERROR(VLOOKUP($G250,'Breakdown Log'!$B$3:$E$940,2,FALSE),0)</f>
        <v>0</v>
      </c>
      <c r="O250" s="2">
        <f>IFERROR(VLOOKUP($G250,'Breakdown Log'!$B$3:$E$940,3,FALSE),0)</f>
        <v>0</v>
      </c>
      <c r="P250" s="2">
        <f t="shared" si="19"/>
        <v>215</v>
      </c>
      <c r="Q250" s="2">
        <f t="shared" si="20"/>
        <v>365</v>
      </c>
      <c r="R250" s="38">
        <f t="shared" si="21"/>
        <v>1.6610958904109587</v>
      </c>
      <c r="S250" s="76">
        <f t="shared" si="22"/>
        <v>2.82</v>
      </c>
      <c r="T250" s="38">
        <f>2.82/365*N250+'Breakdown Log'!$H$28*P250</f>
        <v>0</v>
      </c>
      <c r="U250" s="78">
        <f>2.82/365*O250+'Breakdown Log'!$H$28*Q250</f>
        <v>0</v>
      </c>
    </row>
    <row r="251" spans="2:21" ht="14.4" customHeight="1" x14ac:dyDescent="0.4">
      <c r="B251" s="30">
        <f t="shared" si="23"/>
        <v>250</v>
      </c>
      <c r="C251" s="2" t="s">
        <v>45</v>
      </c>
      <c r="D251" s="2" t="s">
        <v>265</v>
      </c>
      <c r="E251" s="2">
        <v>21</v>
      </c>
      <c r="F251" s="2" t="s">
        <v>265</v>
      </c>
      <c r="G251" s="2">
        <v>270</v>
      </c>
      <c r="H251" s="2">
        <v>34</v>
      </c>
      <c r="I251" s="2" t="s">
        <v>269</v>
      </c>
      <c r="J251" s="31">
        <v>42062</v>
      </c>
      <c r="K251" s="31">
        <v>44347</v>
      </c>
      <c r="L251" s="31">
        <v>44926</v>
      </c>
      <c r="M251" s="2">
        <f t="shared" si="18"/>
        <v>580</v>
      </c>
      <c r="N251" s="2">
        <f>IFERROR(VLOOKUP($G251,'Breakdown Log'!$B$3:$E$940,2,FALSE),0)</f>
        <v>0</v>
      </c>
      <c r="O251" s="2">
        <f>IFERROR(VLOOKUP($G251,'Breakdown Log'!$B$3:$E$940,3,FALSE),0)</f>
        <v>0</v>
      </c>
      <c r="P251" s="2">
        <f t="shared" si="19"/>
        <v>215</v>
      </c>
      <c r="Q251" s="2">
        <f t="shared" si="20"/>
        <v>365</v>
      </c>
      <c r="R251" s="38">
        <f t="shared" si="21"/>
        <v>1.6610958904109587</v>
      </c>
      <c r="S251" s="76">
        <f t="shared" si="22"/>
        <v>2.82</v>
      </c>
      <c r="T251" s="38">
        <f>2.82/365*N251+'Breakdown Log'!$H$28*P251</f>
        <v>0</v>
      </c>
      <c r="U251" s="78">
        <f>2.82/365*O251+'Breakdown Log'!$H$28*Q251</f>
        <v>0</v>
      </c>
    </row>
    <row r="252" spans="2:21" ht="14.4" customHeight="1" x14ac:dyDescent="0.4">
      <c r="B252" s="30">
        <f t="shared" si="23"/>
        <v>251</v>
      </c>
      <c r="C252" s="2" t="s">
        <v>49</v>
      </c>
      <c r="D252" s="2" t="s">
        <v>50</v>
      </c>
      <c r="E252" s="2">
        <v>1114</v>
      </c>
      <c r="F252" s="2" t="s">
        <v>50</v>
      </c>
      <c r="G252" s="2">
        <v>271</v>
      </c>
      <c r="H252" s="2">
        <v>29</v>
      </c>
      <c r="I252" s="2" t="s">
        <v>270</v>
      </c>
      <c r="J252" s="31">
        <v>42464</v>
      </c>
      <c r="K252" s="31">
        <v>44347</v>
      </c>
      <c r="L252" s="31">
        <v>44926</v>
      </c>
      <c r="M252" s="2">
        <f t="shared" si="18"/>
        <v>580</v>
      </c>
      <c r="N252" s="2">
        <f>IFERROR(VLOOKUP($G252,'Breakdown Log'!$B$3:$E$940,2,FALSE),0)</f>
        <v>0</v>
      </c>
      <c r="O252" s="2">
        <f>IFERROR(VLOOKUP($G252,'Breakdown Log'!$B$3:$E$940,3,FALSE),0)</f>
        <v>0</v>
      </c>
      <c r="P252" s="2">
        <f t="shared" si="19"/>
        <v>215</v>
      </c>
      <c r="Q252" s="2">
        <f t="shared" si="20"/>
        <v>365</v>
      </c>
      <c r="R252" s="38">
        <f t="shared" si="21"/>
        <v>1.6610958904109587</v>
      </c>
      <c r="S252" s="76">
        <f t="shared" si="22"/>
        <v>2.82</v>
      </c>
      <c r="T252" s="38">
        <f>2.82/365*N252+'Breakdown Log'!$H$28*P252</f>
        <v>0</v>
      </c>
      <c r="U252" s="78">
        <f>2.82/365*O252+'Breakdown Log'!$H$28*Q252</f>
        <v>0</v>
      </c>
    </row>
    <row r="253" spans="2:21" ht="14.4" customHeight="1" x14ac:dyDescent="0.4">
      <c r="B253" s="30">
        <f t="shared" si="23"/>
        <v>252</v>
      </c>
      <c r="C253" s="2" t="s">
        <v>45</v>
      </c>
      <c r="D253" s="2" t="s">
        <v>265</v>
      </c>
      <c r="E253" s="2">
        <v>21</v>
      </c>
      <c r="F253" s="2" t="s">
        <v>265</v>
      </c>
      <c r="G253" s="2">
        <v>272</v>
      </c>
      <c r="H253" s="2">
        <v>36</v>
      </c>
      <c r="I253" s="2" t="s">
        <v>271</v>
      </c>
      <c r="J253" s="31">
        <v>42924</v>
      </c>
      <c r="K253" s="31">
        <v>44347</v>
      </c>
      <c r="L253" s="31">
        <v>44926</v>
      </c>
      <c r="M253" s="2">
        <f t="shared" si="18"/>
        <v>580</v>
      </c>
      <c r="N253" s="2">
        <f>IFERROR(VLOOKUP($G253,'Breakdown Log'!$B$3:$E$940,2,FALSE),0)</f>
        <v>215</v>
      </c>
      <c r="O253" s="2">
        <f>IFERROR(VLOOKUP($G253,'Breakdown Log'!$B$3:$E$940,3,FALSE),0)</f>
        <v>365</v>
      </c>
      <c r="P253" s="2">
        <f t="shared" si="19"/>
        <v>0</v>
      </c>
      <c r="Q253" s="2">
        <f t="shared" si="20"/>
        <v>0</v>
      </c>
      <c r="R253" s="38">
        <f t="shared" si="21"/>
        <v>1.6610958904109587</v>
      </c>
      <c r="S253" s="76">
        <f t="shared" si="22"/>
        <v>2.82</v>
      </c>
      <c r="T253" s="38">
        <f>2.82/365*N253+'Breakdown Log'!$H$28*P253</f>
        <v>1.6610958904109587</v>
      </c>
      <c r="U253" s="78">
        <f>2.82/365*O253+'Breakdown Log'!$H$28*Q253</f>
        <v>2.82</v>
      </c>
    </row>
    <row r="254" spans="2:21" ht="14.4" customHeight="1" x14ac:dyDescent="0.4">
      <c r="B254" s="30">
        <f t="shared" si="23"/>
        <v>253</v>
      </c>
      <c r="C254" s="2" t="s">
        <v>45</v>
      </c>
      <c r="D254" s="2" t="s">
        <v>265</v>
      </c>
      <c r="E254" s="2">
        <v>21</v>
      </c>
      <c r="F254" s="2" t="s">
        <v>265</v>
      </c>
      <c r="G254" s="2">
        <v>273</v>
      </c>
      <c r="H254" s="2">
        <v>37</v>
      </c>
      <c r="I254" s="2" t="s">
        <v>272</v>
      </c>
      <c r="J254" s="31">
        <v>42060</v>
      </c>
      <c r="K254" s="31">
        <v>44347</v>
      </c>
      <c r="L254" s="31">
        <v>44926</v>
      </c>
      <c r="M254" s="2">
        <f t="shared" si="18"/>
        <v>580</v>
      </c>
      <c r="N254" s="2">
        <f>IFERROR(VLOOKUP($G254,'Breakdown Log'!$B$3:$E$940,2,FALSE),0)</f>
        <v>0</v>
      </c>
      <c r="O254" s="2">
        <f>IFERROR(VLOOKUP($G254,'Breakdown Log'!$B$3:$E$940,3,FALSE),0)</f>
        <v>0</v>
      </c>
      <c r="P254" s="2">
        <f t="shared" si="19"/>
        <v>215</v>
      </c>
      <c r="Q254" s="2">
        <f t="shared" si="20"/>
        <v>365</v>
      </c>
      <c r="R254" s="38">
        <f t="shared" si="21"/>
        <v>1.6610958904109587</v>
      </c>
      <c r="S254" s="76">
        <f t="shared" si="22"/>
        <v>2.82</v>
      </c>
      <c r="T254" s="38">
        <f>2.82/365*N254+'Breakdown Log'!$H$28*P254</f>
        <v>0</v>
      </c>
      <c r="U254" s="78">
        <f>2.82/365*O254+'Breakdown Log'!$H$28*Q254</f>
        <v>0</v>
      </c>
    </row>
    <row r="255" spans="2:21" ht="14.4" customHeight="1" x14ac:dyDescent="0.4">
      <c r="B255" s="30">
        <f t="shared" si="23"/>
        <v>254</v>
      </c>
      <c r="C255" s="2" t="s">
        <v>45</v>
      </c>
      <c r="D255" s="2" t="s">
        <v>265</v>
      </c>
      <c r="E255" s="2">
        <v>21</v>
      </c>
      <c r="F255" s="2" t="s">
        <v>265</v>
      </c>
      <c r="G255" s="2">
        <v>274</v>
      </c>
      <c r="H255" s="2">
        <v>38</v>
      </c>
      <c r="I255" s="2" t="s">
        <v>273</v>
      </c>
      <c r="J255" s="31">
        <v>42060</v>
      </c>
      <c r="K255" s="31">
        <v>44347</v>
      </c>
      <c r="L255" s="31">
        <v>44926</v>
      </c>
      <c r="M255" s="2">
        <f t="shared" si="18"/>
        <v>580</v>
      </c>
      <c r="N255" s="2">
        <f>IFERROR(VLOOKUP($G255,'Breakdown Log'!$B$3:$E$940,2,FALSE),0)</f>
        <v>0</v>
      </c>
      <c r="O255" s="2">
        <f>IFERROR(VLOOKUP($G255,'Breakdown Log'!$B$3:$E$940,3,FALSE),0)</f>
        <v>0</v>
      </c>
      <c r="P255" s="2">
        <f t="shared" si="19"/>
        <v>215</v>
      </c>
      <c r="Q255" s="2">
        <f t="shared" si="20"/>
        <v>365</v>
      </c>
      <c r="R255" s="38">
        <f t="shared" si="21"/>
        <v>1.6610958904109587</v>
      </c>
      <c r="S255" s="76">
        <f t="shared" si="22"/>
        <v>2.82</v>
      </c>
      <c r="T255" s="38">
        <f>2.82/365*N255+'Breakdown Log'!$H$28*P255</f>
        <v>0</v>
      </c>
      <c r="U255" s="78">
        <f>2.82/365*O255+'Breakdown Log'!$H$28*Q255</f>
        <v>0</v>
      </c>
    </row>
    <row r="256" spans="2:21" ht="14.4" customHeight="1" x14ac:dyDescent="0.4">
      <c r="B256" s="30">
        <f t="shared" si="23"/>
        <v>255</v>
      </c>
      <c r="C256" s="2" t="s">
        <v>45</v>
      </c>
      <c r="D256" s="2" t="s">
        <v>265</v>
      </c>
      <c r="E256" s="2">
        <v>21</v>
      </c>
      <c r="F256" s="2" t="s">
        <v>265</v>
      </c>
      <c r="G256" s="2">
        <v>275</v>
      </c>
      <c r="H256" s="2">
        <v>39</v>
      </c>
      <c r="I256" s="2" t="s">
        <v>274</v>
      </c>
      <c r="J256" s="31">
        <v>42063</v>
      </c>
      <c r="K256" s="31">
        <v>44347</v>
      </c>
      <c r="L256" s="31">
        <v>44926</v>
      </c>
      <c r="M256" s="2">
        <f t="shared" si="18"/>
        <v>580</v>
      </c>
      <c r="N256" s="2">
        <f>IFERROR(VLOOKUP($G256,'Breakdown Log'!$B$3:$E$940,2,FALSE),0)</f>
        <v>0</v>
      </c>
      <c r="O256" s="2">
        <f>IFERROR(VLOOKUP($G256,'Breakdown Log'!$B$3:$E$940,3,FALSE),0)</f>
        <v>0</v>
      </c>
      <c r="P256" s="2">
        <f t="shared" si="19"/>
        <v>215</v>
      </c>
      <c r="Q256" s="2">
        <f t="shared" si="20"/>
        <v>365</v>
      </c>
      <c r="R256" s="38">
        <f t="shared" si="21"/>
        <v>1.6610958904109587</v>
      </c>
      <c r="S256" s="76">
        <f t="shared" si="22"/>
        <v>2.82</v>
      </c>
      <c r="T256" s="38">
        <f>2.82/365*N256+'Breakdown Log'!$H$28*P256</f>
        <v>0</v>
      </c>
      <c r="U256" s="78">
        <f>2.82/365*O256+'Breakdown Log'!$H$28*Q256</f>
        <v>0</v>
      </c>
    </row>
    <row r="257" spans="2:21" ht="14.4" customHeight="1" x14ac:dyDescent="0.4">
      <c r="B257" s="30">
        <f t="shared" si="23"/>
        <v>256</v>
      </c>
      <c r="C257" s="2" t="s">
        <v>45</v>
      </c>
      <c r="D257" s="2" t="s">
        <v>265</v>
      </c>
      <c r="E257" s="2">
        <v>21</v>
      </c>
      <c r="F257" s="2" t="s">
        <v>265</v>
      </c>
      <c r="G257" s="2">
        <v>276</v>
      </c>
      <c r="H257" s="2">
        <v>40</v>
      </c>
      <c r="I257" s="2" t="s">
        <v>275</v>
      </c>
      <c r="J257" s="31">
        <v>42073</v>
      </c>
      <c r="K257" s="31">
        <v>44347</v>
      </c>
      <c r="L257" s="31">
        <v>44926</v>
      </c>
      <c r="M257" s="2">
        <f t="shared" si="18"/>
        <v>580</v>
      </c>
      <c r="N257" s="2">
        <f>IFERROR(VLOOKUP($G257,'Breakdown Log'!$B$3:$E$940,2,FALSE),0)</f>
        <v>0</v>
      </c>
      <c r="O257" s="2">
        <f>IFERROR(VLOOKUP($G257,'Breakdown Log'!$B$3:$E$940,3,FALSE),0)</f>
        <v>0</v>
      </c>
      <c r="P257" s="2">
        <f t="shared" si="19"/>
        <v>215</v>
      </c>
      <c r="Q257" s="2">
        <f t="shared" si="20"/>
        <v>365</v>
      </c>
      <c r="R257" s="38">
        <f t="shared" si="21"/>
        <v>1.6610958904109587</v>
      </c>
      <c r="S257" s="76">
        <f t="shared" si="22"/>
        <v>2.82</v>
      </c>
      <c r="T257" s="38">
        <f>2.82/365*N257+'Breakdown Log'!$H$28*P257</f>
        <v>0</v>
      </c>
      <c r="U257" s="78">
        <f>2.82/365*O257+'Breakdown Log'!$H$28*Q257</f>
        <v>0</v>
      </c>
    </row>
    <row r="258" spans="2:21" ht="14.4" customHeight="1" x14ac:dyDescent="0.4">
      <c r="B258" s="30">
        <f t="shared" si="23"/>
        <v>257</v>
      </c>
      <c r="C258" s="2" t="s">
        <v>45</v>
      </c>
      <c r="D258" s="2" t="s">
        <v>230</v>
      </c>
      <c r="E258" s="2">
        <v>27</v>
      </c>
      <c r="F258" s="2" t="s">
        <v>230</v>
      </c>
      <c r="G258" s="2">
        <v>277</v>
      </c>
      <c r="H258" s="2">
        <v>107</v>
      </c>
      <c r="I258" s="2" t="s">
        <v>276</v>
      </c>
      <c r="J258" s="31">
        <v>42061</v>
      </c>
      <c r="K258" s="31">
        <v>44347</v>
      </c>
      <c r="L258" s="31">
        <v>44926</v>
      </c>
      <c r="M258" s="2">
        <f t="shared" ref="M258:M321" si="24">IFERROR(L258-K258+1,0)</f>
        <v>580</v>
      </c>
      <c r="N258" s="2">
        <f>IFERROR(VLOOKUP($G258,'Breakdown Log'!$B$3:$E$940,2,FALSE),0)</f>
        <v>0</v>
      </c>
      <c r="O258" s="2">
        <f>IFERROR(VLOOKUP($G258,'Breakdown Log'!$B$3:$E$940,3,FALSE),0)</f>
        <v>0</v>
      </c>
      <c r="P258" s="2">
        <f t="shared" si="19"/>
        <v>215</v>
      </c>
      <c r="Q258" s="2">
        <f t="shared" si="20"/>
        <v>365</v>
      </c>
      <c r="R258" s="38">
        <f t="shared" si="21"/>
        <v>1.6610958904109587</v>
      </c>
      <c r="S258" s="76">
        <f t="shared" si="22"/>
        <v>2.82</v>
      </c>
      <c r="T258" s="38">
        <f>2.82/365*N258+'Breakdown Log'!$H$28*P258</f>
        <v>0</v>
      </c>
      <c r="U258" s="78">
        <f>2.82/365*O258+'Breakdown Log'!$H$28*Q258</f>
        <v>0</v>
      </c>
    </row>
    <row r="259" spans="2:21" ht="14.4" customHeight="1" x14ac:dyDescent="0.4">
      <c r="B259" s="30">
        <f t="shared" si="23"/>
        <v>258</v>
      </c>
      <c r="C259" s="2" t="s">
        <v>45</v>
      </c>
      <c r="D259" s="2" t="s">
        <v>230</v>
      </c>
      <c r="E259" s="2">
        <v>27</v>
      </c>
      <c r="F259" s="2" t="s">
        <v>230</v>
      </c>
      <c r="G259" s="2">
        <v>278</v>
      </c>
      <c r="H259" s="2">
        <v>108</v>
      </c>
      <c r="I259" s="2" t="s">
        <v>277</v>
      </c>
      <c r="J259" s="31">
        <v>42311</v>
      </c>
      <c r="K259" s="31">
        <v>44347</v>
      </c>
      <c r="L259" s="31">
        <v>44926</v>
      </c>
      <c r="M259" s="2">
        <f t="shared" si="24"/>
        <v>580</v>
      </c>
      <c r="N259" s="2">
        <f>IFERROR(VLOOKUP($G259,'Breakdown Log'!$B$3:$E$940,2,FALSE),0)</f>
        <v>0</v>
      </c>
      <c r="O259" s="2">
        <f>IFERROR(VLOOKUP($G259,'Breakdown Log'!$B$3:$E$940,3,FALSE),0)</f>
        <v>0</v>
      </c>
      <c r="P259" s="2">
        <f t="shared" ref="P259:P322" si="25">DATE(2021,12,31)-DATE(2021,5,31)+1-N259</f>
        <v>215</v>
      </c>
      <c r="Q259" s="2">
        <f t="shared" ref="Q259:Q322" si="26">365-O259</f>
        <v>365</v>
      </c>
      <c r="R259" s="38">
        <f t="shared" ref="R259:R322" si="27">2.82/365*215</f>
        <v>1.6610958904109587</v>
      </c>
      <c r="S259" s="76">
        <f t="shared" ref="S259:S322" si="28">2.82/365*365</f>
        <v>2.82</v>
      </c>
      <c r="T259" s="38">
        <f>2.82/365*N259+'Breakdown Log'!$H$28*P259</f>
        <v>0</v>
      </c>
      <c r="U259" s="78">
        <f>2.82/365*O259+'Breakdown Log'!$H$28*Q259</f>
        <v>0</v>
      </c>
    </row>
    <row r="260" spans="2:21" ht="14.4" customHeight="1" x14ac:dyDescent="0.4">
      <c r="B260" s="30">
        <f t="shared" ref="B260:B323" si="29">B259+1</f>
        <v>259</v>
      </c>
      <c r="C260" s="2" t="s">
        <v>3</v>
      </c>
      <c r="D260" s="2" t="s">
        <v>180</v>
      </c>
      <c r="E260" s="2">
        <v>526</v>
      </c>
      <c r="F260" s="2" t="s">
        <v>181</v>
      </c>
      <c r="G260" s="2">
        <v>279</v>
      </c>
      <c r="H260" s="2">
        <v>84</v>
      </c>
      <c r="I260" s="2" t="s">
        <v>278</v>
      </c>
      <c r="J260" s="31">
        <v>42835</v>
      </c>
      <c r="K260" s="31">
        <v>44347</v>
      </c>
      <c r="L260" s="31">
        <v>44926</v>
      </c>
      <c r="M260" s="2">
        <f t="shared" si="24"/>
        <v>580</v>
      </c>
      <c r="N260" s="2">
        <f>IFERROR(VLOOKUP($G260,'Breakdown Log'!$B$3:$E$940,2,FALSE),0)</f>
        <v>0</v>
      </c>
      <c r="O260" s="2">
        <f>IFERROR(VLOOKUP($G260,'Breakdown Log'!$B$3:$E$940,3,FALSE),0)</f>
        <v>0</v>
      </c>
      <c r="P260" s="2">
        <f t="shared" si="25"/>
        <v>215</v>
      </c>
      <c r="Q260" s="2">
        <f t="shared" si="26"/>
        <v>365</v>
      </c>
      <c r="R260" s="38">
        <f t="shared" si="27"/>
        <v>1.6610958904109587</v>
      </c>
      <c r="S260" s="76">
        <f t="shared" si="28"/>
        <v>2.82</v>
      </c>
      <c r="T260" s="38">
        <f>2.82/365*N260+'Breakdown Log'!$H$28*P260</f>
        <v>0</v>
      </c>
      <c r="U260" s="78">
        <f>2.82/365*O260+'Breakdown Log'!$H$28*Q260</f>
        <v>0</v>
      </c>
    </row>
    <row r="261" spans="2:21" ht="14.4" customHeight="1" x14ac:dyDescent="0.4">
      <c r="B261" s="30">
        <f t="shared" si="29"/>
        <v>260</v>
      </c>
      <c r="C261" s="2" t="s">
        <v>3</v>
      </c>
      <c r="D261" s="2" t="s">
        <v>180</v>
      </c>
      <c r="E261" s="2">
        <v>526</v>
      </c>
      <c r="F261" s="2" t="s">
        <v>181</v>
      </c>
      <c r="G261" s="2">
        <v>281</v>
      </c>
      <c r="H261" s="2">
        <v>86</v>
      </c>
      <c r="I261" s="2" t="s">
        <v>279</v>
      </c>
      <c r="J261" s="31">
        <v>42835</v>
      </c>
      <c r="K261" s="31">
        <v>44347</v>
      </c>
      <c r="L261" s="31">
        <v>44926</v>
      </c>
      <c r="M261" s="2">
        <f t="shared" si="24"/>
        <v>580</v>
      </c>
      <c r="N261" s="2">
        <f>IFERROR(VLOOKUP($G261,'Breakdown Log'!$B$3:$E$940,2,FALSE),0)</f>
        <v>0</v>
      </c>
      <c r="O261" s="2">
        <f>IFERROR(VLOOKUP($G261,'Breakdown Log'!$B$3:$E$940,3,FALSE),0)</f>
        <v>0</v>
      </c>
      <c r="P261" s="2">
        <f t="shared" si="25"/>
        <v>215</v>
      </c>
      <c r="Q261" s="2">
        <f t="shared" si="26"/>
        <v>365</v>
      </c>
      <c r="R261" s="38">
        <f t="shared" si="27"/>
        <v>1.6610958904109587</v>
      </c>
      <c r="S261" s="76">
        <f t="shared" si="28"/>
        <v>2.82</v>
      </c>
      <c r="T261" s="38">
        <f>2.82/365*N261+'Breakdown Log'!$H$28*P261</f>
        <v>0</v>
      </c>
      <c r="U261" s="78">
        <f>2.82/365*O261+'Breakdown Log'!$H$28*Q261</f>
        <v>0</v>
      </c>
    </row>
    <row r="262" spans="2:21" ht="14.4" customHeight="1" x14ac:dyDescent="0.4">
      <c r="B262" s="30">
        <f t="shared" si="29"/>
        <v>261</v>
      </c>
      <c r="C262" s="2" t="s">
        <v>3</v>
      </c>
      <c r="D262" s="2" t="s">
        <v>180</v>
      </c>
      <c r="E262" s="2">
        <v>526</v>
      </c>
      <c r="F262" s="2" t="s">
        <v>181</v>
      </c>
      <c r="G262" s="2">
        <v>282</v>
      </c>
      <c r="H262" s="2">
        <v>87</v>
      </c>
      <c r="I262" s="2" t="s">
        <v>280</v>
      </c>
      <c r="J262" s="31">
        <v>42332</v>
      </c>
      <c r="K262" s="31">
        <v>44347</v>
      </c>
      <c r="L262" s="31">
        <v>44926</v>
      </c>
      <c r="M262" s="2">
        <f t="shared" si="24"/>
        <v>580</v>
      </c>
      <c r="N262" s="2">
        <f>IFERROR(VLOOKUP($G262,'Breakdown Log'!$B$3:$E$940,2,FALSE),0)</f>
        <v>0</v>
      </c>
      <c r="O262" s="2">
        <f>IFERROR(VLOOKUP($G262,'Breakdown Log'!$B$3:$E$940,3,FALSE),0)</f>
        <v>0</v>
      </c>
      <c r="P262" s="2">
        <f t="shared" si="25"/>
        <v>215</v>
      </c>
      <c r="Q262" s="2">
        <f t="shared" si="26"/>
        <v>365</v>
      </c>
      <c r="R262" s="38">
        <f t="shared" si="27"/>
        <v>1.6610958904109587</v>
      </c>
      <c r="S262" s="76">
        <f t="shared" si="28"/>
        <v>2.82</v>
      </c>
      <c r="T262" s="38">
        <f>2.82/365*N262+'Breakdown Log'!$H$28*P262</f>
        <v>0</v>
      </c>
      <c r="U262" s="78">
        <f>2.82/365*O262+'Breakdown Log'!$H$28*Q262</f>
        <v>0</v>
      </c>
    </row>
    <row r="263" spans="2:21" ht="14.4" customHeight="1" x14ac:dyDescent="0.4">
      <c r="B263" s="30">
        <f t="shared" si="29"/>
        <v>262</v>
      </c>
      <c r="C263" s="2" t="s">
        <v>3</v>
      </c>
      <c r="D263" s="2" t="s">
        <v>180</v>
      </c>
      <c r="E263" s="2">
        <v>526</v>
      </c>
      <c r="F263" s="2" t="s">
        <v>181</v>
      </c>
      <c r="G263" s="2">
        <v>284</v>
      </c>
      <c r="H263" s="2">
        <v>89</v>
      </c>
      <c r="I263" s="2" t="s">
        <v>281</v>
      </c>
      <c r="J263" s="31">
        <v>42323</v>
      </c>
      <c r="K263" s="31">
        <v>44347</v>
      </c>
      <c r="L263" s="31">
        <v>44926</v>
      </c>
      <c r="M263" s="2">
        <f t="shared" si="24"/>
        <v>580</v>
      </c>
      <c r="N263" s="2">
        <f>IFERROR(VLOOKUP($G263,'Breakdown Log'!$B$3:$E$940,2,FALSE),0)</f>
        <v>0</v>
      </c>
      <c r="O263" s="2">
        <f>IFERROR(VLOOKUP($G263,'Breakdown Log'!$B$3:$E$940,3,FALSE),0)</f>
        <v>0</v>
      </c>
      <c r="P263" s="2">
        <f t="shared" si="25"/>
        <v>215</v>
      </c>
      <c r="Q263" s="2">
        <f t="shared" si="26"/>
        <v>365</v>
      </c>
      <c r="R263" s="38">
        <f t="shared" si="27"/>
        <v>1.6610958904109587</v>
      </c>
      <c r="S263" s="76">
        <f t="shared" si="28"/>
        <v>2.82</v>
      </c>
      <c r="T263" s="38">
        <f>2.82/365*N263+'Breakdown Log'!$H$28*P263</f>
        <v>0</v>
      </c>
      <c r="U263" s="78">
        <f>2.82/365*O263+'Breakdown Log'!$H$28*Q263</f>
        <v>0</v>
      </c>
    </row>
    <row r="264" spans="2:21" ht="14.4" customHeight="1" x14ac:dyDescent="0.4">
      <c r="B264" s="30">
        <f t="shared" si="29"/>
        <v>263</v>
      </c>
      <c r="C264" s="2" t="s">
        <v>45</v>
      </c>
      <c r="D264" s="2" t="s">
        <v>265</v>
      </c>
      <c r="E264" s="2">
        <v>21</v>
      </c>
      <c r="F264" s="2" t="s">
        <v>265</v>
      </c>
      <c r="G264" s="2">
        <v>285</v>
      </c>
      <c r="H264" s="2">
        <v>41</v>
      </c>
      <c r="I264" s="2" t="s">
        <v>282</v>
      </c>
      <c r="J264" s="31">
        <v>42927</v>
      </c>
      <c r="K264" s="31">
        <v>44347</v>
      </c>
      <c r="L264" s="31">
        <v>44926</v>
      </c>
      <c r="M264" s="2">
        <f t="shared" si="24"/>
        <v>580</v>
      </c>
      <c r="N264" s="2">
        <f>IFERROR(VLOOKUP($G264,'Breakdown Log'!$B$3:$E$940,2,FALSE),0)</f>
        <v>215</v>
      </c>
      <c r="O264" s="2">
        <f>IFERROR(VLOOKUP($G264,'Breakdown Log'!$B$3:$E$940,3,FALSE),0)</f>
        <v>365</v>
      </c>
      <c r="P264" s="2">
        <f t="shared" si="25"/>
        <v>0</v>
      </c>
      <c r="Q264" s="2">
        <f t="shared" si="26"/>
        <v>0</v>
      </c>
      <c r="R264" s="38">
        <f t="shared" si="27"/>
        <v>1.6610958904109587</v>
      </c>
      <c r="S264" s="76">
        <f t="shared" si="28"/>
        <v>2.82</v>
      </c>
      <c r="T264" s="38">
        <f>2.82/365*N264+'Breakdown Log'!$H$28*P264</f>
        <v>1.6610958904109587</v>
      </c>
      <c r="U264" s="78">
        <f>2.82/365*O264+'Breakdown Log'!$H$28*Q264</f>
        <v>2.82</v>
      </c>
    </row>
    <row r="265" spans="2:21" ht="14.4" customHeight="1" x14ac:dyDescent="0.4">
      <c r="B265" s="30">
        <f t="shared" si="29"/>
        <v>264</v>
      </c>
      <c r="C265" s="2" t="s">
        <v>45</v>
      </c>
      <c r="D265" s="2" t="s">
        <v>265</v>
      </c>
      <c r="E265" s="2">
        <v>21</v>
      </c>
      <c r="F265" s="2" t="s">
        <v>265</v>
      </c>
      <c r="G265" s="2">
        <v>286</v>
      </c>
      <c r="H265" s="2">
        <v>42</v>
      </c>
      <c r="I265" s="2" t="s">
        <v>283</v>
      </c>
      <c r="J265" s="31">
        <v>42095</v>
      </c>
      <c r="K265" s="31">
        <v>44347</v>
      </c>
      <c r="L265" s="31">
        <v>44926</v>
      </c>
      <c r="M265" s="2">
        <f t="shared" si="24"/>
        <v>580</v>
      </c>
      <c r="N265" s="2">
        <f>IFERROR(VLOOKUP($G265,'Breakdown Log'!$B$3:$E$940,2,FALSE),0)</f>
        <v>0</v>
      </c>
      <c r="O265" s="2">
        <f>IFERROR(VLOOKUP($G265,'Breakdown Log'!$B$3:$E$940,3,FALSE),0)</f>
        <v>0</v>
      </c>
      <c r="P265" s="2">
        <f t="shared" si="25"/>
        <v>215</v>
      </c>
      <c r="Q265" s="2">
        <f t="shared" si="26"/>
        <v>365</v>
      </c>
      <c r="R265" s="38">
        <f t="shared" si="27"/>
        <v>1.6610958904109587</v>
      </c>
      <c r="S265" s="76">
        <f t="shared" si="28"/>
        <v>2.82</v>
      </c>
      <c r="T265" s="38">
        <f>2.82/365*N265+'Breakdown Log'!$H$28*P265</f>
        <v>0</v>
      </c>
      <c r="U265" s="78">
        <f>2.82/365*O265+'Breakdown Log'!$H$28*Q265</f>
        <v>0</v>
      </c>
    </row>
    <row r="266" spans="2:21" ht="14.4" customHeight="1" x14ac:dyDescent="0.4">
      <c r="B266" s="30">
        <f t="shared" si="29"/>
        <v>265</v>
      </c>
      <c r="C266" s="2" t="s">
        <v>45</v>
      </c>
      <c r="D266" s="2" t="s">
        <v>265</v>
      </c>
      <c r="E266" s="2">
        <v>21</v>
      </c>
      <c r="F266" s="2" t="s">
        <v>265</v>
      </c>
      <c r="G266" s="2">
        <v>287</v>
      </c>
      <c r="H266" s="2">
        <v>43</v>
      </c>
      <c r="I266" s="2" t="s">
        <v>284</v>
      </c>
      <c r="J266" s="31">
        <v>42073</v>
      </c>
      <c r="K266" s="31">
        <v>44347</v>
      </c>
      <c r="L266" s="31">
        <v>44926</v>
      </c>
      <c r="M266" s="2">
        <f t="shared" si="24"/>
        <v>580</v>
      </c>
      <c r="N266" s="2">
        <f>IFERROR(VLOOKUP($G266,'Breakdown Log'!$B$3:$E$940,2,FALSE),0)</f>
        <v>0</v>
      </c>
      <c r="O266" s="2">
        <f>IFERROR(VLOOKUP($G266,'Breakdown Log'!$B$3:$E$940,3,FALSE),0)</f>
        <v>0</v>
      </c>
      <c r="P266" s="2">
        <f t="shared" si="25"/>
        <v>215</v>
      </c>
      <c r="Q266" s="2">
        <f t="shared" si="26"/>
        <v>365</v>
      </c>
      <c r="R266" s="38">
        <f t="shared" si="27"/>
        <v>1.6610958904109587</v>
      </c>
      <c r="S266" s="76">
        <f t="shared" si="28"/>
        <v>2.82</v>
      </c>
      <c r="T266" s="38">
        <f>2.82/365*N266+'Breakdown Log'!$H$28*P266</f>
        <v>0</v>
      </c>
      <c r="U266" s="78">
        <f>2.82/365*O266+'Breakdown Log'!$H$28*Q266</f>
        <v>0</v>
      </c>
    </row>
    <row r="267" spans="2:21" ht="14.4" customHeight="1" x14ac:dyDescent="0.4">
      <c r="B267" s="30">
        <f t="shared" si="29"/>
        <v>266</v>
      </c>
      <c r="C267" s="2" t="s">
        <v>287</v>
      </c>
      <c r="D267" s="2" t="s">
        <v>288</v>
      </c>
      <c r="E267" s="2">
        <v>1001</v>
      </c>
      <c r="F267" s="2" t="s">
        <v>288</v>
      </c>
      <c r="G267" s="2">
        <v>292</v>
      </c>
      <c r="H267" s="2">
        <v>1</v>
      </c>
      <c r="I267" s="2" t="s">
        <v>289</v>
      </c>
      <c r="J267" s="31">
        <v>42236</v>
      </c>
      <c r="K267" s="31">
        <v>44347</v>
      </c>
      <c r="L267" s="31">
        <v>44926</v>
      </c>
      <c r="M267" s="2">
        <f t="shared" si="24"/>
        <v>580</v>
      </c>
      <c r="N267" s="2">
        <f>IFERROR(VLOOKUP($G267,'Breakdown Log'!$B$3:$E$940,2,FALSE),0)</f>
        <v>215</v>
      </c>
      <c r="O267" s="2">
        <f>IFERROR(VLOOKUP($G267,'Breakdown Log'!$B$3:$E$940,3,FALSE),0)</f>
        <v>365</v>
      </c>
      <c r="P267" s="2">
        <f t="shared" si="25"/>
        <v>0</v>
      </c>
      <c r="Q267" s="2">
        <f t="shared" si="26"/>
        <v>0</v>
      </c>
      <c r="R267" s="38">
        <f t="shared" si="27"/>
        <v>1.6610958904109587</v>
      </c>
      <c r="S267" s="76">
        <f t="shared" si="28"/>
        <v>2.82</v>
      </c>
      <c r="T267" s="38">
        <f>2.82/365*N267+'Breakdown Log'!$H$28*P267</f>
        <v>1.6610958904109587</v>
      </c>
      <c r="U267" s="78">
        <f>2.82/365*O267+'Breakdown Log'!$H$28*Q267</f>
        <v>2.82</v>
      </c>
    </row>
    <row r="268" spans="2:21" ht="14.4" customHeight="1" x14ac:dyDescent="0.4">
      <c r="B268" s="30">
        <f t="shared" si="29"/>
        <v>267</v>
      </c>
      <c r="C268" s="2" t="s">
        <v>287</v>
      </c>
      <c r="D268" s="2" t="s">
        <v>288</v>
      </c>
      <c r="E268" s="2">
        <v>1001</v>
      </c>
      <c r="F268" s="2" t="s">
        <v>288</v>
      </c>
      <c r="G268" s="2">
        <v>293</v>
      </c>
      <c r="H268" s="2">
        <v>2</v>
      </c>
      <c r="I268" s="2" t="s">
        <v>290</v>
      </c>
      <c r="J268" s="31">
        <v>42112</v>
      </c>
      <c r="K268" s="31">
        <v>44347</v>
      </c>
      <c r="L268" s="31">
        <v>44926</v>
      </c>
      <c r="M268" s="2">
        <f t="shared" si="24"/>
        <v>580</v>
      </c>
      <c r="N268" s="2">
        <f>IFERROR(VLOOKUP($G268,'Breakdown Log'!$B$3:$E$940,2,FALSE),0)</f>
        <v>114</v>
      </c>
      <c r="O268" s="2">
        <f>IFERROR(VLOOKUP($G268,'Breakdown Log'!$B$3:$E$940,3,FALSE),0)</f>
        <v>2</v>
      </c>
      <c r="P268" s="2">
        <f t="shared" si="25"/>
        <v>101</v>
      </c>
      <c r="Q268" s="2">
        <f t="shared" si="26"/>
        <v>363</v>
      </c>
      <c r="R268" s="38">
        <f t="shared" si="27"/>
        <v>1.6610958904109587</v>
      </c>
      <c r="S268" s="76">
        <f t="shared" si="28"/>
        <v>2.82</v>
      </c>
      <c r="T268" s="38">
        <f>2.82/365*N268+'Breakdown Log'!$H$28*P268</f>
        <v>0.88076712328767115</v>
      </c>
      <c r="U268" s="78">
        <f>2.82/365*O268+'Breakdown Log'!$H$28*Q268</f>
        <v>1.5452054794520546E-2</v>
      </c>
    </row>
    <row r="269" spans="2:21" ht="14.4" customHeight="1" x14ac:dyDescent="0.4">
      <c r="B269" s="30">
        <f t="shared" si="29"/>
        <v>268</v>
      </c>
      <c r="C269" s="2" t="s">
        <v>287</v>
      </c>
      <c r="D269" s="2" t="s">
        <v>288</v>
      </c>
      <c r="E269" s="2">
        <v>1001</v>
      </c>
      <c r="F269" s="2" t="s">
        <v>288</v>
      </c>
      <c r="G269" s="2">
        <v>294</v>
      </c>
      <c r="H269" s="2">
        <v>3</v>
      </c>
      <c r="I269" s="2" t="s">
        <v>291</v>
      </c>
      <c r="J269" s="31">
        <v>42558</v>
      </c>
      <c r="K269" s="31">
        <v>44347</v>
      </c>
      <c r="L269" s="31">
        <v>44926</v>
      </c>
      <c r="M269" s="2">
        <f t="shared" si="24"/>
        <v>580</v>
      </c>
      <c r="N269" s="2">
        <f>IFERROR(VLOOKUP($G269,'Breakdown Log'!$B$3:$E$940,2,FALSE),0)</f>
        <v>215</v>
      </c>
      <c r="O269" s="2">
        <f>IFERROR(VLOOKUP($G269,'Breakdown Log'!$B$3:$E$940,3,FALSE),0)</f>
        <v>365</v>
      </c>
      <c r="P269" s="2">
        <f t="shared" si="25"/>
        <v>0</v>
      </c>
      <c r="Q269" s="2">
        <f t="shared" si="26"/>
        <v>0</v>
      </c>
      <c r="R269" s="38">
        <f t="shared" si="27"/>
        <v>1.6610958904109587</v>
      </c>
      <c r="S269" s="76">
        <f t="shared" si="28"/>
        <v>2.82</v>
      </c>
      <c r="T269" s="38">
        <f>2.82/365*N269+'Breakdown Log'!$H$28*P269</f>
        <v>1.6610958904109587</v>
      </c>
      <c r="U269" s="78">
        <f>2.82/365*O269+'Breakdown Log'!$H$28*Q269</f>
        <v>2.82</v>
      </c>
    </row>
    <row r="270" spans="2:21" ht="14.4" customHeight="1" x14ac:dyDescent="0.4">
      <c r="B270" s="30">
        <f t="shared" si="29"/>
        <v>269</v>
      </c>
      <c r="C270" s="2" t="s">
        <v>287</v>
      </c>
      <c r="D270" s="2" t="s">
        <v>288</v>
      </c>
      <c r="E270" s="2">
        <v>1001</v>
      </c>
      <c r="F270" s="2" t="s">
        <v>288</v>
      </c>
      <c r="G270" s="2">
        <v>295</v>
      </c>
      <c r="H270" s="2">
        <v>4</v>
      </c>
      <c r="I270" s="2" t="s">
        <v>292</v>
      </c>
      <c r="J270" s="31">
        <v>42113</v>
      </c>
      <c r="K270" s="31">
        <v>44347</v>
      </c>
      <c r="L270" s="31">
        <v>44926</v>
      </c>
      <c r="M270" s="2">
        <f t="shared" si="24"/>
        <v>580</v>
      </c>
      <c r="N270" s="2">
        <f>IFERROR(VLOOKUP($G270,'Breakdown Log'!$B$3:$E$940,2,FALSE),0)</f>
        <v>0</v>
      </c>
      <c r="O270" s="2">
        <f>IFERROR(VLOOKUP($G270,'Breakdown Log'!$B$3:$E$940,3,FALSE),0)</f>
        <v>0</v>
      </c>
      <c r="P270" s="2">
        <f t="shared" si="25"/>
        <v>215</v>
      </c>
      <c r="Q270" s="2">
        <f t="shared" si="26"/>
        <v>365</v>
      </c>
      <c r="R270" s="38">
        <f t="shared" si="27"/>
        <v>1.6610958904109587</v>
      </c>
      <c r="S270" s="76">
        <f t="shared" si="28"/>
        <v>2.82</v>
      </c>
      <c r="T270" s="38">
        <f>2.82/365*N270+'Breakdown Log'!$H$28*P270</f>
        <v>0</v>
      </c>
      <c r="U270" s="78">
        <f>2.82/365*O270+'Breakdown Log'!$H$28*Q270</f>
        <v>0</v>
      </c>
    </row>
    <row r="271" spans="2:21" ht="14.4" customHeight="1" x14ac:dyDescent="0.4">
      <c r="B271" s="30">
        <f t="shared" si="29"/>
        <v>270</v>
      </c>
      <c r="C271" s="2" t="s">
        <v>287</v>
      </c>
      <c r="D271" s="2" t="s">
        <v>288</v>
      </c>
      <c r="E271" s="2">
        <v>1001</v>
      </c>
      <c r="F271" s="2" t="s">
        <v>288</v>
      </c>
      <c r="G271" s="2">
        <v>296</v>
      </c>
      <c r="H271" s="2">
        <v>5</v>
      </c>
      <c r="I271" s="2" t="s">
        <v>293</v>
      </c>
      <c r="J271" s="31">
        <v>42174</v>
      </c>
      <c r="K271" s="31">
        <v>44347</v>
      </c>
      <c r="L271" s="31">
        <v>44926</v>
      </c>
      <c r="M271" s="2">
        <f t="shared" si="24"/>
        <v>580</v>
      </c>
      <c r="N271" s="2">
        <f>IFERROR(VLOOKUP($G271,'Breakdown Log'!$B$3:$E$940,2,FALSE),0)</f>
        <v>0</v>
      </c>
      <c r="O271" s="2">
        <f>IFERROR(VLOOKUP($G271,'Breakdown Log'!$B$3:$E$940,3,FALSE),0)</f>
        <v>0</v>
      </c>
      <c r="P271" s="2">
        <f t="shared" si="25"/>
        <v>215</v>
      </c>
      <c r="Q271" s="2">
        <f t="shared" si="26"/>
        <v>365</v>
      </c>
      <c r="R271" s="38">
        <f t="shared" si="27"/>
        <v>1.6610958904109587</v>
      </c>
      <c r="S271" s="76">
        <f t="shared" si="28"/>
        <v>2.82</v>
      </c>
      <c r="T271" s="38">
        <f>2.82/365*N271+'Breakdown Log'!$H$28*P271</f>
        <v>0</v>
      </c>
      <c r="U271" s="78">
        <f>2.82/365*O271+'Breakdown Log'!$H$28*Q271</f>
        <v>0</v>
      </c>
    </row>
    <row r="272" spans="2:21" ht="14.4" customHeight="1" x14ac:dyDescent="0.4">
      <c r="B272" s="30">
        <f t="shared" si="29"/>
        <v>271</v>
      </c>
      <c r="C272" s="2" t="s">
        <v>287</v>
      </c>
      <c r="D272" s="2" t="s">
        <v>288</v>
      </c>
      <c r="E272" s="2">
        <v>1001</v>
      </c>
      <c r="F272" s="2" t="s">
        <v>288</v>
      </c>
      <c r="G272" s="2">
        <v>297</v>
      </c>
      <c r="H272" s="2">
        <v>6</v>
      </c>
      <c r="I272" s="2" t="s">
        <v>294</v>
      </c>
      <c r="J272" s="31">
        <v>42112</v>
      </c>
      <c r="K272" s="31">
        <v>44347</v>
      </c>
      <c r="L272" s="31">
        <v>44926</v>
      </c>
      <c r="M272" s="2">
        <f t="shared" si="24"/>
        <v>580</v>
      </c>
      <c r="N272" s="2">
        <f>IFERROR(VLOOKUP($G272,'Breakdown Log'!$B$3:$E$940,2,FALSE),0)</f>
        <v>0</v>
      </c>
      <c r="O272" s="2">
        <f>IFERROR(VLOOKUP($G272,'Breakdown Log'!$B$3:$E$940,3,FALSE),0)</f>
        <v>0</v>
      </c>
      <c r="P272" s="2">
        <f t="shared" si="25"/>
        <v>215</v>
      </c>
      <c r="Q272" s="2">
        <f t="shared" si="26"/>
        <v>365</v>
      </c>
      <c r="R272" s="38">
        <f t="shared" si="27"/>
        <v>1.6610958904109587</v>
      </c>
      <c r="S272" s="76">
        <f t="shared" si="28"/>
        <v>2.82</v>
      </c>
      <c r="T272" s="38">
        <f>2.82/365*N272+'Breakdown Log'!$H$28*P272</f>
        <v>0</v>
      </c>
      <c r="U272" s="78">
        <f>2.82/365*O272+'Breakdown Log'!$H$28*Q272</f>
        <v>0</v>
      </c>
    </row>
    <row r="273" spans="2:21" ht="14.4" customHeight="1" x14ac:dyDescent="0.4">
      <c r="B273" s="30">
        <f t="shared" si="29"/>
        <v>272</v>
      </c>
      <c r="C273" s="2" t="s">
        <v>287</v>
      </c>
      <c r="D273" s="2" t="s">
        <v>288</v>
      </c>
      <c r="E273" s="2">
        <v>1001</v>
      </c>
      <c r="F273" s="2" t="s">
        <v>288</v>
      </c>
      <c r="G273" s="2">
        <v>298</v>
      </c>
      <c r="H273" s="2">
        <v>7</v>
      </c>
      <c r="I273" s="2" t="s">
        <v>295</v>
      </c>
      <c r="J273" s="31">
        <v>42173</v>
      </c>
      <c r="K273" s="31">
        <v>44347</v>
      </c>
      <c r="L273" s="31">
        <v>44926</v>
      </c>
      <c r="M273" s="2">
        <f t="shared" si="24"/>
        <v>580</v>
      </c>
      <c r="N273" s="2">
        <f>IFERROR(VLOOKUP($G273,'Breakdown Log'!$B$3:$E$940,2,FALSE),0)</f>
        <v>215</v>
      </c>
      <c r="O273" s="2">
        <f>IFERROR(VLOOKUP($G273,'Breakdown Log'!$B$3:$E$940,3,FALSE),0)</f>
        <v>365</v>
      </c>
      <c r="P273" s="2">
        <f t="shared" si="25"/>
        <v>0</v>
      </c>
      <c r="Q273" s="2">
        <f t="shared" si="26"/>
        <v>0</v>
      </c>
      <c r="R273" s="38">
        <f t="shared" si="27"/>
        <v>1.6610958904109587</v>
      </c>
      <c r="S273" s="76">
        <f t="shared" si="28"/>
        <v>2.82</v>
      </c>
      <c r="T273" s="38">
        <f>2.82/365*N273+'Breakdown Log'!$H$28*P273</f>
        <v>1.6610958904109587</v>
      </c>
      <c r="U273" s="78">
        <f>2.82/365*O273+'Breakdown Log'!$H$28*Q273</f>
        <v>2.82</v>
      </c>
    </row>
    <row r="274" spans="2:21" ht="14.4" customHeight="1" x14ac:dyDescent="0.4">
      <c r="B274" s="30">
        <f t="shared" si="29"/>
        <v>273</v>
      </c>
      <c r="C274" s="2" t="s">
        <v>287</v>
      </c>
      <c r="D274" s="2" t="s">
        <v>288</v>
      </c>
      <c r="E274" s="2">
        <v>1001</v>
      </c>
      <c r="F274" s="2" t="s">
        <v>288</v>
      </c>
      <c r="G274" s="2">
        <v>299</v>
      </c>
      <c r="H274" s="2">
        <v>8</v>
      </c>
      <c r="I274" s="2" t="s">
        <v>296</v>
      </c>
      <c r="J274" s="31">
        <v>42112</v>
      </c>
      <c r="K274" s="31">
        <v>44347</v>
      </c>
      <c r="L274" s="31">
        <v>44926</v>
      </c>
      <c r="M274" s="2">
        <f t="shared" si="24"/>
        <v>580</v>
      </c>
      <c r="N274" s="2">
        <f>IFERROR(VLOOKUP($G274,'Breakdown Log'!$B$3:$E$940,2,FALSE),0)</f>
        <v>114</v>
      </c>
      <c r="O274" s="2">
        <f>IFERROR(VLOOKUP($G274,'Breakdown Log'!$B$3:$E$940,3,FALSE),0)</f>
        <v>2</v>
      </c>
      <c r="P274" s="2">
        <f t="shared" si="25"/>
        <v>101</v>
      </c>
      <c r="Q274" s="2">
        <f t="shared" si="26"/>
        <v>363</v>
      </c>
      <c r="R274" s="38">
        <f t="shared" si="27"/>
        <v>1.6610958904109587</v>
      </c>
      <c r="S274" s="76">
        <f t="shared" si="28"/>
        <v>2.82</v>
      </c>
      <c r="T274" s="38">
        <f>2.82/365*N274+'Breakdown Log'!$H$28*P274</f>
        <v>0.88076712328767115</v>
      </c>
      <c r="U274" s="78">
        <f>2.82/365*O274+'Breakdown Log'!$H$28*Q274</f>
        <v>1.5452054794520546E-2</v>
      </c>
    </row>
    <row r="275" spans="2:21" ht="14.4" customHeight="1" x14ac:dyDescent="0.4">
      <c r="B275" s="30">
        <f t="shared" si="29"/>
        <v>274</v>
      </c>
      <c r="C275" s="2" t="s">
        <v>287</v>
      </c>
      <c r="D275" s="2" t="s">
        <v>288</v>
      </c>
      <c r="E275" s="2">
        <v>1001</v>
      </c>
      <c r="F275" s="2" t="s">
        <v>288</v>
      </c>
      <c r="G275" s="2">
        <v>300</v>
      </c>
      <c r="H275" s="2">
        <v>9</v>
      </c>
      <c r="I275" s="2" t="s">
        <v>297</v>
      </c>
      <c r="J275" s="31">
        <v>42173</v>
      </c>
      <c r="K275" s="31">
        <v>44347</v>
      </c>
      <c r="L275" s="31">
        <v>44926</v>
      </c>
      <c r="M275" s="2">
        <f t="shared" si="24"/>
        <v>580</v>
      </c>
      <c r="N275" s="2">
        <f>IFERROR(VLOOKUP($G275,'Breakdown Log'!$B$3:$E$940,2,FALSE),0)</f>
        <v>114</v>
      </c>
      <c r="O275" s="2">
        <f>IFERROR(VLOOKUP($G275,'Breakdown Log'!$B$3:$E$940,3,FALSE),0)</f>
        <v>2</v>
      </c>
      <c r="P275" s="2">
        <f t="shared" si="25"/>
        <v>101</v>
      </c>
      <c r="Q275" s="2">
        <f t="shared" si="26"/>
        <v>363</v>
      </c>
      <c r="R275" s="38">
        <f t="shared" si="27"/>
        <v>1.6610958904109587</v>
      </c>
      <c r="S275" s="76">
        <f t="shared" si="28"/>
        <v>2.82</v>
      </c>
      <c r="T275" s="38">
        <f>2.82/365*N275+'Breakdown Log'!$H$28*P275</f>
        <v>0.88076712328767115</v>
      </c>
      <c r="U275" s="78">
        <f>2.82/365*O275+'Breakdown Log'!$H$28*Q275</f>
        <v>1.5452054794520546E-2</v>
      </c>
    </row>
    <row r="276" spans="2:21" ht="14.4" customHeight="1" x14ac:dyDescent="0.4">
      <c r="B276" s="30">
        <f t="shared" si="29"/>
        <v>275</v>
      </c>
      <c r="C276" s="2" t="s">
        <v>287</v>
      </c>
      <c r="D276" s="2" t="s">
        <v>288</v>
      </c>
      <c r="E276" s="2">
        <v>1001</v>
      </c>
      <c r="F276" s="2" t="s">
        <v>288</v>
      </c>
      <c r="G276" s="2">
        <v>301</v>
      </c>
      <c r="H276" s="2">
        <v>10</v>
      </c>
      <c r="I276" s="2" t="s">
        <v>298</v>
      </c>
      <c r="J276" s="31">
        <v>42931</v>
      </c>
      <c r="K276" s="31">
        <v>44347</v>
      </c>
      <c r="L276" s="31">
        <v>44926</v>
      </c>
      <c r="M276" s="2">
        <f t="shared" si="24"/>
        <v>580</v>
      </c>
      <c r="N276" s="2">
        <f>IFERROR(VLOOKUP($G276,'Breakdown Log'!$B$3:$E$940,2,FALSE),0)</f>
        <v>0</v>
      </c>
      <c r="O276" s="2">
        <f>IFERROR(VLOOKUP($G276,'Breakdown Log'!$B$3:$E$940,3,FALSE),0)</f>
        <v>2</v>
      </c>
      <c r="P276" s="2">
        <f t="shared" si="25"/>
        <v>215</v>
      </c>
      <c r="Q276" s="2">
        <f t="shared" si="26"/>
        <v>363</v>
      </c>
      <c r="R276" s="38">
        <f t="shared" si="27"/>
        <v>1.6610958904109587</v>
      </c>
      <c r="S276" s="76">
        <f t="shared" si="28"/>
        <v>2.82</v>
      </c>
      <c r="T276" s="38">
        <f>2.82/365*N276+'Breakdown Log'!$H$28*P276</f>
        <v>0</v>
      </c>
      <c r="U276" s="78">
        <f>2.82/365*O276+'Breakdown Log'!$H$28*Q276</f>
        <v>1.5452054794520546E-2</v>
      </c>
    </row>
    <row r="277" spans="2:21" ht="14.4" customHeight="1" x14ac:dyDescent="0.4">
      <c r="B277" s="30">
        <f t="shared" si="29"/>
        <v>276</v>
      </c>
      <c r="C277" s="2" t="s">
        <v>287</v>
      </c>
      <c r="D277" s="2" t="s">
        <v>288</v>
      </c>
      <c r="E277" s="2">
        <v>1001</v>
      </c>
      <c r="F277" s="2" t="s">
        <v>288</v>
      </c>
      <c r="G277" s="2">
        <v>302</v>
      </c>
      <c r="H277" s="2">
        <v>11</v>
      </c>
      <c r="I277" s="2" t="s">
        <v>299</v>
      </c>
      <c r="J277" s="31">
        <v>42173</v>
      </c>
      <c r="K277" s="31">
        <v>44347</v>
      </c>
      <c r="L277" s="31">
        <v>44926</v>
      </c>
      <c r="M277" s="2">
        <f t="shared" si="24"/>
        <v>580</v>
      </c>
      <c r="N277" s="2">
        <f>IFERROR(VLOOKUP($G277,'Breakdown Log'!$B$3:$E$940,2,FALSE),0)</f>
        <v>0</v>
      </c>
      <c r="O277" s="2">
        <f>IFERROR(VLOOKUP($G277,'Breakdown Log'!$B$3:$E$940,3,FALSE),0)</f>
        <v>0</v>
      </c>
      <c r="P277" s="2">
        <f t="shared" si="25"/>
        <v>215</v>
      </c>
      <c r="Q277" s="2">
        <f t="shared" si="26"/>
        <v>365</v>
      </c>
      <c r="R277" s="38">
        <f t="shared" si="27"/>
        <v>1.6610958904109587</v>
      </c>
      <c r="S277" s="76">
        <f t="shared" si="28"/>
        <v>2.82</v>
      </c>
      <c r="T277" s="38">
        <f>2.82/365*N277+'Breakdown Log'!$H$28*P277</f>
        <v>0</v>
      </c>
      <c r="U277" s="78">
        <f>2.82/365*O277+'Breakdown Log'!$H$28*Q277</f>
        <v>0</v>
      </c>
    </row>
    <row r="278" spans="2:21" ht="14.4" customHeight="1" x14ac:dyDescent="0.4">
      <c r="B278" s="30">
        <f t="shared" si="29"/>
        <v>277</v>
      </c>
      <c r="C278" s="2" t="s">
        <v>287</v>
      </c>
      <c r="D278" s="2" t="s">
        <v>288</v>
      </c>
      <c r="E278" s="2">
        <v>1001</v>
      </c>
      <c r="F278" s="2" t="s">
        <v>288</v>
      </c>
      <c r="G278" s="2">
        <v>304</v>
      </c>
      <c r="H278" s="2">
        <v>13</v>
      </c>
      <c r="I278" s="2" t="s">
        <v>300</v>
      </c>
      <c r="J278" s="31">
        <v>42173</v>
      </c>
      <c r="K278" s="31">
        <v>44347</v>
      </c>
      <c r="L278" s="31">
        <v>44926</v>
      </c>
      <c r="M278" s="2">
        <f t="shared" si="24"/>
        <v>580</v>
      </c>
      <c r="N278" s="2">
        <f>IFERROR(VLOOKUP($G278,'Breakdown Log'!$B$3:$E$940,2,FALSE),0)</f>
        <v>215</v>
      </c>
      <c r="O278" s="2">
        <f>IFERROR(VLOOKUP($G278,'Breakdown Log'!$B$3:$E$940,3,FALSE),0)</f>
        <v>365</v>
      </c>
      <c r="P278" s="2">
        <f t="shared" si="25"/>
        <v>0</v>
      </c>
      <c r="Q278" s="2">
        <f t="shared" si="26"/>
        <v>0</v>
      </c>
      <c r="R278" s="38">
        <f t="shared" si="27"/>
        <v>1.6610958904109587</v>
      </c>
      <c r="S278" s="76">
        <f t="shared" si="28"/>
        <v>2.82</v>
      </c>
      <c r="T278" s="38">
        <f>2.82/365*N278+'Breakdown Log'!$H$28*P278</f>
        <v>1.6610958904109587</v>
      </c>
      <c r="U278" s="78">
        <f>2.82/365*O278+'Breakdown Log'!$H$28*Q278</f>
        <v>2.82</v>
      </c>
    </row>
    <row r="279" spans="2:21" ht="14.4" customHeight="1" x14ac:dyDescent="0.4">
      <c r="B279" s="30">
        <f t="shared" si="29"/>
        <v>278</v>
      </c>
      <c r="C279" s="2" t="s">
        <v>287</v>
      </c>
      <c r="D279" s="2" t="s">
        <v>288</v>
      </c>
      <c r="E279" s="2">
        <v>1001</v>
      </c>
      <c r="F279" s="2" t="s">
        <v>288</v>
      </c>
      <c r="G279" s="2">
        <v>305</v>
      </c>
      <c r="H279" s="2">
        <v>14</v>
      </c>
      <c r="I279" s="2" t="s">
        <v>301</v>
      </c>
      <c r="J279" s="31">
        <v>42112</v>
      </c>
      <c r="K279" s="31">
        <v>44347</v>
      </c>
      <c r="L279" s="31">
        <v>44926</v>
      </c>
      <c r="M279" s="2">
        <f t="shared" si="24"/>
        <v>580</v>
      </c>
      <c r="N279" s="2">
        <f>IFERROR(VLOOKUP($G279,'Breakdown Log'!$B$3:$E$940,2,FALSE),0)</f>
        <v>114</v>
      </c>
      <c r="O279" s="2">
        <f>IFERROR(VLOOKUP($G279,'Breakdown Log'!$B$3:$E$940,3,FALSE),0)</f>
        <v>3</v>
      </c>
      <c r="P279" s="2">
        <f t="shared" si="25"/>
        <v>101</v>
      </c>
      <c r="Q279" s="2">
        <f t="shared" si="26"/>
        <v>362</v>
      </c>
      <c r="R279" s="38">
        <f t="shared" si="27"/>
        <v>1.6610958904109587</v>
      </c>
      <c r="S279" s="76">
        <f t="shared" si="28"/>
        <v>2.82</v>
      </c>
      <c r="T279" s="38">
        <f>2.82/365*N279+'Breakdown Log'!$H$28*P279</f>
        <v>0.88076712328767115</v>
      </c>
      <c r="U279" s="78">
        <f>2.82/365*O279+'Breakdown Log'!$H$28*Q279</f>
        <v>2.317808219178082E-2</v>
      </c>
    </row>
    <row r="280" spans="2:21" ht="14.4" customHeight="1" x14ac:dyDescent="0.4">
      <c r="B280" s="30">
        <f t="shared" si="29"/>
        <v>279</v>
      </c>
      <c r="C280" s="2" t="s">
        <v>302</v>
      </c>
      <c r="D280" s="2" t="s">
        <v>303</v>
      </c>
      <c r="E280" s="2">
        <v>1037</v>
      </c>
      <c r="F280" s="2" t="s">
        <v>304</v>
      </c>
      <c r="G280" s="2">
        <v>306</v>
      </c>
      <c r="H280" s="2">
        <v>1</v>
      </c>
      <c r="I280" s="2" t="s">
        <v>305</v>
      </c>
      <c r="J280" s="31">
        <v>42242</v>
      </c>
      <c r="K280" s="31">
        <v>44347</v>
      </c>
      <c r="L280" s="31">
        <v>44926</v>
      </c>
      <c r="M280" s="2">
        <f t="shared" si="24"/>
        <v>580</v>
      </c>
      <c r="N280" s="2">
        <f>IFERROR(VLOOKUP($G280,'Breakdown Log'!$B$3:$E$940,2,FALSE),0)</f>
        <v>0</v>
      </c>
      <c r="O280" s="2">
        <f>IFERROR(VLOOKUP($G280,'Breakdown Log'!$B$3:$E$940,3,FALSE),0)</f>
        <v>0</v>
      </c>
      <c r="P280" s="2">
        <f t="shared" si="25"/>
        <v>215</v>
      </c>
      <c r="Q280" s="2">
        <f t="shared" si="26"/>
        <v>365</v>
      </c>
      <c r="R280" s="38">
        <f t="shared" si="27"/>
        <v>1.6610958904109587</v>
      </c>
      <c r="S280" s="76">
        <f t="shared" si="28"/>
        <v>2.82</v>
      </c>
      <c r="T280" s="38">
        <f>2.82/365*N280+'Breakdown Log'!$H$28*P280</f>
        <v>0</v>
      </c>
      <c r="U280" s="78">
        <f>2.82/365*O280+'Breakdown Log'!$H$28*Q280</f>
        <v>0</v>
      </c>
    </row>
    <row r="281" spans="2:21" ht="14.4" customHeight="1" x14ac:dyDescent="0.4">
      <c r="B281" s="30">
        <f t="shared" si="29"/>
        <v>280</v>
      </c>
      <c r="C281" s="2" t="s">
        <v>302</v>
      </c>
      <c r="D281" s="2" t="s">
        <v>303</v>
      </c>
      <c r="E281" s="2">
        <v>1037</v>
      </c>
      <c r="F281" s="2" t="s">
        <v>304</v>
      </c>
      <c r="G281" s="2">
        <v>307</v>
      </c>
      <c r="H281" s="2">
        <v>2</v>
      </c>
      <c r="I281" s="2" t="s">
        <v>306</v>
      </c>
      <c r="J281" s="31">
        <v>42242</v>
      </c>
      <c r="K281" s="31">
        <v>44347</v>
      </c>
      <c r="L281" s="31">
        <v>44926</v>
      </c>
      <c r="M281" s="2">
        <f t="shared" si="24"/>
        <v>580</v>
      </c>
      <c r="N281" s="2">
        <f>IFERROR(VLOOKUP($G281,'Breakdown Log'!$B$3:$E$940,2,FALSE),0)</f>
        <v>0</v>
      </c>
      <c r="O281" s="2">
        <f>IFERROR(VLOOKUP($G281,'Breakdown Log'!$B$3:$E$940,3,FALSE),0)</f>
        <v>0</v>
      </c>
      <c r="P281" s="2">
        <f t="shared" si="25"/>
        <v>215</v>
      </c>
      <c r="Q281" s="2">
        <f t="shared" si="26"/>
        <v>365</v>
      </c>
      <c r="R281" s="38">
        <f t="shared" si="27"/>
        <v>1.6610958904109587</v>
      </c>
      <c r="S281" s="76">
        <f t="shared" si="28"/>
        <v>2.82</v>
      </c>
      <c r="T281" s="38">
        <f>2.82/365*N281+'Breakdown Log'!$H$28*P281</f>
        <v>0</v>
      </c>
      <c r="U281" s="78">
        <f>2.82/365*O281+'Breakdown Log'!$H$28*Q281</f>
        <v>0</v>
      </c>
    </row>
    <row r="282" spans="2:21" ht="14.4" customHeight="1" x14ac:dyDescent="0.4">
      <c r="B282" s="30">
        <f t="shared" si="29"/>
        <v>281</v>
      </c>
      <c r="C282" s="2" t="s">
        <v>302</v>
      </c>
      <c r="D282" s="2" t="s">
        <v>303</v>
      </c>
      <c r="E282" s="2">
        <v>1037</v>
      </c>
      <c r="F282" s="2" t="s">
        <v>304</v>
      </c>
      <c r="G282" s="2">
        <v>308</v>
      </c>
      <c r="H282" s="2">
        <v>3</v>
      </c>
      <c r="I282" s="2" t="s">
        <v>307</v>
      </c>
      <c r="J282" s="31">
        <v>42228</v>
      </c>
      <c r="K282" s="31">
        <v>44347</v>
      </c>
      <c r="L282" s="31">
        <v>44926</v>
      </c>
      <c r="M282" s="2">
        <f t="shared" si="24"/>
        <v>580</v>
      </c>
      <c r="N282" s="2">
        <f>IFERROR(VLOOKUP($G282,'Breakdown Log'!$B$3:$E$940,2,FALSE),0)</f>
        <v>178</v>
      </c>
      <c r="O282" s="2">
        <f>IFERROR(VLOOKUP($G282,'Breakdown Log'!$B$3:$E$940,3,FALSE),0)</f>
        <v>0</v>
      </c>
      <c r="P282" s="2">
        <f t="shared" si="25"/>
        <v>37</v>
      </c>
      <c r="Q282" s="2">
        <f t="shared" si="26"/>
        <v>365</v>
      </c>
      <c r="R282" s="38">
        <f t="shared" si="27"/>
        <v>1.6610958904109587</v>
      </c>
      <c r="S282" s="76">
        <f t="shared" si="28"/>
        <v>2.82</v>
      </c>
      <c r="T282" s="38">
        <f>2.82/365*N282+'Breakdown Log'!$H$28*P282</f>
        <v>1.3752328767123285</v>
      </c>
      <c r="U282" s="78">
        <f>2.82/365*O282+'Breakdown Log'!$H$28*Q282</f>
        <v>0</v>
      </c>
    </row>
    <row r="283" spans="2:21" ht="14.4" customHeight="1" x14ac:dyDescent="0.4">
      <c r="B283" s="30">
        <f t="shared" si="29"/>
        <v>282</v>
      </c>
      <c r="C283" s="2" t="s">
        <v>302</v>
      </c>
      <c r="D283" s="2" t="s">
        <v>303</v>
      </c>
      <c r="E283" s="2">
        <v>1037</v>
      </c>
      <c r="F283" s="2" t="s">
        <v>304</v>
      </c>
      <c r="G283" s="2">
        <v>309</v>
      </c>
      <c r="H283" s="2">
        <v>4</v>
      </c>
      <c r="I283" s="2" t="s">
        <v>308</v>
      </c>
      <c r="J283" s="31">
        <v>42242</v>
      </c>
      <c r="K283" s="31">
        <v>44347</v>
      </c>
      <c r="L283" s="31">
        <v>44926</v>
      </c>
      <c r="M283" s="2">
        <f t="shared" si="24"/>
        <v>580</v>
      </c>
      <c r="N283" s="2">
        <f>IFERROR(VLOOKUP($G283,'Breakdown Log'!$B$3:$E$940,2,FALSE),0)</f>
        <v>0</v>
      </c>
      <c r="O283" s="2">
        <f>IFERROR(VLOOKUP($G283,'Breakdown Log'!$B$3:$E$940,3,FALSE),0)</f>
        <v>0</v>
      </c>
      <c r="P283" s="2">
        <f t="shared" si="25"/>
        <v>215</v>
      </c>
      <c r="Q283" s="2">
        <f t="shared" si="26"/>
        <v>365</v>
      </c>
      <c r="R283" s="38">
        <f t="shared" si="27"/>
        <v>1.6610958904109587</v>
      </c>
      <c r="S283" s="76">
        <f t="shared" si="28"/>
        <v>2.82</v>
      </c>
      <c r="T283" s="38">
        <f>2.82/365*N283+'Breakdown Log'!$H$28*P283</f>
        <v>0</v>
      </c>
      <c r="U283" s="78">
        <f>2.82/365*O283+'Breakdown Log'!$H$28*Q283</f>
        <v>0</v>
      </c>
    </row>
    <row r="284" spans="2:21" ht="14.4" customHeight="1" x14ac:dyDescent="0.4">
      <c r="B284" s="30">
        <f t="shared" si="29"/>
        <v>283</v>
      </c>
      <c r="C284" s="2" t="s">
        <v>302</v>
      </c>
      <c r="D284" s="2" t="s">
        <v>303</v>
      </c>
      <c r="E284" s="2">
        <v>1037</v>
      </c>
      <c r="F284" s="2" t="s">
        <v>304</v>
      </c>
      <c r="G284" s="2">
        <v>310</v>
      </c>
      <c r="H284" s="2">
        <v>5</v>
      </c>
      <c r="I284" s="2" t="s">
        <v>309</v>
      </c>
      <c r="J284" s="31">
        <v>42570</v>
      </c>
      <c r="K284" s="31">
        <v>44347</v>
      </c>
      <c r="L284" s="31">
        <v>44926</v>
      </c>
      <c r="M284" s="2">
        <f t="shared" si="24"/>
        <v>580</v>
      </c>
      <c r="N284" s="2">
        <f>IFERROR(VLOOKUP($G284,'Breakdown Log'!$B$3:$E$940,2,FALSE),0)</f>
        <v>215</v>
      </c>
      <c r="O284" s="2">
        <f>IFERROR(VLOOKUP($G284,'Breakdown Log'!$B$3:$E$940,3,FALSE),0)</f>
        <v>365</v>
      </c>
      <c r="P284" s="2">
        <f t="shared" si="25"/>
        <v>0</v>
      </c>
      <c r="Q284" s="2">
        <f t="shared" si="26"/>
        <v>0</v>
      </c>
      <c r="R284" s="38">
        <f t="shared" si="27"/>
        <v>1.6610958904109587</v>
      </c>
      <c r="S284" s="76">
        <f t="shared" si="28"/>
        <v>2.82</v>
      </c>
      <c r="T284" s="38">
        <f>2.82/365*N284+'Breakdown Log'!$H$28*P284</f>
        <v>1.6610958904109587</v>
      </c>
      <c r="U284" s="78">
        <f>2.82/365*O284+'Breakdown Log'!$H$28*Q284</f>
        <v>2.82</v>
      </c>
    </row>
    <row r="285" spans="2:21" ht="14.4" customHeight="1" x14ac:dyDescent="0.4">
      <c r="B285" s="30">
        <f t="shared" si="29"/>
        <v>284</v>
      </c>
      <c r="C285" s="2" t="s">
        <v>12</v>
      </c>
      <c r="D285" s="2" t="s">
        <v>22</v>
      </c>
      <c r="E285" s="2">
        <v>71</v>
      </c>
      <c r="F285" s="2" t="s">
        <v>310</v>
      </c>
      <c r="G285" s="2">
        <v>311</v>
      </c>
      <c r="H285" s="2">
        <v>22</v>
      </c>
      <c r="I285" s="2" t="s">
        <v>311</v>
      </c>
      <c r="J285" s="31">
        <v>42200</v>
      </c>
      <c r="K285" s="31">
        <v>44347</v>
      </c>
      <c r="L285" s="31">
        <v>44926</v>
      </c>
      <c r="M285" s="2">
        <f t="shared" si="24"/>
        <v>580</v>
      </c>
      <c r="N285" s="2">
        <f>IFERROR(VLOOKUP($G285,'Breakdown Log'!$B$3:$E$940,2,FALSE),0)</f>
        <v>0</v>
      </c>
      <c r="O285" s="2">
        <f>IFERROR(VLOOKUP($G285,'Breakdown Log'!$B$3:$E$940,3,FALSE),0)</f>
        <v>0</v>
      </c>
      <c r="P285" s="2">
        <f t="shared" si="25"/>
        <v>215</v>
      </c>
      <c r="Q285" s="2">
        <f t="shared" si="26"/>
        <v>365</v>
      </c>
      <c r="R285" s="38">
        <f t="shared" si="27"/>
        <v>1.6610958904109587</v>
      </c>
      <c r="S285" s="76">
        <f t="shared" si="28"/>
        <v>2.82</v>
      </c>
      <c r="T285" s="38">
        <f>2.82/365*N285+'Breakdown Log'!$H$28*P285</f>
        <v>0</v>
      </c>
      <c r="U285" s="78">
        <f>2.82/365*O285+'Breakdown Log'!$H$28*Q285</f>
        <v>0</v>
      </c>
    </row>
    <row r="286" spans="2:21" ht="14.4" customHeight="1" x14ac:dyDescent="0.4">
      <c r="B286" s="30">
        <f t="shared" si="29"/>
        <v>285</v>
      </c>
      <c r="C286" s="2" t="s">
        <v>12</v>
      </c>
      <c r="D286" s="2" t="s">
        <v>22</v>
      </c>
      <c r="E286" s="2">
        <v>71</v>
      </c>
      <c r="F286" s="2" t="s">
        <v>310</v>
      </c>
      <c r="G286" s="2">
        <v>312</v>
      </c>
      <c r="H286" s="2">
        <v>23</v>
      </c>
      <c r="I286" s="2" t="s">
        <v>168</v>
      </c>
      <c r="J286" s="31">
        <v>42295</v>
      </c>
      <c r="K286" s="31">
        <v>44347</v>
      </c>
      <c r="L286" s="31">
        <v>44926</v>
      </c>
      <c r="M286" s="2">
        <f t="shared" si="24"/>
        <v>580</v>
      </c>
      <c r="N286" s="2">
        <f>IFERROR(VLOOKUP($G286,'Breakdown Log'!$B$3:$E$940,2,FALSE),0)</f>
        <v>0</v>
      </c>
      <c r="O286" s="2">
        <f>IFERROR(VLOOKUP($G286,'Breakdown Log'!$B$3:$E$940,3,FALSE),0)</f>
        <v>0</v>
      </c>
      <c r="P286" s="2">
        <f t="shared" si="25"/>
        <v>215</v>
      </c>
      <c r="Q286" s="2">
        <f t="shared" si="26"/>
        <v>365</v>
      </c>
      <c r="R286" s="38">
        <f t="shared" si="27"/>
        <v>1.6610958904109587</v>
      </c>
      <c r="S286" s="76">
        <f t="shared" si="28"/>
        <v>2.82</v>
      </c>
      <c r="T286" s="38">
        <f>2.82/365*N286+'Breakdown Log'!$H$28*P286</f>
        <v>0</v>
      </c>
      <c r="U286" s="78">
        <f>2.82/365*O286+'Breakdown Log'!$H$28*Q286</f>
        <v>0</v>
      </c>
    </row>
    <row r="287" spans="2:21" ht="14.4" customHeight="1" x14ac:dyDescent="0.4">
      <c r="B287" s="30">
        <f t="shared" si="29"/>
        <v>286</v>
      </c>
      <c r="C287" s="2" t="s">
        <v>12</v>
      </c>
      <c r="D287" s="2" t="s">
        <v>22</v>
      </c>
      <c r="E287" s="2">
        <v>71</v>
      </c>
      <c r="F287" s="2" t="s">
        <v>310</v>
      </c>
      <c r="G287" s="2">
        <v>313</v>
      </c>
      <c r="H287" s="2">
        <v>24</v>
      </c>
      <c r="I287" s="2" t="s">
        <v>2533</v>
      </c>
      <c r="J287" s="31">
        <v>42088</v>
      </c>
      <c r="K287" s="31">
        <v>44347</v>
      </c>
      <c r="L287" s="31">
        <v>44926</v>
      </c>
      <c r="M287" s="2">
        <f t="shared" si="24"/>
        <v>580</v>
      </c>
      <c r="N287" s="2">
        <f>IFERROR(VLOOKUP($G287,'Breakdown Log'!$B$3:$E$940,2,FALSE),0)</f>
        <v>0</v>
      </c>
      <c r="O287" s="2">
        <f>IFERROR(VLOOKUP($G287,'Breakdown Log'!$B$3:$E$940,3,FALSE),0)</f>
        <v>207</v>
      </c>
      <c r="P287" s="2">
        <f t="shared" si="25"/>
        <v>215</v>
      </c>
      <c r="Q287" s="2">
        <f t="shared" si="26"/>
        <v>158</v>
      </c>
      <c r="R287" s="38">
        <f t="shared" si="27"/>
        <v>1.6610958904109587</v>
      </c>
      <c r="S287" s="76">
        <f t="shared" si="28"/>
        <v>2.82</v>
      </c>
      <c r="T287" s="38">
        <f>2.82/365*N287+'Breakdown Log'!$H$28*P287</f>
        <v>0</v>
      </c>
      <c r="U287" s="78">
        <f>2.82/365*O287+'Breakdown Log'!$H$28*Q287</f>
        <v>1.5992876712328765</v>
      </c>
    </row>
    <row r="288" spans="2:21" ht="14.4" customHeight="1" x14ac:dyDescent="0.4">
      <c r="B288" s="30">
        <f t="shared" si="29"/>
        <v>287</v>
      </c>
      <c r="C288" s="2" t="s">
        <v>12</v>
      </c>
      <c r="D288" s="2" t="s">
        <v>22</v>
      </c>
      <c r="E288" s="2">
        <v>71</v>
      </c>
      <c r="F288" s="2" t="s">
        <v>310</v>
      </c>
      <c r="G288" s="2">
        <v>314</v>
      </c>
      <c r="H288" s="2">
        <v>25</v>
      </c>
      <c r="I288" s="2" t="s">
        <v>111</v>
      </c>
      <c r="J288" s="31">
        <v>42623</v>
      </c>
      <c r="K288" s="31">
        <v>44347</v>
      </c>
      <c r="L288" s="31">
        <v>44926</v>
      </c>
      <c r="M288" s="2">
        <f t="shared" si="24"/>
        <v>580</v>
      </c>
      <c r="N288" s="2">
        <f>IFERROR(VLOOKUP($G288,'Breakdown Log'!$B$3:$E$940,2,FALSE),0)</f>
        <v>0</v>
      </c>
      <c r="O288" s="2">
        <f>IFERROR(VLOOKUP($G288,'Breakdown Log'!$B$3:$E$940,3,FALSE),0)</f>
        <v>0</v>
      </c>
      <c r="P288" s="2">
        <f t="shared" si="25"/>
        <v>215</v>
      </c>
      <c r="Q288" s="2">
        <f t="shared" si="26"/>
        <v>365</v>
      </c>
      <c r="R288" s="38">
        <f t="shared" si="27"/>
        <v>1.6610958904109587</v>
      </c>
      <c r="S288" s="76">
        <f t="shared" si="28"/>
        <v>2.82</v>
      </c>
      <c r="T288" s="38">
        <f>2.82/365*N288+'Breakdown Log'!$H$28*P288</f>
        <v>0</v>
      </c>
      <c r="U288" s="78">
        <f>2.82/365*O288+'Breakdown Log'!$H$28*Q288</f>
        <v>0</v>
      </c>
    </row>
    <row r="289" spans="2:21" ht="14.4" customHeight="1" x14ac:dyDescent="0.4">
      <c r="B289" s="30">
        <f t="shared" si="29"/>
        <v>288</v>
      </c>
      <c r="C289" s="2" t="s">
        <v>12</v>
      </c>
      <c r="D289" s="2" t="s">
        <v>22</v>
      </c>
      <c r="E289" s="2">
        <v>71</v>
      </c>
      <c r="F289" s="2" t="s">
        <v>310</v>
      </c>
      <c r="G289" s="2">
        <v>315</v>
      </c>
      <c r="H289" s="2">
        <v>26</v>
      </c>
      <c r="I289" s="2" t="s">
        <v>313</v>
      </c>
      <c r="J289" s="31">
        <v>42900</v>
      </c>
      <c r="K289" s="31">
        <v>44347</v>
      </c>
      <c r="L289" s="31">
        <v>44926</v>
      </c>
      <c r="M289" s="2">
        <f t="shared" si="24"/>
        <v>580</v>
      </c>
      <c r="N289" s="2">
        <f>IFERROR(VLOOKUP($G289,'Breakdown Log'!$B$3:$E$940,2,FALSE),0)</f>
        <v>0</v>
      </c>
      <c r="O289" s="2">
        <f>IFERROR(VLOOKUP($G289,'Breakdown Log'!$B$3:$E$940,3,FALSE),0)</f>
        <v>0</v>
      </c>
      <c r="P289" s="2">
        <f t="shared" si="25"/>
        <v>215</v>
      </c>
      <c r="Q289" s="2">
        <f t="shared" si="26"/>
        <v>365</v>
      </c>
      <c r="R289" s="38">
        <f t="shared" si="27"/>
        <v>1.6610958904109587</v>
      </c>
      <c r="S289" s="76">
        <f t="shared" si="28"/>
        <v>2.82</v>
      </c>
      <c r="T289" s="38">
        <f>2.82/365*N289+'Breakdown Log'!$H$28*P289</f>
        <v>0</v>
      </c>
      <c r="U289" s="78">
        <f>2.82/365*O289+'Breakdown Log'!$H$28*Q289</f>
        <v>0</v>
      </c>
    </row>
    <row r="290" spans="2:21" ht="14.4" customHeight="1" x14ac:dyDescent="0.4">
      <c r="B290" s="30">
        <f t="shared" si="29"/>
        <v>289</v>
      </c>
      <c r="C290" s="2" t="s">
        <v>12</v>
      </c>
      <c r="D290" s="2" t="s">
        <v>22</v>
      </c>
      <c r="E290" s="2">
        <v>71</v>
      </c>
      <c r="F290" s="2" t="s">
        <v>310</v>
      </c>
      <c r="G290" s="2">
        <v>316</v>
      </c>
      <c r="H290" s="2">
        <v>27</v>
      </c>
      <c r="I290" s="2" t="s">
        <v>1820</v>
      </c>
      <c r="J290" s="31">
        <v>42297</v>
      </c>
      <c r="K290" s="31">
        <v>44347</v>
      </c>
      <c r="L290" s="31">
        <v>44926</v>
      </c>
      <c r="M290" s="2">
        <f t="shared" si="24"/>
        <v>580</v>
      </c>
      <c r="N290" s="2">
        <f>IFERROR(VLOOKUP($G290,'Breakdown Log'!$B$3:$E$940,2,FALSE),0)</f>
        <v>0</v>
      </c>
      <c r="O290" s="2">
        <f>IFERROR(VLOOKUP($G290,'Breakdown Log'!$B$3:$E$940,3,FALSE),0)</f>
        <v>0</v>
      </c>
      <c r="P290" s="2">
        <f t="shared" si="25"/>
        <v>215</v>
      </c>
      <c r="Q290" s="2">
        <f t="shared" si="26"/>
        <v>365</v>
      </c>
      <c r="R290" s="38">
        <f t="shared" si="27"/>
        <v>1.6610958904109587</v>
      </c>
      <c r="S290" s="76">
        <f t="shared" si="28"/>
        <v>2.82</v>
      </c>
      <c r="T290" s="38">
        <f>2.82/365*N290+'Breakdown Log'!$H$28*P290</f>
        <v>0</v>
      </c>
      <c r="U290" s="78">
        <f>2.82/365*O290+'Breakdown Log'!$H$28*Q290</f>
        <v>0</v>
      </c>
    </row>
    <row r="291" spans="2:21" ht="14.4" customHeight="1" x14ac:dyDescent="0.4">
      <c r="B291" s="30">
        <f t="shared" si="29"/>
        <v>290</v>
      </c>
      <c r="C291" s="2" t="s">
        <v>12</v>
      </c>
      <c r="D291" s="2" t="s">
        <v>22</v>
      </c>
      <c r="E291" s="2">
        <v>71</v>
      </c>
      <c r="F291" s="2" t="s">
        <v>310</v>
      </c>
      <c r="G291" s="2">
        <v>317</v>
      </c>
      <c r="H291" s="2">
        <v>28</v>
      </c>
      <c r="I291" s="2" t="s">
        <v>25</v>
      </c>
      <c r="J291" s="31">
        <v>42623</v>
      </c>
      <c r="K291" s="31">
        <v>44347</v>
      </c>
      <c r="L291" s="31">
        <v>44926</v>
      </c>
      <c r="M291" s="2">
        <f t="shared" si="24"/>
        <v>580</v>
      </c>
      <c r="N291" s="2">
        <f>IFERROR(VLOOKUP($G291,'Breakdown Log'!$B$3:$E$940,2,FALSE),0)</f>
        <v>0</v>
      </c>
      <c r="O291" s="2">
        <f>IFERROR(VLOOKUP($G291,'Breakdown Log'!$B$3:$E$940,3,FALSE),0)</f>
        <v>0</v>
      </c>
      <c r="P291" s="2">
        <f t="shared" si="25"/>
        <v>215</v>
      </c>
      <c r="Q291" s="2">
        <f t="shared" si="26"/>
        <v>365</v>
      </c>
      <c r="R291" s="38">
        <f t="shared" si="27"/>
        <v>1.6610958904109587</v>
      </c>
      <c r="S291" s="76">
        <f t="shared" si="28"/>
        <v>2.82</v>
      </c>
      <c r="T291" s="38">
        <f>2.82/365*N291+'Breakdown Log'!$H$28*P291</f>
        <v>0</v>
      </c>
      <c r="U291" s="78">
        <f>2.82/365*O291+'Breakdown Log'!$H$28*Q291</f>
        <v>0</v>
      </c>
    </row>
    <row r="292" spans="2:21" ht="14.4" customHeight="1" x14ac:dyDescent="0.4">
      <c r="B292" s="30">
        <f t="shared" si="29"/>
        <v>291</v>
      </c>
      <c r="C292" s="2" t="s">
        <v>12</v>
      </c>
      <c r="D292" s="2" t="s">
        <v>22</v>
      </c>
      <c r="E292" s="2">
        <v>71</v>
      </c>
      <c r="F292" s="2" t="s">
        <v>310</v>
      </c>
      <c r="G292" s="2">
        <v>318</v>
      </c>
      <c r="H292" s="2">
        <v>29</v>
      </c>
      <c r="I292" s="2" t="s">
        <v>314</v>
      </c>
      <c r="J292" s="31">
        <v>42087</v>
      </c>
      <c r="K292" s="31">
        <v>44347</v>
      </c>
      <c r="L292" s="31">
        <v>44926</v>
      </c>
      <c r="M292" s="2">
        <f t="shared" si="24"/>
        <v>580</v>
      </c>
      <c r="N292" s="2">
        <f>IFERROR(VLOOKUP($G292,'Breakdown Log'!$B$3:$E$940,2,FALSE),0)</f>
        <v>0</v>
      </c>
      <c r="O292" s="2">
        <f>IFERROR(VLOOKUP($G292,'Breakdown Log'!$B$3:$E$940,3,FALSE),0)</f>
        <v>0</v>
      </c>
      <c r="P292" s="2">
        <f t="shared" si="25"/>
        <v>215</v>
      </c>
      <c r="Q292" s="2">
        <f t="shared" si="26"/>
        <v>365</v>
      </c>
      <c r="R292" s="38">
        <f t="shared" si="27"/>
        <v>1.6610958904109587</v>
      </c>
      <c r="S292" s="76">
        <f t="shared" si="28"/>
        <v>2.82</v>
      </c>
      <c r="T292" s="38">
        <f>2.82/365*N292+'Breakdown Log'!$H$28*P292</f>
        <v>0</v>
      </c>
      <c r="U292" s="78">
        <f>2.82/365*O292+'Breakdown Log'!$H$28*Q292</f>
        <v>0</v>
      </c>
    </row>
    <row r="293" spans="2:21" ht="14.4" customHeight="1" x14ac:dyDescent="0.4">
      <c r="B293" s="30">
        <f t="shared" si="29"/>
        <v>292</v>
      </c>
      <c r="C293" s="2" t="s">
        <v>12</v>
      </c>
      <c r="D293" s="2" t="s">
        <v>22</v>
      </c>
      <c r="E293" s="2">
        <v>71</v>
      </c>
      <c r="F293" s="2" t="s">
        <v>310</v>
      </c>
      <c r="G293" s="2">
        <v>319</v>
      </c>
      <c r="H293" s="2">
        <v>30</v>
      </c>
      <c r="I293" s="2" t="s">
        <v>2662</v>
      </c>
      <c r="J293" s="31">
        <v>42623</v>
      </c>
      <c r="K293" s="31">
        <v>44347</v>
      </c>
      <c r="L293" s="31">
        <v>44926</v>
      </c>
      <c r="M293" s="2">
        <f t="shared" si="24"/>
        <v>580</v>
      </c>
      <c r="N293" s="2">
        <f>IFERROR(VLOOKUP($G293,'Breakdown Log'!$B$3:$E$940,2,FALSE),0)</f>
        <v>0</v>
      </c>
      <c r="O293" s="2">
        <f>IFERROR(VLOOKUP($G293,'Breakdown Log'!$B$3:$E$940,3,FALSE),0)</f>
        <v>0</v>
      </c>
      <c r="P293" s="2">
        <f t="shared" si="25"/>
        <v>215</v>
      </c>
      <c r="Q293" s="2">
        <f t="shared" si="26"/>
        <v>365</v>
      </c>
      <c r="R293" s="38">
        <f t="shared" si="27"/>
        <v>1.6610958904109587</v>
      </c>
      <c r="S293" s="76">
        <f t="shared" si="28"/>
        <v>2.82</v>
      </c>
      <c r="T293" s="38">
        <f>2.82/365*N293+'Breakdown Log'!$H$28*P293</f>
        <v>0</v>
      </c>
      <c r="U293" s="78">
        <f>2.82/365*O293+'Breakdown Log'!$H$28*Q293</f>
        <v>0</v>
      </c>
    </row>
    <row r="294" spans="2:21" ht="14.4" customHeight="1" x14ac:dyDescent="0.4">
      <c r="B294" s="30">
        <f t="shared" si="29"/>
        <v>293</v>
      </c>
      <c r="C294" s="2" t="s">
        <v>12</v>
      </c>
      <c r="D294" s="2" t="s">
        <v>22</v>
      </c>
      <c r="E294" s="2">
        <v>71</v>
      </c>
      <c r="F294" s="2" t="s">
        <v>310</v>
      </c>
      <c r="G294" s="2">
        <v>320</v>
      </c>
      <c r="H294" s="2">
        <v>31</v>
      </c>
      <c r="I294" s="2" t="s">
        <v>316</v>
      </c>
      <c r="J294" s="31">
        <v>42623</v>
      </c>
      <c r="K294" s="31">
        <v>44347</v>
      </c>
      <c r="L294" s="31">
        <v>44926</v>
      </c>
      <c r="M294" s="2">
        <f t="shared" si="24"/>
        <v>580</v>
      </c>
      <c r="N294" s="2">
        <f>IFERROR(VLOOKUP($G294,'Breakdown Log'!$B$3:$E$940,2,FALSE),0)</f>
        <v>215</v>
      </c>
      <c r="O294" s="2">
        <f>IFERROR(VLOOKUP($G294,'Breakdown Log'!$B$3:$E$940,3,FALSE),0)</f>
        <v>116</v>
      </c>
      <c r="P294" s="2">
        <f t="shared" si="25"/>
        <v>0</v>
      </c>
      <c r="Q294" s="2">
        <f t="shared" si="26"/>
        <v>249</v>
      </c>
      <c r="R294" s="38">
        <f t="shared" si="27"/>
        <v>1.6610958904109587</v>
      </c>
      <c r="S294" s="76">
        <f t="shared" si="28"/>
        <v>2.82</v>
      </c>
      <c r="T294" s="38">
        <f>2.82/365*N294+'Breakdown Log'!$H$28*P294</f>
        <v>1.6610958904109587</v>
      </c>
      <c r="U294" s="78">
        <f>2.82/365*O294+'Breakdown Log'!$H$28*Q294</f>
        <v>0.89621917808219165</v>
      </c>
    </row>
    <row r="295" spans="2:21" ht="14.4" customHeight="1" x14ac:dyDescent="0.4">
      <c r="B295" s="30">
        <f t="shared" si="29"/>
        <v>294</v>
      </c>
      <c r="C295" s="2" t="s">
        <v>12</v>
      </c>
      <c r="D295" s="2" t="s">
        <v>317</v>
      </c>
      <c r="E295" s="2">
        <v>1071</v>
      </c>
      <c r="F295" s="2" t="s">
        <v>318</v>
      </c>
      <c r="G295" s="2">
        <v>321</v>
      </c>
      <c r="H295" s="2">
        <v>12</v>
      </c>
      <c r="I295" s="2" t="s">
        <v>319</v>
      </c>
      <c r="J295" s="31">
        <v>42894</v>
      </c>
      <c r="K295" s="31">
        <v>44347</v>
      </c>
      <c r="L295" s="31">
        <v>44926</v>
      </c>
      <c r="M295" s="2">
        <f t="shared" si="24"/>
        <v>580</v>
      </c>
      <c r="N295" s="2">
        <f>IFERROR(VLOOKUP($G295,'Breakdown Log'!$B$3:$E$940,2,FALSE),0)</f>
        <v>0</v>
      </c>
      <c r="O295" s="2">
        <f>IFERROR(VLOOKUP($G295,'Breakdown Log'!$B$3:$E$940,3,FALSE),0)</f>
        <v>0</v>
      </c>
      <c r="P295" s="2">
        <f t="shared" si="25"/>
        <v>215</v>
      </c>
      <c r="Q295" s="2">
        <f t="shared" si="26"/>
        <v>365</v>
      </c>
      <c r="R295" s="38">
        <f t="shared" si="27"/>
        <v>1.6610958904109587</v>
      </c>
      <c r="S295" s="76">
        <f t="shared" si="28"/>
        <v>2.82</v>
      </c>
      <c r="T295" s="38">
        <f>2.82/365*N295+'Breakdown Log'!$H$28*P295</f>
        <v>0</v>
      </c>
      <c r="U295" s="78">
        <f>2.82/365*O295+'Breakdown Log'!$H$28*Q295</f>
        <v>0</v>
      </c>
    </row>
    <row r="296" spans="2:21" ht="14.4" customHeight="1" x14ac:dyDescent="0.4">
      <c r="B296" s="30">
        <f t="shared" si="29"/>
        <v>295</v>
      </c>
      <c r="C296" s="2" t="s">
        <v>12</v>
      </c>
      <c r="D296" s="2" t="s">
        <v>317</v>
      </c>
      <c r="E296" s="2">
        <v>1071</v>
      </c>
      <c r="F296" s="2" t="s">
        <v>318</v>
      </c>
      <c r="G296" s="2">
        <v>322</v>
      </c>
      <c r="H296" s="2">
        <v>11</v>
      </c>
      <c r="I296" s="2" t="s">
        <v>320</v>
      </c>
      <c r="J296" s="31">
        <v>42221</v>
      </c>
      <c r="K296" s="31">
        <v>44347</v>
      </c>
      <c r="L296" s="31">
        <v>44926</v>
      </c>
      <c r="M296" s="2">
        <f t="shared" si="24"/>
        <v>580</v>
      </c>
      <c r="N296" s="2">
        <f>IFERROR(VLOOKUP($G296,'Breakdown Log'!$B$3:$E$940,2,FALSE),0)</f>
        <v>0</v>
      </c>
      <c r="O296" s="2">
        <f>IFERROR(VLOOKUP($G296,'Breakdown Log'!$B$3:$E$940,3,FALSE),0)</f>
        <v>0</v>
      </c>
      <c r="P296" s="2">
        <f t="shared" si="25"/>
        <v>215</v>
      </c>
      <c r="Q296" s="2">
        <f t="shared" si="26"/>
        <v>365</v>
      </c>
      <c r="R296" s="38">
        <f t="shared" si="27"/>
        <v>1.6610958904109587</v>
      </c>
      <c r="S296" s="76">
        <f t="shared" si="28"/>
        <v>2.82</v>
      </c>
      <c r="T296" s="38">
        <f>2.82/365*N296+'Breakdown Log'!$H$28*P296</f>
        <v>0</v>
      </c>
      <c r="U296" s="78">
        <f>2.82/365*O296+'Breakdown Log'!$H$28*Q296</f>
        <v>0</v>
      </c>
    </row>
    <row r="297" spans="2:21" ht="14.4" customHeight="1" x14ac:dyDescent="0.4">
      <c r="B297" s="30">
        <f t="shared" si="29"/>
        <v>296</v>
      </c>
      <c r="C297" s="2" t="s">
        <v>12</v>
      </c>
      <c r="D297" s="2" t="s">
        <v>317</v>
      </c>
      <c r="E297" s="2">
        <v>1071</v>
      </c>
      <c r="F297" s="2" t="s">
        <v>318</v>
      </c>
      <c r="G297" s="2">
        <v>323</v>
      </c>
      <c r="H297" s="2">
        <v>13</v>
      </c>
      <c r="I297" s="2" t="s">
        <v>319</v>
      </c>
      <c r="J297" s="31">
        <v>42894</v>
      </c>
      <c r="K297" s="31">
        <v>44347</v>
      </c>
      <c r="L297" s="31">
        <v>44926</v>
      </c>
      <c r="M297" s="2">
        <f t="shared" si="24"/>
        <v>580</v>
      </c>
      <c r="N297" s="2">
        <f>IFERROR(VLOOKUP($G297,'Breakdown Log'!$B$3:$E$940,2,FALSE),0)</f>
        <v>0</v>
      </c>
      <c r="O297" s="2">
        <f>IFERROR(VLOOKUP($G297,'Breakdown Log'!$B$3:$E$940,3,FALSE),0)</f>
        <v>0</v>
      </c>
      <c r="P297" s="2">
        <f t="shared" si="25"/>
        <v>215</v>
      </c>
      <c r="Q297" s="2">
        <f t="shared" si="26"/>
        <v>365</v>
      </c>
      <c r="R297" s="38">
        <f t="shared" si="27"/>
        <v>1.6610958904109587</v>
      </c>
      <c r="S297" s="76">
        <f t="shared" si="28"/>
        <v>2.82</v>
      </c>
      <c r="T297" s="38">
        <f>2.82/365*N297+'Breakdown Log'!$H$28*P297</f>
        <v>0</v>
      </c>
      <c r="U297" s="78">
        <f>2.82/365*O297+'Breakdown Log'!$H$28*Q297</f>
        <v>0</v>
      </c>
    </row>
    <row r="298" spans="2:21" ht="14.4" customHeight="1" x14ac:dyDescent="0.4">
      <c r="B298" s="30">
        <f t="shared" si="29"/>
        <v>297</v>
      </c>
      <c r="C298" s="2" t="s">
        <v>12</v>
      </c>
      <c r="D298" s="2" t="s">
        <v>22</v>
      </c>
      <c r="E298" s="2">
        <v>947</v>
      </c>
      <c r="F298" s="2" t="s">
        <v>23</v>
      </c>
      <c r="G298" s="2">
        <v>324</v>
      </c>
      <c r="H298" s="2">
        <v>9</v>
      </c>
      <c r="I298" s="2" t="s">
        <v>2543</v>
      </c>
      <c r="J298" s="31">
        <v>42122</v>
      </c>
      <c r="K298" s="31">
        <v>44347</v>
      </c>
      <c r="L298" s="31">
        <v>44926</v>
      </c>
      <c r="M298" s="2">
        <f t="shared" si="24"/>
        <v>580</v>
      </c>
      <c r="N298" s="2">
        <f>IFERROR(VLOOKUP($G298,'Breakdown Log'!$B$3:$E$940,2,FALSE),0)</f>
        <v>117</v>
      </c>
      <c r="O298" s="2">
        <f>IFERROR(VLOOKUP($G298,'Breakdown Log'!$B$3:$E$940,3,FALSE),0)</f>
        <v>0</v>
      </c>
      <c r="P298" s="2">
        <f t="shared" si="25"/>
        <v>98</v>
      </c>
      <c r="Q298" s="2">
        <f t="shared" si="26"/>
        <v>365</v>
      </c>
      <c r="R298" s="38">
        <f t="shared" si="27"/>
        <v>1.6610958904109587</v>
      </c>
      <c r="S298" s="76">
        <f t="shared" si="28"/>
        <v>2.82</v>
      </c>
      <c r="T298" s="38">
        <f>2.82/365*N298+'Breakdown Log'!$H$28*P298</f>
        <v>0.90394520547945201</v>
      </c>
      <c r="U298" s="78">
        <f>2.82/365*O298+'Breakdown Log'!$H$28*Q298</f>
        <v>0</v>
      </c>
    </row>
    <row r="299" spans="2:21" ht="14.4" customHeight="1" x14ac:dyDescent="0.4">
      <c r="B299" s="30">
        <f t="shared" si="29"/>
        <v>298</v>
      </c>
      <c r="C299" s="2" t="s">
        <v>12</v>
      </c>
      <c r="D299" s="2" t="s">
        <v>322</v>
      </c>
      <c r="E299" s="2">
        <v>60</v>
      </c>
      <c r="F299" s="2" t="s">
        <v>323</v>
      </c>
      <c r="G299" s="2">
        <v>325</v>
      </c>
      <c r="H299" s="2">
        <v>4</v>
      </c>
      <c r="I299" s="2" t="s">
        <v>313</v>
      </c>
      <c r="J299" s="31">
        <v>42700</v>
      </c>
      <c r="K299" s="31">
        <v>44347</v>
      </c>
      <c r="L299" s="31">
        <v>44926</v>
      </c>
      <c r="M299" s="2">
        <f t="shared" si="24"/>
        <v>580</v>
      </c>
      <c r="N299" s="2">
        <f>IFERROR(VLOOKUP($G299,'Breakdown Log'!$B$3:$E$940,2,FALSE),0)</f>
        <v>215</v>
      </c>
      <c r="O299" s="2">
        <f>IFERROR(VLOOKUP($G299,'Breakdown Log'!$B$3:$E$940,3,FALSE),0)</f>
        <v>365</v>
      </c>
      <c r="P299" s="2">
        <f t="shared" si="25"/>
        <v>0</v>
      </c>
      <c r="Q299" s="2">
        <f t="shared" si="26"/>
        <v>0</v>
      </c>
      <c r="R299" s="38">
        <f t="shared" si="27"/>
        <v>1.6610958904109587</v>
      </c>
      <c r="S299" s="76">
        <f t="shared" si="28"/>
        <v>2.82</v>
      </c>
      <c r="T299" s="38">
        <f>2.82/365*N299+'Breakdown Log'!$H$28*P299</f>
        <v>1.6610958904109587</v>
      </c>
      <c r="U299" s="78">
        <f>2.82/365*O299+'Breakdown Log'!$H$28*Q299</f>
        <v>2.82</v>
      </c>
    </row>
    <row r="300" spans="2:21" ht="14.4" customHeight="1" x14ac:dyDescent="0.4">
      <c r="B300" s="30">
        <f t="shared" si="29"/>
        <v>299</v>
      </c>
      <c r="C300" s="2" t="s">
        <v>12</v>
      </c>
      <c r="D300" s="2" t="s">
        <v>322</v>
      </c>
      <c r="E300" s="2">
        <v>60</v>
      </c>
      <c r="F300" s="2" t="s">
        <v>323</v>
      </c>
      <c r="G300" s="2">
        <v>326</v>
      </c>
      <c r="H300" s="2">
        <v>8</v>
      </c>
      <c r="I300" s="2" t="s">
        <v>324</v>
      </c>
      <c r="J300" s="31">
        <v>42700</v>
      </c>
      <c r="K300" s="31">
        <v>44347</v>
      </c>
      <c r="L300" s="31">
        <v>44926</v>
      </c>
      <c r="M300" s="2">
        <f t="shared" si="24"/>
        <v>580</v>
      </c>
      <c r="N300" s="2">
        <f>IFERROR(VLOOKUP($G300,'Breakdown Log'!$B$3:$E$940,2,FALSE),0)</f>
        <v>215</v>
      </c>
      <c r="O300" s="2">
        <f>IFERROR(VLOOKUP($G300,'Breakdown Log'!$B$3:$E$940,3,FALSE),0)</f>
        <v>365</v>
      </c>
      <c r="P300" s="2">
        <f t="shared" si="25"/>
        <v>0</v>
      </c>
      <c r="Q300" s="2">
        <f t="shared" si="26"/>
        <v>0</v>
      </c>
      <c r="R300" s="38">
        <f t="shared" si="27"/>
        <v>1.6610958904109587</v>
      </c>
      <c r="S300" s="76">
        <f t="shared" si="28"/>
        <v>2.82</v>
      </c>
      <c r="T300" s="38">
        <f>2.82/365*N300+'Breakdown Log'!$H$28*P300</f>
        <v>1.6610958904109587</v>
      </c>
      <c r="U300" s="78">
        <f>2.82/365*O300+'Breakdown Log'!$H$28*Q300</f>
        <v>2.82</v>
      </c>
    </row>
    <row r="301" spans="2:21" ht="14.4" customHeight="1" x14ac:dyDescent="0.4">
      <c r="B301" s="30">
        <f t="shared" si="29"/>
        <v>300</v>
      </c>
      <c r="C301" s="2" t="s">
        <v>12</v>
      </c>
      <c r="D301" s="2" t="s">
        <v>322</v>
      </c>
      <c r="E301" s="2">
        <v>60</v>
      </c>
      <c r="F301" s="2" t="s">
        <v>323</v>
      </c>
      <c r="G301" s="2">
        <v>327</v>
      </c>
      <c r="H301" s="2">
        <v>51</v>
      </c>
      <c r="I301" s="2" t="s">
        <v>325</v>
      </c>
      <c r="J301" s="31">
        <v>42895</v>
      </c>
      <c r="K301" s="31">
        <v>44347</v>
      </c>
      <c r="L301" s="31">
        <v>44926</v>
      </c>
      <c r="M301" s="2">
        <f t="shared" si="24"/>
        <v>580</v>
      </c>
      <c r="N301" s="2">
        <f>IFERROR(VLOOKUP($G301,'Breakdown Log'!$B$3:$E$940,2,FALSE),0)</f>
        <v>215</v>
      </c>
      <c r="O301" s="2">
        <f>IFERROR(VLOOKUP($G301,'Breakdown Log'!$B$3:$E$940,3,FALSE),0)</f>
        <v>365</v>
      </c>
      <c r="P301" s="2">
        <f t="shared" si="25"/>
        <v>0</v>
      </c>
      <c r="Q301" s="2">
        <f t="shared" si="26"/>
        <v>0</v>
      </c>
      <c r="R301" s="38">
        <f t="shared" si="27"/>
        <v>1.6610958904109587</v>
      </c>
      <c r="S301" s="76">
        <f t="shared" si="28"/>
        <v>2.82</v>
      </c>
      <c r="T301" s="38">
        <f>2.82/365*N301+'Breakdown Log'!$H$28*P301</f>
        <v>1.6610958904109587</v>
      </c>
      <c r="U301" s="78">
        <f>2.82/365*O301+'Breakdown Log'!$H$28*Q301</f>
        <v>2.82</v>
      </c>
    </row>
    <row r="302" spans="2:21" ht="14.4" customHeight="1" x14ac:dyDescent="0.4">
      <c r="B302" s="30">
        <f t="shared" si="29"/>
        <v>301</v>
      </c>
      <c r="C302" s="2" t="s">
        <v>12</v>
      </c>
      <c r="D302" s="2" t="s">
        <v>322</v>
      </c>
      <c r="E302" s="2">
        <v>60</v>
      </c>
      <c r="F302" s="2" t="s">
        <v>323</v>
      </c>
      <c r="G302" s="2">
        <v>328</v>
      </c>
      <c r="H302" s="2">
        <v>52</v>
      </c>
      <c r="I302" s="2" t="s">
        <v>326</v>
      </c>
      <c r="J302" s="31">
        <v>42895</v>
      </c>
      <c r="K302" s="31">
        <v>44347</v>
      </c>
      <c r="L302" s="31">
        <v>44926</v>
      </c>
      <c r="M302" s="2">
        <f t="shared" si="24"/>
        <v>580</v>
      </c>
      <c r="N302" s="2">
        <f>IFERROR(VLOOKUP($G302,'Breakdown Log'!$B$3:$E$940,2,FALSE),0)</f>
        <v>0</v>
      </c>
      <c r="O302" s="2">
        <f>IFERROR(VLOOKUP($G302,'Breakdown Log'!$B$3:$E$940,3,FALSE),0)</f>
        <v>0</v>
      </c>
      <c r="P302" s="2">
        <f t="shared" si="25"/>
        <v>215</v>
      </c>
      <c r="Q302" s="2">
        <f t="shared" si="26"/>
        <v>365</v>
      </c>
      <c r="R302" s="38">
        <f t="shared" si="27"/>
        <v>1.6610958904109587</v>
      </c>
      <c r="S302" s="76">
        <f t="shared" si="28"/>
        <v>2.82</v>
      </c>
      <c r="T302" s="38">
        <f>2.82/365*N302+'Breakdown Log'!$H$28*P302</f>
        <v>0</v>
      </c>
      <c r="U302" s="78">
        <f>2.82/365*O302+'Breakdown Log'!$H$28*Q302</f>
        <v>0</v>
      </c>
    </row>
    <row r="303" spans="2:21" ht="14.4" customHeight="1" x14ac:dyDescent="0.4">
      <c r="B303" s="30">
        <f t="shared" si="29"/>
        <v>302</v>
      </c>
      <c r="C303" s="2" t="s">
        <v>12</v>
      </c>
      <c r="D303" s="2" t="s">
        <v>322</v>
      </c>
      <c r="E303" s="2">
        <v>60</v>
      </c>
      <c r="F303" s="2" t="s">
        <v>323</v>
      </c>
      <c r="G303" s="2">
        <v>329</v>
      </c>
      <c r="H303" s="2">
        <v>53</v>
      </c>
      <c r="I303" s="2" t="s">
        <v>111</v>
      </c>
      <c r="J303" s="31">
        <v>42895</v>
      </c>
      <c r="K303" s="31">
        <v>44347</v>
      </c>
      <c r="L303" s="31">
        <v>44926</v>
      </c>
      <c r="M303" s="2">
        <f t="shared" si="24"/>
        <v>580</v>
      </c>
      <c r="N303" s="2">
        <f>IFERROR(VLOOKUP($G303,'Breakdown Log'!$B$3:$E$940,2,FALSE),0)</f>
        <v>0</v>
      </c>
      <c r="O303" s="2">
        <f>IFERROR(VLOOKUP($G303,'Breakdown Log'!$B$3:$E$940,3,FALSE),0)</f>
        <v>0</v>
      </c>
      <c r="P303" s="2">
        <f t="shared" si="25"/>
        <v>215</v>
      </c>
      <c r="Q303" s="2">
        <f t="shared" si="26"/>
        <v>365</v>
      </c>
      <c r="R303" s="38">
        <f t="shared" si="27"/>
        <v>1.6610958904109587</v>
      </c>
      <c r="S303" s="76">
        <f t="shared" si="28"/>
        <v>2.82</v>
      </c>
      <c r="T303" s="38">
        <f>2.82/365*N303+'Breakdown Log'!$H$28*P303</f>
        <v>0</v>
      </c>
      <c r="U303" s="78">
        <f>2.82/365*O303+'Breakdown Log'!$H$28*Q303</f>
        <v>0</v>
      </c>
    </row>
    <row r="304" spans="2:21" ht="14.4" customHeight="1" x14ac:dyDescent="0.4">
      <c r="B304" s="30">
        <f t="shared" si="29"/>
        <v>303</v>
      </c>
      <c r="C304" s="2" t="s">
        <v>12</v>
      </c>
      <c r="D304" s="2" t="s">
        <v>322</v>
      </c>
      <c r="E304" s="2">
        <v>60</v>
      </c>
      <c r="F304" s="2" t="s">
        <v>323</v>
      </c>
      <c r="G304" s="2">
        <v>330</v>
      </c>
      <c r="H304" s="2">
        <v>54</v>
      </c>
      <c r="I304" s="2" t="s">
        <v>111</v>
      </c>
      <c r="J304" s="31">
        <v>42895</v>
      </c>
      <c r="K304" s="31">
        <v>44347</v>
      </c>
      <c r="L304" s="31">
        <v>44926</v>
      </c>
      <c r="M304" s="2">
        <f t="shared" si="24"/>
        <v>580</v>
      </c>
      <c r="N304" s="2">
        <f>IFERROR(VLOOKUP($G304,'Breakdown Log'!$B$3:$E$940,2,FALSE),0)</f>
        <v>0</v>
      </c>
      <c r="O304" s="2">
        <f>IFERROR(VLOOKUP($G304,'Breakdown Log'!$B$3:$E$940,3,FALSE),0)</f>
        <v>0</v>
      </c>
      <c r="P304" s="2">
        <f t="shared" si="25"/>
        <v>215</v>
      </c>
      <c r="Q304" s="2">
        <f t="shared" si="26"/>
        <v>365</v>
      </c>
      <c r="R304" s="38">
        <f t="shared" si="27"/>
        <v>1.6610958904109587</v>
      </c>
      <c r="S304" s="76">
        <f t="shared" si="28"/>
        <v>2.82</v>
      </c>
      <c r="T304" s="38">
        <f>2.82/365*N304+'Breakdown Log'!$H$28*P304</f>
        <v>0</v>
      </c>
      <c r="U304" s="78">
        <f>2.82/365*O304+'Breakdown Log'!$H$28*Q304</f>
        <v>0</v>
      </c>
    </row>
    <row r="305" spans="2:21" ht="14.4" customHeight="1" x14ac:dyDescent="0.4">
      <c r="B305" s="30">
        <f t="shared" si="29"/>
        <v>304</v>
      </c>
      <c r="C305" s="2" t="s">
        <v>12</v>
      </c>
      <c r="D305" s="2" t="s">
        <v>322</v>
      </c>
      <c r="E305" s="2">
        <v>60</v>
      </c>
      <c r="F305" s="2" t="s">
        <v>323</v>
      </c>
      <c r="G305" s="2">
        <v>331</v>
      </c>
      <c r="H305" s="2">
        <v>55</v>
      </c>
      <c r="I305" s="2" t="s">
        <v>140</v>
      </c>
      <c r="J305" s="31">
        <v>42932</v>
      </c>
      <c r="K305" s="31">
        <v>44347</v>
      </c>
      <c r="L305" s="31">
        <v>44926</v>
      </c>
      <c r="M305" s="2">
        <f t="shared" si="24"/>
        <v>580</v>
      </c>
      <c r="N305" s="2">
        <f>IFERROR(VLOOKUP($G305,'Breakdown Log'!$B$3:$E$940,2,FALSE),0)</f>
        <v>215</v>
      </c>
      <c r="O305" s="2">
        <f>IFERROR(VLOOKUP($G305,'Breakdown Log'!$B$3:$E$940,3,FALSE),0)</f>
        <v>365</v>
      </c>
      <c r="P305" s="2">
        <f t="shared" si="25"/>
        <v>0</v>
      </c>
      <c r="Q305" s="2">
        <f t="shared" si="26"/>
        <v>0</v>
      </c>
      <c r="R305" s="38">
        <f t="shared" si="27"/>
        <v>1.6610958904109587</v>
      </c>
      <c r="S305" s="76">
        <f t="shared" si="28"/>
        <v>2.82</v>
      </c>
      <c r="T305" s="38">
        <f>2.82/365*N305+'Breakdown Log'!$H$28*P305</f>
        <v>1.6610958904109587</v>
      </c>
      <c r="U305" s="78">
        <f>2.82/365*O305+'Breakdown Log'!$H$28*Q305</f>
        <v>2.82</v>
      </c>
    </row>
    <row r="306" spans="2:21" ht="14.4" customHeight="1" x14ac:dyDescent="0.4">
      <c r="B306" s="30">
        <f t="shared" si="29"/>
        <v>305</v>
      </c>
      <c r="C306" s="2" t="s">
        <v>12</v>
      </c>
      <c r="D306" s="2" t="s">
        <v>322</v>
      </c>
      <c r="E306" s="2">
        <v>60</v>
      </c>
      <c r="F306" s="2" t="s">
        <v>323</v>
      </c>
      <c r="G306" s="2">
        <v>332</v>
      </c>
      <c r="H306" s="2">
        <v>56</v>
      </c>
      <c r="I306" s="2" t="s">
        <v>327</v>
      </c>
      <c r="J306" s="31">
        <v>42932</v>
      </c>
      <c r="K306" s="31">
        <v>44347</v>
      </c>
      <c r="L306" s="31">
        <v>44926</v>
      </c>
      <c r="M306" s="2">
        <f t="shared" si="24"/>
        <v>580</v>
      </c>
      <c r="N306" s="2">
        <f>IFERROR(VLOOKUP($G306,'Breakdown Log'!$B$3:$E$940,2,FALSE),0)</f>
        <v>0</v>
      </c>
      <c r="O306" s="2">
        <f>IFERROR(VLOOKUP($G306,'Breakdown Log'!$B$3:$E$940,3,FALSE),0)</f>
        <v>0</v>
      </c>
      <c r="P306" s="2">
        <f t="shared" si="25"/>
        <v>215</v>
      </c>
      <c r="Q306" s="2">
        <f t="shared" si="26"/>
        <v>365</v>
      </c>
      <c r="R306" s="38">
        <f t="shared" si="27"/>
        <v>1.6610958904109587</v>
      </c>
      <c r="S306" s="76">
        <f t="shared" si="28"/>
        <v>2.82</v>
      </c>
      <c r="T306" s="38">
        <f>2.82/365*N306+'Breakdown Log'!$H$28*P306</f>
        <v>0</v>
      </c>
      <c r="U306" s="78">
        <f>2.82/365*O306+'Breakdown Log'!$H$28*Q306</f>
        <v>0</v>
      </c>
    </row>
    <row r="307" spans="2:21" ht="14.4" customHeight="1" x14ac:dyDescent="0.4">
      <c r="B307" s="30">
        <f t="shared" si="29"/>
        <v>306</v>
      </c>
      <c r="C307" s="2" t="s">
        <v>12</v>
      </c>
      <c r="D307" s="2" t="s">
        <v>322</v>
      </c>
      <c r="E307" s="2">
        <v>60</v>
      </c>
      <c r="F307" s="2" t="s">
        <v>323</v>
      </c>
      <c r="G307" s="2">
        <v>333</v>
      </c>
      <c r="H307" s="2">
        <v>46</v>
      </c>
      <c r="I307" s="2" t="s">
        <v>328</v>
      </c>
      <c r="J307" s="31">
        <v>42621</v>
      </c>
      <c r="K307" s="31">
        <v>44347</v>
      </c>
      <c r="L307" s="31">
        <v>44926</v>
      </c>
      <c r="M307" s="2">
        <f t="shared" si="24"/>
        <v>580</v>
      </c>
      <c r="N307" s="2">
        <f>IFERROR(VLOOKUP($G307,'Breakdown Log'!$B$3:$E$940,2,FALSE),0)</f>
        <v>0</v>
      </c>
      <c r="O307" s="2">
        <f>IFERROR(VLOOKUP($G307,'Breakdown Log'!$B$3:$E$940,3,FALSE),0)</f>
        <v>0</v>
      </c>
      <c r="P307" s="2">
        <f t="shared" si="25"/>
        <v>215</v>
      </c>
      <c r="Q307" s="2">
        <f t="shared" si="26"/>
        <v>365</v>
      </c>
      <c r="R307" s="38">
        <f t="shared" si="27"/>
        <v>1.6610958904109587</v>
      </c>
      <c r="S307" s="76">
        <f t="shared" si="28"/>
        <v>2.82</v>
      </c>
      <c r="T307" s="38">
        <f>2.82/365*N307+'Breakdown Log'!$H$28*P307</f>
        <v>0</v>
      </c>
      <c r="U307" s="78">
        <f>2.82/365*O307+'Breakdown Log'!$H$28*Q307</f>
        <v>0</v>
      </c>
    </row>
    <row r="308" spans="2:21" ht="14.4" customHeight="1" x14ac:dyDescent="0.4">
      <c r="B308" s="30">
        <f t="shared" si="29"/>
        <v>307</v>
      </c>
      <c r="C308" s="2" t="s">
        <v>12</v>
      </c>
      <c r="D308" s="2" t="s">
        <v>322</v>
      </c>
      <c r="E308" s="2">
        <v>60</v>
      </c>
      <c r="F308" s="2" t="s">
        <v>323</v>
      </c>
      <c r="G308" s="2">
        <v>334</v>
      </c>
      <c r="H308" s="2">
        <v>57</v>
      </c>
      <c r="I308" s="2" t="s">
        <v>329</v>
      </c>
      <c r="J308" s="31">
        <v>42932</v>
      </c>
      <c r="K308" s="31">
        <v>44347</v>
      </c>
      <c r="L308" s="31">
        <v>44926</v>
      </c>
      <c r="M308" s="2">
        <f t="shared" si="24"/>
        <v>580</v>
      </c>
      <c r="N308" s="2">
        <f>IFERROR(VLOOKUP($G308,'Breakdown Log'!$B$3:$E$940,2,FALSE),0)</f>
        <v>0</v>
      </c>
      <c r="O308" s="2">
        <f>IFERROR(VLOOKUP($G308,'Breakdown Log'!$B$3:$E$940,3,FALSE),0)</f>
        <v>0</v>
      </c>
      <c r="P308" s="2">
        <f t="shared" si="25"/>
        <v>215</v>
      </c>
      <c r="Q308" s="2">
        <f t="shared" si="26"/>
        <v>365</v>
      </c>
      <c r="R308" s="38">
        <f t="shared" si="27"/>
        <v>1.6610958904109587</v>
      </c>
      <c r="S308" s="76">
        <f t="shared" si="28"/>
        <v>2.82</v>
      </c>
      <c r="T308" s="38">
        <f>2.82/365*N308+'Breakdown Log'!$H$28*P308</f>
        <v>0</v>
      </c>
      <c r="U308" s="78">
        <f>2.82/365*O308+'Breakdown Log'!$H$28*Q308</f>
        <v>0</v>
      </c>
    </row>
    <row r="309" spans="2:21" ht="14.4" customHeight="1" x14ac:dyDescent="0.4">
      <c r="B309" s="30">
        <f t="shared" si="29"/>
        <v>308</v>
      </c>
      <c r="C309" s="2" t="s">
        <v>12</v>
      </c>
      <c r="D309" s="2" t="s">
        <v>322</v>
      </c>
      <c r="E309" s="2">
        <v>60</v>
      </c>
      <c r="F309" s="2" t="s">
        <v>323</v>
      </c>
      <c r="G309" s="2">
        <v>335</v>
      </c>
      <c r="H309" s="2">
        <v>58</v>
      </c>
      <c r="I309" s="2" t="s">
        <v>330</v>
      </c>
      <c r="J309" s="31">
        <v>42194</v>
      </c>
      <c r="K309" s="31">
        <v>44347</v>
      </c>
      <c r="L309" s="31">
        <v>44926</v>
      </c>
      <c r="M309" s="2">
        <f t="shared" si="24"/>
        <v>580</v>
      </c>
      <c r="N309" s="2">
        <f>IFERROR(VLOOKUP($G309,'Breakdown Log'!$B$3:$E$940,2,FALSE),0)</f>
        <v>0</v>
      </c>
      <c r="O309" s="2">
        <f>IFERROR(VLOOKUP($G309,'Breakdown Log'!$B$3:$E$940,3,FALSE),0)</f>
        <v>0</v>
      </c>
      <c r="P309" s="2">
        <f t="shared" si="25"/>
        <v>215</v>
      </c>
      <c r="Q309" s="2">
        <f t="shared" si="26"/>
        <v>365</v>
      </c>
      <c r="R309" s="38">
        <f t="shared" si="27"/>
        <v>1.6610958904109587</v>
      </c>
      <c r="S309" s="76">
        <f t="shared" si="28"/>
        <v>2.82</v>
      </c>
      <c r="T309" s="38">
        <f>2.82/365*N309+'Breakdown Log'!$H$28*P309</f>
        <v>0</v>
      </c>
      <c r="U309" s="78">
        <f>2.82/365*O309+'Breakdown Log'!$H$28*Q309</f>
        <v>0</v>
      </c>
    </row>
    <row r="310" spans="2:21" ht="14.4" customHeight="1" x14ac:dyDescent="0.4">
      <c r="B310" s="30">
        <f t="shared" si="29"/>
        <v>309</v>
      </c>
      <c r="C310" s="2" t="s">
        <v>12</v>
      </c>
      <c r="D310" s="2" t="s">
        <v>322</v>
      </c>
      <c r="E310" s="2">
        <v>60</v>
      </c>
      <c r="F310" s="2" t="s">
        <v>323</v>
      </c>
      <c r="G310" s="2">
        <v>336</v>
      </c>
      <c r="H310" s="2">
        <v>59</v>
      </c>
      <c r="I310" s="2" t="s">
        <v>331</v>
      </c>
      <c r="J310" s="31">
        <v>42172</v>
      </c>
      <c r="K310" s="31">
        <v>44347</v>
      </c>
      <c r="L310" s="31">
        <v>44926</v>
      </c>
      <c r="M310" s="2">
        <f t="shared" si="24"/>
        <v>580</v>
      </c>
      <c r="N310" s="2">
        <f>IFERROR(VLOOKUP($G310,'Breakdown Log'!$B$3:$E$940,2,FALSE),0)</f>
        <v>0</v>
      </c>
      <c r="O310" s="2">
        <f>IFERROR(VLOOKUP($G310,'Breakdown Log'!$B$3:$E$940,3,FALSE),0)</f>
        <v>0</v>
      </c>
      <c r="P310" s="2">
        <f t="shared" si="25"/>
        <v>215</v>
      </c>
      <c r="Q310" s="2">
        <f t="shared" si="26"/>
        <v>365</v>
      </c>
      <c r="R310" s="38">
        <f t="shared" si="27"/>
        <v>1.6610958904109587</v>
      </c>
      <c r="S310" s="76">
        <f t="shared" si="28"/>
        <v>2.82</v>
      </c>
      <c r="T310" s="38">
        <f>2.82/365*N310+'Breakdown Log'!$H$28*P310</f>
        <v>0</v>
      </c>
      <c r="U310" s="78">
        <f>2.82/365*O310+'Breakdown Log'!$H$28*Q310</f>
        <v>0</v>
      </c>
    </row>
    <row r="311" spans="2:21" ht="14.4" customHeight="1" x14ac:dyDescent="0.4">
      <c r="B311" s="30">
        <f t="shared" si="29"/>
        <v>310</v>
      </c>
      <c r="C311" s="2" t="s">
        <v>287</v>
      </c>
      <c r="D311" s="2" t="s">
        <v>288</v>
      </c>
      <c r="E311" s="2">
        <v>1001</v>
      </c>
      <c r="F311" s="2" t="s">
        <v>288</v>
      </c>
      <c r="G311" s="2">
        <v>337</v>
      </c>
      <c r="H311" s="2">
        <v>15</v>
      </c>
      <c r="I311" s="2" t="s">
        <v>332</v>
      </c>
      <c r="J311" s="31">
        <v>42141</v>
      </c>
      <c r="K311" s="31">
        <v>44347</v>
      </c>
      <c r="L311" s="31">
        <v>44926</v>
      </c>
      <c r="M311" s="2">
        <f t="shared" si="24"/>
        <v>580</v>
      </c>
      <c r="N311" s="2">
        <f>IFERROR(VLOOKUP($G311,'Breakdown Log'!$B$3:$E$940,2,FALSE),0)</f>
        <v>114</v>
      </c>
      <c r="O311" s="2">
        <f>IFERROR(VLOOKUP($G311,'Breakdown Log'!$B$3:$E$940,3,FALSE),0)</f>
        <v>6</v>
      </c>
      <c r="P311" s="2">
        <f t="shared" si="25"/>
        <v>101</v>
      </c>
      <c r="Q311" s="2">
        <f t="shared" si="26"/>
        <v>359</v>
      </c>
      <c r="R311" s="38">
        <f t="shared" si="27"/>
        <v>1.6610958904109587</v>
      </c>
      <c r="S311" s="76">
        <f t="shared" si="28"/>
        <v>2.82</v>
      </c>
      <c r="T311" s="38">
        <f>2.82/365*N311+'Breakdown Log'!$H$28*P311</f>
        <v>0.88076712328767115</v>
      </c>
      <c r="U311" s="78">
        <f>2.82/365*O311+'Breakdown Log'!$H$28*Q311</f>
        <v>4.6356164383561639E-2</v>
      </c>
    </row>
    <row r="312" spans="2:21" ht="14.4" customHeight="1" x14ac:dyDescent="0.4">
      <c r="B312" s="30">
        <f t="shared" si="29"/>
        <v>311</v>
      </c>
      <c r="C312" s="2" t="s">
        <v>142</v>
      </c>
      <c r="D312" s="2" t="s">
        <v>333</v>
      </c>
      <c r="E312" s="2">
        <v>889</v>
      </c>
      <c r="F312" s="2" t="s">
        <v>334</v>
      </c>
      <c r="G312" s="2">
        <v>338</v>
      </c>
      <c r="H312" s="2">
        <v>23</v>
      </c>
      <c r="I312" s="2" t="s">
        <v>335</v>
      </c>
      <c r="J312" s="31">
        <v>42668</v>
      </c>
      <c r="K312" s="31">
        <v>44347</v>
      </c>
      <c r="L312" s="31">
        <v>44926</v>
      </c>
      <c r="M312" s="2">
        <f t="shared" si="24"/>
        <v>580</v>
      </c>
      <c r="N312" s="2">
        <f>IFERROR(VLOOKUP($G312,'Breakdown Log'!$B$3:$E$940,2,FALSE),0)</f>
        <v>0</v>
      </c>
      <c r="O312" s="2">
        <f>IFERROR(VLOOKUP($G312,'Breakdown Log'!$B$3:$E$940,3,FALSE),0)</f>
        <v>0</v>
      </c>
      <c r="P312" s="2">
        <f t="shared" si="25"/>
        <v>215</v>
      </c>
      <c r="Q312" s="2">
        <f t="shared" si="26"/>
        <v>365</v>
      </c>
      <c r="R312" s="38">
        <f t="shared" si="27"/>
        <v>1.6610958904109587</v>
      </c>
      <c r="S312" s="76">
        <f t="shared" si="28"/>
        <v>2.82</v>
      </c>
      <c r="T312" s="38">
        <f>2.82/365*N312+'Breakdown Log'!$H$28*P312</f>
        <v>0</v>
      </c>
      <c r="U312" s="78">
        <f>2.82/365*O312+'Breakdown Log'!$H$28*Q312</f>
        <v>0</v>
      </c>
    </row>
    <row r="313" spans="2:21" ht="14.4" customHeight="1" x14ac:dyDescent="0.4">
      <c r="B313" s="30">
        <f t="shared" si="29"/>
        <v>312</v>
      </c>
      <c r="C313" s="2" t="s">
        <v>142</v>
      </c>
      <c r="D313" s="2" t="s">
        <v>333</v>
      </c>
      <c r="E313" s="2">
        <v>889</v>
      </c>
      <c r="F313" s="2" t="s">
        <v>334</v>
      </c>
      <c r="G313" s="2">
        <v>339</v>
      </c>
      <c r="H313" s="2">
        <v>24</v>
      </c>
      <c r="I313" s="2" t="s">
        <v>336</v>
      </c>
      <c r="J313" s="31">
        <v>42389</v>
      </c>
      <c r="K313" s="31">
        <v>44347</v>
      </c>
      <c r="L313" s="31">
        <v>44926</v>
      </c>
      <c r="M313" s="2">
        <f t="shared" si="24"/>
        <v>580</v>
      </c>
      <c r="N313" s="2">
        <f>IFERROR(VLOOKUP($G313,'Breakdown Log'!$B$3:$E$940,2,FALSE),0)</f>
        <v>0</v>
      </c>
      <c r="O313" s="2">
        <f>IFERROR(VLOOKUP($G313,'Breakdown Log'!$B$3:$E$940,3,FALSE),0)</f>
        <v>0</v>
      </c>
      <c r="P313" s="2">
        <f t="shared" si="25"/>
        <v>215</v>
      </c>
      <c r="Q313" s="2">
        <f t="shared" si="26"/>
        <v>365</v>
      </c>
      <c r="R313" s="38">
        <f t="shared" si="27"/>
        <v>1.6610958904109587</v>
      </c>
      <c r="S313" s="76">
        <f t="shared" si="28"/>
        <v>2.82</v>
      </c>
      <c r="T313" s="38">
        <f>2.82/365*N313+'Breakdown Log'!$H$28*P313</f>
        <v>0</v>
      </c>
      <c r="U313" s="78">
        <f>2.82/365*O313+'Breakdown Log'!$H$28*Q313</f>
        <v>0</v>
      </c>
    </row>
    <row r="314" spans="2:21" ht="14.4" customHeight="1" x14ac:dyDescent="0.4">
      <c r="B314" s="30">
        <f t="shared" si="29"/>
        <v>313</v>
      </c>
      <c r="C314" s="2" t="s">
        <v>12</v>
      </c>
      <c r="D314" s="2" t="s">
        <v>337</v>
      </c>
      <c r="E314" s="2">
        <v>69</v>
      </c>
      <c r="F314" s="2" t="s">
        <v>338</v>
      </c>
      <c r="G314" s="2">
        <v>340</v>
      </c>
      <c r="H314" s="2">
        <v>6</v>
      </c>
      <c r="I314" s="2" t="s">
        <v>339</v>
      </c>
      <c r="J314" s="31">
        <v>42170</v>
      </c>
      <c r="K314" s="31">
        <v>44347</v>
      </c>
      <c r="L314" s="31">
        <v>44926</v>
      </c>
      <c r="M314" s="2">
        <f t="shared" si="24"/>
        <v>580</v>
      </c>
      <c r="N314" s="2">
        <f>IFERROR(VLOOKUP($G314,'Breakdown Log'!$B$3:$E$940,2,FALSE),0)</f>
        <v>0</v>
      </c>
      <c r="O314" s="2">
        <f>IFERROR(VLOOKUP($G314,'Breakdown Log'!$B$3:$E$940,3,FALSE),0)</f>
        <v>0</v>
      </c>
      <c r="P314" s="2">
        <f t="shared" si="25"/>
        <v>215</v>
      </c>
      <c r="Q314" s="2">
        <f t="shared" si="26"/>
        <v>365</v>
      </c>
      <c r="R314" s="38">
        <f t="shared" si="27"/>
        <v>1.6610958904109587</v>
      </c>
      <c r="S314" s="76">
        <f t="shared" si="28"/>
        <v>2.82</v>
      </c>
      <c r="T314" s="38">
        <f>2.82/365*N314+'Breakdown Log'!$H$28*P314</f>
        <v>0</v>
      </c>
      <c r="U314" s="78">
        <f>2.82/365*O314+'Breakdown Log'!$H$28*Q314</f>
        <v>0</v>
      </c>
    </row>
    <row r="315" spans="2:21" ht="14.4" customHeight="1" x14ac:dyDescent="0.4">
      <c r="B315" s="30">
        <f t="shared" si="29"/>
        <v>314</v>
      </c>
      <c r="C315" s="2" t="s">
        <v>12</v>
      </c>
      <c r="D315" s="2" t="s">
        <v>337</v>
      </c>
      <c r="E315" s="2">
        <v>69</v>
      </c>
      <c r="F315" s="2" t="s">
        <v>338</v>
      </c>
      <c r="G315" s="2">
        <v>341</v>
      </c>
      <c r="H315" s="2">
        <v>10</v>
      </c>
      <c r="I315" s="2" t="s">
        <v>320</v>
      </c>
      <c r="J315" s="31">
        <v>42170</v>
      </c>
      <c r="K315" s="31">
        <v>44347</v>
      </c>
      <c r="L315" s="31">
        <v>44926</v>
      </c>
      <c r="M315" s="2">
        <f t="shared" si="24"/>
        <v>580</v>
      </c>
      <c r="N315" s="2">
        <f>IFERROR(VLOOKUP($G315,'Breakdown Log'!$B$3:$E$940,2,FALSE),0)</f>
        <v>215</v>
      </c>
      <c r="O315" s="2">
        <f>IFERROR(VLOOKUP($G315,'Breakdown Log'!$B$3:$E$940,3,FALSE),0)</f>
        <v>365</v>
      </c>
      <c r="P315" s="2">
        <f t="shared" si="25"/>
        <v>0</v>
      </c>
      <c r="Q315" s="2">
        <f t="shared" si="26"/>
        <v>0</v>
      </c>
      <c r="R315" s="38">
        <f t="shared" si="27"/>
        <v>1.6610958904109587</v>
      </c>
      <c r="S315" s="76">
        <f t="shared" si="28"/>
        <v>2.82</v>
      </c>
      <c r="T315" s="38">
        <f>2.82/365*N315+'Breakdown Log'!$H$28*P315</f>
        <v>1.6610958904109587</v>
      </c>
      <c r="U315" s="78">
        <f>2.82/365*O315+'Breakdown Log'!$H$28*Q315</f>
        <v>2.82</v>
      </c>
    </row>
    <row r="316" spans="2:21" ht="14.4" customHeight="1" x14ac:dyDescent="0.4">
      <c r="B316" s="30">
        <f t="shared" si="29"/>
        <v>315</v>
      </c>
      <c r="C316" s="2" t="s">
        <v>12</v>
      </c>
      <c r="D316" s="2" t="s">
        <v>337</v>
      </c>
      <c r="E316" s="2">
        <v>69</v>
      </c>
      <c r="F316" s="2" t="s">
        <v>338</v>
      </c>
      <c r="G316" s="2">
        <v>342</v>
      </c>
      <c r="H316" s="2">
        <v>20</v>
      </c>
      <c r="I316" s="2" t="s">
        <v>340</v>
      </c>
      <c r="J316" s="31">
        <v>42348</v>
      </c>
      <c r="K316" s="31">
        <v>44347</v>
      </c>
      <c r="L316" s="31">
        <v>44926</v>
      </c>
      <c r="M316" s="2">
        <f t="shared" si="24"/>
        <v>580</v>
      </c>
      <c r="N316" s="2">
        <f>IFERROR(VLOOKUP($G316,'Breakdown Log'!$B$3:$E$940,2,FALSE),0)</f>
        <v>215</v>
      </c>
      <c r="O316" s="2">
        <f>IFERROR(VLOOKUP($G316,'Breakdown Log'!$B$3:$E$940,3,FALSE),0)</f>
        <v>365</v>
      </c>
      <c r="P316" s="2">
        <f t="shared" si="25"/>
        <v>0</v>
      </c>
      <c r="Q316" s="2">
        <f t="shared" si="26"/>
        <v>0</v>
      </c>
      <c r="R316" s="38">
        <f t="shared" si="27"/>
        <v>1.6610958904109587</v>
      </c>
      <c r="S316" s="76">
        <f t="shared" si="28"/>
        <v>2.82</v>
      </c>
      <c r="T316" s="38">
        <f>2.82/365*N316+'Breakdown Log'!$H$28*P316</f>
        <v>1.6610958904109587</v>
      </c>
      <c r="U316" s="78">
        <f>2.82/365*O316+'Breakdown Log'!$H$28*Q316</f>
        <v>2.82</v>
      </c>
    </row>
    <row r="317" spans="2:21" ht="14.4" customHeight="1" x14ac:dyDescent="0.4">
      <c r="B317" s="30">
        <f t="shared" si="29"/>
        <v>316</v>
      </c>
      <c r="C317" s="2" t="s">
        <v>12</v>
      </c>
      <c r="D317" s="2" t="s">
        <v>337</v>
      </c>
      <c r="E317" s="2">
        <v>69</v>
      </c>
      <c r="F317" s="2" t="s">
        <v>338</v>
      </c>
      <c r="G317" s="2">
        <v>343</v>
      </c>
      <c r="H317" s="2">
        <v>52</v>
      </c>
      <c r="I317" s="2" t="s">
        <v>25</v>
      </c>
      <c r="J317" s="31">
        <v>42195</v>
      </c>
      <c r="K317" s="31">
        <v>44347</v>
      </c>
      <c r="L317" s="31">
        <v>44926</v>
      </c>
      <c r="M317" s="2">
        <f t="shared" si="24"/>
        <v>580</v>
      </c>
      <c r="N317" s="2">
        <f>IFERROR(VLOOKUP($G317,'Breakdown Log'!$B$3:$E$940,2,FALSE),0)</f>
        <v>0</v>
      </c>
      <c r="O317" s="2">
        <f>IFERROR(VLOOKUP($G317,'Breakdown Log'!$B$3:$E$940,3,FALSE),0)</f>
        <v>0</v>
      </c>
      <c r="P317" s="2">
        <f t="shared" si="25"/>
        <v>215</v>
      </c>
      <c r="Q317" s="2">
        <f t="shared" si="26"/>
        <v>365</v>
      </c>
      <c r="R317" s="38">
        <f t="shared" si="27"/>
        <v>1.6610958904109587</v>
      </c>
      <c r="S317" s="76">
        <f t="shared" si="28"/>
        <v>2.82</v>
      </c>
      <c r="T317" s="38">
        <f>2.82/365*N317+'Breakdown Log'!$H$28*P317</f>
        <v>0</v>
      </c>
      <c r="U317" s="78">
        <f>2.82/365*O317+'Breakdown Log'!$H$28*Q317</f>
        <v>0</v>
      </c>
    </row>
    <row r="318" spans="2:21" ht="14.4" customHeight="1" x14ac:dyDescent="0.4">
      <c r="B318" s="30">
        <f t="shared" si="29"/>
        <v>317</v>
      </c>
      <c r="C318" s="2" t="s">
        <v>12</v>
      </c>
      <c r="D318" s="2" t="s">
        <v>337</v>
      </c>
      <c r="E318" s="2">
        <v>69</v>
      </c>
      <c r="F318" s="2" t="s">
        <v>338</v>
      </c>
      <c r="G318" s="2">
        <v>344</v>
      </c>
      <c r="H318" s="2">
        <v>53</v>
      </c>
      <c r="I318" s="2" t="s">
        <v>341</v>
      </c>
      <c r="J318" s="31">
        <v>42226</v>
      </c>
      <c r="K318" s="31">
        <v>44347</v>
      </c>
      <c r="L318" s="31">
        <v>44926</v>
      </c>
      <c r="M318" s="2">
        <f t="shared" si="24"/>
        <v>580</v>
      </c>
      <c r="N318" s="2">
        <f>IFERROR(VLOOKUP($G318,'Breakdown Log'!$B$3:$E$940,2,FALSE),0)</f>
        <v>0</v>
      </c>
      <c r="O318" s="2">
        <f>IFERROR(VLOOKUP($G318,'Breakdown Log'!$B$3:$E$940,3,FALSE),0)</f>
        <v>0</v>
      </c>
      <c r="P318" s="2">
        <f t="shared" si="25"/>
        <v>215</v>
      </c>
      <c r="Q318" s="2">
        <f t="shared" si="26"/>
        <v>365</v>
      </c>
      <c r="R318" s="38">
        <f t="shared" si="27"/>
        <v>1.6610958904109587</v>
      </c>
      <c r="S318" s="76">
        <f t="shared" si="28"/>
        <v>2.82</v>
      </c>
      <c r="T318" s="38">
        <f>2.82/365*N318+'Breakdown Log'!$H$28*P318</f>
        <v>0</v>
      </c>
      <c r="U318" s="78">
        <f>2.82/365*O318+'Breakdown Log'!$H$28*Q318</f>
        <v>0</v>
      </c>
    </row>
    <row r="319" spans="2:21" ht="14.4" customHeight="1" x14ac:dyDescent="0.4">
      <c r="B319" s="30">
        <f t="shared" si="29"/>
        <v>318</v>
      </c>
      <c r="C319" s="2" t="s">
        <v>12</v>
      </c>
      <c r="D319" s="2" t="s">
        <v>337</v>
      </c>
      <c r="E319" s="2">
        <v>69</v>
      </c>
      <c r="F319" s="2" t="s">
        <v>338</v>
      </c>
      <c r="G319" s="2">
        <v>345</v>
      </c>
      <c r="H319" s="2">
        <v>54</v>
      </c>
      <c r="I319" s="2" t="s">
        <v>342</v>
      </c>
      <c r="J319" s="31">
        <v>42732</v>
      </c>
      <c r="K319" s="31">
        <v>44347</v>
      </c>
      <c r="L319" s="31">
        <v>44926</v>
      </c>
      <c r="M319" s="2">
        <f t="shared" si="24"/>
        <v>580</v>
      </c>
      <c r="N319" s="2">
        <f>IFERROR(VLOOKUP($G319,'Breakdown Log'!$B$3:$E$940,2,FALSE),0)</f>
        <v>0</v>
      </c>
      <c r="O319" s="2">
        <f>IFERROR(VLOOKUP($G319,'Breakdown Log'!$B$3:$E$940,3,FALSE),0)</f>
        <v>0</v>
      </c>
      <c r="P319" s="2">
        <f t="shared" si="25"/>
        <v>215</v>
      </c>
      <c r="Q319" s="2">
        <f t="shared" si="26"/>
        <v>365</v>
      </c>
      <c r="R319" s="38">
        <f t="shared" si="27"/>
        <v>1.6610958904109587</v>
      </c>
      <c r="S319" s="76">
        <f t="shared" si="28"/>
        <v>2.82</v>
      </c>
      <c r="T319" s="38">
        <f>2.82/365*N319+'Breakdown Log'!$H$28*P319</f>
        <v>0</v>
      </c>
      <c r="U319" s="78">
        <f>2.82/365*O319+'Breakdown Log'!$H$28*Q319</f>
        <v>0</v>
      </c>
    </row>
    <row r="320" spans="2:21" ht="14.4" customHeight="1" x14ac:dyDescent="0.4">
      <c r="B320" s="30">
        <f t="shared" si="29"/>
        <v>319</v>
      </c>
      <c r="C320" s="2" t="s">
        <v>12</v>
      </c>
      <c r="D320" s="2" t="s">
        <v>337</v>
      </c>
      <c r="E320" s="2">
        <v>69</v>
      </c>
      <c r="F320" s="2" t="s">
        <v>338</v>
      </c>
      <c r="G320" s="2">
        <v>346</v>
      </c>
      <c r="H320" s="2">
        <v>55</v>
      </c>
      <c r="I320" s="2" t="s">
        <v>343</v>
      </c>
      <c r="J320" s="31">
        <v>42732</v>
      </c>
      <c r="K320" s="31">
        <v>44347</v>
      </c>
      <c r="L320" s="31">
        <v>44926</v>
      </c>
      <c r="M320" s="2">
        <f t="shared" si="24"/>
        <v>580</v>
      </c>
      <c r="N320" s="2">
        <f>IFERROR(VLOOKUP($G320,'Breakdown Log'!$B$3:$E$940,2,FALSE),0)</f>
        <v>0</v>
      </c>
      <c r="O320" s="2">
        <f>IFERROR(VLOOKUP($G320,'Breakdown Log'!$B$3:$E$940,3,FALSE),0)</f>
        <v>0</v>
      </c>
      <c r="P320" s="2">
        <f t="shared" si="25"/>
        <v>215</v>
      </c>
      <c r="Q320" s="2">
        <f t="shared" si="26"/>
        <v>365</v>
      </c>
      <c r="R320" s="38">
        <f t="shared" si="27"/>
        <v>1.6610958904109587</v>
      </c>
      <c r="S320" s="76">
        <f t="shared" si="28"/>
        <v>2.82</v>
      </c>
      <c r="T320" s="38">
        <f>2.82/365*N320+'Breakdown Log'!$H$28*P320</f>
        <v>0</v>
      </c>
      <c r="U320" s="78">
        <f>2.82/365*O320+'Breakdown Log'!$H$28*Q320</f>
        <v>0</v>
      </c>
    </row>
    <row r="321" spans="2:21" ht="14.4" customHeight="1" x14ac:dyDescent="0.4">
      <c r="B321" s="30">
        <f t="shared" si="29"/>
        <v>320</v>
      </c>
      <c r="C321" s="2" t="s">
        <v>12</v>
      </c>
      <c r="D321" s="2" t="s">
        <v>337</v>
      </c>
      <c r="E321" s="2">
        <v>69</v>
      </c>
      <c r="F321" s="2" t="s">
        <v>338</v>
      </c>
      <c r="G321" s="2">
        <v>347</v>
      </c>
      <c r="H321" s="2">
        <v>60</v>
      </c>
      <c r="I321" s="2" t="s">
        <v>344</v>
      </c>
      <c r="J321" s="31">
        <v>42874</v>
      </c>
      <c r="K321" s="31">
        <v>44347</v>
      </c>
      <c r="L321" s="31">
        <v>44926</v>
      </c>
      <c r="M321" s="2">
        <f t="shared" si="24"/>
        <v>580</v>
      </c>
      <c r="N321" s="2">
        <f>IFERROR(VLOOKUP($G321,'Breakdown Log'!$B$3:$E$940,2,FALSE),0)</f>
        <v>0</v>
      </c>
      <c r="O321" s="2">
        <f>IFERROR(VLOOKUP($G321,'Breakdown Log'!$B$3:$E$940,3,FALSE),0)</f>
        <v>0</v>
      </c>
      <c r="P321" s="2">
        <f t="shared" si="25"/>
        <v>215</v>
      </c>
      <c r="Q321" s="2">
        <f t="shared" si="26"/>
        <v>365</v>
      </c>
      <c r="R321" s="38">
        <f t="shared" si="27"/>
        <v>1.6610958904109587</v>
      </c>
      <c r="S321" s="76">
        <f t="shared" si="28"/>
        <v>2.82</v>
      </c>
      <c r="T321" s="38">
        <f>2.82/365*N321+'Breakdown Log'!$H$28*P321</f>
        <v>0</v>
      </c>
      <c r="U321" s="78">
        <f>2.82/365*O321+'Breakdown Log'!$H$28*Q321</f>
        <v>0</v>
      </c>
    </row>
    <row r="322" spans="2:21" ht="14.4" customHeight="1" x14ac:dyDescent="0.4">
      <c r="B322" s="30">
        <f t="shared" si="29"/>
        <v>321</v>
      </c>
      <c r="C322" s="2" t="s">
        <v>12</v>
      </c>
      <c r="D322" s="2" t="s">
        <v>337</v>
      </c>
      <c r="E322" s="2">
        <v>69</v>
      </c>
      <c r="F322" s="2" t="s">
        <v>338</v>
      </c>
      <c r="G322" s="2">
        <v>348</v>
      </c>
      <c r="H322" s="2">
        <v>61</v>
      </c>
      <c r="I322" s="2" t="s">
        <v>345</v>
      </c>
      <c r="J322" s="31">
        <v>42877</v>
      </c>
      <c r="K322" s="31">
        <v>44347</v>
      </c>
      <c r="L322" s="31">
        <v>44926</v>
      </c>
      <c r="M322" s="2">
        <f t="shared" ref="M322:M385" si="30">IFERROR(L322-K322+1,0)</f>
        <v>580</v>
      </c>
      <c r="N322" s="2">
        <f>IFERROR(VLOOKUP($G322,'Breakdown Log'!$B$3:$E$940,2,FALSE),0)</f>
        <v>0</v>
      </c>
      <c r="O322" s="2">
        <f>IFERROR(VLOOKUP($G322,'Breakdown Log'!$B$3:$E$940,3,FALSE),0)</f>
        <v>0</v>
      </c>
      <c r="P322" s="2">
        <f t="shared" si="25"/>
        <v>215</v>
      </c>
      <c r="Q322" s="2">
        <f t="shared" si="26"/>
        <v>365</v>
      </c>
      <c r="R322" s="38">
        <f t="shared" si="27"/>
        <v>1.6610958904109587</v>
      </c>
      <c r="S322" s="76">
        <f t="shared" si="28"/>
        <v>2.82</v>
      </c>
      <c r="T322" s="38">
        <f>2.82/365*N322+'Breakdown Log'!$H$28*P322</f>
        <v>0</v>
      </c>
      <c r="U322" s="78">
        <f>2.82/365*O322+'Breakdown Log'!$H$28*Q322</f>
        <v>0</v>
      </c>
    </row>
    <row r="323" spans="2:21" ht="14.4" customHeight="1" x14ac:dyDescent="0.4">
      <c r="B323" s="30">
        <f t="shared" si="29"/>
        <v>322</v>
      </c>
      <c r="C323" s="2" t="s">
        <v>12</v>
      </c>
      <c r="D323" s="2" t="s">
        <v>337</v>
      </c>
      <c r="E323" s="2">
        <v>69</v>
      </c>
      <c r="F323" s="2" t="s">
        <v>338</v>
      </c>
      <c r="G323" s="2">
        <v>349</v>
      </c>
      <c r="H323" s="2">
        <v>62</v>
      </c>
      <c r="I323" s="2" t="s">
        <v>346</v>
      </c>
      <c r="J323" s="31">
        <v>42876</v>
      </c>
      <c r="K323" s="31">
        <v>44347</v>
      </c>
      <c r="L323" s="31">
        <v>44926</v>
      </c>
      <c r="M323" s="2">
        <f t="shared" si="30"/>
        <v>580</v>
      </c>
      <c r="N323" s="2">
        <f>IFERROR(VLOOKUP($G323,'Breakdown Log'!$B$3:$E$940,2,FALSE),0)</f>
        <v>215</v>
      </c>
      <c r="O323" s="2">
        <f>IFERROR(VLOOKUP($G323,'Breakdown Log'!$B$3:$E$940,3,FALSE),0)</f>
        <v>365</v>
      </c>
      <c r="P323" s="2">
        <f t="shared" ref="P323:P386" si="31">DATE(2021,12,31)-DATE(2021,5,31)+1-N323</f>
        <v>0</v>
      </c>
      <c r="Q323" s="2">
        <f t="shared" ref="Q323:Q386" si="32">365-O323</f>
        <v>0</v>
      </c>
      <c r="R323" s="38">
        <f t="shared" ref="R323:R386" si="33">2.82/365*215</f>
        <v>1.6610958904109587</v>
      </c>
      <c r="S323" s="76">
        <f t="shared" ref="S323:S386" si="34">2.82/365*365</f>
        <v>2.82</v>
      </c>
      <c r="T323" s="38">
        <f>2.82/365*N323+'Breakdown Log'!$H$28*P323</f>
        <v>1.6610958904109587</v>
      </c>
      <c r="U323" s="78">
        <f>2.82/365*O323+'Breakdown Log'!$H$28*Q323</f>
        <v>2.82</v>
      </c>
    </row>
    <row r="324" spans="2:21" ht="14.4" customHeight="1" x14ac:dyDescent="0.4">
      <c r="B324" s="30">
        <f t="shared" ref="B324:B387" si="35">B323+1</f>
        <v>323</v>
      </c>
      <c r="C324" s="2" t="s">
        <v>12</v>
      </c>
      <c r="D324" s="2" t="s">
        <v>337</v>
      </c>
      <c r="E324" s="2">
        <v>69</v>
      </c>
      <c r="F324" s="2" t="s">
        <v>338</v>
      </c>
      <c r="G324" s="2">
        <v>350</v>
      </c>
      <c r="H324" s="2">
        <v>63</v>
      </c>
      <c r="I324" s="2" t="s">
        <v>347</v>
      </c>
      <c r="J324" s="31">
        <v>42876</v>
      </c>
      <c r="K324" s="31">
        <v>44347</v>
      </c>
      <c r="L324" s="31">
        <v>44926</v>
      </c>
      <c r="M324" s="2">
        <f t="shared" si="30"/>
        <v>580</v>
      </c>
      <c r="N324" s="2">
        <f>IFERROR(VLOOKUP($G324,'Breakdown Log'!$B$3:$E$940,2,FALSE),0)</f>
        <v>0</v>
      </c>
      <c r="O324" s="2">
        <f>IFERROR(VLOOKUP($G324,'Breakdown Log'!$B$3:$E$940,3,FALSE),0)</f>
        <v>0</v>
      </c>
      <c r="P324" s="2">
        <f t="shared" si="31"/>
        <v>215</v>
      </c>
      <c r="Q324" s="2">
        <f t="shared" si="32"/>
        <v>365</v>
      </c>
      <c r="R324" s="38">
        <f t="shared" si="33"/>
        <v>1.6610958904109587</v>
      </c>
      <c r="S324" s="76">
        <f t="shared" si="34"/>
        <v>2.82</v>
      </c>
      <c r="T324" s="38">
        <f>2.82/365*N324+'Breakdown Log'!$H$28*P324</f>
        <v>0</v>
      </c>
      <c r="U324" s="78">
        <f>2.82/365*O324+'Breakdown Log'!$H$28*Q324</f>
        <v>0</v>
      </c>
    </row>
    <row r="325" spans="2:21" ht="14.4" customHeight="1" x14ac:dyDescent="0.4">
      <c r="B325" s="30">
        <f t="shared" si="35"/>
        <v>324</v>
      </c>
      <c r="C325" s="2" t="s">
        <v>12</v>
      </c>
      <c r="D325" s="2" t="s">
        <v>337</v>
      </c>
      <c r="E325" s="2">
        <v>69</v>
      </c>
      <c r="F325" s="2" t="s">
        <v>338</v>
      </c>
      <c r="G325" s="2">
        <v>351</v>
      </c>
      <c r="H325" s="2">
        <v>64</v>
      </c>
      <c r="I325" s="2" t="s">
        <v>348</v>
      </c>
      <c r="J325" s="31">
        <v>42875</v>
      </c>
      <c r="K325" s="31">
        <v>44347</v>
      </c>
      <c r="L325" s="31">
        <v>44926</v>
      </c>
      <c r="M325" s="2">
        <f t="shared" si="30"/>
        <v>580</v>
      </c>
      <c r="N325" s="2">
        <f>IFERROR(VLOOKUP($G325,'Breakdown Log'!$B$3:$E$940,2,FALSE),0)</f>
        <v>0</v>
      </c>
      <c r="O325" s="2">
        <f>IFERROR(VLOOKUP($G325,'Breakdown Log'!$B$3:$E$940,3,FALSE),0)</f>
        <v>0</v>
      </c>
      <c r="P325" s="2">
        <f t="shared" si="31"/>
        <v>215</v>
      </c>
      <c r="Q325" s="2">
        <f t="shared" si="32"/>
        <v>365</v>
      </c>
      <c r="R325" s="38">
        <f t="shared" si="33"/>
        <v>1.6610958904109587</v>
      </c>
      <c r="S325" s="76">
        <f t="shared" si="34"/>
        <v>2.82</v>
      </c>
      <c r="T325" s="38">
        <f>2.82/365*N325+'Breakdown Log'!$H$28*P325</f>
        <v>0</v>
      </c>
      <c r="U325" s="78">
        <f>2.82/365*O325+'Breakdown Log'!$H$28*Q325</f>
        <v>0</v>
      </c>
    </row>
    <row r="326" spans="2:21" ht="14.4" customHeight="1" x14ac:dyDescent="0.4">
      <c r="B326" s="30">
        <f t="shared" si="35"/>
        <v>325</v>
      </c>
      <c r="C326" s="2" t="s">
        <v>12</v>
      </c>
      <c r="D326" s="2" t="s">
        <v>337</v>
      </c>
      <c r="E326" s="2">
        <v>69</v>
      </c>
      <c r="F326" s="2" t="s">
        <v>338</v>
      </c>
      <c r="G326" s="2">
        <v>352</v>
      </c>
      <c r="H326" s="2">
        <v>66</v>
      </c>
      <c r="I326" s="2" t="s">
        <v>349</v>
      </c>
      <c r="J326" s="31">
        <v>42874</v>
      </c>
      <c r="K326" s="31">
        <v>44347</v>
      </c>
      <c r="L326" s="31">
        <v>44926</v>
      </c>
      <c r="M326" s="2">
        <f t="shared" si="30"/>
        <v>580</v>
      </c>
      <c r="N326" s="2">
        <f>IFERROR(VLOOKUP($G326,'Breakdown Log'!$B$3:$E$940,2,FALSE),0)</f>
        <v>0</v>
      </c>
      <c r="O326" s="2">
        <f>IFERROR(VLOOKUP($G326,'Breakdown Log'!$B$3:$E$940,3,FALSE),0)</f>
        <v>0</v>
      </c>
      <c r="P326" s="2">
        <f t="shared" si="31"/>
        <v>215</v>
      </c>
      <c r="Q326" s="2">
        <f t="shared" si="32"/>
        <v>365</v>
      </c>
      <c r="R326" s="38">
        <f t="shared" si="33"/>
        <v>1.6610958904109587</v>
      </c>
      <c r="S326" s="76">
        <f t="shared" si="34"/>
        <v>2.82</v>
      </c>
      <c r="T326" s="38">
        <f>2.82/365*N326+'Breakdown Log'!$H$28*P326</f>
        <v>0</v>
      </c>
      <c r="U326" s="78">
        <f>2.82/365*O326+'Breakdown Log'!$H$28*Q326</f>
        <v>0</v>
      </c>
    </row>
    <row r="327" spans="2:21" ht="14.4" customHeight="1" x14ac:dyDescent="0.4">
      <c r="B327" s="30">
        <f t="shared" si="35"/>
        <v>326</v>
      </c>
      <c r="C327" s="2" t="s">
        <v>12</v>
      </c>
      <c r="D327" s="2" t="s">
        <v>337</v>
      </c>
      <c r="E327" s="2">
        <v>69</v>
      </c>
      <c r="F327" s="2" t="s">
        <v>338</v>
      </c>
      <c r="G327" s="2">
        <v>353</v>
      </c>
      <c r="H327" s="2">
        <v>67</v>
      </c>
      <c r="I327" s="2" t="s">
        <v>350</v>
      </c>
      <c r="J327" s="31">
        <v>42873</v>
      </c>
      <c r="K327" s="31">
        <v>44347</v>
      </c>
      <c r="L327" s="31">
        <v>44926</v>
      </c>
      <c r="M327" s="2">
        <f t="shared" si="30"/>
        <v>580</v>
      </c>
      <c r="N327" s="2">
        <f>IFERROR(VLOOKUP($G327,'Breakdown Log'!$B$3:$E$940,2,FALSE),0)</f>
        <v>215</v>
      </c>
      <c r="O327" s="2">
        <f>IFERROR(VLOOKUP($G327,'Breakdown Log'!$B$3:$E$940,3,FALSE),0)</f>
        <v>365</v>
      </c>
      <c r="P327" s="2">
        <f t="shared" si="31"/>
        <v>0</v>
      </c>
      <c r="Q327" s="2">
        <f t="shared" si="32"/>
        <v>0</v>
      </c>
      <c r="R327" s="38">
        <f t="shared" si="33"/>
        <v>1.6610958904109587</v>
      </c>
      <c r="S327" s="76">
        <f t="shared" si="34"/>
        <v>2.82</v>
      </c>
      <c r="T327" s="38">
        <f>2.82/365*N327+'Breakdown Log'!$H$28*P327</f>
        <v>1.6610958904109587</v>
      </c>
      <c r="U327" s="78">
        <f>2.82/365*O327+'Breakdown Log'!$H$28*Q327</f>
        <v>2.82</v>
      </c>
    </row>
    <row r="328" spans="2:21" ht="14.4" customHeight="1" x14ac:dyDescent="0.4">
      <c r="B328" s="30">
        <f t="shared" si="35"/>
        <v>327</v>
      </c>
      <c r="C328" s="2" t="s">
        <v>142</v>
      </c>
      <c r="D328" s="2" t="s">
        <v>351</v>
      </c>
      <c r="E328" s="2">
        <v>1042</v>
      </c>
      <c r="F328" s="2" t="s">
        <v>352</v>
      </c>
      <c r="G328" s="2">
        <v>354</v>
      </c>
      <c r="H328" s="2">
        <v>1</v>
      </c>
      <c r="I328" s="2" t="s">
        <v>353</v>
      </c>
      <c r="J328" s="31">
        <v>42662</v>
      </c>
      <c r="K328" s="31">
        <v>44347</v>
      </c>
      <c r="L328" s="31">
        <v>44926</v>
      </c>
      <c r="M328" s="2">
        <f t="shared" si="30"/>
        <v>580</v>
      </c>
      <c r="N328" s="2">
        <f>IFERROR(VLOOKUP($G328,'Breakdown Log'!$B$3:$E$940,2,FALSE),0)</f>
        <v>0</v>
      </c>
      <c r="O328" s="2">
        <f>IFERROR(VLOOKUP($G328,'Breakdown Log'!$B$3:$E$940,3,FALSE),0)</f>
        <v>0</v>
      </c>
      <c r="P328" s="2">
        <f t="shared" si="31"/>
        <v>215</v>
      </c>
      <c r="Q328" s="2">
        <f t="shared" si="32"/>
        <v>365</v>
      </c>
      <c r="R328" s="38">
        <f t="shared" si="33"/>
        <v>1.6610958904109587</v>
      </c>
      <c r="S328" s="76">
        <f t="shared" si="34"/>
        <v>2.82</v>
      </c>
      <c r="T328" s="38">
        <f>2.82/365*N328+'Breakdown Log'!$H$28*P328</f>
        <v>0</v>
      </c>
      <c r="U328" s="78">
        <f>2.82/365*O328+'Breakdown Log'!$H$28*Q328</f>
        <v>0</v>
      </c>
    </row>
    <row r="329" spans="2:21" ht="14.4" customHeight="1" x14ac:dyDescent="0.4">
      <c r="B329" s="30">
        <f t="shared" si="35"/>
        <v>328</v>
      </c>
      <c r="C329" s="2" t="s">
        <v>142</v>
      </c>
      <c r="D329" s="2" t="s">
        <v>351</v>
      </c>
      <c r="E329" s="2">
        <v>1042</v>
      </c>
      <c r="F329" s="2" t="s">
        <v>352</v>
      </c>
      <c r="G329" s="2">
        <v>355</v>
      </c>
      <c r="H329" s="2">
        <v>2</v>
      </c>
      <c r="I329" s="2" t="s">
        <v>354</v>
      </c>
      <c r="J329" s="31">
        <v>42662</v>
      </c>
      <c r="K329" s="31">
        <v>44347</v>
      </c>
      <c r="L329" s="31">
        <v>44926</v>
      </c>
      <c r="M329" s="2">
        <f t="shared" si="30"/>
        <v>580</v>
      </c>
      <c r="N329" s="2">
        <f>IFERROR(VLOOKUP($G329,'Breakdown Log'!$B$3:$E$940,2,FALSE),0)</f>
        <v>0</v>
      </c>
      <c r="O329" s="2">
        <f>IFERROR(VLOOKUP($G329,'Breakdown Log'!$B$3:$E$940,3,FALSE),0)</f>
        <v>0</v>
      </c>
      <c r="P329" s="2">
        <f t="shared" si="31"/>
        <v>215</v>
      </c>
      <c r="Q329" s="2">
        <f t="shared" si="32"/>
        <v>365</v>
      </c>
      <c r="R329" s="38">
        <f t="shared" si="33"/>
        <v>1.6610958904109587</v>
      </c>
      <c r="S329" s="76">
        <f t="shared" si="34"/>
        <v>2.82</v>
      </c>
      <c r="T329" s="38">
        <f>2.82/365*N329+'Breakdown Log'!$H$28*P329</f>
        <v>0</v>
      </c>
      <c r="U329" s="78">
        <f>2.82/365*O329+'Breakdown Log'!$H$28*Q329</f>
        <v>0</v>
      </c>
    </row>
    <row r="330" spans="2:21" ht="14.4" customHeight="1" x14ac:dyDescent="0.4">
      <c r="B330" s="30">
        <f t="shared" si="35"/>
        <v>329</v>
      </c>
      <c r="C330" s="2" t="s">
        <v>142</v>
      </c>
      <c r="D330" s="2" t="s">
        <v>351</v>
      </c>
      <c r="E330" s="2">
        <v>1042</v>
      </c>
      <c r="F330" s="2" t="s">
        <v>352</v>
      </c>
      <c r="G330" s="2">
        <v>356</v>
      </c>
      <c r="H330" s="2">
        <v>3</v>
      </c>
      <c r="I330" s="2" t="s">
        <v>355</v>
      </c>
      <c r="J330" s="31">
        <v>42662</v>
      </c>
      <c r="K330" s="31">
        <v>44347</v>
      </c>
      <c r="L330" s="31">
        <v>44926</v>
      </c>
      <c r="M330" s="2">
        <f t="shared" si="30"/>
        <v>580</v>
      </c>
      <c r="N330" s="2">
        <f>IFERROR(VLOOKUP($G330,'Breakdown Log'!$B$3:$E$940,2,FALSE),0)</f>
        <v>0</v>
      </c>
      <c r="O330" s="2">
        <f>IFERROR(VLOOKUP($G330,'Breakdown Log'!$B$3:$E$940,3,FALSE),0)</f>
        <v>0</v>
      </c>
      <c r="P330" s="2">
        <f t="shared" si="31"/>
        <v>215</v>
      </c>
      <c r="Q330" s="2">
        <f t="shared" si="32"/>
        <v>365</v>
      </c>
      <c r="R330" s="38">
        <f t="shared" si="33"/>
        <v>1.6610958904109587</v>
      </c>
      <c r="S330" s="76">
        <f t="shared" si="34"/>
        <v>2.82</v>
      </c>
      <c r="T330" s="38">
        <f>2.82/365*N330+'Breakdown Log'!$H$28*P330</f>
        <v>0</v>
      </c>
      <c r="U330" s="78">
        <f>2.82/365*O330+'Breakdown Log'!$H$28*Q330</f>
        <v>0</v>
      </c>
    </row>
    <row r="331" spans="2:21" ht="14.4" customHeight="1" x14ac:dyDescent="0.4">
      <c r="B331" s="30">
        <f t="shared" si="35"/>
        <v>330</v>
      </c>
      <c r="C331" s="2" t="s">
        <v>142</v>
      </c>
      <c r="D331" s="2" t="s">
        <v>351</v>
      </c>
      <c r="E331" s="2">
        <v>1042</v>
      </c>
      <c r="F331" s="2" t="s">
        <v>352</v>
      </c>
      <c r="G331" s="2">
        <v>357</v>
      </c>
      <c r="H331" s="2">
        <v>4</v>
      </c>
      <c r="I331" s="2" t="s">
        <v>356</v>
      </c>
      <c r="J331" s="31">
        <v>42397</v>
      </c>
      <c r="K331" s="31">
        <v>44347</v>
      </c>
      <c r="L331" s="31">
        <v>44926</v>
      </c>
      <c r="M331" s="2">
        <f t="shared" si="30"/>
        <v>580</v>
      </c>
      <c r="N331" s="2">
        <f>IFERROR(VLOOKUP($G331,'Breakdown Log'!$B$3:$E$940,2,FALSE),0)</f>
        <v>0</v>
      </c>
      <c r="O331" s="2">
        <f>IFERROR(VLOOKUP($G331,'Breakdown Log'!$B$3:$E$940,3,FALSE),0)</f>
        <v>0</v>
      </c>
      <c r="P331" s="2">
        <f t="shared" si="31"/>
        <v>215</v>
      </c>
      <c r="Q331" s="2">
        <f t="shared" si="32"/>
        <v>365</v>
      </c>
      <c r="R331" s="38">
        <f t="shared" si="33"/>
        <v>1.6610958904109587</v>
      </c>
      <c r="S331" s="76">
        <f t="shared" si="34"/>
        <v>2.82</v>
      </c>
      <c r="T331" s="38">
        <f>2.82/365*N331+'Breakdown Log'!$H$28*P331</f>
        <v>0</v>
      </c>
      <c r="U331" s="78">
        <f>2.82/365*O331+'Breakdown Log'!$H$28*Q331</f>
        <v>0</v>
      </c>
    </row>
    <row r="332" spans="2:21" ht="14.4" customHeight="1" x14ac:dyDescent="0.4">
      <c r="B332" s="30">
        <f t="shared" si="35"/>
        <v>331</v>
      </c>
      <c r="C332" s="2" t="s">
        <v>142</v>
      </c>
      <c r="D332" s="2" t="s">
        <v>351</v>
      </c>
      <c r="E332" s="2">
        <v>1042</v>
      </c>
      <c r="F332" s="2" t="s">
        <v>352</v>
      </c>
      <c r="G332" s="2">
        <v>358</v>
      </c>
      <c r="H332" s="2">
        <v>5</v>
      </c>
      <c r="I332" s="2" t="s">
        <v>357</v>
      </c>
      <c r="J332" s="31">
        <v>42398</v>
      </c>
      <c r="K332" s="31">
        <v>44347</v>
      </c>
      <c r="L332" s="31">
        <v>44926</v>
      </c>
      <c r="M332" s="2">
        <f t="shared" si="30"/>
        <v>580</v>
      </c>
      <c r="N332" s="2">
        <f>IFERROR(VLOOKUP($G332,'Breakdown Log'!$B$3:$E$940,2,FALSE),0)</f>
        <v>0</v>
      </c>
      <c r="O332" s="2">
        <f>IFERROR(VLOOKUP($G332,'Breakdown Log'!$B$3:$E$940,3,FALSE),0)</f>
        <v>0</v>
      </c>
      <c r="P332" s="2">
        <f t="shared" si="31"/>
        <v>215</v>
      </c>
      <c r="Q332" s="2">
        <f t="shared" si="32"/>
        <v>365</v>
      </c>
      <c r="R332" s="38">
        <f t="shared" si="33"/>
        <v>1.6610958904109587</v>
      </c>
      <c r="S332" s="76">
        <f t="shared" si="34"/>
        <v>2.82</v>
      </c>
      <c r="T332" s="38">
        <f>2.82/365*N332+'Breakdown Log'!$H$28*P332</f>
        <v>0</v>
      </c>
      <c r="U332" s="78">
        <f>2.82/365*O332+'Breakdown Log'!$H$28*Q332</f>
        <v>0</v>
      </c>
    </row>
    <row r="333" spans="2:21" ht="14.4" customHeight="1" x14ac:dyDescent="0.4">
      <c r="B333" s="30">
        <f t="shared" si="35"/>
        <v>332</v>
      </c>
      <c r="C333" s="2" t="s">
        <v>142</v>
      </c>
      <c r="D333" s="2" t="s">
        <v>351</v>
      </c>
      <c r="E333" s="2">
        <v>1042</v>
      </c>
      <c r="F333" s="2" t="s">
        <v>352</v>
      </c>
      <c r="G333" s="2">
        <v>359</v>
      </c>
      <c r="H333" s="2">
        <v>6</v>
      </c>
      <c r="I333" s="2" t="s">
        <v>358</v>
      </c>
      <c r="J333" s="31">
        <v>42397</v>
      </c>
      <c r="K333" s="31">
        <v>44347</v>
      </c>
      <c r="L333" s="31">
        <v>44926</v>
      </c>
      <c r="M333" s="2">
        <f t="shared" si="30"/>
        <v>580</v>
      </c>
      <c r="N333" s="2">
        <f>IFERROR(VLOOKUP($G333,'Breakdown Log'!$B$3:$E$940,2,FALSE),0)</f>
        <v>0</v>
      </c>
      <c r="O333" s="2">
        <f>IFERROR(VLOOKUP($G333,'Breakdown Log'!$B$3:$E$940,3,FALSE),0)</f>
        <v>0</v>
      </c>
      <c r="P333" s="2">
        <f t="shared" si="31"/>
        <v>215</v>
      </c>
      <c r="Q333" s="2">
        <f t="shared" si="32"/>
        <v>365</v>
      </c>
      <c r="R333" s="38">
        <f t="shared" si="33"/>
        <v>1.6610958904109587</v>
      </c>
      <c r="S333" s="76">
        <f t="shared" si="34"/>
        <v>2.82</v>
      </c>
      <c r="T333" s="38">
        <f>2.82/365*N333+'Breakdown Log'!$H$28*P333</f>
        <v>0</v>
      </c>
      <c r="U333" s="78">
        <f>2.82/365*O333+'Breakdown Log'!$H$28*Q333</f>
        <v>0</v>
      </c>
    </row>
    <row r="334" spans="2:21" ht="14.4" customHeight="1" x14ac:dyDescent="0.4">
      <c r="B334" s="30">
        <f t="shared" si="35"/>
        <v>333</v>
      </c>
      <c r="C334" s="2" t="s">
        <v>142</v>
      </c>
      <c r="D334" s="2" t="s">
        <v>351</v>
      </c>
      <c r="E334" s="2">
        <v>1042</v>
      </c>
      <c r="F334" s="2" t="s">
        <v>352</v>
      </c>
      <c r="G334" s="2">
        <v>360</v>
      </c>
      <c r="H334" s="2">
        <v>7</v>
      </c>
      <c r="I334" s="2" t="s">
        <v>359</v>
      </c>
      <c r="J334" s="31">
        <v>42662</v>
      </c>
      <c r="K334" s="31">
        <v>44347</v>
      </c>
      <c r="L334" s="31">
        <v>44926</v>
      </c>
      <c r="M334" s="2">
        <f t="shared" si="30"/>
        <v>580</v>
      </c>
      <c r="N334" s="2">
        <f>IFERROR(VLOOKUP($G334,'Breakdown Log'!$B$3:$E$940,2,FALSE),0)</f>
        <v>0</v>
      </c>
      <c r="O334" s="2">
        <f>IFERROR(VLOOKUP($G334,'Breakdown Log'!$B$3:$E$940,3,FALSE),0)</f>
        <v>0</v>
      </c>
      <c r="P334" s="2">
        <f t="shared" si="31"/>
        <v>215</v>
      </c>
      <c r="Q334" s="2">
        <f t="shared" si="32"/>
        <v>365</v>
      </c>
      <c r="R334" s="38">
        <f t="shared" si="33"/>
        <v>1.6610958904109587</v>
      </c>
      <c r="S334" s="76">
        <f t="shared" si="34"/>
        <v>2.82</v>
      </c>
      <c r="T334" s="38">
        <f>2.82/365*N334+'Breakdown Log'!$H$28*P334</f>
        <v>0</v>
      </c>
      <c r="U334" s="78">
        <f>2.82/365*O334+'Breakdown Log'!$H$28*Q334</f>
        <v>0</v>
      </c>
    </row>
    <row r="335" spans="2:21" ht="14.4" customHeight="1" x14ac:dyDescent="0.4">
      <c r="B335" s="30">
        <f t="shared" si="35"/>
        <v>334</v>
      </c>
      <c r="C335" s="2" t="s">
        <v>142</v>
      </c>
      <c r="D335" s="2" t="s">
        <v>351</v>
      </c>
      <c r="E335" s="2">
        <v>1042</v>
      </c>
      <c r="F335" s="2" t="s">
        <v>352</v>
      </c>
      <c r="G335" s="2">
        <v>361</v>
      </c>
      <c r="H335" s="2">
        <v>8</v>
      </c>
      <c r="I335" s="2" t="s">
        <v>360</v>
      </c>
      <c r="J335" s="31">
        <v>42662</v>
      </c>
      <c r="K335" s="31">
        <v>44347</v>
      </c>
      <c r="L335" s="31">
        <v>44926</v>
      </c>
      <c r="M335" s="2">
        <f t="shared" si="30"/>
        <v>580</v>
      </c>
      <c r="N335" s="2">
        <f>IFERROR(VLOOKUP($G335,'Breakdown Log'!$B$3:$E$940,2,FALSE),0)</f>
        <v>0</v>
      </c>
      <c r="O335" s="2">
        <f>IFERROR(VLOOKUP($G335,'Breakdown Log'!$B$3:$E$940,3,FALSE),0)</f>
        <v>0</v>
      </c>
      <c r="P335" s="2">
        <f t="shared" si="31"/>
        <v>215</v>
      </c>
      <c r="Q335" s="2">
        <f t="shared" si="32"/>
        <v>365</v>
      </c>
      <c r="R335" s="38">
        <f t="shared" si="33"/>
        <v>1.6610958904109587</v>
      </c>
      <c r="S335" s="76">
        <f t="shared" si="34"/>
        <v>2.82</v>
      </c>
      <c r="T335" s="38">
        <f>2.82/365*N335+'Breakdown Log'!$H$28*P335</f>
        <v>0</v>
      </c>
      <c r="U335" s="78">
        <f>2.82/365*O335+'Breakdown Log'!$H$28*Q335</f>
        <v>0</v>
      </c>
    </row>
    <row r="336" spans="2:21" ht="14.4" customHeight="1" x14ac:dyDescent="0.4">
      <c r="B336" s="30">
        <f t="shared" si="35"/>
        <v>335</v>
      </c>
      <c r="C336" s="2" t="s">
        <v>142</v>
      </c>
      <c r="D336" s="2" t="s">
        <v>351</v>
      </c>
      <c r="E336" s="2">
        <v>1042</v>
      </c>
      <c r="F336" s="2" t="s">
        <v>352</v>
      </c>
      <c r="G336" s="2">
        <v>362</v>
      </c>
      <c r="H336" s="2">
        <v>10</v>
      </c>
      <c r="I336" s="2" t="s">
        <v>361</v>
      </c>
      <c r="J336" s="31">
        <v>42835</v>
      </c>
      <c r="K336" s="31">
        <v>44347</v>
      </c>
      <c r="L336" s="31">
        <v>44926</v>
      </c>
      <c r="M336" s="2">
        <f t="shared" si="30"/>
        <v>580</v>
      </c>
      <c r="N336" s="2">
        <f>IFERROR(VLOOKUP($G336,'Breakdown Log'!$B$3:$E$940,2,FALSE),0)</f>
        <v>215</v>
      </c>
      <c r="O336" s="2">
        <f>IFERROR(VLOOKUP($G336,'Breakdown Log'!$B$3:$E$940,3,FALSE),0)</f>
        <v>365</v>
      </c>
      <c r="P336" s="2">
        <f t="shared" si="31"/>
        <v>0</v>
      </c>
      <c r="Q336" s="2">
        <f t="shared" si="32"/>
        <v>0</v>
      </c>
      <c r="R336" s="38">
        <f t="shared" si="33"/>
        <v>1.6610958904109587</v>
      </c>
      <c r="S336" s="76">
        <f t="shared" si="34"/>
        <v>2.82</v>
      </c>
      <c r="T336" s="38">
        <f>2.82/365*N336+'Breakdown Log'!$H$28*P336</f>
        <v>1.6610958904109587</v>
      </c>
      <c r="U336" s="78">
        <f>2.82/365*O336+'Breakdown Log'!$H$28*Q336</f>
        <v>2.82</v>
      </c>
    </row>
    <row r="337" spans="2:21" ht="14.4" customHeight="1" x14ac:dyDescent="0.4">
      <c r="B337" s="30">
        <f t="shared" si="35"/>
        <v>336</v>
      </c>
      <c r="C337" s="2" t="s">
        <v>142</v>
      </c>
      <c r="D337" s="2" t="s">
        <v>351</v>
      </c>
      <c r="E337" s="2">
        <v>1042</v>
      </c>
      <c r="F337" s="2" t="s">
        <v>352</v>
      </c>
      <c r="G337" s="2">
        <v>363</v>
      </c>
      <c r="H337" s="2">
        <v>9</v>
      </c>
      <c r="I337" s="2" t="s">
        <v>362</v>
      </c>
      <c r="J337" s="31">
        <v>42835</v>
      </c>
      <c r="K337" s="31">
        <v>44347</v>
      </c>
      <c r="L337" s="31">
        <v>44926</v>
      </c>
      <c r="M337" s="2">
        <f t="shared" si="30"/>
        <v>580</v>
      </c>
      <c r="N337" s="2">
        <f>IFERROR(VLOOKUP($G337,'Breakdown Log'!$B$3:$E$940,2,FALSE),0)</f>
        <v>0</v>
      </c>
      <c r="O337" s="2">
        <f>IFERROR(VLOOKUP($G337,'Breakdown Log'!$B$3:$E$940,3,FALSE),0)</f>
        <v>0</v>
      </c>
      <c r="P337" s="2">
        <f t="shared" si="31"/>
        <v>215</v>
      </c>
      <c r="Q337" s="2">
        <f t="shared" si="32"/>
        <v>365</v>
      </c>
      <c r="R337" s="38">
        <f t="shared" si="33"/>
        <v>1.6610958904109587</v>
      </c>
      <c r="S337" s="76">
        <f t="shared" si="34"/>
        <v>2.82</v>
      </c>
      <c r="T337" s="38">
        <f>2.82/365*N337+'Breakdown Log'!$H$28*P337</f>
        <v>0</v>
      </c>
      <c r="U337" s="78">
        <f>2.82/365*O337+'Breakdown Log'!$H$28*Q337</f>
        <v>0</v>
      </c>
    </row>
    <row r="338" spans="2:21" ht="14.4" customHeight="1" x14ac:dyDescent="0.4">
      <c r="B338" s="30">
        <f t="shared" si="35"/>
        <v>337</v>
      </c>
      <c r="C338" s="2" t="s">
        <v>12</v>
      </c>
      <c r="D338" s="2" t="s">
        <v>337</v>
      </c>
      <c r="E338" s="2">
        <v>69</v>
      </c>
      <c r="F338" s="2" t="s">
        <v>338</v>
      </c>
      <c r="G338" s="2">
        <v>364</v>
      </c>
      <c r="H338" s="2">
        <v>58</v>
      </c>
      <c r="I338" s="2" t="s">
        <v>363</v>
      </c>
      <c r="J338" s="31">
        <v>42875</v>
      </c>
      <c r="K338" s="31">
        <v>44347</v>
      </c>
      <c r="L338" s="31">
        <v>44926</v>
      </c>
      <c r="M338" s="2">
        <f t="shared" si="30"/>
        <v>580</v>
      </c>
      <c r="N338" s="2">
        <f>IFERROR(VLOOKUP($G338,'Breakdown Log'!$B$3:$E$940,2,FALSE),0)</f>
        <v>0</v>
      </c>
      <c r="O338" s="2">
        <f>IFERROR(VLOOKUP($G338,'Breakdown Log'!$B$3:$E$940,3,FALSE),0)</f>
        <v>0</v>
      </c>
      <c r="P338" s="2">
        <f t="shared" si="31"/>
        <v>215</v>
      </c>
      <c r="Q338" s="2">
        <f t="shared" si="32"/>
        <v>365</v>
      </c>
      <c r="R338" s="38">
        <f t="shared" si="33"/>
        <v>1.6610958904109587</v>
      </c>
      <c r="S338" s="76">
        <f t="shared" si="34"/>
        <v>2.82</v>
      </c>
      <c r="T338" s="38">
        <f>2.82/365*N338+'Breakdown Log'!$H$28*P338</f>
        <v>0</v>
      </c>
      <c r="U338" s="78">
        <f>2.82/365*O338+'Breakdown Log'!$H$28*Q338</f>
        <v>0</v>
      </c>
    </row>
    <row r="339" spans="2:21" ht="14.4" customHeight="1" x14ac:dyDescent="0.4">
      <c r="B339" s="30">
        <f t="shared" si="35"/>
        <v>338</v>
      </c>
      <c r="C339" s="2" t="s">
        <v>12</v>
      </c>
      <c r="D339" s="2" t="s">
        <v>337</v>
      </c>
      <c r="E339" s="2">
        <v>69</v>
      </c>
      <c r="F339" s="2" t="s">
        <v>338</v>
      </c>
      <c r="G339" s="2">
        <v>365</v>
      </c>
      <c r="H339" s="2">
        <v>68</v>
      </c>
      <c r="I339" s="2" t="s">
        <v>364</v>
      </c>
      <c r="J339" s="31">
        <v>42874</v>
      </c>
      <c r="K339" s="31">
        <v>44347</v>
      </c>
      <c r="L339" s="31">
        <v>44926</v>
      </c>
      <c r="M339" s="2">
        <f t="shared" si="30"/>
        <v>580</v>
      </c>
      <c r="N339" s="2">
        <f>IFERROR(VLOOKUP($G339,'Breakdown Log'!$B$3:$E$940,2,FALSE),0)</f>
        <v>0</v>
      </c>
      <c r="O339" s="2">
        <f>IFERROR(VLOOKUP($G339,'Breakdown Log'!$B$3:$E$940,3,FALSE),0)</f>
        <v>0</v>
      </c>
      <c r="P339" s="2">
        <f t="shared" si="31"/>
        <v>215</v>
      </c>
      <c r="Q339" s="2">
        <f t="shared" si="32"/>
        <v>365</v>
      </c>
      <c r="R339" s="38">
        <f t="shared" si="33"/>
        <v>1.6610958904109587</v>
      </c>
      <c r="S339" s="76">
        <f t="shared" si="34"/>
        <v>2.82</v>
      </c>
      <c r="T339" s="38">
        <f>2.82/365*N339+'Breakdown Log'!$H$28*P339</f>
        <v>0</v>
      </c>
      <c r="U339" s="78">
        <f>2.82/365*O339+'Breakdown Log'!$H$28*Q339</f>
        <v>0</v>
      </c>
    </row>
    <row r="340" spans="2:21" ht="14.4" customHeight="1" x14ac:dyDescent="0.4">
      <c r="B340" s="30">
        <f t="shared" si="35"/>
        <v>339</v>
      </c>
      <c r="C340" s="2" t="s">
        <v>12</v>
      </c>
      <c r="D340" s="2" t="s">
        <v>337</v>
      </c>
      <c r="E340" s="2">
        <v>69</v>
      </c>
      <c r="F340" s="2" t="s">
        <v>338</v>
      </c>
      <c r="G340" s="2">
        <v>366</v>
      </c>
      <c r="H340" s="2">
        <v>99</v>
      </c>
      <c r="I340" s="2" t="s">
        <v>365</v>
      </c>
      <c r="J340" s="31">
        <v>42903</v>
      </c>
      <c r="K340" s="31">
        <v>44347</v>
      </c>
      <c r="L340" s="31">
        <v>44926</v>
      </c>
      <c r="M340" s="2">
        <f t="shared" si="30"/>
        <v>580</v>
      </c>
      <c r="N340" s="2">
        <f>IFERROR(VLOOKUP($G340,'Breakdown Log'!$B$3:$E$940,2,FALSE),0)</f>
        <v>215</v>
      </c>
      <c r="O340" s="2">
        <f>IFERROR(VLOOKUP($G340,'Breakdown Log'!$B$3:$E$940,3,FALSE),0)</f>
        <v>365</v>
      </c>
      <c r="P340" s="2">
        <f t="shared" si="31"/>
        <v>0</v>
      </c>
      <c r="Q340" s="2">
        <f t="shared" si="32"/>
        <v>0</v>
      </c>
      <c r="R340" s="38">
        <f t="shared" si="33"/>
        <v>1.6610958904109587</v>
      </c>
      <c r="S340" s="76">
        <f t="shared" si="34"/>
        <v>2.82</v>
      </c>
      <c r="T340" s="38">
        <f>2.82/365*N340+'Breakdown Log'!$H$28*P340</f>
        <v>1.6610958904109587</v>
      </c>
      <c r="U340" s="78">
        <f>2.82/365*O340+'Breakdown Log'!$H$28*Q340</f>
        <v>2.82</v>
      </c>
    </row>
    <row r="341" spans="2:21" ht="14.4" customHeight="1" x14ac:dyDescent="0.4">
      <c r="B341" s="30">
        <f t="shared" si="35"/>
        <v>340</v>
      </c>
      <c r="C341" s="2" t="s">
        <v>12</v>
      </c>
      <c r="D341" s="2" t="s">
        <v>337</v>
      </c>
      <c r="E341" s="2">
        <v>69</v>
      </c>
      <c r="F341" s="2" t="s">
        <v>338</v>
      </c>
      <c r="G341" s="2">
        <v>367</v>
      </c>
      <c r="H341" s="2">
        <v>100</v>
      </c>
      <c r="I341" s="2" t="s">
        <v>25</v>
      </c>
      <c r="J341" s="31">
        <v>42727</v>
      </c>
      <c r="K341" s="31">
        <v>44347</v>
      </c>
      <c r="L341" s="31">
        <v>44926</v>
      </c>
      <c r="M341" s="2">
        <f t="shared" si="30"/>
        <v>580</v>
      </c>
      <c r="N341" s="2">
        <f>IFERROR(VLOOKUP($G341,'Breakdown Log'!$B$3:$E$940,2,FALSE),0)</f>
        <v>0</v>
      </c>
      <c r="O341" s="2">
        <f>IFERROR(VLOOKUP($G341,'Breakdown Log'!$B$3:$E$940,3,FALSE),0)</f>
        <v>0</v>
      </c>
      <c r="P341" s="2">
        <f t="shared" si="31"/>
        <v>215</v>
      </c>
      <c r="Q341" s="2">
        <f t="shared" si="32"/>
        <v>365</v>
      </c>
      <c r="R341" s="38">
        <f t="shared" si="33"/>
        <v>1.6610958904109587</v>
      </c>
      <c r="S341" s="76">
        <f t="shared" si="34"/>
        <v>2.82</v>
      </c>
      <c r="T341" s="38">
        <f>2.82/365*N341+'Breakdown Log'!$H$28*P341</f>
        <v>0</v>
      </c>
      <c r="U341" s="78">
        <f>2.82/365*O341+'Breakdown Log'!$H$28*Q341</f>
        <v>0</v>
      </c>
    </row>
    <row r="342" spans="2:21" ht="14.4" customHeight="1" x14ac:dyDescent="0.4">
      <c r="B342" s="30">
        <f t="shared" si="35"/>
        <v>341</v>
      </c>
      <c r="C342" s="2" t="s">
        <v>12</v>
      </c>
      <c r="D342" s="2" t="s">
        <v>337</v>
      </c>
      <c r="E342" s="2">
        <v>69</v>
      </c>
      <c r="F342" s="2" t="s">
        <v>338</v>
      </c>
      <c r="G342" s="2">
        <v>368</v>
      </c>
      <c r="H342" s="2">
        <v>101</v>
      </c>
      <c r="I342" s="2" t="s">
        <v>366</v>
      </c>
      <c r="J342" s="31">
        <v>42913</v>
      </c>
      <c r="K342" s="31">
        <v>44347</v>
      </c>
      <c r="L342" s="31">
        <v>44926</v>
      </c>
      <c r="M342" s="2">
        <f t="shared" si="30"/>
        <v>580</v>
      </c>
      <c r="N342" s="2">
        <f>IFERROR(VLOOKUP($G342,'Breakdown Log'!$B$3:$E$940,2,FALSE),0)</f>
        <v>0</v>
      </c>
      <c r="O342" s="2">
        <f>IFERROR(VLOOKUP($G342,'Breakdown Log'!$B$3:$E$940,3,FALSE),0)</f>
        <v>0</v>
      </c>
      <c r="P342" s="2">
        <f t="shared" si="31"/>
        <v>215</v>
      </c>
      <c r="Q342" s="2">
        <f t="shared" si="32"/>
        <v>365</v>
      </c>
      <c r="R342" s="38">
        <f t="shared" si="33"/>
        <v>1.6610958904109587</v>
      </c>
      <c r="S342" s="76">
        <f t="shared" si="34"/>
        <v>2.82</v>
      </c>
      <c r="T342" s="38">
        <f>2.82/365*N342+'Breakdown Log'!$H$28*P342</f>
        <v>0</v>
      </c>
      <c r="U342" s="78">
        <f>2.82/365*O342+'Breakdown Log'!$H$28*Q342</f>
        <v>0</v>
      </c>
    </row>
    <row r="343" spans="2:21" ht="14.4" customHeight="1" x14ac:dyDescent="0.4">
      <c r="B343" s="30">
        <f t="shared" si="35"/>
        <v>342</v>
      </c>
      <c r="C343" s="2" t="s">
        <v>12</v>
      </c>
      <c r="D343" s="2" t="s">
        <v>337</v>
      </c>
      <c r="E343" s="2">
        <v>69</v>
      </c>
      <c r="F343" s="2" t="s">
        <v>338</v>
      </c>
      <c r="G343" s="2">
        <v>369</v>
      </c>
      <c r="H343" s="2">
        <v>102</v>
      </c>
      <c r="I343" s="2" t="s">
        <v>367</v>
      </c>
      <c r="J343" s="31">
        <v>42914</v>
      </c>
      <c r="K343" s="31">
        <v>44347</v>
      </c>
      <c r="L343" s="31">
        <v>44926</v>
      </c>
      <c r="M343" s="2">
        <f t="shared" si="30"/>
        <v>580</v>
      </c>
      <c r="N343" s="2">
        <f>IFERROR(VLOOKUP($G343,'Breakdown Log'!$B$3:$E$940,2,FALSE),0)</f>
        <v>215</v>
      </c>
      <c r="O343" s="2">
        <f>IFERROR(VLOOKUP($G343,'Breakdown Log'!$B$3:$E$940,3,FALSE),0)</f>
        <v>365</v>
      </c>
      <c r="P343" s="2">
        <f t="shared" si="31"/>
        <v>0</v>
      </c>
      <c r="Q343" s="2">
        <f t="shared" si="32"/>
        <v>0</v>
      </c>
      <c r="R343" s="38">
        <f t="shared" si="33"/>
        <v>1.6610958904109587</v>
      </c>
      <c r="S343" s="76">
        <f t="shared" si="34"/>
        <v>2.82</v>
      </c>
      <c r="T343" s="38">
        <f>2.82/365*N343+'Breakdown Log'!$H$28*P343</f>
        <v>1.6610958904109587</v>
      </c>
      <c r="U343" s="78">
        <f>2.82/365*O343+'Breakdown Log'!$H$28*Q343</f>
        <v>2.82</v>
      </c>
    </row>
    <row r="344" spans="2:21" ht="14.4" customHeight="1" x14ac:dyDescent="0.4">
      <c r="B344" s="30">
        <f t="shared" si="35"/>
        <v>343</v>
      </c>
      <c r="C344" s="2" t="s">
        <v>36</v>
      </c>
      <c r="D344" s="2" t="s">
        <v>37</v>
      </c>
      <c r="E344" s="2">
        <v>910</v>
      </c>
      <c r="F344" s="2" t="s">
        <v>38</v>
      </c>
      <c r="G344" s="2">
        <v>370</v>
      </c>
      <c r="H344" s="2">
        <v>29</v>
      </c>
      <c r="I344" s="2" t="s">
        <v>368</v>
      </c>
      <c r="J344" s="31">
        <v>42916</v>
      </c>
      <c r="K344" s="31">
        <v>44347</v>
      </c>
      <c r="L344" s="31">
        <v>44926</v>
      </c>
      <c r="M344" s="2">
        <f t="shared" si="30"/>
        <v>580</v>
      </c>
      <c r="N344" s="2">
        <f>IFERROR(VLOOKUP($G344,'Breakdown Log'!$B$3:$E$940,2,FALSE),0)</f>
        <v>0</v>
      </c>
      <c r="O344" s="2">
        <f>IFERROR(VLOOKUP($G344,'Breakdown Log'!$B$3:$E$940,3,FALSE),0)</f>
        <v>0</v>
      </c>
      <c r="P344" s="2">
        <f t="shared" si="31"/>
        <v>215</v>
      </c>
      <c r="Q344" s="2">
        <f t="shared" si="32"/>
        <v>365</v>
      </c>
      <c r="R344" s="38">
        <f t="shared" si="33"/>
        <v>1.6610958904109587</v>
      </c>
      <c r="S344" s="76">
        <f t="shared" si="34"/>
        <v>2.82</v>
      </c>
      <c r="T344" s="38">
        <f>2.82/365*N344+'Breakdown Log'!$H$28*P344</f>
        <v>0</v>
      </c>
      <c r="U344" s="78">
        <f>2.82/365*O344+'Breakdown Log'!$H$28*Q344</f>
        <v>0</v>
      </c>
    </row>
    <row r="345" spans="2:21" ht="14.4" customHeight="1" x14ac:dyDescent="0.4">
      <c r="B345" s="30">
        <f t="shared" si="35"/>
        <v>344</v>
      </c>
      <c r="C345" s="2" t="s">
        <v>36</v>
      </c>
      <c r="D345" s="2" t="s">
        <v>37</v>
      </c>
      <c r="E345" s="2">
        <v>910</v>
      </c>
      <c r="F345" s="2" t="s">
        <v>38</v>
      </c>
      <c r="G345" s="2">
        <v>371</v>
      </c>
      <c r="H345" s="2">
        <v>30</v>
      </c>
      <c r="I345" s="2" t="s">
        <v>369</v>
      </c>
      <c r="J345" s="31">
        <v>42908</v>
      </c>
      <c r="K345" s="31">
        <v>44347</v>
      </c>
      <c r="L345" s="31">
        <v>44926</v>
      </c>
      <c r="M345" s="2">
        <f t="shared" si="30"/>
        <v>580</v>
      </c>
      <c r="N345" s="2">
        <f>IFERROR(VLOOKUP($G345,'Breakdown Log'!$B$3:$E$940,2,FALSE),0)</f>
        <v>0</v>
      </c>
      <c r="O345" s="2">
        <f>IFERROR(VLOOKUP($G345,'Breakdown Log'!$B$3:$E$940,3,FALSE),0)</f>
        <v>0</v>
      </c>
      <c r="P345" s="2">
        <f t="shared" si="31"/>
        <v>215</v>
      </c>
      <c r="Q345" s="2">
        <f t="shared" si="32"/>
        <v>365</v>
      </c>
      <c r="R345" s="38">
        <f t="shared" si="33"/>
        <v>1.6610958904109587</v>
      </c>
      <c r="S345" s="76">
        <f t="shared" si="34"/>
        <v>2.82</v>
      </c>
      <c r="T345" s="38">
        <f>2.82/365*N345+'Breakdown Log'!$H$28*P345</f>
        <v>0</v>
      </c>
      <c r="U345" s="78">
        <f>2.82/365*O345+'Breakdown Log'!$H$28*Q345</f>
        <v>0</v>
      </c>
    </row>
    <row r="346" spans="2:21" ht="14.4" customHeight="1" x14ac:dyDescent="0.4">
      <c r="B346" s="30">
        <f t="shared" si="35"/>
        <v>345</v>
      </c>
      <c r="C346" s="2" t="s">
        <v>36</v>
      </c>
      <c r="D346" s="2" t="s">
        <v>37</v>
      </c>
      <c r="E346" s="2">
        <v>910</v>
      </c>
      <c r="F346" s="2" t="s">
        <v>38</v>
      </c>
      <c r="G346" s="2">
        <v>372</v>
      </c>
      <c r="H346" s="2">
        <v>31</v>
      </c>
      <c r="I346" s="2" t="s">
        <v>370</v>
      </c>
      <c r="J346" s="31">
        <v>42389</v>
      </c>
      <c r="K346" s="31">
        <v>44347</v>
      </c>
      <c r="L346" s="31">
        <v>44926</v>
      </c>
      <c r="M346" s="2">
        <f t="shared" si="30"/>
        <v>580</v>
      </c>
      <c r="N346" s="2">
        <f>IFERROR(VLOOKUP($G346,'Breakdown Log'!$B$3:$E$940,2,FALSE),0)</f>
        <v>0</v>
      </c>
      <c r="O346" s="2">
        <f>IFERROR(VLOOKUP($G346,'Breakdown Log'!$B$3:$E$940,3,FALSE),0)</f>
        <v>0</v>
      </c>
      <c r="P346" s="2">
        <f t="shared" si="31"/>
        <v>215</v>
      </c>
      <c r="Q346" s="2">
        <f t="shared" si="32"/>
        <v>365</v>
      </c>
      <c r="R346" s="38">
        <f t="shared" si="33"/>
        <v>1.6610958904109587</v>
      </c>
      <c r="S346" s="76">
        <f t="shared" si="34"/>
        <v>2.82</v>
      </c>
      <c r="T346" s="38">
        <f>2.82/365*N346+'Breakdown Log'!$H$28*P346</f>
        <v>0</v>
      </c>
      <c r="U346" s="78">
        <f>2.82/365*O346+'Breakdown Log'!$H$28*Q346</f>
        <v>0</v>
      </c>
    </row>
    <row r="347" spans="2:21" ht="14.4" customHeight="1" x14ac:dyDescent="0.4">
      <c r="B347" s="30">
        <f t="shared" si="35"/>
        <v>346</v>
      </c>
      <c r="C347" s="2" t="s">
        <v>36</v>
      </c>
      <c r="D347" s="2" t="s">
        <v>37</v>
      </c>
      <c r="E347" s="2">
        <v>910</v>
      </c>
      <c r="F347" s="2" t="s">
        <v>38</v>
      </c>
      <c r="G347" s="2">
        <v>373</v>
      </c>
      <c r="H347" s="2">
        <v>32</v>
      </c>
      <c r="I347" s="2" t="s">
        <v>371</v>
      </c>
      <c r="J347" s="31">
        <v>42188</v>
      </c>
      <c r="K347" s="31">
        <v>44347</v>
      </c>
      <c r="L347" s="31">
        <v>44926</v>
      </c>
      <c r="M347" s="2">
        <f t="shared" si="30"/>
        <v>580</v>
      </c>
      <c r="N347" s="2">
        <f>IFERROR(VLOOKUP($G347,'Breakdown Log'!$B$3:$E$940,2,FALSE),0)</f>
        <v>0</v>
      </c>
      <c r="O347" s="2">
        <f>IFERROR(VLOOKUP($G347,'Breakdown Log'!$B$3:$E$940,3,FALSE),0)</f>
        <v>0</v>
      </c>
      <c r="P347" s="2">
        <f t="shared" si="31"/>
        <v>215</v>
      </c>
      <c r="Q347" s="2">
        <f t="shared" si="32"/>
        <v>365</v>
      </c>
      <c r="R347" s="38">
        <f t="shared" si="33"/>
        <v>1.6610958904109587</v>
      </c>
      <c r="S347" s="76">
        <f t="shared" si="34"/>
        <v>2.82</v>
      </c>
      <c r="T347" s="38">
        <f>2.82/365*N347+'Breakdown Log'!$H$28*P347</f>
        <v>0</v>
      </c>
      <c r="U347" s="78">
        <f>2.82/365*O347+'Breakdown Log'!$H$28*Q347</f>
        <v>0</v>
      </c>
    </row>
    <row r="348" spans="2:21" ht="14.4" customHeight="1" x14ac:dyDescent="0.4">
      <c r="B348" s="30">
        <f t="shared" si="35"/>
        <v>347</v>
      </c>
      <c r="C348" s="2" t="s">
        <v>36</v>
      </c>
      <c r="D348" s="2" t="s">
        <v>37</v>
      </c>
      <c r="E348" s="2">
        <v>910</v>
      </c>
      <c r="F348" s="2" t="s">
        <v>38</v>
      </c>
      <c r="G348" s="2">
        <v>374</v>
      </c>
      <c r="H348" s="2">
        <v>33</v>
      </c>
      <c r="I348" s="2" t="s">
        <v>372</v>
      </c>
      <c r="J348" s="31">
        <v>42163</v>
      </c>
      <c r="K348" s="31">
        <v>44347</v>
      </c>
      <c r="L348" s="31">
        <v>44926</v>
      </c>
      <c r="M348" s="2">
        <f t="shared" si="30"/>
        <v>580</v>
      </c>
      <c r="N348" s="2">
        <f>IFERROR(VLOOKUP($G348,'Breakdown Log'!$B$3:$E$940,2,FALSE),0)</f>
        <v>0</v>
      </c>
      <c r="O348" s="2">
        <f>IFERROR(VLOOKUP($G348,'Breakdown Log'!$B$3:$E$940,3,FALSE),0)</f>
        <v>0</v>
      </c>
      <c r="P348" s="2">
        <f t="shared" si="31"/>
        <v>215</v>
      </c>
      <c r="Q348" s="2">
        <f t="shared" si="32"/>
        <v>365</v>
      </c>
      <c r="R348" s="38">
        <f t="shared" si="33"/>
        <v>1.6610958904109587</v>
      </c>
      <c r="S348" s="76">
        <f t="shared" si="34"/>
        <v>2.82</v>
      </c>
      <c r="T348" s="38">
        <f>2.82/365*N348+'Breakdown Log'!$H$28*P348</f>
        <v>0</v>
      </c>
      <c r="U348" s="78">
        <f>2.82/365*O348+'Breakdown Log'!$H$28*Q348</f>
        <v>0</v>
      </c>
    </row>
    <row r="349" spans="2:21" ht="14.4" customHeight="1" x14ac:dyDescent="0.4">
      <c r="B349" s="30">
        <f t="shared" si="35"/>
        <v>348</v>
      </c>
      <c r="C349" s="2" t="s">
        <v>36</v>
      </c>
      <c r="D349" s="2" t="s">
        <v>37</v>
      </c>
      <c r="E349" s="2">
        <v>910</v>
      </c>
      <c r="F349" s="2" t="s">
        <v>38</v>
      </c>
      <c r="G349" s="2">
        <v>375</v>
      </c>
      <c r="H349" s="2">
        <v>34</v>
      </c>
      <c r="I349" s="2" t="s">
        <v>373</v>
      </c>
      <c r="J349" s="31">
        <v>42922</v>
      </c>
      <c r="K349" s="31">
        <v>44347</v>
      </c>
      <c r="L349" s="31">
        <v>44926</v>
      </c>
      <c r="M349" s="2">
        <f t="shared" si="30"/>
        <v>580</v>
      </c>
      <c r="N349" s="2">
        <f>IFERROR(VLOOKUP($G349,'Breakdown Log'!$B$3:$E$940,2,FALSE),0)</f>
        <v>0</v>
      </c>
      <c r="O349" s="2">
        <f>IFERROR(VLOOKUP($G349,'Breakdown Log'!$B$3:$E$940,3,FALSE),0)</f>
        <v>0</v>
      </c>
      <c r="P349" s="2">
        <f t="shared" si="31"/>
        <v>215</v>
      </c>
      <c r="Q349" s="2">
        <f t="shared" si="32"/>
        <v>365</v>
      </c>
      <c r="R349" s="38">
        <f t="shared" si="33"/>
        <v>1.6610958904109587</v>
      </c>
      <c r="S349" s="76">
        <f t="shared" si="34"/>
        <v>2.82</v>
      </c>
      <c r="T349" s="38">
        <f>2.82/365*N349+'Breakdown Log'!$H$28*P349</f>
        <v>0</v>
      </c>
      <c r="U349" s="78">
        <f>2.82/365*O349+'Breakdown Log'!$H$28*Q349</f>
        <v>0</v>
      </c>
    </row>
    <row r="350" spans="2:21" ht="14.4" customHeight="1" x14ac:dyDescent="0.4">
      <c r="B350" s="30">
        <f t="shared" si="35"/>
        <v>349</v>
      </c>
      <c r="C350" s="2" t="s">
        <v>36</v>
      </c>
      <c r="D350" s="2" t="s">
        <v>374</v>
      </c>
      <c r="E350" s="2">
        <v>913</v>
      </c>
      <c r="F350" s="2" t="s">
        <v>374</v>
      </c>
      <c r="G350" s="2">
        <v>376</v>
      </c>
      <c r="H350" s="2">
        <v>1</v>
      </c>
      <c r="I350" s="2" t="s">
        <v>375</v>
      </c>
      <c r="J350" s="31">
        <v>42902</v>
      </c>
      <c r="K350" s="31">
        <v>44347</v>
      </c>
      <c r="L350" s="31">
        <v>44926</v>
      </c>
      <c r="M350" s="2">
        <f t="shared" si="30"/>
        <v>580</v>
      </c>
      <c r="N350" s="2">
        <f>IFERROR(VLOOKUP($G350,'Breakdown Log'!$B$3:$E$940,2,FALSE),0)</f>
        <v>0</v>
      </c>
      <c r="O350" s="2">
        <f>IFERROR(VLOOKUP($G350,'Breakdown Log'!$B$3:$E$940,3,FALSE),0)</f>
        <v>0</v>
      </c>
      <c r="P350" s="2">
        <f t="shared" si="31"/>
        <v>215</v>
      </c>
      <c r="Q350" s="2">
        <f t="shared" si="32"/>
        <v>365</v>
      </c>
      <c r="R350" s="38">
        <f t="shared" si="33"/>
        <v>1.6610958904109587</v>
      </c>
      <c r="S350" s="76">
        <f t="shared" si="34"/>
        <v>2.82</v>
      </c>
      <c r="T350" s="38">
        <f>2.82/365*N350+'Breakdown Log'!$H$28*P350</f>
        <v>0</v>
      </c>
      <c r="U350" s="78">
        <f>2.82/365*O350+'Breakdown Log'!$H$28*Q350</f>
        <v>0</v>
      </c>
    </row>
    <row r="351" spans="2:21" ht="14.4" customHeight="1" x14ac:dyDescent="0.4">
      <c r="B351" s="30">
        <f t="shared" si="35"/>
        <v>350</v>
      </c>
      <c r="C351" s="2" t="s">
        <v>36</v>
      </c>
      <c r="D351" s="2" t="s">
        <v>374</v>
      </c>
      <c r="E351" s="2">
        <v>913</v>
      </c>
      <c r="F351" s="2" t="s">
        <v>374</v>
      </c>
      <c r="G351" s="2">
        <v>377</v>
      </c>
      <c r="H351" s="2">
        <v>2</v>
      </c>
      <c r="I351" s="2" t="s">
        <v>376</v>
      </c>
      <c r="J351" s="31">
        <v>42249</v>
      </c>
      <c r="K351" s="31">
        <v>44347</v>
      </c>
      <c r="L351" s="31">
        <v>44926</v>
      </c>
      <c r="M351" s="2">
        <f t="shared" si="30"/>
        <v>580</v>
      </c>
      <c r="N351" s="2">
        <f>IFERROR(VLOOKUP($G351,'Breakdown Log'!$B$3:$E$940,2,FALSE),0)</f>
        <v>215</v>
      </c>
      <c r="O351" s="2">
        <f>IFERROR(VLOOKUP($G351,'Breakdown Log'!$B$3:$E$940,3,FALSE),0)</f>
        <v>365</v>
      </c>
      <c r="P351" s="2">
        <f t="shared" si="31"/>
        <v>0</v>
      </c>
      <c r="Q351" s="2">
        <f t="shared" si="32"/>
        <v>0</v>
      </c>
      <c r="R351" s="38">
        <f t="shared" si="33"/>
        <v>1.6610958904109587</v>
      </c>
      <c r="S351" s="76">
        <f t="shared" si="34"/>
        <v>2.82</v>
      </c>
      <c r="T351" s="38">
        <f>2.82/365*N351+'Breakdown Log'!$H$28*P351</f>
        <v>1.6610958904109587</v>
      </c>
      <c r="U351" s="78">
        <f>2.82/365*O351+'Breakdown Log'!$H$28*Q351</f>
        <v>2.82</v>
      </c>
    </row>
    <row r="352" spans="2:21" ht="14.4" customHeight="1" x14ac:dyDescent="0.4">
      <c r="B352" s="30">
        <f t="shared" si="35"/>
        <v>351</v>
      </c>
      <c r="C352" s="2" t="s">
        <v>36</v>
      </c>
      <c r="D352" s="2" t="s">
        <v>374</v>
      </c>
      <c r="E352" s="2">
        <v>913</v>
      </c>
      <c r="F352" s="2" t="s">
        <v>374</v>
      </c>
      <c r="G352" s="2">
        <v>378</v>
      </c>
      <c r="H352" s="2">
        <v>3</v>
      </c>
      <c r="I352" s="2" t="s">
        <v>377</v>
      </c>
      <c r="J352" s="31">
        <v>42902</v>
      </c>
      <c r="K352" s="31">
        <v>44347</v>
      </c>
      <c r="L352" s="31">
        <v>44926</v>
      </c>
      <c r="M352" s="2">
        <f t="shared" si="30"/>
        <v>580</v>
      </c>
      <c r="N352" s="2">
        <f>IFERROR(VLOOKUP($G352,'Breakdown Log'!$B$3:$E$940,2,FALSE),0)</f>
        <v>215</v>
      </c>
      <c r="O352" s="2">
        <f>IFERROR(VLOOKUP($G352,'Breakdown Log'!$B$3:$E$940,3,FALSE),0)</f>
        <v>365</v>
      </c>
      <c r="P352" s="2">
        <f t="shared" si="31"/>
        <v>0</v>
      </c>
      <c r="Q352" s="2">
        <f t="shared" si="32"/>
        <v>0</v>
      </c>
      <c r="R352" s="38">
        <f t="shared" si="33"/>
        <v>1.6610958904109587</v>
      </c>
      <c r="S352" s="76">
        <f t="shared" si="34"/>
        <v>2.82</v>
      </c>
      <c r="T352" s="38">
        <f>2.82/365*N352+'Breakdown Log'!$H$28*P352</f>
        <v>1.6610958904109587</v>
      </c>
      <c r="U352" s="78">
        <f>2.82/365*O352+'Breakdown Log'!$H$28*Q352</f>
        <v>2.82</v>
      </c>
    </row>
    <row r="353" spans="2:21" ht="14.4" customHeight="1" x14ac:dyDescent="0.4">
      <c r="B353" s="30">
        <f t="shared" si="35"/>
        <v>352</v>
      </c>
      <c r="C353" s="2" t="s">
        <v>36</v>
      </c>
      <c r="D353" s="2" t="s">
        <v>374</v>
      </c>
      <c r="E353" s="2">
        <v>913</v>
      </c>
      <c r="F353" s="2" t="s">
        <v>374</v>
      </c>
      <c r="G353" s="2">
        <v>379</v>
      </c>
      <c r="H353" s="2">
        <v>4</v>
      </c>
      <c r="I353" s="2" t="s">
        <v>378</v>
      </c>
      <c r="J353" s="31">
        <v>42114</v>
      </c>
      <c r="K353" s="31">
        <v>44347</v>
      </c>
      <c r="L353" s="31">
        <v>44926</v>
      </c>
      <c r="M353" s="2">
        <f t="shared" si="30"/>
        <v>580</v>
      </c>
      <c r="N353" s="2">
        <f>IFERROR(VLOOKUP($G353,'Breakdown Log'!$B$3:$E$940,2,FALSE),0)</f>
        <v>215</v>
      </c>
      <c r="O353" s="2">
        <f>IFERROR(VLOOKUP($G353,'Breakdown Log'!$B$3:$E$940,3,FALSE),0)</f>
        <v>365</v>
      </c>
      <c r="P353" s="2">
        <f t="shared" si="31"/>
        <v>0</v>
      </c>
      <c r="Q353" s="2">
        <f t="shared" si="32"/>
        <v>0</v>
      </c>
      <c r="R353" s="38">
        <f t="shared" si="33"/>
        <v>1.6610958904109587</v>
      </c>
      <c r="S353" s="76">
        <f t="shared" si="34"/>
        <v>2.82</v>
      </c>
      <c r="T353" s="38">
        <f>2.82/365*N353+'Breakdown Log'!$H$28*P353</f>
        <v>1.6610958904109587</v>
      </c>
      <c r="U353" s="78">
        <f>2.82/365*O353+'Breakdown Log'!$H$28*Q353</f>
        <v>2.82</v>
      </c>
    </row>
    <row r="354" spans="2:21" ht="14.4" customHeight="1" x14ac:dyDescent="0.4">
      <c r="B354" s="30">
        <f t="shared" si="35"/>
        <v>353</v>
      </c>
      <c r="C354" s="2" t="s">
        <v>36</v>
      </c>
      <c r="D354" s="2" t="s">
        <v>374</v>
      </c>
      <c r="E354" s="2">
        <v>913</v>
      </c>
      <c r="F354" s="2" t="s">
        <v>374</v>
      </c>
      <c r="G354" s="2">
        <v>380</v>
      </c>
      <c r="H354" s="2">
        <v>5</v>
      </c>
      <c r="I354" s="2" t="s">
        <v>379</v>
      </c>
      <c r="J354" s="31">
        <v>42902</v>
      </c>
      <c r="K354" s="31">
        <v>44347</v>
      </c>
      <c r="L354" s="31">
        <v>44926</v>
      </c>
      <c r="M354" s="2">
        <f t="shared" si="30"/>
        <v>580</v>
      </c>
      <c r="N354" s="2">
        <f>IFERROR(VLOOKUP($G354,'Breakdown Log'!$B$3:$E$940,2,FALSE),0)</f>
        <v>0</v>
      </c>
      <c r="O354" s="2">
        <f>IFERROR(VLOOKUP($G354,'Breakdown Log'!$B$3:$E$940,3,FALSE),0)</f>
        <v>0</v>
      </c>
      <c r="P354" s="2">
        <f t="shared" si="31"/>
        <v>215</v>
      </c>
      <c r="Q354" s="2">
        <f t="shared" si="32"/>
        <v>365</v>
      </c>
      <c r="R354" s="38">
        <f t="shared" si="33"/>
        <v>1.6610958904109587</v>
      </c>
      <c r="S354" s="76">
        <f t="shared" si="34"/>
        <v>2.82</v>
      </c>
      <c r="T354" s="38">
        <f>2.82/365*N354+'Breakdown Log'!$H$28*P354</f>
        <v>0</v>
      </c>
      <c r="U354" s="78">
        <f>2.82/365*O354+'Breakdown Log'!$H$28*Q354</f>
        <v>0</v>
      </c>
    </row>
    <row r="355" spans="2:21" ht="14.4" customHeight="1" x14ac:dyDescent="0.4">
      <c r="B355" s="30">
        <f t="shared" si="35"/>
        <v>354</v>
      </c>
      <c r="C355" s="2" t="s">
        <v>36</v>
      </c>
      <c r="D355" s="2" t="s">
        <v>374</v>
      </c>
      <c r="E355" s="2">
        <v>913</v>
      </c>
      <c r="F355" s="2" t="s">
        <v>374</v>
      </c>
      <c r="G355" s="2">
        <v>381</v>
      </c>
      <c r="H355" s="2">
        <v>6</v>
      </c>
      <c r="I355" s="2" t="s">
        <v>380</v>
      </c>
      <c r="J355" s="31">
        <v>42122</v>
      </c>
      <c r="K355" s="31">
        <v>44347</v>
      </c>
      <c r="L355" s="31">
        <v>44926</v>
      </c>
      <c r="M355" s="2">
        <f t="shared" si="30"/>
        <v>580</v>
      </c>
      <c r="N355" s="2">
        <f>IFERROR(VLOOKUP($G355,'Breakdown Log'!$B$3:$E$940,2,FALSE),0)</f>
        <v>0</v>
      </c>
      <c r="O355" s="2">
        <f>IFERROR(VLOOKUP($G355,'Breakdown Log'!$B$3:$E$940,3,FALSE),0)</f>
        <v>0</v>
      </c>
      <c r="P355" s="2">
        <f t="shared" si="31"/>
        <v>215</v>
      </c>
      <c r="Q355" s="2">
        <f t="shared" si="32"/>
        <v>365</v>
      </c>
      <c r="R355" s="38">
        <f t="shared" si="33"/>
        <v>1.6610958904109587</v>
      </c>
      <c r="S355" s="76">
        <f t="shared" si="34"/>
        <v>2.82</v>
      </c>
      <c r="T355" s="38">
        <f>2.82/365*N355+'Breakdown Log'!$H$28*P355</f>
        <v>0</v>
      </c>
      <c r="U355" s="78">
        <f>2.82/365*O355+'Breakdown Log'!$H$28*Q355</f>
        <v>0</v>
      </c>
    </row>
    <row r="356" spans="2:21" ht="14.4" customHeight="1" x14ac:dyDescent="0.4">
      <c r="B356" s="30">
        <f t="shared" si="35"/>
        <v>355</v>
      </c>
      <c r="C356" s="2" t="s">
        <v>36</v>
      </c>
      <c r="D356" s="2" t="s">
        <v>374</v>
      </c>
      <c r="E356" s="2">
        <v>913</v>
      </c>
      <c r="F356" s="2" t="s">
        <v>374</v>
      </c>
      <c r="G356" s="2">
        <v>382</v>
      </c>
      <c r="H356" s="2">
        <v>7</v>
      </c>
      <c r="I356" s="2" t="s">
        <v>381</v>
      </c>
      <c r="J356" s="31">
        <v>42119</v>
      </c>
      <c r="K356" s="31">
        <v>44347</v>
      </c>
      <c r="L356" s="31">
        <v>44926</v>
      </c>
      <c r="M356" s="2">
        <f t="shared" si="30"/>
        <v>580</v>
      </c>
      <c r="N356" s="2">
        <f>IFERROR(VLOOKUP($G356,'Breakdown Log'!$B$3:$E$940,2,FALSE),0)</f>
        <v>0</v>
      </c>
      <c r="O356" s="2">
        <f>IFERROR(VLOOKUP($G356,'Breakdown Log'!$B$3:$E$940,3,FALSE),0)</f>
        <v>0</v>
      </c>
      <c r="P356" s="2">
        <f t="shared" si="31"/>
        <v>215</v>
      </c>
      <c r="Q356" s="2">
        <f t="shared" si="32"/>
        <v>365</v>
      </c>
      <c r="R356" s="38">
        <f t="shared" si="33"/>
        <v>1.6610958904109587</v>
      </c>
      <c r="S356" s="76">
        <f t="shared" si="34"/>
        <v>2.82</v>
      </c>
      <c r="T356" s="38">
        <f>2.82/365*N356+'Breakdown Log'!$H$28*P356</f>
        <v>0</v>
      </c>
      <c r="U356" s="78">
        <f>2.82/365*O356+'Breakdown Log'!$H$28*Q356</f>
        <v>0</v>
      </c>
    </row>
    <row r="357" spans="2:21" ht="14.4" customHeight="1" x14ac:dyDescent="0.4">
      <c r="B357" s="30">
        <f t="shared" si="35"/>
        <v>356</v>
      </c>
      <c r="C357" s="2" t="s">
        <v>36</v>
      </c>
      <c r="D357" s="2" t="s">
        <v>374</v>
      </c>
      <c r="E357" s="2">
        <v>913</v>
      </c>
      <c r="F357" s="2" t="s">
        <v>374</v>
      </c>
      <c r="G357" s="2">
        <v>383</v>
      </c>
      <c r="H357" s="2">
        <v>8</v>
      </c>
      <c r="I357" s="2" t="s">
        <v>382</v>
      </c>
      <c r="J357" s="31">
        <v>42901</v>
      </c>
      <c r="K357" s="31">
        <v>44347</v>
      </c>
      <c r="L357" s="31">
        <v>44926</v>
      </c>
      <c r="M357" s="2">
        <f t="shared" si="30"/>
        <v>580</v>
      </c>
      <c r="N357" s="2">
        <f>IFERROR(VLOOKUP($G357,'Breakdown Log'!$B$3:$E$940,2,FALSE),0)</f>
        <v>215</v>
      </c>
      <c r="O357" s="2">
        <f>IFERROR(VLOOKUP($G357,'Breakdown Log'!$B$3:$E$940,3,FALSE),0)</f>
        <v>365</v>
      </c>
      <c r="P357" s="2">
        <f t="shared" si="31"/>
        <v>0</v>
      </c>
      <c r="Q357" s="2">
        <f t="shared" si="32"/>
        <v>0</v>
      </c>
      <c r="R357" s="38">
        <f t="shared" si="33"/>
        <v>1.6610958904109587</v>
      </c>
      <c r="S357" s="76">
        <f t="shared" si="34"/>
        <v>2.82</v>
      </c>
      <c r="T357" s="38">
        <f>2.82/365*N357+'Breakdown Log'!$H$28*P357</f>
        <v>1.6610958904109587</v>
      </c>
      <c r="U357" s="78">
        <f>2.82/365*O357+'Breakdown Log'!$H$28*Q357</f>
        <v>2.82</v>
      </c>
    </row>
    <row r="358" spans="2:21" ht="14.4" customHeight="1" x14ac:dyDescent="0.4">
      <c r="B358" s="30">
        <f t="shared" si="35"/>
        <v>357</v>
      </c>
      <c r="C358" s="2" t="s">
        <v>36</v>
      </c>
      <c r="D358" s="2" t="s">
        <v>374</v>
      </c>
      <c r="E358" s="2">
        <v>913</v>
      </c>
      <c r="F358" s="2" t="s">
        <v>374</v>
      </c>
      <c r="G358" s="2">
        <v>384</v>
      </c>
      <c r="H358" s="2">
        <v>9</v>
      </c>
      <c r="I358" s="2" t="s">
        <v>383</v>
      </c>
      <c r="J358" s="31">
        <v>42358</v>
      </c>
      <c r="K358" s="31">
        <v>44347</v>
      </c>
      <c r="L358" s="31">
        <v>44926</v>
      </c>
      <c r="M358" s="2">
        <f t="shared" si="30"/>
        <v>580</v>
      </c>
      <c r="N358" s="2">
        <f>IFERROR(VLOOKUP($G358,'Breakdown Log'!$B$3:$E$940,2,FALSE),0)</f>
        <v>0</v>
      </c>
      <c r="O358" s="2">
        <f>IFERROR(VLOOKUP($G358,'Breakdown Log'!$B$3:$E$940,3,FALSE),0)</f>
        <v>0</v>
      </c>
      <c r="P358" s="2">
        <f t="shared" si="31"/>
        <v>215</v>
      </c>
      <c r="Q358" s="2">
        <f t="shared" si="32"/>
        <v>365</v>
      </c>
      <c r="R358" s="38">
        <f t="shared" si="33"/>
        <v>1.6610958904109587</v>
      </c>
      <c r="S358" s="76">
        <f t="shared" si="34"/>
        <v>2.82</v>
      </c>
      <c r="T358" s="38">
        <f>2.82/365*N358+'Breakdown Log'!$H$28*P358</f>
        <v>0</v>
      </c>
      <c r="U358" s="78">
        <f>2.82/365*O358+'Breakdown Log'!$H$28*Q358</f>
        <v>0</v>
      </c>
    </row>
    <row r="359" spans="2:21" ht="14.4" customHeight="1" x14ac:dyDescent="0.4">
      <c r="B359" s="30">
        <f t="shared" si="35"/>
        <v>358</v>
      </c>
      <c r="C359" s="2" t="s">
        <v>36</v>
      </c>
      <c r="D359" s="2" t="s">
        <v>374</v>
      </c>
      <c r="E359" s="2">
        <v>913</v>
      </c>
      <c r="F359" s="2" t="s">
        <v>374</v>
      </c>
      <c r="G359" s="2">
        <v>385</v>
      </c>
      <c r="H359" s="2">
        <v>10</v>
      </c>
      <c r="I359" s="2" t="s">
        <v>384</v>
      </c>
      <c r="J359" s="31">
        <v>42267</v>
      </c>
      <c r="K359" s="31">
        <v>44347</v>
      </c>
      <c r="L359" s="31">
        <v>44926</v>
      </c>
      <c r="M359" s="2">
        <f t="shared" si="30"/>
        <v>580</v>
      </c>
      <c r="N359" s="2">
        <f>IFERROR(VLOOKUP($G359,'Breakdown Log'!$B$3:$E$940,2,FALSE),0)</f>
        <v>0</v>
      </c>
      <c r="O359" s="2">
        <f>IFERROR(VLOOKUP($G359,'Breakdown Log'!$B$3:$E$940,3,FALSE),0)</f>
        <v>0</v>
      </c>
      <c r="P359" s="2">
        <f t="shared" si="31"/>
        <v>215</v>
      </c>
      <c r="Q359" s="2">
        <f t="shared" si="32"/>
        <v>365</v>
      </c>
      <c r="R359" s="38">
        <f t="shared" si="33"/>
        <v>1.6610958904109587</v>
      </c>
      <c r="S359" s="76">
        <f t="shared" si="34"/>
        <v>2.82</v>
      </c>
      <c r="T359" s="38">
        <f>2.82/365*N359+'Breakdown Log'!$H$28*P359</f>
        <v>0</v>
      </c>
      <c r="U359" s="78">
        <f>2.82/365*O359+'Breakdown Log'!$H$28*Q359</f>
        <v>0</v>
      </c>
    </row>
    <row r="360" spans="2:21" ht="14.4" customHeight="1" x14ac:dyDescent="0.4">
      <c r="B360" s="30">
        <f t="shared" si="35"/>
        <v>359</v>
      </c>
      <c r="C360" s="2" t="s">
        <v>36</v>
      </c>
      <c r="D360" s="2" t="s">
        <v>374</v>
      </c>
      <c r="E360" s="2">
        <v>913</v>
      </c>
      <c r="F360" s="2" t="s">
        <v>374</v>
      </c>
      <c r="G360" s="2">
        <v>386</v>
      </c>
      <c r="H360" s="2">
        <v>11</v>
      </c>
      <c r="I360" s="2" t="s">
        <v>385</v>
      </c>
      <c r="J360" s="31">
        <v>42902</v>
      </c>
      <c r="K360" s="31">
        <v>44347</v>
      </c>
      <c r="L360" s="31">
        <v>44926</v>
      </c>
      <c r="M360" s="2">
        <f t="shared" si="30"/>
        <v>580</v>
      </c>
      <c r="N360" s="2">
        <f>IFERROR(VLOOKUP($G360,'Breakdown Log'!$B$3:$E$940,2,FALSE),0)</f>
        <v>0</v>
      </c>
      <c r="O360" s="2">
        <f>IFERROR(VLOOKUP($G360,'Breakdown Log'!$B$3:$E$940,3,FALSE),0)</f>
        <v>0</v>
      </c>
      <c r="P360" s="2">
        <f t="shared" si="31"/>
        <v>215</v>
      </c>
      <c r="Q360" s="2">
        <f t="shared" si="32"/>
        <v>365</v>
      </c>
      <c r="R360" s="38">
        <f t="shared" si="33"/>
        <v>1.6610958904109587</v>
      </c>
      <c r="S360" s="76">
        <f t="shared" si="34"/>
        <v>2.82</v>
      </c>
      <c r="T360" s="38">
        <f>2.82/365*N360+'Breakdown Log'!$H$28*P360</f>
        <v>0</v>
      </c>
      <c r="U360" s="78">
        <f>2.82/365*O360+'Breakdown Log'!$H$28*Q360</f>
        <v>0</v>
      </c>
    </row>
    <row r="361" spans="2:21" ht="14.4" customHeight="1" x14ac:dyDescent="0.4">
      <c r="B361" s="30">
        <f t="shared" si="35"/>
        <v>360</v>
      </c>
      <c r="C361" s="2" t="s">
        <v>36</v>
      </c>
      <c r="D361" s="2" t="s">
        <v>374</v>
      </c>
      <c r="E361" s="2">
        <v>913</v>
      </c>
      <c r="F361" s="2" t="s">
        <v>374</v>
      </c>
      <c r="G361" s="2">
        <v>387</v>
      </c>
      <c r="H361" s="2">
        <v>12</v>
      </c>
      <c r="I361" s="2" t="s">
        <v>386</v>
      </c>
      <c r="J361" s="31">
        <v>42915</v>
      </c>
      <c r="K361" s="31">
        <v>44347</v>
      </c>
      <c r="L361" s="31">
        <v>44926</v>
      </c>
      <c r="M361" s="2">
        <f t="shared" si="30"/>
        <v>580</v>
      </c>
      <c r="N361" s="2">
        <f>IFERROR(VLOOKUP($G361,'Breakdown Log'!$B$3:$E$940,2,FALSE),0)</f>
        <v>0</v>
      </c>
      <c r="O361" s="2">
        <f>IFERROR(VLOOKUP($G361,'Breakdown Log'!$B$3:$E$940,3,FALSE),0)</f>
        <v>0</v>
      </c>
      <c r="P361" s="2">
        <f t="shared" si="31"/>
        <v>215</v>
      </c>
      <c r="Q361" s="2">
        <f t="shared" si="32"/>
        <v>365</v>
      </c>
      <c r="R361" s="38">
        <f t="shared" si="33"/>
        <v>1.6610958904109587</v>
      </c>
      <c r="S361" s="76">
        <f t="shared" si="34"/>
        <v>2.82</v>
      </c>
      <c r="T361" s="38">
        <f>2.82/365*N361+'Breakdown Log'!$H$28*P361</f>
        <v>0</v>
      </c>
      <c r="U361" s="78">
        <f>2.82/365*O361+'Breakdown Log'!$H$28*Q361</f>
        <v>0</v>
      </c>
    </row>
    <row r="362" spans="2:21" ht="14.4" customHeight="1" x14ac:dyDescent="0.4">
      <c r="B362" s="30">
        <f t="shared" si="35"/>
        <v>361</v>
      </c>
      <c r="C362" s="2" t="s">
        <v>36</v>
      </c>
      <c r="D362" s="2" t="s">
        <v>374</v>
      </c>
      <c r="E362" s="2">
        <v>913</v>
      </c>
      <c r="F362" s="2" t="s">
        <v>374</v>
      </c>
      <c r="G362" s="2">
        <v>388</v>
      </c>
      <c r="H362" s="2">
        <v>13</v>
      </c>
      <c r="I362" s="2" t="s">
        <v>387</v>
      </c>
      <c r="J362" s="31">
        <v>42944</v>
      </c>
      <c r="K362" s="31">
        <v>44347</v>
      </c>
      <c r="L362" s="31">
        <v>44926</v>
      </c>
      <c r="M362" s="2">
        <f t="shared" si="30"/>
        <v>580</v>
      </c>
      <c r="N362" s="2">
        <f>IFERROR(VLOOKUP($G362,'Breakdown Log'!$B$3:$E$940,2,FALSE),0)</f>
        <v>0</v>
      </c>
      <c r="O362" s="2">
        <f>IFERROR(VLOOKUP($G362,'Breakdown Log'!$B$3:$E$940,3,FALSE),0)</f>
        <v>0</v>
      </c>
      <c r="P362" s="2">
        <f t="shared" si="31"/>
        <v>215</v>
      </c>
      <c r="Q362" s="2">
        <f t="shared" si="32"/>
        <v>365</v>
      </c>
      <c r="R362" s="38">
        <f t="shared" si="33"/>
        <v>1.6610958904109587</v>
      </c>
      <c r="S362" s="76">
        <f t="shared" si="34"/>
        <v>2.82</v>
      </c>
      <c r="T362" s="38">
        <f>2.82/365*N362+'Breakdown Log'!$H$28*P362</f>
        <v>0</v>
      </c>
      <c r="U362" s="78">
        <f>2.82/365*O362+'Breakdown Log'!$H$28*Q362</f>
        <v>0</v>
      </c>
    </row>
    <row r="363" spans="2:21" ht="14.4" customHeight="1" x14ac:dyDescent="0.4">
      <c r="B363" s="30">
        <f t="shared" si="35"/>
        <v>362</v>
      </c>
      <c r="C363" s="2" t="s">
        <v>36</v>
      </c>
      <c r="D363" s="2" t="s">
        <v>374</v>
      </c>
      <c r="E363" s="2">
        <v>913</v>
      </c>
      <c r="F363" s="2" t="s">
        <v>374</v>
      </c>
      <c r="G363" s="2">
        <v>389</v>
      </c>
      <c r="H363" s="2">
        <v>14</v>
      </c>
      <c r="I363" s="2" t="s">
        <v>388</v>
      </c>
      <c r="J363" s="31">
        <v>42267</v>
      </c>
      <c r="K363" s="31">
        <v>44347</v>
      </c>
      <c r="L363" s="31">
        <v>44926</v>
      </c>
      <c r="M363" s="2">
        <f t="shared" si="30"/>
        <v>580</v>
      </c>
      <c r="N363" s="2">
        <f>IFERROR(VLOOKUP($G363,'Breakdown Log'!$B$3:$E$940,2,FALSE),0)</f>
        <v>0</v>
      </c>
      <c r="O363" s="2">
        <f>IFERROR(VLOOKUP($G363,'Breakdown Log'!$B$3:$E$940,3,FALSE),0)</f>
        <v>0</v>
      </c>
      <c r="P363" s="2">
        <f t="shared" si="31"/>
        <v>215</v>
      </c>
      <c r="Q363" s="2">
        <f t="shared" si="32"/>
        <v>365</v>
      </c>
      <c r="R363" s="38">
        <f t="shared" si="33"/>
        <v>1.6610958904109587</v>
      </c>
      <c r="S363" s="76">
        <f t="shared" si="34"/>
        <v>2.82</v>
      </c>
      <c r="T363" s="38">
        <f>2.82/365*N363+'Breakdown Log'!$H$28*P363</f>
        <v>0</v>
      </c>
      <c r="U363" s="78">
        <f>2.82/365*O363+'Breakdown Log'!$H$28*Q363</f>
        <v>0</v>
      </c>
    </row>
    <row r="364" spans="2:21" ht="14.4" customHeight="1" x14ac:dyDescent="0.4">
      <c r="B364" s="30">
        <f t="shared" si="35"/>
        <v>363</v>
      </c>
      <c r="C364" s="2" t="s">
        <v>36</v>
      </c>
      <c r="D364" s="2" t="s">
        <v>374</v>
      </c>
      <c r="E364" s="2">
        <v>913</v>
      </c>
      <c r="F364" s="2" t="s">
        <v>374</v>
      </c>
      <c r="G364" s="2">
        <v>390</v>
      </c>
      <c r="H364" s="2">
        <v>15</v>
      </c>
      <c r="I364" s="2" t="s">
        <v>389</v>
      </c>
      <c r="J364" s="31">
        <v>42945</v>
      </c>
      <c r="K364" s="31">
        <v>44347</v>
      </c>
      <c r="L364" s="31">
        <v>44926</v>
      </c>
      <c r="M364" s="2">
        <f t="shared" si="30"/>
        <v>580</v>
      </c>
      <c r="N364" s="2">
        <f>IFERROR(VLOOKUP($G364,'Breakdown Log'!$B$3:$E$940,2,FALSE),0)</f>
        <v>0</v>
      </c>
      <c r="O364" s="2">
        <f>IFERROR(VLOOKUP($G364,'Breakdown Log'!$B$3:$E$940,3,FALSE),0)</f>
        <v>0</v>
      </c>
      <c r="P364" s="2">
        <f t="shared" si="31"/>
        <v>215</v>
      </c>
      <c r="Q364" s="2">
        <f t="shared" si="32"/>
        <v>365</v>
      </c>
      <c r="R364" s="38">
        <f t="shared" si="33"/>
        <v>1.6610958904109587</v>
      </c>
      <c r="S364" s="76">
        <f t="shared" si="34"/>
        <v>2.82</v>
      </c>
      <c r="T364" s="38">
        <f>2.82/365*N364+'Breakdown Log'!$H$28*P364</f>
        <v>0</v>
      </c>
      <c r="U364" s="78">
        <f>2.82/365*O364+'Breakdown Log'!$H$28*Q364</f>
        <v>0</v>
      </c>
    </row>
    <row r="365" spans="2:21" ht="14.4" customHeight="1" x14ac:dyDescent="0.4">
      <c r="B365" s="30">
        <f t="shared" si="35"/>
        <v>364</v>
      </c>
      <c r="C365" s="2" t="s">
        <v>36</v>
      </c>
      <c r="D365" s="2" t="s">
        <v>374</v>
      </c>
      <c r="E365" s="2">
        <v>913</v>
      </c>
      <c r="F365" s="2" t="s">
        <v>374</v>
      </c>
      <c r="G365" s="2">
        <v>391</v>
      </c>
      <c r="H365" s="2">
        <v>16</v>
      </c>
      <c r="I365" s="2" t="s">
        <v>390</v>
      </c>
      <c r="J365" s="31">
        <v>42944</v>
      </c>
      <c r="K365" s="31">
        <v>44347</v>
      </c>
      <c r="L365" s="31">
        <v>44926</v>
      </c>
      <c r="M365" s="2">
        <f t="shared" si="30"/>
        <v>580</v>
      </c>
      <c r="N365" s="2">
        <f>IFERROR(VLOOKUP($G365,'Breakdown Log'!$B$3:$E$940,2,FALSE),0)</f>
        <v>0</v>
      </c>
      <c r="O365" s="2">
        <f>IFERROR(VLOOKUP($G365,'Breakdown Log'!$B$3:$E$940,3,FALSE),0)</f>
        <v>0</v>
      </c>
      <c r="P365" s="2">
        <f t="shared" si="31"/>
        <v>215</v>
      </c>
      <c r="Q365" s="2">
        <f t="shared" si="32"/>
        <v>365</v>
      </c>
      <c r="R365" s="38">
        <f t="shared" si="33"/>
        <v>1.6610958904109587</v>
      </c>
      <c r="S365" s="76">
        <f t="shared" si="34"/>
        <v>2.82</v>
      </c>
      <c r="T365" s="38">
        <f>2.82/365*N365+'Breakdown Log'!$H$28*P365</f>
        <v>0</v>
      </c>
      <c r="U365" s="78">
        <f>2.82/365*O365+'Breakdown Log'!$H$28*Q365</f>
        <v>0</v>
      </c>
    </row>
    <row r="366" spans="2:21" ht="14.4" customHeight="1" x14ac:dyDescent="0.4">
      <c r="B366" s="30">
        <f t="shared" si="35"/>
        <v>365</v>
      </c>
      <c r="C366" s="2" t="s">
        <v>36</v>
      </c>
      <c r="D366" s="2" t="s">
        <v>374</v>
      </c>
      <c r="E366" s="2">
        <v>913</v>
      </c>
      <c r="F366" s="2" t="s">
        <v>374</v>
      </c>
      <c r="G366" s="2">
        <v>392</v>
      </c>
      <c r="H366" s="2">
        <v>17</v>
      </c>
      <c r="I366" s="2" t="s">
        <v>391</v>
      </c>
      <c r="J366" s="31">
        <v>42902</v>
      </c>
      <c r="K366" s="31">
        <v>44347</v>
      </c>
      <c r="L366" s="31">
        <v>44926</v>
      </c>
      <c r="M366" s="2">
        <f t="shared" si="30"/>
        <v>580</v>
      </c>
      <c r="N366" s="2">
        <f>IFERROR(VLOOKUP($G366,'Breakdown Log'!$B$3:$E$940,2,FALSE),0)</f>
        <v>0</v>
      </c>
      <c r="O366" s="2">
        <f>IFERROR(VLOOKUP($G366,'Breakdown Log'!$B$3:$E$940,3,FALSE),0)</f>
        <v>0</v>
      </c>
      <c r="P366" s="2">
        <f t="shared" si="31"/>
        <v>215</v>
      </c>
      <c r="Q366" s="2">
        <f t="shared" si="32"/>
        <v>365</v>
      </c>
      <c r="R366" s="38">
        <f t="shared" si="33"/>
        <v>1.6610958904109587</v>
      </c>
      <c r="S366" s="76">
        <f t="shared" si="34"/>
        <v>2.82</v>
      </c>
      <c r="T366" s="38">
        <f>2.82/365*N366+'Breakdown Log'!$H$28*P366</f>
        <v>0</v>
      </c>
      <c r="U366" s="78">
        <f>2.82/365*O366+'Breakdown Log'!$H$28*Q366</f>
        <v>0</v>
      </c>
    </row>
    <row r="367" spans="2:21" ht="14.4" customHeight="1" x14ac:dyDescent="0.4">
      <c r="B367" s="30">
        <f t="shared" si="35"/>
        <v>366</v>
      </c>
      <c r="C367" s="2" t="s">
        <v>36</v>
      </c>
      <c r="D367" s="2" t="s">
        <v>374</v>
      </c>
      <c r="E367" s="2">
        <v>913</v>
      </c>
      <c r="F367" s="2" t="s">
        <v>374</v>
      </c>
      <c r="G367" s="2">
        <v>393</v>
      </c>
      <c r="H367" s="2">
        <v>18</v>
      </c>
      <c r="I367" s="2" t="s">
        <v>392</v>
      </c>
      <c r="J367" s="31">
        <v>42946</v>
      </c>
      <c r="K367" s="31">
        <v>44347</v>
      </c>
      <c r="L367" s="31">
        <v>44926</v>
      </c>
      <c r="M367" s="2">
        <f t="shared" si="30"/>
        <v>580</v>
      </c>
      <c r="N367" s="2">
        <f>IFERROR(VLOOKUP($G367,'Breakdown Log'!$B$3:$E$940,2,FALSE),0)</f>
        <v>0</v>
      </c>
      <c r="O367" s="2">
        <f>IFERROR(VLOOKUP($G367,'Breakdown Log'!$B$3:$E$940,3,FALSE),0)</f>
        <v>0</v>
      </c>
      <c r="P367" s="2">
        <f t="shared" si="31"/>
        <v>215</v>
      </c>
      <c r="Q367" s="2">
        <f t="shared" si="32"/>
        <v>365</v>
      </c>
      <c r="R367" s="38">
        <f t="shared" si="33"/>
        <v>1.6610958904109587</v>
      </c>
      <c r="S367" s="76">
        <f t="shared" si="34"/>
        <v>2.82</v>
      </c>
      <c r="T367" s="38">
        <f>2.82/365*N367+'Breakdown Log'!$H$28*P367</f>
        <v>0</v>
      </c>
      <c r="U367" s="78">
        <f>2.82/365*O367+'Breakdown Log'!$H$28*Q367</f>
        <v>0</v>
      </c>
    </row>
    <row r="368" spans="2:21" ht="14.4" customHeight="1" x14ac:dyDescent="0.4">
      <c r="B368" s="30">
        <f t="shared" si="35"/>
        <v>367</v>
      </c>
      <c r="C368" s="2" t="s">
        <v>36</v>
      </c>
      <c r="D368" s="2" t="s">
        <v>374</v>
      </c>
      <c r="E368" s="2">
        <v>913</v>
      </c>
      <c r="F368" s="2" t="s">
        <v>374</v>
      </c>
      <c r="G368" s="2">
        <v>394</v>
      </c>
      <c r="H368" s="2">
        <v>19</v>
      </c>
      <c r="I368" s="2" t="s">
        <v>393</v>
      </c>
      <c r="J368" s="31">
        <v>42947</v>
      </c>
      <c r="K368" s="31">
        <v>44347</v>
      </c>
      <c r="L368" s="31">
        <v>44926</v>
      </c>
      <c r="M368" s="2">
        <f t="shared" si="30"/>
        <v>580</v>
      </c>
      <c r="N368" s="2">
        <f>IFERROR(VLOOKUP($G368,'Breakdown Log'!$B$3:$E$940,2,FALSE),0)</f>
        <v>0</v>
      </c>
      <c r="O368" s="2">
        <f>IFERROR(VLOOKUP($G368,'Breakdown Log'!$B$3:$E$940,3,FALSE),0)</f>
        <v>0</v>
      </c>
      <c r="P368" s="2">
        <f t="shared" si="31"/>
        <v>215</v>
      </c>
      <c r="Q368" s="2">
        <f t="shared" si="32"/>
        <v>365</v>
      </c>
      <c r="R368" s="38">
        <f t="shared" si="33"/>
        <v>1.6610958904109587</v>
      </c>
      <c r="S368" s="76">
        <f t="shared" si="34"/>
        <v>2.82</v>
      </c>
      <c r="T368" s="38">
        <f>2.82/365*N368+'Breakdown Log'!$H$28*P368</f>
        <v>0</v>
      </c>
      <c r="U368" s="78">
        <f>2.82/365*O368+'Breakdown Log'!$H$28*Q368</f>
        <v>0</v>
      </c>
    </row>
    <row r="369" spans="2:21" ht="14.4" customHeight="1" x14ac:dyDescent="0.4">
      <c r="B369" s="30">
        <f t="shared" si="35"/>
        <v>368</v>
      </c>
      <c r="C369" s="2" t="s">
        <v>36</v>
      </c>
      <c r="D369" s="2" t="s">
        <v>374</v>
      </c>
      <c r="E369" s="2">
        <v>913</v>
      </c>
      <c r="F369" s="2" t="s">
        <v>374</v>
      </c>
      <c r="G369" s="2">
        <v>395</v>
      </c>
      <c r="H369" s="2">
        <v>20</v>
      </c>
      <c r="I369" s="2" t="s">
        <v>394</v>
      </c>
      <c r="J369" s="31">
        <v>42338</v>
      </c>
      <c r="K369" s="31">
        <v>44347</v>
      </c>
      <c r="L369" s="31">
        <v>44926</v>
      </c>
      <c r="M369" s="2">
        <f t="shared" si="30"/>
        <v>580</v>
      </c>
      <c r="N369" s="2">
        <f>IFERROR(VLOOKUP($G369,'Breakdown Log'!$B$3:$E$940,2,FALSE),0)</f>
        <v>215</v>
      </c>
      <c r="O369" s="2">
        <f>IFERROR(VLOOKUP($G369,'Breakdown Log'!$B$3:$E$940,3,FALSE),0)</f>
        <v>365</v>
      </c>
      <c r="P369" s="2">
        <f t="shared" si="31"/>
        <v>0</v>
      </c>
      <c r="Q369" s="2">
        <f t="shared" si="32"/>
        <v>0</v>
      </c>
      <c r="R369" s="38">
        <f t="shared" si="33"/>
        <v>1.6610958904109587</v>
      </c>
      <c r="S369" s="76">
        <f t="shared" si="34"/>
        <v>2.82</v>
      </c>
      <c r="T369" s="38">
        <f>2.82/365*N369+'Breakdown Log'!$H$28*P369</f>
        <v>1.6610958904109587</v>
      </c>
      <c r="U369" s="78">
        <f>2.82/365*O369+'Breakdown Log'!$H$28*Q369</f>
        <v>2.82</v>
      </c>
    </row>
    <row r="370" spans="2:21" ht="14.4" customHeight="1" x14ac:dyDescent="0.4">
      <c r="B370" s="30">
        <f t="shared" si="35"/>
        <v>369</v>
      </c>
      <c r="C370" s="2" t="s">
        <v>302</v>
      </c>
      <c r="D370" s="2" t="s">
        <v>303</v>
      </c>
      <c r="E370" s="2">
        <v>1037</v>
      </c>
      <c r="F370" s="2" t="s">
        <v>304</v>
      </c>
      <c r="G370" s="2">
        <v>396</v>
      </c>
      <c r="H370" s="2">
        <v>7</v>
      </c>
      <c r="I370" s="2" t="s">
        <v>395</v>
      </c>
      <c r="J370" s="31">
        <v>42217</v>
      </c>
      <c r="K370" s="31">
        <v>44347</v>
      </c>
      <c r="L370" s="31">
        <v>44926</v>
      </c>
      <c r="M370" s="2">
        <f t="shared" si="30"/>
        <v>580</v>
      </c>
      <c r="N370" s="2">
        <f>IFERROR(VLOOKUP($G370,'Breakdown Log'!$B$3:$E$940,2,FALSE),0)</f>
        <v>0</v>
      </c>
      <c r="O370" s="2">
        <f>IFERROR(VLOOKUP($G370,'Breakdown Log'!$B$3:$E$940,3,FALSE),0)</f>
        <v>0</v>
      </c>
      <c r="P370" s="2">
        <f t="shared" si="31"/>
        <v>215</v>
      </c>
      <c r="Q370" s="2">
        <f t="shared" si="32"/>
        <v>365</v>
      </c>
      <c r="R370" s="38">
        <f t="shared" si="33"/>
        <v>1.6610958904109587</v>
      </c>
      <c r="S370" s="76">
        <f t="shared" si="34"/>
        <v>2.82</v>
      </c>
      <c r="T370" s="38">
        <f>2.82/365*N370+'Breakdown Log'!$H$28*P370</f>
        <v>0</v>
      </c>
      <c r="U370" s="78">
        <f>2.82/365*O370+'Breakdown Log'!$H$28*Q370</f>
        <v>0</v>
      </c>
    </row>
    <row r="371" spans="2:21" ht="14.4" customHeight="1" x14ac:dyDescent="0.4">
      <c r="B371" s="30">
        <f t="shared" si="35"/>
        <v>370</v>
      </c>
      <c r="C371" s="2" t="s">
        <v>302</v>
      </c>
      <c r="D371" s="2" t="s">
        <v>303</v>
      </c>
      <c r="E371" s="2">
        <v>1037</v>
      </c>
      <c r="F371" s="2" t="s">
        <v>304</v>
      </c>
      <c r="G371" s="2">
        <v>397</v>
      </c>
      <c r="H371" s="2">
        <v>8</v>
      </c>
      <c r="I371" s="2" t="s">
        <v>396</v>
      </c>
      <c r="J371" s="31">
        <v>42906</v>
      </c>
      <c r="K371" s="31">
        <v>44347</v>
      </c>
      <c r="L371" s="31">
        <v>44926</v>
      </c>
      <c r="M371" s="2">
        <f t="shared" si="30"/>
        <v>580</v>
      </c>
      <c r="N371" s="2">
        <f>IFERROR(VLOOKUP($G371,'Breakdown Log'!$B$3:$E$940,2,FALSE),0)</f>
        <v>0</v>
      </c>
      <c r="O371" s="2">
        <f>IFERROR(VLOOKUP($G371,'Breakdown Log'!$B$3:$E$940,3,FALSE),0)</f>
        <v>0</v>
      </c>
      <c r="P371" s="2">
        <f t="shared" si="31"/>
        <v>215</v>
      </c>
      <c r="Q371" s="2">
        <f t="shared" si="32"/>
        <v>365</v>
      </c>
      <c r="R371" s="38">
        <f t="shared" si="33"/>
        <v>1.6610958904109587</v>
      </c>
      <c r="S371" s="76">
        <f t="shared" si="34"/>
        <v>2.82</v>
      </c>
      <c r="T371" s="38">
        <f>2.82/365*N371+'Breakdown Log'!$H$28*P371</f>
        <v>0</v>
      </c>
      <c r="U371" s="78">
        <f>2.82/365*O371+'Breakdown Log'!$H$28*Q371</f>
        <v>0</v>
      </c>
    </row>
    <row r="372" spans="2:21" ht="14.4" customHeight="1" x14ac:dyDescent="0.4">
      <c r="B372" s="30">
        <f t="shared" si="35"/>
        <v>371</v>
      </c>
      <c r="C372" s="2" t="s">
        <v>302</v>
      </c>
      <c r="D372" s="2" t="s">
        <v>303</v>
      </c>
      <c r="E372" s="2">
        <v>1037</v>
      </c>
      <c r="F372" s="2" t="s">
        <v>304</v>
      </c>
      <c r="G372" s="2">
        <v>398</v>
      </c>
      <c r="H372" s="2">
        <v>9</v>
      </c>
      <c r="I372" s="2" t="s">
        <v>397</v>
      </c>
      <c r="J372" s="31">
        <v>42175</v>
      </c>
      <c r="K372" s="31">
        <v>44347</v>
      </c>
      <c r="L372" s="31">
        <v>44926</v>
      </c>
      <c r="M372" s="2">
        <f t="shared" si="30"/>
        <v>580</v>
      </c>
      <c r="N372" s="2">
        <f>IFERROR(VLOOKUP($G372,'Breakdown Log'!$B$3:$E$940,2,FALSE),0)</f>
        <v>0</v>
      </c>
      <c r="O372" s="2">
        <f>IFERROR(VLOOKUP($G372,'Breakdown Log'!$B$3:$E$940,3,FALSE),0)</f>
        <v>0</v>
      </c>
      <c r="P372" s="2">
        <f t="shared" si="31"/>
        <v>215</v>
      </c>
      <c r="Q372" s="2">
        <f t="shared" si="32"/>
        <v>365</v>
      </c>
      <c r="R372" s="38">
        <f t="shared" si="33"/>
        <v>1.6610958904109587</v>
      </c>
      <c r="S372" s="76">
        <f t="shared" si="34"/>
        <v>2.82</v>
      </c>
      <c r="T372" s="38">
        <f>2.82/365*N372+'Breakdown Log'!$H$28*P372</f>
        <v>0</v>
      </c>
      <c r="U372" s="78">
        <f>2.82/365*O372+'Breakdown Log'!$H$28*Q372</f>
        <v>0</v>
      </c>
    </row>
    <row r="373" spans="2:21" ht="14.4" customHeight="1" x14ac:dyDescent="0.4">
      <c r="B373" s="30">
        <f t="shared" si="35"/>
        <v>372</v>
      </c>
      <c r="C373" s="2" t="s">
        <v>302</v>
      </c>
      <c r="D373" s="2" t="s">
        <v>303</v>
      </c>
      <c r="E373" s="2">
        <v>1037</v>
      </c>
      <c r="F373" s="2" t="s">
        <v>304</v>
      </c>
      <c r="G373" s="2">
        <v>399</v>
      </c>
      <c r="H373" s="2">
        <v>10</v>
      </c>
      <c r="I373" s="2" t="s">
        <v>398</v>
      </c>
      <c r="J373" s="31">
        <v>42200</v>
      </c>
      <c r="K373" s="31">
        <v>44347</v>
      </c>
      <c r="L373" s="31">
        <v>44926</v>
      </c>
      <c r="M373" s="2">
        <f t="shared" si="30"/>
        <v>580</v>
      </c>
      <c r="N373" s="2">
        <f>IFERROR(VLOOKUP($G373,'Breakdown Log'!$B$3:$E$940,2,FALSE),0)</f>
        <v>0</v>
      </c>
      <c r="O373" s="2">
        <f>IFERROR(VLOOKUP($G373,'Breakdown Log'!$B$3:$E$940,3,FALSE),0)</f>
        <v>0</v>
      </c>
      <c r="P373" s="2">
        <f t="shared" si="31"/>
        <v>215</v>
      </c>
      <c r="Q373" s="2">
        <f t="shared" si="32"/>
        <v>365</v>
      </c>
      <c r="R373" s="38">
        <f t="shared" si="33"/>
        <v>1.6610958904109587</v>
      </c>
      <c r="S373" s="76">
        <f t="shared" si="34"/>
        <v>2.82</v>
      </c>
      <c r="T373" s="38">
        <f>2.82/365*N373+'Breakdown Log'!$H$28*P373</f>
        <v>0</v>
      </c>
      <c r="U373" s="78">
        <f>2.82/365*O373+'Breakdown Log'!$H$28*Q373</f>
        <v>0</v>
      </c>
    </row>
    <row r="374" spans="2:21" ht="14.4" customHeight="1" x14ac:dyDescent="0.4">
      <c r="B374" s="30">
        <f t="shared" si="35"/>
        <v>373</v>
      </c>
      <c r="C374" s="2" t="s">
        <v>302</v>
      </c>
      <c r="D374" s="2" t="s">
        <v>303</v>
      </c>
      <c r="E374" s="2">
        <v>1037</v>
      </c>
      <c r="F374" s="2" t="s">
        <v>304</v>
      </c>
      <c r="G374" s="2">
        <v>400</v>
      </c>
      <c r="H374" s="2">
        <v>11</v>
      </c>
      <c r="I374" s="2" t="s">
        <v>399</v>
      </c>
      <c r="J374" s="31">
        <v>42184</v>
      </c>
      <c r="K374" s="31">
        <v>44347</v>
      </c>
      <c r="L374" s="31">
        <v>44926</v>
      </c>
      <c r="M374" s="2">
        <f t="shared" si="30"/>
        <v>580</v>
      </c>
      <c r="N374" s="2">
        <f>IFERROR(VLOOKUP($G374,'Breakdown Log'!$B$3:$E$940,2,FALSE),0)</f>
        <v>0</v>
      </c>
      <c r="O374" s="2">
        <f>IFERROR(VLOOKUP($G374,'Breakdown Log'!$B$3:$E$940,3,FALSE),0)</f>
        <v>0</v>
      </c>
      <c r="P374" s="2">
        <f t="shared" si="31"/>
        <v>215</v>
      </c>
      <c r="Q374" s="2">
        <f t="shared" si="32"/>
        <v>365</v>
      </c>
      <c r="R374" s="38">
        <f t="shared" si="33"/>
        <v>1.6610958904109587</v>
      </c>
      <c r="S374" s="76">
        <f t="shared" si="34"/>
        <v>2.82</v>
      </c>
      <c r="T374" s="38">
        <f>2.82/365*N374+'Breakdown Log'!$H$28*P374</f>
        <v>0</v>
      </c>
      <c r="U374" s="78">
        <f>2.82/365*O374+'Breakdown Log'!$H$28*Q374</f>
        <v>0</v>
      </c>
    </row>
    <row r="375" spans="2:21" ht="14.4" customHeight="1" x14ac:dyDescent="0.4">
      <c r="B375" s="30">
        <f t="shared" si="35"/>
        <v>374</v>
      </c>
      <c r="C375" s="2" t="s">
        <v>302</v>
      </c>
      <c r="D375" s="2" t="s">
        <v>303</v>
      </c>
      <c r="E375" s="2">
        <v>1037</v>
      </c>
      <c r="F375" s="2" t="s">
        <v>304</v>
      </c>
      <c r="G375" s="2">
        <v>401</v>
      </c>
      <c r="H375" s="2">
        <v>12</v>
      </c>
      <c r="I375" s="2" t="s">
        <v>400</v>
      </c>
      <c r="J375" s="31">
        <v>42180</v>
      </c>
      <c r="K375" s="31">
        <v>44347</v>
      </c>
      <c r="L375" s="31">
        <v>44926</v>
      </c>
      <c r="M375" s="2">
        <f t="shared" si="30"/>
        <v>580</v>
      </c>
      <c r="N375" s="2">
        <f>IFERROR(VLOOKUP($G375,'Breakdown Log'!$B$3:$E$940,2,FALSE),0)</f>
        <v>0</v>
      </c>
      <c r="O375" s="2">
        <f>IFERROR(VLOOKUP($G375,'Breakdown Log'!$B$3:$E$940,3,FALSE),0)</f>
        <v>0</v>
      </c>
      <c r="P375" s="2">
        <f t="shared" si="31"/>
        <v>215</v>
      </c>
      <c r="Q375" s="2">
        <f t="shared" si="32"/>
        <v>365</v>
      </c>
      <c r="R375" s="38">
        <f t="shared" si="33"/>
        <v>1.6610958904109587</v>
      </c>
      <c r="S375" s="76">
        <f t="shared" si="34"/>
        <v>2.82</v>
      </c>
      <c r="T375" s="38">
        <f>2.82/365*N375+'Breakdown Log'!$H$28*P375</f>
        <v>0</v>
      </c>
      <c r="U375" s="78">
        <f>2.82/365*O375+'Breakdown Log'!$H$28*Q375</f>
        <v>0</v>
      </c>
    </row>
    <row r="376" spans="2:21" ht="14.4" customHeight="1" x14ac:dyDescent="0.4">
      <c r="B376" s="30">
        <f t="shared" si="35"/>
        <v>375</v>
      </c>
      <c r="C376" s="2" t="s">
        <v>302</v>
      </c>
      <c r="D376" s="2" t="s">
        <v>303</v>
      </c>
      <c r="E376" s="2">
        <v>1037</v>
      </c>
      <c r="F376" s="2" t="s">
        <v>304</v>
      </c>
      <c r="G376" s="2">
        <v>402</v>
      </c>
      <c r="H376" s="2">
        <v>13</v>
      </c>
      <c r="I376" s="2" t="s">
        <v>401</v>
      </c>
      <c r="J376" s="31">
        <v>42676</v>
      </c>
      <c r="K376" s="31">
        <v>44347</v>
      </c>
      <c r="L376" s="31">
        <v>44926</v>
      </c>
      <c r="M376" s="2">
        <f t="shared" si="30"/>
        <v>580</v>
      </c>
      <c r="N376" s="2">
        <f>IFERROR(VLOOKUP($G376,'Breakdown Log'!$B$3:$E$940,2,FALSE),0)</f>
        <v>0</v>
      </c>
      <c r="O376" s="2">
        <f>IFERROR(VLOOKUP($G376,'Breakdown Log'!$B$3:$E$940,3,FALSE),0)</f>
        <v>0</v>
      </c>
      <c r="P376" s="2">
        <f t="shared" si="31"/>
        <v>215</v>
      </c>
      <c r="Q376" s="2">
        <f t="shared" si="32"/>
        <v>365</v>
      </c>
      <c r="R376" s="38">
        <f t="shared" si="33"/>
        <v>1.6610958904109587</v>
      </c>
      <c r="S376" s="76">
        <f t="shared" si="34"/>
        <v>2.82</v>
      </c>
      <c r="T376" s="38">
        <f>2.82/365*N376+'Breakdown Log'!$H$28*P376</f>
        <v>0</v>
      </c>
      <c r="U376" s="78">
        <f>2.82/365*O376+'Breakdown Log'!$H$28*Q376</f>
        <v>0</v>
      </c>
    </row>
    <row r="377" spans="2:21" ht="14.4" customHeight="1" x14ac:dyDescent="0.4">
      <c r="B377" s="30">
        <f t="shared" si="35"/>
        <v>376</v>
      </c>
      <c r="C377" s="2" t="s">
        <v>302</v>
      </c>
      <c r="D377" s="2" t="s">
        <v>303</v>
      </c>
      <c r="E377" s="2">
        <v>1037</v>
      </c>
      <c r="F377" s="2" t="s">
        <v>304</v>
      </c>
      <c r="G377" s="2">
        <v>403</v>
      </c>
      <c r="H377" s="2">
        <v>14</v>
      </c>
      <c r="I377" s="2" t="s">
        <v>402</v>
      </c>
      <c r="J377" s="31">
        <v>42538</v>
      </c>
      <c r="K377" s="31">
        <v>44347</v>
      </c>
      <c r="L377" s="31">
        <v>44926</v>
      </c>
      <c r="M377" s="2">
        <f t="shared" si="30"/>
        <v>580</v>
      </c>
      <c r="N377" s="2">
        <f>IFERROR(VLOOKUP($G377,'Breakdown Log'!$B$3:$E$940,2,FALSE),0)</f>
        <v>0</v>
      </c>
      <c r="O377" s="2">
        <f>IFERROR(VLOOKUP($G377,'Breakdown Log'!$B$3:$E$940,3,FALSE),0)</f>
        <v>0</v>
      </c>
      <c r="P377" s="2">
        <f t="shared" si="31"/>
        <v>215</v>
      </c>
      <c r="Q377" s="2">
        <f t="shared" si="32"/>
        <v>365</v>
      </c>
      <c r="R377" s="38">
        <f t="shared" si="33"/>
        <v>1.6610958904109587</v>
      </c>
      <c r="S377" s="76">
        <f t="shared" si="34"/>
        <v>2.82</v>
      </c>
      <c r="T377" s="38">
        <f>2.82/365*N377+'Breakdown Log'!$H$28*P377</f>
        <v>0</v>
      </c>
      <c r="U377" s="78">
        <f>2.82/365*O377+'Breakdown Log'!$H$28*Q377</f>
        <v>0</v>
      </c>
    </row>
    <row r="378" spans="2:21" ht="14.4" customHeight="1" x14ac:dyDescent="0.4">
      <c r="B378" s="30">
        <f t="shared" si="35"/>
        <v>377</v>
      </c>
      <c r="C378" s="2" t="s">
        <v>302</v>
      </c>
      <c r="D378" s="2" t="s">
        <v>303</v>
      </c>
      <c r="E378" s="2">
        <v>1037</v>
      </c>
      <c r="F378" s="2" t="s">
        <v>304</v>
      </c>
      <c r="G378" s="2">
        <v>404</v>
      </c>
      <c r="H378" s="2">
        <v>15</v>
      </c>
      <c r="I378" s="2" t="s">
        <v>403</v>
      </c>
      <c r="J378" s="31">
        <v>42835</v>
      </c>
      <c r="K378" s="31">
        <v>44347</v>
      </c>
      <c r="L378" s="31">
        <v>44926</v>
      </c>
      <c r="M378" s="2">
        <f t="shared" si="30"/>
        <v>580</v>
      </c>
      <c r="N378" s="2">
        <f>IFERROR(VLOOKUP($G378,'Breakdown Log'!$B$3:$E$940,2,FALSE),0)</f>
        <v>215</v>
      </c>
      <c r="O378" s="2">
        <f>IFERROR(VLOOKUP($G378,'Breakdown Log'!$B$3:$E$940,3,FALSE),0)</f>
        <v>365</v>
      </c>
      <c r="P378" s="2">
        <f t="shared" si="31"/>
        <v>0</v>
      </c>
      <c r="Q378" s="2">
        <f t="shared" si="32"/>
        <v>0</v>
      </c>
      <c r="R378" s="38">
        <f t="shared" si="33"/>
        <v>1.6610958904109587</v>
      </c>
      <c r="S378" s="76">
        <f t="shared" si="34"/>
        <v>2.82</v>
      </c>
      <c r="T378" s="38">
        <f>2.82/365*N378+'Breakdown Log'!$H$28*P378</f>
        <v>1.6610958904109587</v>
      </c>
      <c r="U378" s="78">
        <f>2.82/365*O378+'Breakdown Log'!$H$28*Q378</f>
        <v>2.82</v>
      </c>
    </row>
    <row r="379" spans="2:21" ht="14.4" customHeight="1" x14ac:dyDescent="0.4">
      <c r="B379" s="30">
        <f t="shared" si="35"/>
        <v>378</v>
      </c>
      <c r="C379" s="2" t="s">
        <v>302</v>
      </c>
      <c r="D379" s="2" t="s">
        <v>303</v>
      </c>
      <c r="E379" s="2">
        <v>1037</v>
      </c>
      <c r="F379" s="2" t="s">
        <v>304</v>
      </c>
      <c r="G379" s="2">
        <v>405</v>
      </c>
      <c r="H379" s="2">
        <v>16</v>
      </c>
      <c r="I379" s="2" t="s">
        <v>404</v>
      </c>
      <c r="J379" s="31">
        <v>42170</v>
      </c>
      <c r="K379" s="31">
        <v>44347</v>
      </c>
      <c r="L379" s="31">
        <v>44926</v>
      </c>
      <c r="M379" s="2">
        <f t="shared" si="30"/>
        <v>580</v>
      </c>
      <c r="N379" s="2">
        <f>IFERROR(VLOOKUP($G379,'Breakdown Log'!$B$3:$E$940,2,FALSE),0)</f>
        <v>0</v>
      </c>
      <c r="O379" s="2">
        <f>IFERROR(VLOOKUP($G379,'Breakdown Log'!$B$3:$E$940,3,FALSE),0)</f>
        <v>0</v>
      </c>
      <c r="P379" s="2">
        <f t="shared" si="31"/>
        <v>215</v>
      </c>
      <c r="Q379" s="2">
        <f t="shared" si="32"/>
        <v>365</v>
      </c>
      <c r="R379" s="38">
        <f t="shared" si="33"/>
        <v>1.6610958904109587</v>
      </c>
      <c r="S379" s="76">
        <f t="shared" si="34"/>
        <v>2.82</v>
      </c>
      <c r="T379" s="38">
        <f>2.82/365*N379+'Breakdown Log'!$H$28*P379</f>
        <v>0</v>
      </c>
      <c r="U379" s="78">
        <f>2.82/365*O379+'Breakdown Log'!$H$28*Q379</f>
        <v>0</v>
      </c>
    </row>
    <row r="380" spans="2:21" ht="14.4" customHeight="1" x14ac:dyDescent="0.4">
      <c r="B380" s="30">
        <f t="shared" si="35"/>
        <v>379</v>
      </c>
      <c r="C380" s="2" t="s">
        <v>302</v>
      </c>
      <c r="D380" s="2" t="s">
        <v>303</v>
      </c>
      <c r="E380" s="2">
        <v>1037</v>
      </c>
      <c r="F380" s="2" t="s">
        <v>304</v>
      </c>
      <c r="G380" s="2">
        <v>406</v>
      </c>
      <c r="H380" s="2">
        <v>17</v>
      </c>
      <c r="I380" s="2" t="s">
        <v>405</v>
      </c>
      <c r="J380" s="31">
        <v>42925</v>
      </c>
      <c r="K380" s="31">
        <v>44347</v>
      </c>
      <c r="L380" s="31">
        <v>44926</v>
      </c>
      <c r="M380" s="2">
        <f t="shared" si="30"/>
        <v>580</v>
      </c>
      <c r="N380" s="2">
        <f>IFERROR(VLOOKUP($G380,'Breakdown Log'!$B$3:$E$940,2,FALSE),0)</f>
        <v>0</v>
      </c>
      <c r="O380" s="2">
        <f>IFERROR(VLOOKUP($G380,'Breakdown Log'!$B$3:$E$940,3,FALSE),0)</f>
        <v>0</v>
      </c>
      <c r="P380" s="2">
        <f t="shared" si="31"/>
        <v>215</v>
      </c>
      <c r="Q380" s="2">
        <f t="shared" si="32"/>
        <v>365</v>
      </c>
      <c r="R380" s="38">
        <f t="shared" si="33"/>
        <v>1.6610958904109587</v>
      </c>
      <c r="S380" s="76">
        <f t="shared" si="34"/>
        <v>2.82</v>
      </c>
      <c r="T380" s="38">
        <f>2.82/365*N380+'Breakdown Log'!$H$28*P380</f>
        <v>0</v>
      </c>
      <c r="U380" s="78">
        <f>2.82/365*O380+'Breakdown Log'!$H$28*Q380</f>
        <v>0</v>
      </c>
    </row>
    <row r="381" spans="2:21" ht="14.4" customHeight="1" x14ac:dyDescent="0.4">
      <c r="B381" s="30">
        <f t="shared" si="35"/>
        <v>380</v>
      </c>
      <c r="C381" s="2" t="s">
        <v>302</v>
      </c>
      <c r="D381" s="2" t="s">
        <v>303</v>
      </c>
      <c r="E381" s="2">
        <v>1037</v>
      </c>
      <c r="F381" s="2" t="s">
        <v>304</v>
      </c>
      <c r="G381" s="2">
        <v>407</v>
      </c>
      <c r="H381" s="2">
        <v>18</v>
      </c>
      <c r="I381" s="2" t="s">
        <v>406</v>
      </c>
      <c r="J381" s="31">
        <v>42305</v>
      </c>
      <c r="K381" s="31">
        <v>44347</v>
      </c>
      <c r="L381" s="31">
        <v>44926</v>
      </c>
      <c r="M381" s="2">
        <f t="shared" si="30"/>
        <v>580</v>
      </c>
      <c r="N381" s="2">
        <f>IFERROR(VLOOKUP($G381,'Breakdown Log'!$B$3:$E$940,2,FALSE),0)</f>
        <v>0</v>
      </c>
      <c r="O381" s="2">
        <f>IFERROR(VLOOKUP($G381,'Breakdown Log'!$B$3:$E$940,3,FALSE),0)</f>
        <v>0</v>
      </c>
      <c r="P381" s="2">
        <f t="shared" si="31"/>
        <v>215</v>
      </c>
      <c r="Q381" s="2">
        <f t="shared" si="32"/>
        <v>365</v>
      </c>
      <c r="R381" s="38">
        <f t="shared" si="33"/>
        <v>1.6610958904109587</v>
      </c>
      <c r="S381" s="76">
        <f t="shared" si="34"/>
        <v>2.82</v>
      </c>
      <c r="T381" s="38">
        <f>2.82/365*N381+'Breakdown Log'!$H$28*P381</f>
        <v>0</v>
      </c>
      <c r="U381" s="78">
        <f>2.82/365*O381+'Breakdown Log'!$H$28*Q381</f>
        <v>0</v>
      </c>
    </row>
    <row r="382" spans="2:21" ht="14.4" customHeight="1" x14ac:dyDescent="0.4">
      <c r="B382" s="30">
        <f t="shared" si="35"/>
        <v>381</v>
      </c>
      <c r="C382" s="2" t="s">
        <v>302</v>
      </c>
      <c r="D382" s="2" t="s">
        <v>303</v>
      </c>
      <c r="E382" s="2">
        <v>1037</v>
      </c>
      <c r="F382" s="2" t="s">
        <v>304</v>
      </c>
      <c r="G382" s="2">
        <v>408</v>
      </c>
      <c r="H382" s="2">
        <v>19</v>
      </c>
      <c r="I382" s="2" t="s">
        <v>407</v>
      </c>
      <c r="J382" s="31">
        <v>42684</v>
      </c>
      <c r="K382" s="31">
        <v>44347</v>
      </c>
      <c r="L382" s="31">
        <v>44926</v>
      </c>
      <c r="M382" s="2">
        <f t="shared" si="30"/>
        <v>580</v>
      </c>
      <c r="N382" s="2">
        <f>IFERROR(VLOOKUP($G382,'Breakdown Log'!$B$3:$E$940,2,FALSE),0)</f>
        <v>181</v>
      </c>
      <c r="O382" s="2">
        <f>IFERROR(VLOOKUP($G382,'Breakdown Log'!$B$3:$E$940,3,FALSE),0)</f>
        <v>0</v>
      </c>
      <c r="P382" s="2">
        <f t="shared" si="31"/>
        <v>34</v>
      </c>
      <c r="Q382" s="2">
        <f t="shared" si="32"/>
        <v>365</v>
      </c>
      <c r="R382" s="38">
        <f t="shared" si="33"/>
        <v>1.6610958904109587</v>
      </c>
      <c r="S382" s="76">
        <f t="shared" si="34"/>
        <v>2.82</v>
      </c>
      <c r="T382" s="38">
        <f>2.82/365*N382+'Breakdown Log'!$H$28*P382</f>
        <v>1.3984109589041094</v>
      </c>
      <c r="U382" s="78">
        <f>2.82/365*O382+'Breakdown Log'!$H$28*Q382</f>
        <v>0</v>
      </c>
    </row>
    <row r="383" spans="2:21" ht="14.4" customHeight="1" x14ac:dyDescent="0.4">
      <c r="B383" s="30">
        <f t="shared" si="35"/>
        <v>382</v>
      </c>
      <c r="C383" s="2" t="s">
        <v>302</v>
      </c>
      <c r="D383" s="2" t="s">
        <v>303</v>
      </c>
      <c r="E383" s="2">
        <v>1037</v>
      </c>
      <c r="F383" s="2" t="s">
        <v>304</v>
      </c>
      <c r="G383" s="2">
        <v>409</v>
      </c>
      <c r="H383" s="2">
        <v>20</v>
      </c>
      <c r="I383" s="2" t="s">
        <v>408</v>
      </c>
      <c r="J383" s="31">
        <v>42911</v>
      </c>
      <c r="K383" s="31">
        <v>44347</v>
      </c>
      <c r="L383" s="31">
        <v>44926</v>
      </c>
      <c r="M383" s="2">
        <f t="shared" si="30"/>
        <v>580</v>
      </c>
      <c r="N383" s="2">
        <f>IFERROR(VLOOKUP($G383,'Breakdown Log'!$B$3:$E$940,2,FALSE),0)</f>
        <v>0</v>
      </c>
      <c r="O383" s="2">
        <f>IFERROR(VLOOKUP($G383,'Breakdown Log'!$B$3:$E$940,3,FALSE),0)</f>
        <v>0</v>
      </c>
      <c r="P383" s="2">
        <f t="shared" si="31"/>
        <v>215</v>
      </c>
      <c r="Q383" s="2">
        <f t="shared" si="32"/>
        <v>365</v>
      </c>
      <c r="R383" s="38">
        <f t="shared" si="33"/>
        <v>1.6610958904109587</v>
      </c>
      <c r="S383" s="76">
        <f t="shared" si="34"/>
        <v>2.82</v>
      </c>
      <c r="T383" s="38">
        <f>2.82/365*N383+'Breakdown Log'!$H$28*P383</f>
        <v>0</v>
      </c>
      <c r="U383" s="78">
        <f>2.82/365*O383+'Breakdown Log'!$H$28*Q383</f>
        <v>0</v>
      </c>
    </row>
    <row r="384" spans="2:21" ht="14.4" customHeight="1" x14ac:dyDescent="0.4">
      <c r="B384" s="30">
        <f t="shared" si="35"/>
        <v>383</v>
      </c>
      <c r="C384" s="2" t="s">
        <v>302</v>
      </c>
      <c r="D384" s="2" t="s">
        <v>303</v>
      </c>
      <c r="E384" s="2">
        <v>1037</v>
      </c>
      <c r="F384" s="2" t="s">
        <v>304</v>
      </c>
      <c r="G384" s="2">
        <v>410</v>
      </c>
      <c r="H384" s="2">
        <v>21</v>
      </c>
      <c r="I384" s="2" t="s">
        <v>409</v>
      </c>
      <c r="J384" s="31">
        <v>42297</v>
      </c>
      <c r="K384" s="31">
        <v>44347</v>
      </c>
      <c r="L384" s="31">
        <v>44926</v>
      </c>
      <c r="M384" s="2">
        <f t="shared" si="30"/>
        <v>580</v>
      </c>
      <c r="N384" s="2">
        <f>IFERROR(VLOOKUP($G384,'Breakdown Log'!$B$3:$E$940,2,FALSE),0)</f>
        <v>180</v>
      </c>
      <c r="O384" s="2">
        <f>IFERROR(VLOOKUP($G384,'Breakdown Log'!$B$3:$E$940,3,FALSE),0)</f>
        <v>0</v>
      </c>
      <c r="P384" s="2">
        <f t="shared" si="31"/>
        <v>35</v>
      </c>
      <c r="Q384" s="2">
        <f t="shared" si="32"/>
        <v>365</v>
      </c>
      <c r="R384" s="38">
        <f t="shared" si="33"/>
        <v>1.6610958904109587</v>
      </c>
      <c r="S384" s="76">
        <f t="shared" si="34"/>
        <v>2.82</v>
      </c>
      <c r="T384" s="38">
        <f>2.82/365*N384+'Breakdown Log'!$H$28*P384</f>
        <v>1.3906849315068492</v>
      </c>
      <c r="U384" s="78">
        <f>2.82/365*O384+'Breakdown Log'!$H$28*Q384</f>
        <v>0</v>
      </c>
    </row>
    <row r="385" spans="2:21" ht="14.4" customHeight="1" x14ac:dyDescent="0.4">
      <c r="B385" s="30">
        <f t="shared" si="35"/>
        <v>384</v>
      </c>
      <c r="C385" s="2" t="s">
        <v>302</v>
      </c>
      <c r="D385" s="2" t="s">
        <v>303</v>
      </c>
      <c r="E385" s="2">
        <v>1037</v>
      </c>
      <c r="F385" s="2" t="s">
        <v>304</v>
      </c>
      <c r="G385" s="2">
        <v>411</v>
      </c>
      <c r="H385" s="2">
        <v>22</v>
      </c>
      <c r="I385" s="2" t="s">
        <v>410</v>
      </c>
      <c r="J385" s="31">
        <v>42754</v>
      </c>
      <c r="K385" s="31">
        <v>44347</v>
      </c>
      <c r="L385" s="31">
        <v>44926</v>
      </c>
      <c r="M385" s="2">
        <f t="shared" si="30"/>
        <v>580</v>
      </c>
      <c r="N385" s="2">
        <f>IFERROR(VLOOKUP($G385,'Breakdown Log'!$B$3:$E$940,2,FALSE),0)</f>
        <v>0</v>
      </c>
      <c r="O385" s="2">
        <f>IFERROR(VLOOKUP($G385,'Breakdown Log'!$B$3:$E$940,3,FALSE),0)</f>
        <v>0</v>
      </c>
      <c r="P385" s="2">
        <f t="shared" si="31"/>
        <v>215</v>
      </c>
      <c r="Q385" s="2">
        <f t="shared" si="32"/>
        <v>365</v>
      </c>
      <c r="R385" s="38">
        <f t="shared" si="33"/>
        <v>1.6610958904109587</v>
      </c>
      <c r="S385" s="76">
        <f t="shared" si="34"/>
        <v>2.82</v>
      </c>
      <c r="T385" s="38">
        <f>2.82/365*N385+'Breakdown Log'!$H$28*P385</f>
        <v>0</v>
      </c>
      <c r="U385" s="78">
        <f>2.82/365*O385+'Breakdown Log'!$H$28*Q385</f>
        <v>0</v>
      </c>
    </row>
    <row r="386" spans="2:21" ht="14.4" customHeight="1" x14ac:dyDescent="0.4">
      <c r="B386" s="30">
        <f t="shared" si="35"/>
        <v>385</v>
      </c>
      <c r="C386" s="2" t="s">
        <v>302</v>
      </c>
      <c r="D386" s="2" t="s">
        <v>303</v>
      </c>
      <c r="E386" s="2">
        <v>1037</v>
      </c>
      <c r="F386" s="2" t="s">
        <v>304</v>
      </c>
      <c r="G386" s="2">
        <v>412</v>
      </c>
      <c r="H386" s="2">
        <v>6</v>
      </c>
      <c r="I386" s="2" t="s">
        <v>411</v>
      </c>
      <c r="J386" s="31">
        <v>42184</v>
      </c>
      <c r="K386" s="31">
        <v>44347</v>
      </c>
      <c r="L386" s="31">
        <v>44926</v>
      </c>
      <c r="M386" s="2">
        <f t="shared" ref="M386:M449" si="36">IFERROR(L386-K386+1,0)</f>
        <v>580</v>
      </c>
      <c r="N386" s="2">
        <f>IFERROR(VLOOKUP($G386,'Breakdown Log'!$B$3:$E$940,2,FALSE),0)</f>
        <v>179</v>
      </c>
      <c r="O386" s="2">
        <f>IFERROR(VLOOKUP($G386,'Breakdown Log'!$B$3:$E$940,3,FALSE),0)</f>
        <v>0</v>
      </c>
      <c r="P386" s="2">
        <f t="shared" si="31"/>
        <v>36</v>
      </c>
      <c r="Q386" s="2">
        <f t="shared" si="32"/>
        <v>365</v>
      </c>
      <c r="R386" s="38">
        <f t="shared" si="33"/>
        <v>1.6610958904109587</v>
      </c>
      <c r="S386" s="76">
        <f t="shared" si="34"/>
        <v>2.82</v>
      </c>
      <c r="T386" s="38">
        <f>2.82/365*N386+'Breakdown Log'!$H$28*P386</f>
        <v>1.3829589041095889</v>
      </c>
      <c r="U386" s="78">
        <f>2.82/365*O386+'Breakdown Log'!$H$28*Q386</f>
        <v>0</v>
      </c>
    </row>
    <row r="387" spans="2:21" ht="14.4" customHeight="1" x14ac:dyDescent="0.4">
      <c r="B387" s="30">
        <f t="shared" si="35"/>
        <v>386</v>
      </c>
      <c r="C387" s="2" t="s">
        <v>45</v>
      </c>
      <c r="D387" s="2" t="s">
        <v>230</v>
      </c>
      <c r="E387" s="2">
        <v>27</v>
      </c>
      <c r="F387" s="2" t="s">
        <v>230</v>
      </c>
      <c r="G387" s="2">
        <v>413</v>
      </c>
      <c r="H387" s="2">
        <v>109</v>
      </c>
      <c r="I387" s="2" t="s">
        <v>412</v>
      </c>
      <c r="J387" s="31">
        <v>42311</v>
      </c>
      <c r="K387" s="31">
        <v>44347</v>
      </c>
      <c r="L387" s="31">
        <v>44926</v>
      </c>
      <c r="M387" s="2">
        <f t="shared" si="36"/>
        <v>580</v>
      </c>
      <c r="N387" s="2">
        <f>IFERROR(VLOOKUP($G387,'Breakdown Log'!$B$3:$E$940,2,FALSE),0)</f>
        <v>0</v>
      </c>
      <c r="O387" s="2">
        <f>IFERROR(VLOOKUP($G387,'Breakdown Log'!$B$3:$E$940,3,FALSE),0)</f>
        <v>0</v>
      </c>
      <c r="P387" s="2">
        <f t="shared" ref="P387:P450" si="37">DATE(2021,12,31)-DATE(2021,5,31)+1-N387</f>
        <v>215</v>
      </c>
      <c r="Q387" s="2">
        <f t="shared" ref="Q387:Q450" si="38">365-O387</f>
        <v>365</v>
      </c>
      <c r="R387" s="38">
        <f t="shared" ref="R387:R450" si="39">2.82/365*215</f>
        <v>1.6610958904109587</v>
      </c>
      <c r="S387" s="76">
        <f t="shared" ref="S387:S450" si="40">2.82/365*365</f>
        <v>2.82</v>
      </c>
      <c r="T387" s="38">
        <f>2.82/365*N387+'Breakdown Log'!$H$28*P387</f>
        <v>0</v>
      </c>
      <c r="U387" s="78">
        <f>2.82/365*O387+'Breakdown Log'!$H$28*Q387</f>
        <v>0</v>
      </c>
    </row>
    <row r="388" spans="2:21" ht="14.4" customHeight="1" x14ac:dyDescent="0.4">
      <c r="B388" s="30">
        <f t="shared" ref="B388:B451" si="41">B387+1</f>
        <v>387</v>
      </c>
      <c r="C388" s="2" t="s">
        <v>45</v>
      </c>
      <c r="D388" s="2" t="s">
        <v>230</v>
      </c>
      <c r="E388" s="2">
        <v>27</v>
      </c>
      <c r="F388" s="2" t="s">
        <v>230</v>
      </c>
      <c r="G388" s="2">
        <v>414</v>
      </c>
      <c r="H388" s="2">
        <v>110</v>
      </c>
      <c r="I388" s="2" t="s">
        <v>413</v>
      </c>
      <c r="J388" s="31">
        <v>42311</v>
      </c>
      <c r="K388" s="31">
        <v>44347</v>
      </c>
      <c r="L388" s="31">
        <v>44926</v>
      </c>
      <c r="M388" s="2">
        <f t="shared" si="36"/>
        <v>580</v>
      </c>
      <c r="N388" s="2">
        <f>IFERROR(VLOOKUP($G388,'Breakdown Log'!$B$3:$E$940,2,FALSE),0)</f>
        <v>215</v>
      </c>
      <c r="O388" s="2">
        <f>IFERROR(VLOOKUP($G388,'Breakdown Log'!$B$3:$E$940,3,FALSE),0)</f>
        <v>365</v>
      </c>
      <c r="P388" s="2">
        <f t="shared" si="37"/>
        <v>0</v>
      </c>
      <c r="Q388" s="2">
        <f t="shared" si="38"/>
        <v>0</v>
      </c>
      <c r="R388" s="38">
        <f t="shared" si="39"/>
        <v>1.6610958904109587</v>
      </c>
      <c r="S388" s="76">
        <f t="shared" si="40"/>
        <v>2.82</v>
      </c>
      <c r="T388" s="38">
        <f>2.82/365*N388+'Breakdown Log'!$H$28*P388</f>
        <v>1.6610958904109587</v>
      </c>
      <c r="U388" s="78">
        <f>2.82/365*O388+'Breakdown Log'!$H$28*Q388</f>
        <v>2.82</v>
      </c>
    </row>
    <row r="389" spans="2:21" ht="14.4" customHeight="1" x14ac:dyDescent="0.4">
      <c r="B389" s="30">
        <f t="shared" si="41"/>
        <v>388</v>
      </c>
      <c r="C389" s="2" t="s">
        <v>45</v>
      </c>
      <c r="D389" s="2" t="s">
        <v>230</v>
      </c>
      <c r="E389" s="2">
        <v>27</v>
      </c>
      <c r="F389" s="2" t="s">
        <v>230</v>
      </c>
      <c r="G389" s="2">
        <v>415</v>
      </c>
      <c r="H389" s="2">
        <v>111</v>
      </c>
      <c r="I389" s="2" t="s">
        <v>414</v>
      </c>
      <c r="J389" s="31">
        <v>42312</v>
      </c>
      <c r="K389" s="31">
        <v>44347</v>
      </c>
      <c r="L389" s="31">
        <v>44926</v>
      </c>
      <c r="M389" s="2">
        <f t="shared" si="36"/>
        <v>580</v>
      </c>
      <c r="N389" s="2">
        <f>IFERROR(VLOOKUP($G389,'Breakdown Log'!$B$3:$E$940,2,FALSE),0)</f>
        <v>0</v>
      </c>
      <c r="O389" s="2">
        <f>IFERROR(VLOOKUP($G389,'Breakdown Log'!$B$3:$E$940,3,FALSE),0)</f>
        <v>0</v>
      </c>
      <c r="P389" s="2">
        <f t="shared" si="37"/>
        <v>215</v>
      </c>
      <c r="Q389" s="2">
        <f t="shared" si="38"/>
        <v>365</v>
      </c>
      <c r="R389" s="38">
        <f t="shared" si="39"/>
        <v>1.6610958904109587</v>
      </c>
      <c r="S389" s="76">
        <f t="shared" si="40"/>
        <v>2.82</v>
      </c>
      <c r="T389" s="38">
        <f>2.82/365*N389+'Breakdown Log'!$H$28*P389</f>
        <v>0</v>
      </c>
      <c r="U389" s="78">
        <f>2.82/365*O389+'Breakdown Log'!$H$28*Q389</f>
        <v>0</v>
      </c>
    </row>
    <row r="390" spans="2:21" ht="14.4" customHeight="1" x14ac:dyDescent="0.4">
      <c r="B390" s="30">
        <f t="shared" si="41"/>
        <v>389</v>
      </c>
      <c r="C390" s="2" t="s">
        <v>45</v>
      </c>
      <c r="D390" s="2" t="s">
        <v>230</v>
      </c>
      <c r="E390" s="2">
        <v>27</v>
      </c>
      <c r="F390" s="2" t="s">
        <v>230</v>
      </c>
      <c r="G390" s="2">
        <v>416</v>
      </c>
      <c r="H390" s="2">
        <v>112</v>
      </c>
      <c r="I390" s="2" t="s">
        <v>415</v>
      </c>
      <c r="J390" s="31">
        <v>42257</v>
      </c>
      <c r="K390" s="31">
        <v>44347</v>
      </c>
      <c r="L390" s="31">
        <v>44926</v>
      </c>
      <c r="M390" s="2">
        <f t="shared" si="36"/>
        <v>580</v>
      </c>
      <c r="N390" s="2">
        <f>IFERROR(VLOOKUP($G390,'Breakdown Log'!$B$3:$E$940,2,FALSE),0)</f>
        <v>0</v>
      </c>
      <c r="O390" s="2">
        <f>IFERROR(VLOOKUP($G390,'Breakdown Log'!$B$3:$E$940,3,FALSE),0)</f>
        <v>0</v>
      </c>
      <c r="P390" s="2">
        <f t="shared" si="37"/>
        <v>215</v>
      </c>
      <c r="Q390" s="2">
        <f t="shared" si="38"/>
        <v>365</v>
      </c>
      <c r="R390" s="38">
        <f t="shared" si="39"/>
        <v>1.6610958904109587</v>
      </c>
      <c r="S390" s="76">
        <f t="shared" si="40"/>
        <v>2.82</v>
      </c>
      <c r="T390" s="38">
        <f>2.82/365*N390+'Breakdown Log'!$H$28*P390</f>
        <v>0</v>
      </c>
      <c r="U390" s="78">
        <f>2.82/365*O390+'Breakdown Log'!$H$28*Q390</f>
        <v>0</v>
      </c>
    </row>
    <row r="391" spans="2:21" ht="14.4" customHeight="1" x14ac:dyDescent="0.4">
      <c r="B391" s="30">
        <f t="shared" si="41"/>
        <v>390</v>
      </c>
      <c r="C391" s="2" t="s">
        <v>45</v>
      </c>
      <c r="D391" s="2" t="s">
        <v>230</v>
      </c>
      <c r="E391" s="2">
        <v>27</v>
      </c>
      <c r="F391" s="2" t="s">
        <v>230</v>
      </c>
      <c r="G391" s="2">
        <v>417</v>
      </c>
      <c r="H391" s="2">
        <v>113</v>
      </c>
      <c r="I391" s="2" t="s">
        <v>416</v>
      </c>
      <c r="J391" s="31">
        <v>42312</v>
      </c>
      <c r="K391" s="31">
        <v>44347</v>
      </c>
      <c r="L391" s="31">
        <v>44926</v>
      </c>
      <c r="M391" s="2">
        <f t="shared" si="36"/>
        <v>580</v>
      </c>
      <c r="N391" s="2">
        <f>IFERROR(VLOOKUP($G391,'Breakdown Log'!$B$3:$E$940,2,FALSE),0)</f>
        <v>0</v>
      </c>
      <c r="O391" s="2">
        <f>IFERROR(VLOOKUP($G391,'Breakdown Log'!$B$3:$E$940,3,FALSE),0)</f>
        <v>0</v>
      </c>
      <c r="P391" s="2">
        <f t="shared" si="37"/>
        <v>215</v>
      </c>
      <c r="Q391" s="2">
        <f t="shared" si="38"/>
        <v>365</v>
      </c>
      <c r="R391" s="38">
        <f t="shared" si="39"/>
        <v>1.6610958904109587</v>
      </c>
      <c r="S391" s="76">
        <f t="shared" si="40"/>
        <v>2.82</v>
      </c>
      <c r="T391" s="38">
        <f>2.82/365*N391+'Breakdown Log'!$H$28*P391</f>
        <v>0</v>
      </c>
      <c r="U391" s="78">
        <f>2.82/365*O391+'Breakdown Log'!$H$28*Q391</f>
        <v>0</v>
      </c>
    </row>
    <row r="392" spans="2:21" ht="14.4" customHeight="1" x14ac:dyDescent="0.4">
      <c r="B392" s="30">
        <f t="shared" si="41"/>
        <v>391</v>
      </c>
      <c r="C392" s="2" t="s">
        <v>45</v>
      </c>
      <c r="D392" s="2" t="s">
        <v>230</v>
      </c>
      <c r="E392" s="2">
        <v>27</v>
      </c>
      <c r="F392" s="2" t="s">
        <v>230</v>
      </c>
      <c r="G392" s="2">
        <v>418</v>
      </c>
      <c r="H392" s="2">
        <v>114</v>
      </c>
      <c r="I392" s="2" t="s">
        <v>417</v>
      </c>
      <c r="J392" s="31">
        <v>42249</v>
      </c>
      <c r="K392" s="31">
        <v>44347</v>
      </c>
      <c r="L392" s="31">
        <v>44926</v>
      </c>
      <c r="M392" s="2">
        <f t="shared" si="36"/>
        <v>580</v>
      </c>
      <c r="N392" s="2">
        <f>IFERROR(VLOOKUP($G392,'Breakdown Log'!$B$3:$E$940,2,FALSE),0)</f>
        <v>0</v>
      </c>
      <c r="O392" s="2">
        <f>IFERROR(VLOOKUP($G392,'Breakdown Log'!$B$3:$E$940,3,FALSE),0)</f>
        <v>0</v>
      </c>
      <c r="P392" s="2">
        <f t="shared" si="37"/>
        <v>215</v>
      </c>
      <c r="Q392" s="2">
        <f t="shared" si="38"/>
        <v>365</v>
      </c>
      <c r="R392" s="38">
        <f t="shared" si="39"/>
        <v>1.6610958904109587</v>
      </c>
      <c r="S392" s="76">
        <f t="shared" si="40"/>
        <v>2.82</v>
      </c>
      <c r="T392" s="38">
        <f>2.82/365*N392+'Breakdown Log'!$H$28*P392</f>
        <v>0</v>
      </c>
      <c r="U392" s="78">
        <f>2.82/365*O392+'Breakdown Log'!$H$28*Q392</f>
        <v>0</v>
      </c>
    </row>
    <row r="393" spans="2:21" ht="14.4" customHeight="1" x14ac:dyDescent="0.4">
      <c r="B393" s="30">
        <f t="shared" si="41"/>
        <v>392</v>
      </c>
      <c r="C393" s="2" t="s">
        <v>45</v>
      </c>
      <c r="D393" s="2" t="s">
        <v>230</v>
      </c>
      <c r="E393" s="2">
        <v>27</v>
      </c>
      <c r="F393" s="2" t="s">
        <v>230</v>
      </c>
      <c r="G393" s="2">
        <v>419</v>
      </c>
      <c r="H393" s="2">
        <v>115</v>
      </c>
      <c r="I393" s="2" t="s">
        <v>418</v>
      </c>
      <c r="J393" s="31">
        <v>42312</v>
      </c>
      <c r="K393" s="31">
        <v>44347</v>
      </c>
      <c r="L393" s="31">
        <v>44926</v>
      </c>
      <c r="M393" s="2">
        <f t="shared" si="36"/>
        <v>580</v>
      </c>
      <c r="N393" s="2">
        <f>IFERROR(VLOOKUP($G393,'Breakdown Log'!$B$3:$E$940,2,FALSE),0)</f>
        <v>0</v>
      </c>
      <c r="O393" s="2">
        <f>IFERROR(VLOOKUP($G393,'Breakdown Log'!$B$3:$E$940,3,FALSE),0)</f>
        <v>0</v>
      </c>
      <c r="P393" s="2">
        <f t="shared" si="37"/>
        <v>215</v>
      </c>
      <c r="Q393" s="2">
        <f t="shared" si="38"/>
        <v>365</v>
      </c>
      <c r="R393" s="38">
        <f t="shared" si="39"/>
        <v>1.6610958904109587</v>
      </c>
      <c r="S393" s="76">
        <f t="shared" si="40"/>
        <v>2.82</v>
      </c>
      <c r="T393" s="38">
        <f>2.82/365*N393+'Breakdown Log'!$H$28*P393</f>
        <v>0</v>
      </c>
      <c r="U393" s="78">
        <f>2.82/365*O393+'Breakdown Log'!$H$28*Q393</f>
        <v>0</v>
      </c>
    </row>
    <row r="394" spans="2:21" ht="14.4" customHeight="1" x14ac:dyDescent="0.4">
      <c r="B394" s="30">
        <f t="shared" si="41"/>
        <v>393</v>
      </c>
      <c r="C394" s="2" t="s">
        <v>45</v>
      </c>
      <c r="D394" s="2" t="s">
        <v>230</v>
      </c>
      <c r="E394" s="2">
        <v>27</v>
      </c>
      <c r="F394" s="2" t="s">
        <v>230</v>
      </c>
      <c r="G394" s="2">
        <v>420</v>
      </c>
      <c r="H394" s="2">
        <v>116</v>
      </c>
      <c r="I394" s="2" t="s">
        <v>419</v>
      </c>
      <c r="J394" s="31">
        <v>42092</v>
      </c>
      <c r="K394" s="31">
        <v>44347</v>
      </c>
      <c r="L394" s="31">
        <v>44926</v>
      </c>
      <c r="M394" s="2">
        <f t="shared" si="36"/>
        <v>580</v>
      </c>
      <c r="N394" s="2">
        <f>IFERROR(VLOOKUP($G394,'Breakdown Log'!$B$3:$E$940,2,FALSE),0)</f>
        <v>0</v>
      </c>
      <c r="O394" s="2">
        <f>IFERROR(VLOOKUP($G394,'Breakdown Log'!$B$3:$E$940,3,FALSE),0)</f>
        <v>0</v>
      </c>
      <c r="P394" s="2">
        <f t="shared" si="37"/>
        <v>215</v>
      </c>
      <c r="Q394" s="2">
        <f t="shared" si="38"/>
        <v>365</v>
      </c>
      <c r="R394" s="38">
        <f t="shared" si="39"/>
        <v>1.6610958904109587</v>
      </c>
      <c r="S394" s="76">
        <f t="shared" si="40"/>
        <v>2.82</v>
      </c>
      <c r="T394" s="38">
        <f>2.82/365*N394+'Breakdown Log'!$H$28*P394</f>
        <v>0</v>
      </c>
      <c r="U394" s="78">
        <f>2.82/365*O394+'Breakdown Log'!$H$28*Q394</f>
        <v>0</v>
      </c>
    </row>
    <row r="395" spans="2:21" ht="14.4" customHeight="1" x14ac:dyDescent="0.4">
      <c r="B395" s="30">
        <f t="shared" si="41"/>
        <v>394</v>
      </c>
      <c r="C395" s="2" t="s">
        <v>45</v>
      </c>
      <c r="D395" s="2" t="s">
        <v>230</v>
      </c>
      <c r="E395" s="2">
        <v>27</v>
      </c>
      <c r="F395" s="2" t="s">
        <v>230</v>
      </c>
      <c r="G395" s="2">
        <v>421</v>
      </c>
      <c r="H395" s="2">
        <v>117</v>
      </c>
      <c r="I395" s="2" t="s">
        <v>25</v>
      </c>
      <c r="J395" s="31">
        <v>42078</v>
      </c>
      <c r="K395" s="31">
        <v>44347</v>
      </c>
      <c r="L395" s="31">
        <v>44926</v>
      </c>
      <c r="M395" s="2">
        <f t="shared" si="36"/>
        <v>580</v>
      </c>
      <c r="N395" s="2">
        <f>IFERROR(VLOOKUP($G395,'Breakdown Log'!$B$3:$E$940,2,FALSE),0)</f>
        <v>0</v>
      </c>
      <c r="O395" s="2">
        <f>IFERROR(VLOOKUP($G395,'Breakdown Log'!$B$3:$E$940,3,FALSE),0)</f>
        <v>0</v>
      </c>
      <c r="P395" s="2">
        <f t="shared" si="37"/>
        <v>215</v>
      </c>
      <c r="Q395" s="2">
        <f t="shared" si="38"/>
        <v>365</v>
      </c>
      <c r="R395" s="38">
        <f t="shared" si="39"/>
        <v>1.6610958904109587</v>
      </c>
      <c r="S395" s="76">
        <f t="shared" si="40"/>
        <v>2.82</v>
      </c>
      <c r="T395" s="38">
        <f>2.82/365*N395+'Breakdown Log'!$H$28*P395</f>
        <v>0</v>
      </c>
      <c r="U395" s="78">
        <f>2.82/365*O395+'Breakdown Log'!$H$28*Q395</f>
        <v>0</v>
      </c>
    </row>
    <row r="396" spans="2:21" ht="14.4" customHeight="1" x14ac:dyDescent="0.4">
      <c r="B396" s="30">
        <f t="shared" si="41"/>
        <v>395</v>
      </c>
      <c r="C396" s="2" t="s">
        <v>287</v>
      </c>
      <c r="D396" s="2" t="s">
        <v>420</v>
      </c>
      <c r="E396" s="2">
        <v>993</v>
      </c>
      <c r="F396" s="2" t="s">
        <v>420</v>
      </c>
      <c r="G396" s="2">
        <v>422</v>
      </c>
      <c r="H396" s="2">
        <v>1</v>
      </c>
      <c r="I396" s="2" t="s">
        <v>421</v>
      </c>
      <c r="J396" s="31">
        <v>42202</v>
      </c>
      <c r="K396" s="31">
        <v>44347</v>
      </c>
      <c r="L396" s="31">
        <v>44926</v>
      </c>
      <c r="M396" s="2">
        <f t="shared" si="36"/>
        <v>580</v>
      </c>
      <c r="N396" s="2">
        <f>IFERROR(VLOOKUP($G396,'Breakdown Log'!$B$3:$E$940,2,FALSE),0)</f>
        <v>67</v>
      </c>
      <c r="O396" s="2">
        <f>IFERROR(VLOOKUP($G396,'Breakdown Log'!$B$3:$E$940,3,FALSE),0)</f>
        <v>0</v>
      </c>
      <c r="P396" s="2">
        <f t="shared" si="37"/>
        <v>148</v>
      </c>
      <c r="Q396" s="2">
        <f t="shared" si="38"/>
        <v>365</v>
      </c>
      <c r="R396" s="38">
        <f t="shared" si="39"/>
        <v>1.6610958904109587</v>
      </c>
      <c r="S396" s="76">
        <f t="shared" si="40"/>
        <v>2.82</v>
      </c>
      <c r="T396" s="38">
        <f>2.82/365*N396+'Breakdown Log'!$H$28*P396</f>
        <v>0.51764383561643834</v>
      </c>
      <c r="U396" s="78">
        <f>2.82/365*O396+'Breakdown Log'!$H$28*Q396</f>
        <v>0</v>
      </c>
    </row>
    <row r="397" spans="2:21" ht="14.4" customHeight="1" x14ac:dyDescent="0.4">
      <c r="B397" s="30">
        <f t="shared" si="41"/>
        <v>396</v>
      </c>
      <c r="C397" s="2" t="s">
        <v>287</v>
      </c>
      <c r="D397" s="2" t="s">
        <v>420</v>
      </c>
      <c r="E397" s="2">
        <v>993</v>
      </c>
      <c r="F397" s="2" t="s">
        <v>420</v>
      </c>
      <c r="G397" s="2">
        <v>423</v>
      </c>
      <c r="H397" s="2">
        <v>2</v>
      </c>
      <c r="I397" s="2" t="s">
        <v>422</v>
      </c>
      <c r="J397" s="31">
        <v>42202</v>
      </c>
      <c r="K397" s="31">
        <v>44347</v>
      </c>
      <c r="L397" s="31">
        <v>44926</v>
      </c>
      <c r="M397" s="2">
        <f t="shared" si="36"/>
        <v>580</v>
      </c>
      <c r="N397" s="2">
        <f>IFERROR(VLOOKUP($G397,'Breakdown Log'!$B$3:$E$940,2,FALSE),0)</f>
        <v>67</v>
      </c>
      <c r="O397" s="2">
        <f>IFERROR(VLOOKUP($G397,'Breakdown Log'!$B$3:$E$940,3,FALSE),0)</f>
        <v>0</v>
      </c>
      <c r="P397" s="2">
        <f t="shared" si="37"/>
        <v>148</v>
      </c>
      <c r="Q397" s="2">
        <f t="shared" si="38"/>
        <v>365</v>
      </c>
      <c r="R397" s="38">
        <f t="shared" si="39"/>
        <v>1.6610958904109587</v>
      </c>
      <c r="S397" s="76">
        <f t="shared" si="40"/>
        <v>2.82</v>
      </c>
      <c r="T397" s="38">
        <f>2.82/365*N397+'Breakdown Log'!$H$28*P397</f>
        <v>0.51764383561643834</v>
      </c>
      <c r="U397" s="78">
        <f>2.82/365*O397+'Breakdown Log'!$H$28*Q397</f>
        <v>0</v>
      </c>
    </row>
    <row r="398" spans="2:21" ht="14.4" customHeight="1" x14ac:dyDescent="0.4">
      <c r="B398" s="30">
        <f t="shared" si="41"/>
        <v>397</v>
      </c>
      <c r="C398" s="2" t="s">
        <v>287</v>
      </c>
      <c r="D398" s="2" t="s">
        <v>420</v>
      </c>
      <c r="E398" s="2">
        <v>993</v>
      </c>
      <c r="F398" s="2" t="s">
        <v>420</v>
      </c>
      <c r="G398" s="2">
        <v>424</v>
      </c>
      <c r="H398" s="2">
        <v>3</v>
      </c>
      <c r="I398" s="2" t="s">
        <v>423</v>
      </c>
      <c r="J398" s="31">
        <v>42202</v>
      </c>
      <c r="K398" s="31">
        <v>44347</v>
      </c>
      <c r="L398" s="31">
        <v>44926</v>
      </c>
      <c r="M398" s="2">
        <f t="shared" si="36"/>
        <v>580</v>
      </c>
      <c r="N398" s="2">
        <f>IFERROR(VLOOKUP($G398,'Breakdown Log'!$B$3:$E$940,2,FALSE),0)</f>
        <v>175</v>
      </c>
      <c r="O398" s="2">
        <f>IFERROR(VLOOKUP($G398,'Breakdown Log'!$B$3:$E$940,3,FALSE),0)</f>
        <v>0</v>
      </c>
      <c r="P398" s="2">
        <f t="shared" si="37"/>
        <v>40</v>
      </c>
      <c r="Q398" s="2">
        <f t="shared" si="38"/>
        <v>365</v>
      </c>
      <c r="R398" s="38">
        <f t="shared" si="39"/>
        <v>1.6610958904109587</v>
      </c>
      <c r="S398" s="76">
        <f t="shared" si="40"/>
        <v>2.82</v>
      </c>
      <c r="T398" s="38">
        <f>2.82/365*N398+'Breakdown Log'!$H$28*P398</f>
        <v>1.3520547945205479</v>
      </c>
      <c r="U398" s="78">
        <f>2.82/365*O398+'Breakdown Log'!$H$28*Q398</f>
        <v>0</v>
      </c>
    </row>
    <row r="399" spans="2:21" ht="14.4" customHeight="1" x14ac:dyDescent="0.4">
      <c r="B399" s="30">
        <f t="shared" si="41"/>
        <v>398</v>
      </c>
      <c r="C399" s="2" t="s">
        <v>287</v>
      </c>
      <c r="D399" s="2" t="s">
        <v>420</v>
      </c>
      <c r="E399" s="2">
        <v>993</v>
      </c>
      <c r="F399" s="2" t="s">
        <v>420</v>
      </c>
      <c r="G399" s="2">
        <v>425</v>
      </c>
      <c r="H399" s="2">
        <v>4</v>
      </c>
      <c r="I399" s="2" t="s">
        <v>424</v>
      </c>
      <c r="J399" s="31">
        <v>42202</v>
      </c>
      <c r="K399" s="31">
        <v>44347</v>
      </c>
      <c r="L399" s="31">
        <v>44926</v>
      </c>
      <c r="M399" s="2">
        <f t="shared" si="36"/>
        <v>580</v>
      </c>
      <c r="N399" s="2">
        <f>IFERROR(VLOOKUP($G399,'Breakdown Log'!$B$3:$E$940,2,FALSE),0)</f>
        <v>175</v>
      </c>
      <c r="O399" s="2">
        <f>IFERROR(VLOOKUP($G399,'Breakdown Log'!$B$3:$E$940,3,FALSE),0)</f>
        <v>0</v>
      </c>
      <c r="P399" s="2">
        <f t="shared" si="37"/>
        <v>40</v>
      </c>
      <c r="Q399" s="2">
        <f t="shared" si="38"/>
        <v>365</v>
      </c>
      <c r="R399" s="38">
        <f t="shared" si="39"/>
        <v>1.6610958904109587</v>
      </c>
      <c r="S399" s="76">
        <f t="shared" si="40"/>
        <v>2.82</v>
      </c>
      <c r="T399" s="38">
        <f>2.82/365*N399+'Breakdown Log'!$H$28*P399</f>
        <v>1.3520547945205479</v>
      </c>
      <c r="U399" s="78">
        <f>2.82/365*O399+'Breakdown Log'!$H$28*Q399</f>
        <v>0</v>
      </c>
    </row>
    <row r="400" spans="2:21" ht="14.4" customHeight="1" x14ac:dyDescent="0.4">
      <c r="B400" s="30">
        <f t="shared" si="41"/>
        <v>399</v>
      </c>
      <c r="C400" s="2" t="s">
        <v>287</v>
      </c>
      <c r="D400" s="2" t="s">
        <v>420</v>
      </c>
      <c r="E400" s="2">
        <v>993</v>
      </c>
      <c r="F400" s="2" t="s">
        <v>420</v>
      </c>
      <c r="G400" s="2">
        <v>426</v>
      </c>
      <c r="H400" s="2">
        <v>5</v>
      </c>
      <c r="I400" s="2" t="s">
        <v>425</v>
      </c>
      <c r="J400" s="31">
        <v>42900</v>
      </c>
      <c r="K400" s="31">
        <v>44347</v>
      </c>
      <c r="L400" s="31">
        <v>44926</v>
      </c>
      <c r="M400" s="2">
        <f t="shared" si="36"/>
        <v>580</v>
      </c>
      <c r="N400" s="2">
        <f>IFERROR(VLOOKUP($G400,'Breakdown Log'!$B$3:$E$940,2,FALSE),0)</f>
        <v>0</v>
      </c>
      <c r="O400" s="2">
        <f>IFERROR(VLOOKUP($G400,'Breakdown Log'!$B$3:$E$940,3,FALSE),0)</f>
        <v>0</v>
      </c>
      <c r="P400" s="2">
        <f t="shared" si="37"/>
        <v>215</v>
      </c>
      <c r="Q400" s="2">
        <f t="shared" si="38"/>
        <v>365</v>
      </c>
      <c r="R400" s="38">
        <f t="shared" si="39"/>
        <v>1.6610958904109587</v>
      </c>
      <c r="S400" s="76">
        <f t="shared" si="40"/>
        <v>2.82</v>
      </c>
      <c r="T400" s="38">
        <f>2.82/365*N400+'Breakdown Log'!$H$28*P400</f>
        <v>0</v>
      </c>
      <c r="U400" s="78">
        <f>2.82/365*O400+'Breakdown Log'!$H$28*Q400</f>
        <v>0</v>
      </c>
    </row>
    <row r="401" spans="2:21" ht="14.4" customHeight="1" x14ac:dyDescent="0.4">
      <c r="B401" s="30">
        <f t="shared" si="41"/>
        <v>400</v>
      </c>
      <c r="C401" s="2" t="s">
        <v>287</v>
      </c>
      <c r="D401" s="2" t="s">
        <v>420</v>
      </c>
      <c r="E401" s="2">
        <v>993</v>
      </c>
      <c r="F401" s="2" t="s">
        <v>420</v>
      </c>
      <c r="G401" s="2">
        <v>427</v>
      </c>
      <c r="H401" s="2">
        <v>6</v>
      </c>
      <c r="I401" s="2" t="s">
        <v>426</v>
      </c>
      <c r="J401" s="31">
        <v>42628</v>
      </c>
      <c r="K401" s="31">
        <v>44347</v>
      </c>
      <c r="L401" s="31">
        <v>44926</v>
      </c>
      <c r="M401" s="2">
        <f t="shared" si="36"/>
        <v>580</v>
      </c>
      <c r="N401" s="2">
        <f>IFERROR(VLOOKUP($G401,'Breakdown Log'!$B$3:$E$940,2,FALSE),0)</f>
        <v>0</v>
      </c>
      <c r="O401" s="2">
        <f>IFERROR(VLOOKUP($G401,'Breakdown Log'!$B$3:$E$940,3,FALSE),0)</f>
        <v>0</v>
      </c>
      <c r="P401" s="2">
        <f t="shared" si="37"/>
        <v>215</v>
      </c>
      <c r="Q401" s="2">
        <f t="shared" si="38"/>
        <v>365</v>
      </c>
      <c r="R401" s="38">
        <f t="shared" si="39"/>
        <v>1.6610958904109587</v>
      </c>
      <c r="S401" s="76">
        <f t="shared" si="40"/>
        <v>2.82</v>
      </c>
      <c r="T401" s="38">
        <f>2.82/365*N401+'Breakdown Log'!$H$28*P401</f>
        <v>0</v>
      </c>
      <c r="U401" s="78">
        <f>2.82/365*O401+'Breakdown Log'!$H$28*Q401</f>
        <v>0</v>
      </c>
    </row>
    <row r="402" spans="2:21" ht="14.4" customHeight="1" x14ac:dyDescent="0.4">
      <c r="B402" s="30">
        <f t="shared" si="41"/>
        <v>401</v>
      </c>
      <c r="C402" s="2" t="s">
        <v>287</v>
      </c>
      <c r="D402" s="2" t="s">
        <v>420</v>
      </c>
      <c r="E402" s="2">
        <v>993</v>
      </c>
      <c r="F402" s="2" t="s">
        <v>420</v>
      </c>
      <c r="G402" s="2">
        <v>428</v>
      </c>
      <c r="H402" s="2">
        <v>7</v>
      </c>
      <c r="I402" s="2" t="s">
        <v>427</v>
      </c>
      <c r="J402" s="31">
        <v>42491</v>
      </c>
      <c r="K402" s="31">
        <v>44347</v>
      </c>
      <c r="L402" s="31">
        <v>44926</v>
      </c>
      <c r="M402" s="2">
        <f t="shared" si="36"/>
        <v>580</v>
      </c>
      <c r="N402" s="2">
        <f>IFERROR(VLOOKUP($G402,'Breakdown Log'!$B$3:$E$940,2,FALSE),0)</f>
        <v>67</v>
      </c>
      <c r="O402" s="2">
        <f>IFERROR(VLOOKUP($G402,'Breakdown Log'!$B$3:$E$940,3,FALSE),0)</f>
        <v>2</v>
      </c>
      <c r="P402" s="2">
        <f t="shared" si="37"/>
        <v>148</v>
      </c>
      <c r="Q402" s="2">
        <f t="shared" si="38"/>
        <v>363</v>
      </c>
      <c r="R402" s="38">
        <f t="shared" si="39"/>
        <v>1.6610958904109587</v>
      </c>
      <c r="S402" s="76">
        <f t="shared" si="40"/>
        <v>2.82</v>
      </c>
      <c r="T402" s="38">
        <f>2.82/365*N402+'Breakdown Log'!$H$28*P402</f>
        <v>0.51764383561643834</v>
      </c>
      <c r="U402" s="78">
        <f>2.82/365*O402+'Breakdown Log'!$H$28*Q402</f>
        <v>1.5452054794520546E-2</v>
      </c>
    </row>
    <row r="403" spans="2:21" ht="14.4" customHeight="1" x14ac:dyDescent="0.4">
      <c r="B403" s="30">
        <f t="shared" si="41"/>
        <v>402</v>
      </c>
      <c r="C403" s="2" t="s">
        <v>287</v>
      </c>
      <c r="D403" s="2" t="s">
        <v>420</v>
      </c>
      <c r="E403" s="2">
        <v>993</v>
      </c>
      <c r="F403" s="2" t="s">
        <v>420</v>
      </c>
      <c r="G403" s="2">
        <v>429</v>
      </c>
      <c r="H403" s="2">
        <v>8</v>
      </c>
      <c r="I403" s="2" t="s">
        <v>428</v>
      </c>
      <c r="J403" s="31">
        <v>42491</v>
      </c>
      <c r="K403" s="31">
        <v>44347</v>
      </c>
      <c r="L403" s="31">
        <v>44926</v>
      </c>
      <c r="M403" s="2">
        <f t="shared" si="36"/>
        <v>580</v>
      </c>
      <c r="N403" s="2">
        <f>IFERROR(VLOOKUP($G403,'Breakdown Log'!$B$3:$E$940,2,FALSE),0)</f>
        <v>0</v>
      </c>
      <c r="O403" s="2">
        <f>IFERROR(VLOOKUP($G403,'Breakdown Log'!$B$3:$E$940,3,FALSE),0)</f>
        <v>0</v>
      </c>
      <c r="P403" s="2">
        <f t="shared" si="37"/>
        <v>215</v>
      </c>
      <c r="Q403" s="2">
        <f t="shared" si="38"/>
        <v>365</v>
      </c>
      <c r="R403" s="38">
        <f t="shared" si="39"/>
        <v>1.6610958904109587</v>
      </c>
      <c r="S403" s="76">
        <f t="shared" si="40"/>
        <v>2.82</v>
      </c>
      <c r="T403" s="38">
        <f>2.82/365*N403+'Breakdown Log'!$H$28*P403</f>
        <v>0</v>
      </c>
      <c r="U403" s="78">
        <f>2.82/365*O403+'Breakdown Log'!$H$28*Q403</f>
        <v>0</v>
      </c>
    </row>
    <row r="404" spans="2:21" ht="14.4" customHeight="1" x14ac:dyDescent="0.4">
      <c r="B404" s="30">
        <f t="shared" si="41"/>
        <v>403</v>
      </c>
      <c r="C404" s="2" t="s">
        <v>287</v>
      </c>
      <c r="D404" s="2" t="s">
        <v>420</v>
      </c>
      <c r="E404" s="2">
        <v>993</v>
      </c>
      <c r="F404" s="2" t="s">
        <v>420</v>
      </c>
      <c r="G404" s="2">
        <v>430</v>
      </c>
      <c r="H404" s="2">
        <v>10</v>
      </c>
      <c r="I404" s="2" t="s">
        <v>429</v>
      </c>
      <c r="J404" s="31">
        <v>42242</v>
      </c>
      <c r="K404" s="31">
        <v>44347</v>
      </c>
      <c r="L404" s="31">
        <v>44926</v>
      </c>
      <c r="M404" s="2">
        <f t="shared" si="36"/>
        <v>580</v>
      </c>
      <c r="N404" s="2">
        <f>IFERROR(VLOOKUP($G404,'Breakdown Log'!$B$3:$E$940,2,FALSE),0)</f>
        <v>108</v>
      </c>
      <c r="O404" s="2">
        <f>IFERROR(VLOOKUP($G404,'Breakdown Log'!$B$3:$E$940,3,FALSE),0)</f>
        <v>0</v>
      </c>
      <c r="P404" s="2">
        <f t="shared" si="37"/>
        <v>107</v>
      </c>
      <c r="Q404" s="2">
        <f t="shared" si="38"/>
        <v>365</v>
      </c>
      <c r="R404" s="38">
        <f t="shared" si="39"/>
        <v>1.6610958904109587</v>
      </c>
      <c r="S404" s="76">
        <f t="shared" si="40"/>
        <v>2.82</v>
      </c>
      <c r="T404" s="38">
        <f>2.82/365*N404+'Breakdown Log'!$H$28*P404</f>
        <v>0.83441095890410955</v>
      </c>
      <c r="U404" s="78">
        <f>2.82/365*O404+'Breakdown Log'!$H$28*Q404</f>
        <v>0</v>
      </c>
    </row>
    <row r="405" spans="2:21" ht="14.4" customHeight="1" x14ac:dyDescent="0.4">
      <c r="B405" s="30">
        <f t="shared" si="41"/>
        <v>404</v>
      </c>
      <c r="C405" s="2" t="s">
        <v>287</v>
      </c>
      <c r="D405" s="2" t="s">
        <v>420</v>
      </c>
      <c r="E405" s="2">
        <v>993</v>
      </c>
      <c r="F405" s="2" t="s">
        <v>420</v>
      </c>
      <c r="G405" s="2">
        <v>431</v>
      </c>
      <c r="H405" s="2">
        <v>11</v>
      </c>
      <c r="I405" s="2" t="s">
        <v>430</v>
      </c>
      <c r="J405" s="31">
        <v>42110</v>
      </c>
      <c r="K405" s="31">
        <v>44347</v>
      </c>
      <c r="L405" s="31">
        <v>44926</v>
      </c>
      <c r="M405" s="2">
        <f t="shared" si="36"/>
        <v>580</v>
      </c>
      <c r="N405" s="2">
        <f>IFERROR(VLOOKUP($G405,'Breakdown Log'!$B$3:$E$940,2,FALSE),0)</f>
        <v>67</v>
      </c>
      <c r="O405" s="2">
        <f>IFERROR(VLOOKUP($G405,'Breakdown Log'!$B$3:$E$940,3,FALSE),0)</f>
        <v>0</v>
      </c>
      <c r="P405" s="2">
        <f t="shared" si="37"/>
        <v>148</v>
      </c>
      <c r="Q405" s="2">
        <f t="shared" si="38"/>
        <v>365</v>
      </c>
      <c r="R405" s="38">
        <f t="shared" si="39"/>
        <v>1.6610958904109587</v>
      </c>
      <c r="S405" s="76">
        <f t="shared" si="40"/>
        <v>2.82</v>
      </c>
      <c r="T405" s="38">
        <f>2.82/365*N405+'Breakdown Log'!$H$28*P405</f>
        <v>0.51764383561643834</v>
      </c>
      <c r="U405" s="78">
        <f>2.82/365*O405+'Breakdown Log'!$H$28*Q405</f>
        <v>0</v>
      </c>
    </row>
    <row r="406" spans="2:21" ht="14.4" customHeight="1" x14ac:dyDescent="0.4">
      <c r="B406" s="30">
        <f t="shared" si="41"/>
        <v>405</v>
      </c>
      <c r="C406" s="2" t="s">
        <v>287</v>
      </c>
      <c r="D406" s="2" t="s">
        <v>420</v>
      </c>
      <c r="E406" s="2">
        <v>993</v>
      </c>
      <c r="F406" s="2" t="s">
        <v>420</v>
      </c>
      <c r="G406" s="2">
        <v>432</v>
      </c>
      <c r="H406" s="2">
        <v>12</v>
      </c>
      <c r="I406" s="2" t="s">
        <v>431</v>
      </c>
      <c r="J406" s="31">
        <v>42358</v>
      </c>
      <c r="K406" s="31">
        <v>44347</v>
      </c>
      <c r="L406" s="31">
        <v>44926</v>
      </c>
      <c r="M406" s="2">
        <f t="shared" si="36"/>
        <v>580</v>
      </c>
      <c r="N406" s="2">
        <f>IFERROR(VLOOKUP($G406,'Breakdown Log'!$B$3:$E$940,2,FALSE),0)</f>
        <v>108</v>
      </c>
      <c r="O406" s="2">
        <f>IFERROR(VLOOKUP($G406,'Breakdown Log'!$B$3:$E$940,3,FALSE),0)</f>
        <v>0</v>
      </c>
      <c r="P406" s="2">
        <f t="shared" si="37"/>
        <v>107</v>
      </c>
      <c r="Q406" s="2">
        <f t="shared" si="38"/>
        <v>365</v>
      </c>
      <c r="R406" s="38">
        <f t="shared" si="39"/>
        <v>1.6610958904109587</v>
      </c>
      <c r="S406" s="76">
        <f t="shared" si="40"/>
        <v>2.82</v>
      </c>
      <c r="T406" s="38">
        <f>2.82/365*N406+'Breakdown Log'!$H$28*P406</f>
        <v>0.83441095890410955</v>
      </c>
      <c r="U406" s="78">
        <f>2.82/365*O406+'Breakdown Log'!$H$28*Q406</f>
        <v>0</v>
      </c>
    </row>
    <row r="407" spans="2:21" ht="14.4" customHeight="1" x14ac:dyDescent="0.4">
      <c r="B407" s="30">
        <f t="shared" si="41"/>
        <v>406</v>
      </c>
      <c r="C407" s="2" t="s">
        <v>287</v>
      </c>
      <c r="D407" s="2" t="s">
        <v>420</v>
      </c>
      <c r="E407" s="2">
        <v>993</v>
      </c>
      <c r="F407" s="2" t="s">
        <v>420</v>
      </c>
      <c r="G407" s="2">
        <v>433</v>
      </c>
      <c r="H407" s="2">
        <v>13</v>
      </c>
      <c r="I407" s="2" t="s">
        <v>432</v>
      </c>
      <c r="J407" s="31">
        <v>42172</v>
      </c>
      <c r="K407" s="31">
        <v>44347</v>
      </c>
      <c r="L407" s="31">
        <v>44926</v>
      </c>
      <c r="M407" s="2">
        <f t="shared" si="36"/>
        <v>580</v>
      </c>
      <c r="N407" s="2">
        <f>IFERROR(VLOOKUP($G407,'Breakdown Log'!$B$3:$E$940,2,FALSE),0)</f>
        <v>108</v>
      </c>
      <c r="O407" s="2">
        <f>IFERROR(VLOOKUP($G407,'Breakdown Log'!$B$3:$E$940,3,FALSE),0)</f>
        <v>0</v>
      </c>
      <c r="P407" s="2">
        <f t="shared" si="37"/>
        <v>107</v>
      </c>
      <c r="Q407" s="2">
        <f t="shared" si="38"/>
        <v>365</v>
      </c>
      <c r="R407" s="38">
        <f t="shared" si="39"/>
        <v>1.6610958904109587</v>
      </c>
      <c r="S407" s="76">
        <f t="shared" si="40"/>
        <v>2.82</v>
      </c>
      <c r="T407" s="38">
        <f>2.82/365*N407+'Breakdown Log'!$H$28*P407</f>
        <v>0.83441095890410955</v>
      </c>
      <c r="U407" s="78">
        <f>2.82/365*O407+'Breakdown Log'!$H$28*Q407</f>
        <v>0</v>
      </c>
    </row>
    <row r="408" spans="2:21" ht="14.4" customHeight="1" x14ac:dyDescent="0.4">
      <c r="B408" s="30">
        <f t="shared" si="41"/>
        <v>407</v>
      </c>
      <c r="C408" s="2" t="s">
        <v>287</v>
      </c>
      <c r="D408" s="2" t="s">
        <v>420</v>
      </c>
      <c r="E408" s="2">
        <v>993</v>
      </c>
      <c r="F408" s="2" t="s">
        <v>420</v>
      </c>
      <c r="G408" s="2">
        <v>434</v>
      </c>
      <c r="H408" s="2">
        <v>14</v>
      </c>
      <c r="I408" s="2" t="s">
        <v>433</v>
      </c>
      <c r="J408" s="31">
        <v>42709</v>
      </c>
      <c r="K408" s="31">
        <v>44347</v>
      </c>
      <c r="L408" s="31">
        <v>44926</v>
      </c>
      <c r="M408" s="2">
        <f t="shared" si="36"/>
        <v>580</v>
      </c>
      <c r="N408" s="2">
        <f>IFERROR(VLOOKUP($G408,'Breakdown Log'!$B$3:$E$940,2,FALSE),0)</f>
        <v>0</v>
      </c>
      <c r="O408" s="2">
        <f>IFERROR(VLOOKUP($G408,'Breakdown Log'!$B$3:$E$940,3,FALSE),0)</f>
        <v>0</v>
      </c>
      <c r="P408" s="2">
        <f t="shared" si="37"/>
        <v>215</v>
      </c>
      <c r="Q408" s="2">
        <f t="shared" si="38"/>
        <v>365</v>
      </c>
      <c r="R408" s="38">
        <f t="shared" si="39"/>
        <v>1.6610958904109587</v>
      </c>
      <c r="S408" s="76">
        <f t="shared" si="40"/>
        <v>2.82</v>
      </c>
      <c r="T408" s="38">
        <f>2.82/365*N408+'Breakdown Log'!$H$28*P408</f>
        <v>0</v>
      </c>
      <c r="U408" s="78">
        <f>2.82/365*O408+'Breakdown Log'!$H$28*Q408</f>
        <v>0</v>
      </c>
    </row>
    <row r="409" spans="2:21" ht="14.4" customHeight="1" x14ac:dyDescent="0.4">
      <c r="B409" s="30">
        <f t="shared" si="41"/>
        <v>408</v>
      </c>
      <c r="C409" s="2" t="s">
        <v>287</v>
      </c>
      <c r="D409" s="2" t="s">
        <v>420</v>
      </c>
      <c r="E409" s="2">
        <v>993</v>
      </c>
      <c r="F409" s="2" t="s">
        <v>420</v>
      </c>
      <c r="G409" s="2">
        <v>435</v>
      </c>
      <c r="H409" s="2">
        <v>15</v>
      </c>
      <c r="I409" s="2" t="s">
        <v>434</v>
      </c>
      <c r="J409" s="31">
        <v>42904</v>
      </c>
      <c r="K409" s="31">
        <v>44347</v>
      </c>
      <c r="L409" s="31">
        <v>44926</v>
      </c>
      <c r="M409" s="2">
        <f t="shared" si="36"/>
        <v>580</v>
      </c>
      <c r="N409" s="2">
        <f>IFERROR(VLOOKUP($G409,'Breakdown Log'!$B$3:$E$940,2,FALSE),0)</f>
        <v>215</v>
      </c>
      <c r="O409" s="2">
        <f>IFERROR(VLOOKUP($G409,'Breakdown Log'!$B$3:$E$940,3,FALSE),0)</f>
        <v>365</v>
      </c>
      <c r="P409" s="2">
        <f t="shared" si="37"/>
        <v>0</v>
      </c>
      <c r="Q409" s="2">
        <f t="shared" si="38"/>
        <v>0</v>
      </c>
      <c r="R409" s="38">
        <f t="shared" si="39"/>
        <v>1.6610958904109587</v>
      </c>
      <c r="S409" s="76">
        <f t="shared" si="40"/>
        <v>2.82</v>
      </c>
      <c r="T409" s="38">
        <f>2.82/365*N409+'Breakdown Log'!$H$28*P409</f>
        <v>1.6610958904109587</v>
      </c>
      <c r="U409" s="78">
        <f>2.82/365*O409+'Breakdown Log'!$H$28*Q409</f>
        <v>2.82</v>
      </c>
    </row>
    <row r="410" spans="2:21" ht="14.4" customHeight="1" x14ac:dyDescent="0.4">
      <c r="B410" s="30">
        <f t="shared" si="41"/>
        <v>409</v>
      </c>
      <c r="C410" s="2" t="s">
        <v>287</v>
      </c>
      <c r="D410" s="2" t="s">
        <v>420</v>
      </c>
      <c r="E410" s="2">
        <v>993</v>
      </c>
      <c r="F410" s="2" t="s">
        <v>420</v>
      </c>
      <c r="G410" s="2">
        <v>436</v>
      </c>
      <c r="H410" s="2">
        <v>16</v>
      </c>
      <c r="I410" s="2" t="s">
        <v>435</v>
      </c>
      <c r="J410" s="31">
        <v>42491</v>
      </c>
      <c r="K410" s="31">
        <v>44347</v>
      </c>
      <c r="L410" s="31">
        <v>44926</v>
      </c>
      <c r="M410" s="2">
        <f t="shared" si="36"/>
        <v>580</v>
      </c>
      <c r="N410" s="2">
        <f>IFERROR(VLOOKUP($G410,'Breakdown Log'!$B$3:$E$940,2,FALSE),0)</f>
        <v>108</v>
      </c>
      <c r="O410" s="2">
        <f>IFERROR(VLOOKUP($G410,'Breakdown Log'!$B$3:$E$940,3,FALSE),0)</f>
        <v>0</v>
      </c>
      <c r="P410" s="2">
        <f t="shared" si="37"/>
        <v>107</v>
      </c>
      <c r="Q410" s="2">
        <f t="shared" si="38"/>
        <v>365</v>
      </c>
      <c r="R410" s="38">
        <f t="shared" si="39"/>
        <v>1.6610958904109587</v>
      </c>
      <c r="S410" s="76">
        <f t="shared" si="40"/>
        <v>2.82</v>
      </c>
      <c r="T410" s="38">
        <f>2.82/365*N410+'Breakdown Log'!$H$28*P410</f>
        <v>0.83441095890410955</v>
      </c>
      <c r="U410" s="78">
        <f>2.82/365*O410+'Breakdown Log'!$H$28*Q410</f>
        <v>0</v>
      </c>
    </row>
    <row r="411" spans="2:21" ht="14.4" customHeight="1" x14ac:dyDescent="0.4">
      <c r="B411" s="30">
        <f t="shared" si="41"/>
        <v>410</v>
      </c>
      <c r="C411" s="2" t="s">
        <v>287</v>
      </c>
      <c r="D411" s="2" t="s">
        <v>420</v>
      </c>
      <c r="E411" s="2">
        <v>993</v>
      </c>
      <c r="F411" s="2" t="s">
        <v>420</v>
      </c>
      <c r="G411" s="2">
        <v>437</v>
      </c>
      <c r="H411" s="2">
        <v>17</v>
      </c>
      <c r="I411" s="2" t="s">
        <v>436</v>
      </c>
      <c r="J411" s="31">
        <v>42204</v>
      </c>
      <c r="K411" s="31">
        <v>44347</v>
      </c>
      <c r="L411" s="31">
        <v>44926</v>
      </c>
      <c r="M411" s="2">
        <f t="shared" si="36"/>
        <v>580</v>
      </c>
      <c r="N411" s="2">
        <f>IFERROR(VLOOKUP($G411,'Breakdown Log'!$B$3:$E$940,2,FALSE),0)</f>
        <v>0</v>
      </c>
      <c r="O411" s="2">
        <f>IFERROR(VLOOKUP($G411,'Breakdown Log'!$B$3:$E$940,3,FALSE),0)</f>
        <v>0</v>
      </c>
      <c r="P411" s="2">
        <f t="shared" si="37"/>
        <v>215</v>
      </c>
      <c r="Q411" s="2">
        <f t="shared" si="38"/>
        <v>365</v>
      </c>
      <c r="R411" s="38">
        <f t="shared" si="39"/>
        <v>1.6610958904109587</v>
      </c>
      <c r="S411" s="76">
        <f t="shared" si="40"/>
        <v>2.82</v>
      </c>
      <c r="T411" s="38">
        <f>2.82/365*N411+'Breakdown Log'!$H$28*P411</f>
        <v>0</v>
      </c>
      <c r="U411" s="78">
        <f>2.82/365*O411+'Breakdown Log'!$H$28*Q411</f>
        <v>0</v>
      </c>
    </row>
    <row r="412" spans="2:21" ht="14.4" customHeight="1" x14ac:dyDescent="0.4">
      <c r="B412" s="30">
        <f t="shared" si="41"/>
        <v>411</v>
      </c>
      <c r="C412" s="2" t="s">
        <v>287</v>
      </c>
      <c r="D412" s="2" t="s">
        <v>420</v>
      </c>
      <c r="E412" s="2">
        <v>993</v>
      </c>
      <c r="F412" s="2" t="s">
        <v>420</v>
      </c>
      <c r="G412" s="2">
        <v>438</v>
      </c>
      <c r="H412" s="2">
        <v>18</v>
      </c>
      <c r="I412" s="2" t="s">
        <v>437</v>
      </c>
      <c r="J412" s="31">
        <v>42384</v>
      </c>
      <c r="K412" s="31">
        <v>44347</v>
      </c>
      <c r="L412" s="31">
        <v>44926</v>
      </c>
      <c r="M412" s="2">
        <f t="shared" si="36"/>
        <v>580</v>
      </c>
      <c r="N412" s="2">
        <f>IFERROR(VLOOKUP($G412,'Breakdown Log'!$B$3:$E$940,2,FALSE),0)</f>
        <v>108</v>
      </c>
      <c r="O412" s="2">
        <f>IFERROR(VLOOKUP($G412,'Breakdown Log'!$B$3:$E$940,3,FALSE),0)</f>
        <v>0</v>
      </c>
      <c r="P412" s="2">
        <f t="shared" si="37"/>
        <v>107</v>
      </c>
      <c r="Q412" s="2">
        <f t="shared" si="38"/>
        <v>365</v>
      </c>
      <c r="R412" s="38">
        <f t="shared" si="39"/>
        <v>1.6610958904109587</v>
      </c>
      <c r="S412" s="76">
        <f t="shared" si="40"/>
        <v>2.82</v>
      </c>
      <c r="T412" s="38">
        <f>2.82/365*N412+'Breakdown Log'!$H$28*P412</f>
        <v>0.83441095890410955</v>
      </c>
      <c r="U412" s="78">
        <f>2.82/365*O412+'Breakdown Log'!$H$28*Q412</f>
        <v>0</v>
      </c>
    </row>
    <row r="413" spans="2:21" ht="14.4" customHeight="1" x14ac:dyDescent="0.4">
      <c r="B413" s="30">
        <f t="shared" si="41"/>
        <v>412</v>
      </c>
      <c r="C413" s="2" t="s">
        <v>287</v>
      </c>
      <c r="D413" s="2" t="s">
        <v>420</v>
      </c>
      <c r="E413" s="2">
        <v>993</v>
      </c>
      <c r="F413" s="2" t="s">
        <v>420</v>
      </c>
      <c r="G413" s="2">
        <v>439</v>
      </c>
      <c r="H413" s="2">
        <v>19</v>
      </c>
      <c r="I413" s="2" t="s">
        <v>438</v>
      </c>
      <c r="J413" s="31">
        <v>42541</v>
      </c>
      <c r="K413" s="31">
        <v>44347</v>
      </c>
      <c r="L413" s="31">
        <v>44926</v>
      </c>
      <c r="M413" s="2">
        <f t="shared" si="36"/>
        <v>580</v>
      </c>
      <c r="N413" s="2">
        <f>IFERROR(VLOOKUP($G413,'Breakdown Log'!$B$3:$E$940,2,FALSE),0)</f>
        <v>108</v>
      </c>
      <c r="O413" s="2">
        <f>IFERROR(VLOOKUP($G413,'Breakdown Log'!$B$3:$E$940,3,FALSE),0)</f>
        <v>0</v>
      </c>
      <c r="P413" s="2">
        <f t="shared" si="37"/>
        <v>107</v>
      </c>
      <c r="Q413" s="2">
        <f t="shared" si="38"/>
        <v>365</v>
      </c>
      <c r="R413" s="38">
        <f t="shared" si="39"/>
        <v>1.6610958904109587</v>
      </c>
      <c r="S413" s="76">
        <f t="shared" si="40"/>
        <v>2.82</v>
      </c>
      <c r="T413" s="38">
        <f>2.82/365*N413+'Breakdown Log'!$H$28*P413</f>
        <v>0.83441095890410955</v>
      </c>
      <c r="U413" s="78">
        <f>2.82/365*O413+'Breakdown Log'!$H$28*Q413</f>
        <v>0</v>
      </c>
    </row>
    <row r="414" spans="2:21" ht="14.4" customHeight="1" x14ac:dyDescent="0.4">
      <c r="B414" s="30">
        <f t="shared" si="41"/>
        <v>413</v>
      </c>
      <c r="C414" s="2" t="s">
        <v>287</v>
      </c>
      <c r="D414" s="2" t="s">
        <v>420</v>
      </c>
      <c r="E414" s="2">
        <v>993</v>
      </c>
      <c r="F414" s="2" t="s">
        <v>420</v>
      </c>
      <c r="G414" s="2">
        <v>440</v>
      </c>
      <c r="H414" s="2">
        <v>20</v>
      </c>
      <c r="I414" s="2" t="s">
        <v>439</v>
      </c>
      <c r="J414" s="31">
        <v>42176</v>
      </c>
      <c r="K414" s="31">
        <v>44347</v>
      </c>
      <c r="L414" s="31">
        <v>44926</v>
      </c>
      <c r="M414" s="2">
        <f t="shared" si="36"/>
        <v>580</v>
      </c>
      <c r="N414" s="2">
        <f>IFERROR(VLOOKUP($G414,'Breakdown Log'!$B$3:$E$940,2,FALSE),0)</f>
        <v>108</v>
      </c>
      <c r="O414" s="2">
        <f>IFERROR(VLOOKUP($G414,'Breakdown Log'!$B$3:$E$940,3,FALSE),0)</f>
        <v>0</v>
      </c>
      <c r="P414" s="2">
        <f t="shared" si="37"/>
        <v>107</v>
      </c>
      <c r="Q414" s="2">
        <f t="shared" si="38"/>
        <v>365</v>
      </c>
      <c r="R414" s="38">
        <f t="shared" si="39"/>
        <v>1.6610958904109587</v>
      </c>
      <c r="S414" s="76">
        <f t="shared" si="40"/>
        <v>2.82</v>
      </c>
      <c r="T414" s="38">
        <f>2.82/365*N414+'Breakdown Log'!$H$28*P414</f>
        <v>0.83441095890410955</v>
      </c>
      <c r="U414" s="78">
        <f>2.82/365*O414+'Breakdown Log'!$H$28*Q414</f>
        <v>0</v>
      </c>
    </row>
    <row r="415" spans="2:21" ht="14.4" customHeight="1" x14ac:dyDescent="0.4">
      <c r="B415" s="30">
        <f t="shared" si="41"/>
        <v>414</v>
      </c>
      <c r="C415" s="2" t="s">
        <v>287</v>
      </c>
      <c r="D415" s="2" t="s">
        <v>420</v>
      </c>
      <c r="E415" s="2">
        <v>993</v>
      </c>
      <c r="F415" s="2" t="s">
        <v>420</v>
      </c>
      <c r="G415" s="2">
        <v>441</v>
      </c>
      <c r="H415" s="2">
        <v>21</v>
      </c>
      <c r="I415" s="2" t="s">
        <v>440</v>
      </c>
      <c r="J415" s="31">
        <v>42176</v>
      </c>
      <c r="K415" s="31">
        <v>44347</v>
      </c>
      <c r="L415" s="31">
        <v>44926</v>
      </c>
      <c r="M415" s="2">
        <f t="shared" si="36"/>
        <v>580</v>
      </c>
      <c r="N415" s="2">
        <f>IFERROR(VLOOKUP($G415,'Breakdown Log'!$B$3:$E$940,2,FALSE),0)</f>
        <v>0</v>
      </c>
      <c r="O415" s="2">
        <f>IFERROR(VLOOKUP($G415,'Breakdown Log'!$B$3:$E$940,3,FALSE),0)</f>
        <v>0</v>
      </c>
      <c r="P415" s="2">
        <f t="shared" si="37"/>
        <v>215</v>
      </c>
      <c r="Q415" s="2">
        <f t="shared" si="38"/>
        <v>365</v>
      </c>
      <c r="R415" s="38">
        <f t="shared" si="39"/>
        <v>1.6610958904109587</v>
      </c>
      <c r="S415" s="76">
        <f t="shared" si="40"/>
        <v>2.82</v>
      </c>
      <c r="T415" s="38">
        <f>2.82/365*N415+'Breakdown Log'!$H$28*P415</f>
        <v>0</v>
      </c>
      <c r="U415" s="78">
        <f>2.82/365*O415+'Breakdown Log'!$H$28*Q415</f>
        <v>0</v>
      </c>
    </row>
    <row r="416" spans="2:21" ht="14.4" customHeight="1" x14ac:dyDescent="0.4">
      <c r="B416" s="30">
        <f t="shared" si="41"/>
        <v>415</v>
      </c>
      <c r="C416" s="2" t="s">
        <v>287</v>
      </c>
      <c r="D416" s="2" t="s">
        <v>420</v>
      </c>
      <c r="E416" s="2">
        <v>993</v>
      </c>
      <c r="F416" s="2" t="s">
        <v>420</v>
      </c>
      <c r="G416" s="2">
        <v>442</v>
      </c>
      <c r="H416" s="2">
        <v>22</v>
      </c>
      <c r="I416" s="2" t="s">
        <v>441</v>
      </c>
      <c r="J416" s="31">
        <v>42931</v>
      </c>
      <c r="K416" s="31">
        <v>44347</v>
      </c>
      <c r="L416" s="31">
        <v>44926</v>
      </c>
      <c r="M416" s="2">
        <f t="shared" si="36"/>
        <v>580</v>
      </c>
      <c r="N416" s="2">
        <f>IFERROR(VLOOKUP($G416,'Breakdown Log'!$B$3:$E$940,2,FALSE),0)</f>
        <v>336</v>
      </c>
      <c r="O416" s="2">
        <f>IFERROR(VLOOKUP($G416,'Breakdown Log'!$B$3:$E$940,3,FALSE),0)</f>
        <v>0</v>
      </c>
      <c r="P416" s="2">
        <f t="shared" si="37"/>
        <v>-121</v>
      </c>
      <c r="Q416" s="2">
        <f t="shared" si="38"/>
        <v>365</v>
      </c>
      <c r="R416" s="38">
        <f t="shared" si="39"/>
        <v>1.6610958904109587</v>
      </c>
      <c r="S416" s="76">
        <f t="shared" si="40"/>
        <v>2.82</v>
      </c>
      <c r="T416" s="38">
        <f>2.82/365*N416+'Breakdown Log'!$H$28*P416</f>
        <v>2.5959452054794516</v>
      </c>
      <c r="U416" s="78">
        <f>2.82/365*O416+'Breakdown Log'!$H$28*Q416</f>
        <v>0</v>
      </c>
    </row>
    <row r="417" spans="2:21" ht="14.4" customHeight="1" x14ac:dyDescent="0.4">
      <c r="B417" s="30">
        <f t="shared" si="41"/>
        <v>416</v>
      </c>
      <c r="C417" s="2" t="s">
        <v>287</v>
      </c>
      <c r="D417" s="2" t="s">
        <v>420</v>
      </c>
      <c r="E417" s="2">
        <v>993</v>
      </c>
      <c r="F417" s="2" t="s">
        <v>420</v>
      </c>
      <c r="G417" s="2">
        <v>443</v>
      </c>
      <c r="H417" s="2">
        <v>23</v>
      </c>
      <c r="I417" s="2" t="s">
        <v>442</v>
      </c>
      <c r="J417" s="31">
        <v>42176</v>
      </c>
      <c r="K417" s="31">
        <v>44347</v>
      </c>
      <c r="L417" s="31">
        <v>44926</v>
      </c>
      <c r="M417" s="2">
        <f t="shared" si="36"/>
        <v>580</v>
      </c>
      <c r="N417" s="2">
        <f>IFERROR(VLOOKUP($G417,'Breakdown Log'!$B$3:$E$940,2,FALSE),0)</f>
        <v>112</v>
      </c>
      <c r="O417" s="2">
        <f>IFERROR(VLOOKUP($G417,'Breakdown Log'!$B$3:$E$940,3,FALSE),0)</f>
        <v>0</v>
      </c>
      <c r="P417" s="2">
        <f t="shared" si="37"/>
        <v>103</v>
      </c>
      <c r="Q417" s="2">
        <f t="shared" si="38"/>
        <v>365</v>
      </c>
      <c r="R417" s="38">
        <f t="shared" si="39"/>
        <v>1.6610958904109587</v>
      </c>
      <c r="S417" s="76">
        <f t="shared" si="40"/>
        <v>2.82</v>
      </c>
      <c r="T417" s="38">
        <f>2.82/365*N417+'Breakdown Log'!$H$28*P417</f>
        <v>0.86531506849315054</v>
      </c>
      <c r="U417" s="78">
        <f>2.82/365*O417+'Breakdown Log'!$H$28*Q417</f>
        <v>0</v>
      </c>
    </row>
    <row r="418" spans="2:21" ht="14.4" customHeight="1" x14ac:dyDescent="0.4">
      <c r="B418" s="30">
        <f t="shared" si="41"/>
        <v>417</v>
      </c>
      <c r="C418" s="2" t="s">
        <v>287</v>
      </c>
      <c r="D418" s="2" t="s">
        <v>420</v>
      </c>
      <c r="E418" s="2">
        <v>993</v>
      </c>
      <c r="F418" s="2" t="s">
        <v>420</v>
      </c>
      <c r="G418" s="2">
        <v>444</v>
      </c>
      <c r="H418" s="2">
        <v>24</v>
      </c>
      <c r="I418" s="2" t="s">
        <v>443</v>
      </c>
      <c r="J418" s="31">
        <v>42538</v>
      </c>
      <c r="K418" s="31">
        <v>44347</v>
      </c>
      <c r="L418" s="31">
        <v>44926</v>
      </c>
      <c r="M418" s="2">
        <f t="shared" si="36"/>
        <v>580</v>
      </c>
      <c r="N418" s="2">
        <f>IFERROR(VLOOKUP($G418,'Breakdown Log'!$B$3:$E$940,2,FALSE),0)</f>
        <v>0</v>
      </c>
      <c r="O418" s="2">
        <f>IFERROR(VLOOKUP($G418,'Breakdown Log'!$B$3:$E$940,3,FALSE),0)</f>
        <v>0</v>
      </c>
      <c r="P418" s="2">
        <f t="shared" si="37"/>
        <v>215</v>
      </c>
      <c r="Q418" s="2">
        <f t="shared" si="38"/>
        <v>365</v>
      </c>
      <c r="R418" s="38">
        <f t="shared" si="39"/>
        <v>1.6610958904109587</v>
      </c>
      <c r="S418" s="76">
        <f t="shared" si="40"/>
        <v>2.82</v>
      </c>
      <c r="T418" s="38">
        <f>2.82/365*N418+'Breakdown Log'!$H$28*P418</f>
        <v>0</v>
      </c>
      <c r="U418" s="78">
        <f>2.82/365*O418+'Breakdown Log'!$H$28*Q418</f>
        <v>0</v>
      </c>
    </row>
    <row r="419" spans="2:21" ht="14.4" customHeight="1" x14ac:dyDescent="0.4">
      <c r="B419" s="30">
        <f t="shared" si="41"/>
        <v>418</v>
      </c>
      <c r="C419" s="2" t="s">
        <v>12</v>
      </c>
      <c r="D419" s="2" t="s">
        <v>444</v>
      </c>
      <c r="E419" s="2">
        <v>1043</v>
      </c>
      <c r="F419" s="2" t="s">
        <v>445</v>
      </c>
      <c r="G419" s="2">
        <v>445</v>
      </c>
      <c r="H419" s="2">
        <v>1</v>
      </c>
      <c r="I419" s="2" t="s">
        <v>446</v>
      </c>
      <c r="J419" s="31">
        <v>42200</v>
      </c>
      <c r="K419" s="31">
        <v>44347</v>
      </c>
      <c r="L419" s="31">
        <v>44926</v>
      </c>
      <c r="M419" s="2">
        <f t="shared" si="36"/>
        <v>580</v>
      </c>
      <c r="N419" s="2">
        <f>IFERROR(VLOOKUP($G419,'Breakdown Log'!$B$3:$E$940,2,FALSE),0)</f>
        <v>66</v>
      </c>
      <c r="O419" s="2">
        <f>IFERROR(VLOOKUP($G419,'Breakdown Log'!$B$3:$E$940,3,FALSE),0)</f>
        <v>0</v>
      </c>
      <c r="P419" s="2">
        <f t="shared" si="37"/>
        <v>149</v>
      </c>
      <c r="Q419" s="2">
        <f t="shared" si="38"/>
        <v>365</v>
      </c>
      <c r="R419" s="38">
        <f t="shared" si="39"/>
        <v>1.6610958904109587</v>
      </c>
      <c r="S419" s="76">
        <f t="shared" si="40"/>
        <v>2.82</v>
      </c>
      <c r="T419" s="38">
        <f>2.82/365*N419+'Breakdown Log'!$H$28*P419</f>
        <v>0.50991780821917798</v>
      </c>
      <c r="U419" s="78">
        <f>2.82/365*O419+'Breakdown Log'!$H$28*Q419</f>
        <v>0</v>
      </c>
    </row>
    <row r="420" spans="2:21" ht="14.4" customHeight="1" x14ac:dyDescent="0.4">
      <c r="B420" s="30">
        <f t="shared" si="41"/>
        <v>419</v>
      </c>
      <c r="C420" s="2" t="s">
        <v>12</v>
      </c>
      <c r="D420" s="2" t="s">
        <v>444</v>
      </c>
      <c r="E420" s="2">
        <v>1043</v>
      </c>
      <c r="F420" s="2" t="s">
        <v>445</v>
      </c>
      <c r="G420" s="2">
        <v>446</v>
      </c>
      <c r="H420" s="2">
        <v>2</v>
      </c>
      <c r="I420" s="2" t="s">
        <v>447</v>
      </c>
      <c r="J420" s="31">
        <v>42262</v>
      </c>
      <c r="K420" s="31">
        <v>44347</v>
      </c>
      <c r="L420" s="31">
        <v>44926</v>
      </c>
      <c r="M420" s="2">
        <f t="shared" si="36"/>
        <v>580</v>
      </c>
      <c r="N420" s="2">
        <f>IFERROR(VLOOKUP($G420,'Breakdown Log'!$B$3:$E$940,2,FALSE),0)</f>
        <v>0</v>
      </c>
      <c r="O420" s="2">
        <f>IFERROR(VLOOKUP($G420,'Breakdown Log'!$B$3:$E$940,3,FALSE),0)</f>
        <v>0</v>
      </c>
      <c r="P420" s="2">
        <f t="shared" si="37"/>
        <v>215</v>
      </c>
      <c r="Q420" s="2">
        <f t="shared" si="38"/>
        <v>365</v>
      </c>
      <c r="R420" s="38">
        <f t="shared" si="39"/>
        <v>1.6610958904109587</v>
      </c>
      <c r="S420" s="76">
        <f t="shared" si="40"/>
        <v>2.82</v>
      </c>
      <c r="T420" s="38">
        <f>2.82/365*N420+'Breakdown Log'!$H$28*P420</f>
        <v>0</v>
      </c>
      <c r="U420" s="78">
        <f>2.82/365*O420+'Breakdown Log'!$H$28*Q420</f>
        <v>0</v>
      </c>
    </row>
    <row r="421" spans="2:21" ht="14.4" customHeight="1" x14ac:dyDescent="0.4">
      <c r="B421" s="30">
        <f t="shared" si="41"/>
        <v>420</v>
      </c>
      <c r="C421" s="2" t="s">
        <v>12</v>
      </c>
      <c r="D421" s="2" t="s">
        <v>444</v>
      </c>
      <c r="E421" s="2">
        <v>1043</v>
      </c>
      <c r="F421" s="2" t="s">
        <v>445</v>
      </c>
      <c r="G421" s="2">
        <v>447</v>
      </c>
      <c r="H421" s="2">
        <v>3</v>
      </c>
      <c r="I421" s="2" t="s">
        <v>448</v>
      </c>
      <c r="J421" s="31">
        <v>42170</v>
      </c>
      <c r="K421" s="31">
        <v>44347</v>
      </c>
      <c r="L421" s="31">
        <v>44926</v>
      </c>
      <c r="M421" s="2">
        <f t="shared" si="36"/>
        <v>580</v>
      </c>
      <c r="N421" s="2">
        <f>IFERROR(VLOOKUP($G421,'Breakdown Log'!$B$3:$E$940,2,FALSE),0)</f>
        <v>0</v>
      </c>
      <c r="O421" s="2">
        <f>IFERROR(VLOOKUP($G421,'Breakdown Log'!$B$3:$E$940,3,FALSE),0)</f>
        <v>0</v>
      </c>
      <c r="P421" s="2">
        <f t="shared" si="37"/>
        <v>215</v>
      </c>
      <c r="Q421" s="2">
        <f t="shared" si="38"/>
        <v>365</v>
      </c>
      <c r="R421" s="38">
        <f t="shared" si="39"/>
        <v>1.6610958904109587</v>
      </c>
      <c r="S421" s="76">
        <f t="shared" si="40"/>
        <v>2.82</v>
      </c>
      <c r="T421" s="38">
        <f>2.82/365*N421+'Breakdown Log'!$H$28*P421</f>
        <v>0</v>
      </c>
      <c r="U421" s="78">
        <f>2.82/365*O421+'Breakdown Log'!$H$28*Q421</f>
        <v>0</v>
      </c>
    </row>
    <row r="422" spans="2:21" ht="14.4" customHeight="1" x14ac:dyDescent="0.4">
      <c r="B422" s="30">
        <f t="shared" si="41"/>
        <v>421</v>
      </c>
      <c r="C422" s="2" t="s">
        <v>12</v>
      </c>
      <c r="D422" s="2" t="s">
        <v>444</v>
      </c>
      <c r="E422" s="2">
        <v>1043</v>
      </c>
      <c r="F422" s="2" t="s">
        <v>445</v>
      </c>
      <c r="G422" s="2">
        <v>448</v>
      </c>
      <c r="H422" s="2">
        <v>4</v>
      </c>
      <c r="I422" s="2" t="s">
        <v>449</v>
      </c>
      <c r="J422" s="31">
        <v>42200</v>
      </c>
      <c r="K422" s="31">
        <v>44347</v>
      </c>
      <c r="L422" s="31">
        <v>44926</v>
      </c>
      <c r="M422" s="2">
        <f t="shared" si="36"/>
        <v>580</v>
      </c>
      <c r="N422" s="2">
        <f>IFERROR(VLOOKUP($G422,'Breakdown Log'!$B$3:$E$940,2,FALSE),0)</f>
        <v>0</v>
      </c>
      <c r="O422" s="2">
        <f>IFERROR(VLOOKUP($G422,'Breakdown Log'!$B$3:$E$940,3,FALSE),0)</f>
        <v>0</v>
      </c>
      <c r="P422" s="2">
        <f t="shared" si="37"/>
        <v>215</v>
      </c>
      <c r="Q422" s="2">
        <f t="shared" si="38"/>
        <v>365</v>
      </c>
      <c r="R422" s="38">
        <f t="shared" si="39"/>
        <v>1.6610958904109587</v>
      </c>
      <c r="S422" s="76">
        <f t="shared" si="40"/>
        <v>2.82</v>
      </c>
      <c r="T422" s="38">
        <f>2.82/365*N422+'Breakdown Log'!$H$28*P422</f>
        <v>0</v>
      </c>
      <c r="U422" s="78">
        <f>2.82/365*O422+'Breakdown Log'!$H$28*Q422</f>
        <v>0</v>
      </c>
    </row>
    <row r="423" spans="2:21" ht="14.4" customHeight="1" x14ac:dyDescent="0.4">
      <c r="B423" s="30">
        <f t="shared" si="41"/>
        <v>422</v>
      </c>
      <c r="C423" s="2" t="s">
        <v>12</v>
      </c>
      <c r="D423" s="2" t="s">
        <v>444</v>
      </c>
      <c r="E423" s="2">
        <v>1043</v>
      </c>
      <c r="F423" s="2" t="s">
        <v>445</v>
      </c>
      <c r="G423" s="2">
        <v>449</v>
      </c>
      <c r="H423" s="2">
        <v>5</v>
      </c>
      <c r="I423" s="2" t="s">
        <v>450</v>
      </c>
      <c r="J423" s="31">
        <v>42222</v>
      </c>
      <c r="K423" s="31">
        <v>44347</v>
      </c>
      <c r="L423" s="31">
        <v>44926</v>
      </c>
      <c r="M423" s="2">
        <f t="shared" si="36"/>
        <v>580</v>
      </c>
      <c r="N423" s="2">
        <f>IFERROR(VLOOKUP($G423,'Breakdown Log'!$B$3:$E$940,2,FALSE),0)</f>
        <v>88</v>
      </c>
      <c r="O423" s="2">
        <f>IFERROR(VLOOKUP($G423,'Breakdown Log'!$B$3:$E$940,3,FALSE),0)</f>
        <v>0</v>
      </c>
      <c r="P423" s="2">
        <f t="shared" si="37"/>
        <v>127</v>
      </c>
      <c r="Q423" s="2">
        <f t="shared" si="38"/>
        <v>365</v>
      </c>
      <c r="R423" s="38">
        <f t="shared" si="39"/>
        <v>1.6610958904109587</v>
      </c>
      <c r="S423" s="76">
        <f t="shared" si="40"/>
        <v>2.82</v>
      </c>
      <c r="T423" s="38">
        <f>2.82/365*N423+'Breakdown Log'!$H$28*P423</f>
        <v>0.67989041095890401</v>
      </c>
      <c r="U423" s="78">
        <f>2.82/365*O423+'Breakdown Log'!$H$28*Q423</f>
        <v>0</v>
      </c>
    </row>
    <row r="424" spans="2:21" ht="14.4" customHeight="1" x14ac:dyDescent="0.4">
      <c r="B424" s="30">
        <f t="shared" si="41"/>
        <v>423</v>
      </c>
      <c r="C424" s="2" t="s">
        <v>12</v>
      </c>
      <c r="D424" s="2" t="s">
        <v>444</v>
      </c>
      <c r="E424" s="2">
        <v>1043</v>
      </c>
      <c r="F424" s="2" t="s">
        <v>445</v>
      </c>
      <c r="G424" s="2">
        <v>450</v>
      </c>
      <c r="H424" s="2">
        <v>6</v>
      </c>
      <c r="I424" s="2" t="s">
        <v>2574</v>
      </c>
      <c r="J424" s="31">
        <v>42262</v>
      </c>
      <c r="K424" s="31">
        <v>44347</v>
      </c>
      <c r="L424" s="31">
        <v>44926</v>
      </c>
      <c r="M424" s="2">
        <f t="shared" si="36"/>
        <v>580</v>
      </c>
      <c r="N424" s="2">
        <f>IFERROR(VLOOKUP($G424,'Breakdown Log'!$B$3:$E$940,2,FALSE),0)</f>
        <v>0</v>
      </c>
      <c r="O424" s="2">
        <f>IFERROR(VLOOKUP($G424,'Breakdown Log'!$B$3:$E$940,3,FALSE),0)</f>
        <v>0</v>
      </c>
      <c r="P424" s="2">
        <f t="shared" si="37"/>
        <v>215</v>
      </c>
      <c r="Q424" s="2">
        <f t="shared" si="38"/>
        <v>365</v>
      </c>
      <c r="R424" s="38">
        <f t="shared" si="39"/>
        <v>1.6610958904109587</v>
      </c>
      <c r="S424" s="76">
        <f t="shared" si="40"/>
        <v>2.82</v>
      </c>
      <c r="T424" s="38">
        <f>2.82/365*N424+'Breakdown Log'!$H$28*P424</f>
        <v>0</v>
      </c>
      <c r="U424" s="78">
        <f>2.82/365*O424+'Breakdown Log'!$H$28*Q424</f>
        <v>0</v>
      </c>
    </row>
    <row r="425" spans="2:21" ht="14.4" customHeight="1" x14ac:dyDescent="0.4">
      <c r="B425" s="30">
        <f t="shared" si="41"/>
        <v>424</v>
      </c>
      <c r="C425" s="2" t="s">
        <v>12</v>
      </c>
      <c r="D425" s="2" t="s">
        <v>444</v>
      </c>
      <c r="E425" s="2">
        <v>1043</v>
      </c>
      <c r="F425" s="2" t="s">
        <v>445</v>
      </c>
      <c r="G425" s="2">
        <v>451</v>
      </c>
      <c r="H425" s="2">
        <v>7</v>
      </c>
      <c r="I425" s="2" t="s">
        <v>451</v>
      </c>
      <c r="J425" s="31">
        <v>42170</v>
      </c>
      <c r="K425" s="31">
        <v>44347</v>
      </c>
      <c r="L425" s="31">
        <v>44926</v>
      </c>
      <c r="M425" s="2">
        <f t="shared" si="36"/>
        <v>580</v>
      </c>
      <c r="N425" s="2">
        <f>IFERROR(VLOOKUP($G425,'Breakdown Log'!$B$3:$E$940,2,FALSE),0)</f>
        <v>0</v>
      </c>
      <c r="O425" s="2">
        <f>IFERROR(VLOOKUP($G425,'Breakdown Log'!$B$3:$E$940,3,FALSE),0)</f>
        <v>0</v>
      </c>
      <c r="P425" s="2">
        <f t="shared" si="37"/>
        <v>215</v>
      </c>
      <c r="Q425" s="2">
        <f t="shared" si="38"/>
        <v>365</v>
      </c>
      <c r="R425" s="38">
        <f t="shared" si="39"/>
        <v>1.6610958904109587</v>
      </c>
      <c r="S425" s="76">
        <f t="shared" si="40"/>
        <v>2.82</v>
      </c>
      <c r="T425" s="38">
        <f>2.82/365*N425+'Breakdown Log'!$H$28*P425</f>
        <v>0</v>
      </c>
      <c r="U425" s="78">
        <f>2.82/365*O425+'Breakdown Log'!$H$28*Q425</f>
        <v>0</v>
      </c>
    </row>
    <row r="426" spans="2:21" ht="14.4" customHeight="1" x14ac:dyDescent="0.4">
      <c r="B426" s="30">
        <f t="shared" si="41"/>
        <v>425</v>
      </c>
      <c r="C426" s="2" t="s">
        <v>12</v>
      </c>
      <c r="D426" s="2" t="s">
        <v>444</v>
      </c>
      <c r="E426" s="2">
        <v>1043</v>
      </c>
      <c r="F426" s="2" t="s">
        <v>445</v>
      </c>
      <c r="G426" s="2">
        <v>452</v>
      </c>
      <c r="H426" s="2">
        <v>8</v>
      </c>
      <c r="I426" s="2" t="s">
        <v>2552</v>
      </c>
      <c r="J426" s="31">
        <v>42200</v>
      </c>
      <c r="K426" s="31">
        <v>44347</v>
      </c>
      <c r="L426" s="31">
        <v>44926</v>
      </c>
      <c r="M426" s="2">
        <f t="shared" si="36"/>
        <v>580</v>
      </c>
      <c r="N426" s="2">
        <f>IFERROR(VLOOKUP($G426,'Breakdown Log'!$B$3:$E$940,2,FALSE),0)</f>
        <v>0</v>
      </c>
      <c r="O426" s="2">
        <f>IFERROR(VLOOKUP($G426,'Breakdown Log'!$B$3:$E$940,3,FALSE),0)</f>
        <v>0</v>
      </c>
      <c r="P426" s="2">
        <f t="shared" si="37"/>
        <v>215</v>
      </c>
      <c r="Q426" s="2">
        <f t="shared" si="38"/>
        <v>365</v>
      </c>
      <c r="R426" s="38">
        <f t="shared" si="39"/>
        <v>1.6610958904109587</v>
      </c>
      <c r="S426" s="76">
        <f t="shared" si="40"/>
        <v>2.82</v>
      </c>
      <c r="T426" s="38">
        <f>2.82/365*N426+'Breakdown Log'!$H$28*P426</f>
        <v>0</v>
      </c>
      <c r="U426" s="78">
        <f>2.82/365*O426+'Breakdown Log'!$H$28*Q426</f>
        <v>0</v>
      </c>
    </row>
    <row r="427" spans="2:21" ht="14.4" customHeight="1" x14ac:dyDescent="0.4">
      <c r="B427" s="30">
        <f t="shared" si="41"/>
        <v>426</v>
      </c>
      <c r="C427" s="2" t="s">
        <v>12</v>
      </c>
      <c r="D427" s="2" t="s">
        <v>444</v>
      </c>
      <c r="E427" s="2">
        <v>1043</v>
      </c>
      <c r="F427" s="2" t="s">
        <v>445</v>
      </c>
      <c r="G427" s="2">
        <v>453</v>
      </c>
      <c r="H427" s="2">
        <v>9</v>
      </c>
      <c r="I427" s="2" t="s">
        <v>452</v>
      </c>
      <c r="J427" s="31">
        <v>42262</v>
      </c>
      <c r="K427" s="31">
        <v>44347</v>
      </c>
      <c r="L427" s="31">
        <v>44926</v>
      </c>
      <c r="M427" s="2">
        <f t="shared" si="36"/>
        <v>580</v>
      </c>
      <c r="N427" s="2">
        <f>IFERROR(VLOOKUP($G427,'Breakdown Log'!$B$3:$E$940,2,FALSE),0)</f>
        <v>0</v>
      </c>
      <c r="O427" s="2">
        <f>IFERROR(VLOOKUP($G427,'Breakdown Log'!$B$3:$E$940,3,FALSE),0)</f>
        <v>0</v>
      </c>
      <c r="P427" s="2">
        <f t="shared" si="37"/>
        <v>215</v>
      </c>
      <c r="Q427" s="2">
        <f t="shared" si="38"/>
        <v>365</v>
      </c>
      <c r="R427" s="38">
        <f t="shared" si="39"/>
        <v>1.6610958904109587</v>
      </c>
      <c r="S427" s="76">
        <f t="shared" si="40"/>
        <v>2.82</v>
      </c>
      <c r="T427" s="38">
        <f>2.82/365*N427+'Breakdown Log'!$H$28*P427</f>
        <v>0</v>
      </c>
      <c r="U427" s="78">
        <f>2.82/365*O427+'Breakdown Log'!$H$28*Q427</f>
        <v>0</v>
      </c>
    </row>
    <row r="428" spans="2:21" ht="14.4" customHeight="1" x14ac:dyDescent="0.4">
      <c r="B428" s="30">
        <f t="shared" si="41"/>
        <v>427</v>
      </c>
      <c r="C428" s="2" t="s">
        <v>12</v>
      </c>
      <c r="D428" s="2" t="s">
        <v>444</v>
      </c>
      <c r="E428" s="2">
        <v>1043</v>
      </c>
      <c r="F428" s="2" t="s">
        <v>445</v>
      </c>
      <c r="G428" s="2">
        <v>454</v>
      </c>
      <c r="H428" s="2">
        <v>10</v>
      </c>
      <c r="I428" s="2" t="s">
        <v>453</v>
      </c>
      <c r="J428" s="31">
        <v>42262</v>
      </c>
      <c r="K428" s="31">
        <v>44347</v>
      </c>
      <c r="L428" s="31">
        <v>44926</v>
      </c>
      <c r="M428" s="2">
        <f t="shared" si="36"/>
        <v>580</v>
      </c>
      <c r="N428" s="2">
        <f>IFERROR(VLOOKUP($G428,'Breakdown Log'!$B$3:$E$940,2,FALSE),0)</f>
        <v>0</v>
      </c>
      <c r="O428" s="2">
        <f>IFERROR(VLOOKUP($G428,'Breakdown Log'!$B$3:$E$940,3,FALSE),0)</f>
        <v>0</v>
      </c>
      <c r="P428" s="2">
        <f t="shared" si="37"/>
        <v>215</v>
      </c>
      <c r="Q428" s="2">
        <f t="shared" si="38"/>
        <v>365</v>
      </c>
      <c r="R428" s="38">
        <f t="shared" si="39"/>
        <v>1.6610958904109587</v>
      </c>
      <c r="S428" s="76">
        <f t="shared" si="40"/>
        <v>2.82</v>
      </c>
      <c r="T428" s="38">
        <f>2.82/365*N428+'Breakdown Log'!$H$28*P428</f>
        <v>0</v>
      </c>
      <c r="U428" s="78">
        <f>2.82/365*O428+'Breakdown Log'!$H$28*Q428</f>
        <v>0</v>
      </c>
    </row>
    <row r="429" spans="2:21" ht="14.4" customHeight="1" x14ac:dyDescent="0.4">
      <c r="B429" s="30">
        <f t="shared" si="41"/>
        <v>428</v>
      </c>
      <c r="C429" s="2" t="s">
        <v>12</v>
      </c>
      <c r="D429" s="2" t="s">
        <v>444</v>
      </c>
      <c r="E429" s="2">
        <v>1043</v>
      </c>
      <c r="F429" s="2" t="s">
        <v>445</v>
      </c>
      <c r="G429" s="2">
        <v>455</v>
      </c>
      <c r="H429" s="2">
        <v>11</v>
      </c>
      <c r="I429" s="2" t="s">
        <v>2562</v>
      </c>
      <c r="J429" s="31">
        <v>42223</v>
      </c>
      <c r="K429" s="31">
        <v>44347</v>
      </c>
      <c r="L429" s="31">
        <v>44926</v>
      </c>
      <c r="M429" s="2">
        <f t="shared" si="36"/>
        <v>580</v>
      </c>
      <c r="N429" s="2">
        <f>IFERROR(VLOOKUP($G429,'Breakdown Log'!$B$3:$E$940,2,FALSE),0)</f>
        <v>111</v>
      </c>
      <c r="O429" s="2">
        <f>IFERROR(VLOOKUP($G429,'Breakdown Log'!$B$3:$E$940,3,FALSE),0)</f>
        <v>0</v>
      </c>
      <c r="P429" s="2">
        <f t="shared" si="37"/>
        <v>104</v>
      </c>
      <c r="Q429" s="2">
        <f t="shared" si="38"/>
        <v>365</v>
      </c>
      <c r="R429" s="38">
        <f t="shared" si="39"/>
        <v>1.6610958904109587</v>
      </c>
      <c r="S429" s="76">
        <f t="shared" si="40"/>
        <v>2.82</v>
      </c>
      <c r="T429" s="38">
        <f>2.82/365*N429+'Breakdown Log'!$H$28*P429</f>
        <v>0.85758904109589029</v>
      </c>
      <c r="U429" s="78">
        <f>2.82/365*O429+'Breakdown Log'!$H$28*Q429</f>
        <v>0</v>
      </c>
    </row>
    <row r="430" spans="2:21" ht="14.4" customHeight="1" x14ac:dyDescent="0.4">
      <c r="B430" s="30">
        <f t="shared" si="41"/>
        <v>429</v>
      </c>
      <c r="C430" s="2" t="s">
        <v>12</v>
      </c>
      <c r="D430" s="2" t="s">
        <v>444</v>
      </c>
      <c r="E430" s="2">
        <v>1043</v>
      </c>
      <c r="F430" s="2" t="s">
        <v>445</v>
      </c>
      <c r="G430" s="2">
        <v>456</v>
      </c>
      <c r="H430" s="2">
        <v>12</v>
      </c>
      <c r="I430" s="2" t="s">
        <v>2563</v>
      </c>
      <c r="J430" s="31">
        <v>42223</v>
      </c>
      <c r="K430" s="31">
        <v>44347</v>
      </c>
      <c r="L430" s="31">
        <v>44926</v>
      </c>
      <c r="M430" s="2">
        <f t="shared" si="36"/>
        <v>580</v>
      </c>
      <c r="N430" s="2">
        <f>IFERROR(VLOOKUP($G430,'Breakdown Log'!$B$3:$E$940,2,FALSE),0)</f>
        <v>0</v>
      </c>
      <c r="O430" s="2">
        <f>IFERROR(VLOOKUP($G430,'Breakdown Log'!$B$3:$E$940,3,FALSE),0)</f>
        <v>0</v>
      </c>
      <c r="P430" s="2">
        <f t="shared" si="37"/>
        <v>215</v>
      </c>
      <c r="Q430" s="2">
        <f t="shared" si="38"/>
        <v>365</v>
      </c>
      <c r="R430" s="38">
        <f t="shared" si="39"/>
        <v>1.6610958904109587</v>
      </c>
      <c r="S430" s="76">
        <f t="shared" si="40"/>
        <v>2.82</v>
      </c>
      <c r="T430" s="38">
        <f>2.82/365*N430+'Breakdown Log'!$H$28*P430</f>
        <v>0</v>
      </c>
      <c r="U430" s="78">
        <f>2.82/365*O430+'Breakdown Log'!$H$28*Q430</f>
        <v>0</v>
      </c>
    </row>
    <row r="431" spans="2:21" ht="14.4" customHeight="1" x14ac:dyDescent="0.4">
      <c r="B431" s="30">
        <f t="shared" si="41"/>
        <v>430</v>
      </c>
      <c r="C431" s="2" t="s">
        <v>12</v>
      </c>
      <c r="D431" s="2" t="s">
        <v>444</v>
      </c>
      <c r="E431" s="2">
        <v>1043</v>
      </c>
      <c r="F431" s="2" t="s">
        <v>445</v>
      </c>
      <c r="G431" s="2">
        <v>457</v>
      </c>
      <c r="H431" s="2">
        <v>13</v>
      </c>
      <c r="I431" s="2" t="s">
        <v>455</v>
      </c>
      <c r="J431" s="31">
        <v>42262</v>
      </c>
      <c r="K431" s="31">
        <v>44347</v>
      </c>
      <c r="L431" s="31">
        <v>44926</v>
      </c>
      <c r="M431" s="2">
        <f t="shared" si="36"/>
        <v>580</v>
      </c>
      <c r="N431" s="2">
        <f>IFERROR(VLOOKUP($G431,'Breakdown Log'!$B$3:$E$940,2,FALSE),0)</f>
        <v>0</v>
      </c>
      <c r="O431" s="2">
        <f>IFERROR(VLOOKUP($G431,'Breakdown Log'!$B$3:$E$940,3,FALSE),0)</f>
        <v>0</v>
      </c>
      <c r="P431" s="2">
        <f t="shared" si="37"/>
        <v>215</v>
      </c>
      <c r="Q431" s="2">
        <f t="shared" si="38"/>
        <v>365</v>
      </c>
      <c r="R431" s="38">
        <f t="shared" si="39"/>
        <v>1.6610958904109587</v>
      </c>
      <c r="S431" s="76">
        <f t="shared" si="40"/>
        <v>2.82</v>
      </c>
      <c r="T431" s="38">
        <f>2.82/365*N431+'Breakdown Log'!$H$28*P431</f>
        <v>0</v>
      </c>
      <c r="U431" s="78">
        <f>2.82/365*O431+'Breakdown Log'!$H$28*Q431</f>
        <v>0</v>
      </c>
    </row>
    <row r="432" spans="2:21" ht="14.4" customHeight="1" x14ac:dyDescent="0.4">
      <c r="B432" s="30">
        <f t="shared" si="41"/>
        <v>431</v>
      </c>
      <c r="C432" s="2" t="s">
        <v>12</v>
      </c>
      <c r="D432" s="2" t="s">
        <v>444</v>
      </c>
      <c r="E432" s="2">
        <v>1043</v>
      </c>
      <c r="F432" s="2" t="s">
        <v>445</v>
      </c>
      <c r="G432" s="2">
        <v>458</v>
      </c>
      <c r="H432" s="2">
        <v>14</v>
      </c>
      <c r="I432" s="2" t="s">
        <v>2575</v>
      </c>
      <c r="J432" s="31">
        <v>42262</v>
      </c>
      <c r="K432" s="31">
        <v>44347</v>
      </c>
      <c r="L432" s="31">
        <v>44926</v>
      </c>
      <c r="M432" s="2">
        <f t="shared" si="36"/>
        <v>580</v>
      </c>
      <c r="N432" s="2">
        <f>IFERROR(VLOOKUP($G432,'Breakdown Log'!$B$3:$E$940,2,FALSE),0)</f>
        <v>0</v>
      </c>
      <c r="O432" s="2">
        <f>IFERROR(VLOOKUP($G432,'Breakdown Log'!$B$3:$E$940,3,FALSE),0)</f>
        <v>0</v>
      </c>
      <c r="P432" s="2">
        <f t="shared" si="37"/>
        <v>215</v>
      </c>
      <c r="Q432" s="2">
        <f t="shared" si="38"/>
        <v>365</v>
      </c>
      <c r="R432" s="38">
        <f t="shared" si="39"/>
        <v>1.6610958904109587</v>
      </c>
      <c r="S432" s="76">
        <f t="shared" si="40"/>
        <v>2.82</v>
      </c>
      <c r="T432" s="38">
        <f>2.82/365*N432+'Breakdown Log'!$H$28*P432</f>
        <v>0</v>
      </c>
      <c r="U432" s="78">
        <f>2.82/365*O432+'Breakdown Log'!$H$28*Q432</f>
        <v>0</v>
      </c>
    </row>
    <row r="433" spans="2:21" ht="14.4" customHeight="1" x14ac:dyDescent="0.4">
      <c r="B433" s="30">
        <f t="shared" si="41"/>
        <v>432</v>
      </c>
      <c r="C433" s="2" t="s">
        <v>12</v>
      </c>
      <c r="D433" s="2" t="s">
        <v>322</v>
      </c>
      <c r="E433" s="2">
        <v>62</v>
      </c>
      <c r="F433" s="2" t="s">
        <v>322</v>
      </c>
      <c r="G433" s="2">
        <v>459</v>
      </c>
      <c r="H433" s="2">
        <v>3</v>
      </c>
      <c r="I433" s="2" t="s">
        <v>2658</v>
      </c>
      <c r="J433" s="31">
        <v>42597</v>
      </c>
      <c r="K433" s="31">
        <v>44347</v>
      </c>
      <c r="L433" s="31">
        <v>44926</v>
      </c>
      <c r="M433" s="2">
        <f t="shared" si="36"/>
        <v>580</v>
      </c>
      <c r="N433" s="2">
        <f>IFERROR(VLOOKUP($G433,'Breakdown Log'!$B$3:$E$940,2,FALSE),0)</f>
        <v>0</v>
      </c>
      <c r="O433" s="2">
        <f>IFERROR(VLOOKUP($G433,'Breakdown Log'!$B$3:$E$940,3,FALSE),0)</f>
        <v>1</v>
      </c>
      <c r="P433" s="2">
        <f t="shared" si="37"/>
        <v>215</v>
      </c>
      <c r="Q433" s="2">
        <f t="shared" si="38"/>
        <v>364</v>
      </c>
      <c r="R433" s="38">
        <f t="shared" si="39"/>
        <v>1.6610958904109587</v>
      </c>
      <c r="S433" s="76">
        <f t="shared" si="40"/>
        <v>2.82</v>
      </c>
      <c r="T433" s="38">
        <f>2.82/365*N433+'Breakdown Log'!$H$28*P433</f>
        <v>0</v>
      </c>
      <c r="U433" s="78">
        <f>2.82/365*O433+'Breakdown Log'!$H$28*Q433</f>
        <v>7.7260273972602732E-3</v>
      </c>
    </row>
    <row r="434" spans="2:21" ht="14.4" customHeight="1" x14ac:dyDescent="0.4">
      <c r="B434" s="30">
        <f t="shared" si="41"/>
        <v>433</v>
      </c>
      <c r="C434" s="2" t="s">
        <v>12</v>
      </c>
      <c r="D434" s="2" t="s">
        <v>322</v>
      </c>
      <c r="E434" s="2">
        <v>62</v>
      </c>
      <c r="F434" s="2" t="s">
        <v>322</v>
      </c>
      <c r="G434" s="2">
        <v>460</v>
      </c>
      <c r="H434" s="2">
        <v>43</v>
      </c>
      <c r="I434" s="2" t="s">
        <v>457</v>
      </c>
      <c r="J434" s="31">
        <v>42435</v>
      </c>
      <c r="K434" s="31">
        <v>44347</v>
      </c>
      <c r="L434" s="31">
        <v>44926</v>
      </c>
      <c r="M434" s="2">
        <f t="shared" si="36"/>
        <v>580</v>
      </c>
      <c r="N434" s="2">
        <f>IFERROR(VLOOKUP($G434,'Breakdown Log'!$B$3:$E$940,2,FALSE),0)</f>
        <v>0</v>
      </c>
      <c r="O434" s="2">
        <f>IFERROR(VLOOKUP($G434,'Breakdown Log'!$B$3:$E$940,3,FALSE),0)</f>
        <v>0</v>
      </c>
      <c r="P434" s="2">
        <f t="shared" si="37"/>
        <v>215</v>
      </c>
      <c r="Q434" s="2">
        <f t="shared" si="38"/>
        <v>365</v>
      </c>
      <c r="R434" s="38">
        <f t="shared" si="39"/>
        <v>1.6610958904109587</v>
      </c>
      <c r="S434" s="76">
        <f t="shared" si="40"/>
        <v>2.82</v>
      </c>
      <c r="T434" s="38">
        <f>2.82/365*N434+'Breakdown Log'!$H$28*P434</f>
        <v>0</v>
      </c>
      <c r="U434" s="78">
        <f>2.82/365*O434+'Breakdown Log'!$H$28*Q434</f>
        <v>0</v>
      </c>
    </row>
    <row r="435" spans="2:21" ht="14.4" customHeight="1" x14ac:dyDescent="0.4">
      <c r="B435" s="30">
        <f t="shared" si="41"/>
        <v>434</v>
      </c>
      <c r="C435" s="2" t="s">
        <v>12</v>
      </c>
      <c r="D435" s="2" t="s">
        <v>322</v>
      </c>
      <c r="E435" s="2">
        <v>62</v>
      </c>
      <c r="F435" s="2" t="s">
        <v>322</v>
      </c>
      <c r="G435" s="2">
        <v>461</v>
      </c>
      <c r="H435" s="2">
        <v>44</v>
      </c>
      <c r="I435" s="2" t="s">
        <v>2625</v>
      </c>
      <c r="J435" s="31">
        <v>42435</v>
      </c>
      <c r="K435" s="31">
        <v>44347</v>
      </c>
      <c r="L435" s="31">
        <v>44926</v>
      </c>
      <c r="M435" s="2">
        <f t="shared" si="36"/>
        <v>580</v>
      </c>
      <c r="N435" s="2">
        <f>IFERROR(VLOOKUP($G435,'Breakdown Log'!$B$3:$E$940,2,FALSE),0)</f>
        <v>0</v>
      </c>
      <c r="O435" s="2">
        <f>IFERROR(VLOOKUP($G435,'Breakdown Log'!$B$3:$E$940,3,FALSE),0)</f>
        <v>1</v>
      </c>
      <c r="P435" s="2">
        <f t="shared" si="37"/>
        <v>215</v>
      </c>
      <c r="Q435" s="2">
        <f t="shared" si="38"/>
        <v>364</v>
      </c>
      <c r="R435" s="38">
        <f t="shared" si="39"/>
        <v>1.6610958904109587</v>
      </c>
      <c r="S435" s="76">
        <f t="shared" si="40"/>
        <v>2.82</v>
      </c>
      <c r="T435" s="38">
        <f>2.82/365*N435+'Breakdown Log'!$H$28*P435</f>
        <v>0</v>
      </c>
      <c r="U435" s="78">
        <f>2.82/365*O435+'Breakdown Log'!$H$28*Q435</f>
        <v>7.7260273972602732E-3</v>
      </c>
    </row>
    <row r="436" spans="2:21" ht="14.4" customHeight="1" x14ac:dyDescent="0.4">
      <c r="B436" s="30">
        <f t="shared" si="41"/>
        <v>435</v>
      </c>
      <c r="C436" s="2" t="s">
        <v>302</v>
      </c>
      <c r="D436" s="2" t="s">
        <v>303</v>
      </c>
      <c r="E436" s="2">
        <v>1037</v>
      </c>
      <c r="F436" s="2" t="s">
        <v>304</v>
      </c>
      <c r="G436" s="2">
        <v>462</v>
      </c>
      <c r="H436" s="2">
        <v>24</v>
      </c>
      <c r="I436" s="2" t="s">
        <v>458</v>
      </c>
      <c r="J436" s="31">
        <v>42783</v>
      </c>
      <c r="K436" s="31">
        <v>44347</v>
      </c>
      <c r="L436" s="31">
        <v>44926</v>
      </c>
      <c r="M436" s="2">
        <f t="shared" si="36"/>
        <v>580</v>
      </c>
      <c r="N436" s="2">
        <f>IFERROR(VLOOKUP($G436,'Breakdown Log'!$B$3:$E$940,2,FALSE),0)</f>
        <v>0</v>
      </c>
      <c r="O436" s="2">
        <f>IFERROR(VLOOKUP($G436,'Breakdown Log'!$B$3:$E$940,3,FALSE),0)</f>
        <v>0</v>
      </c>
      <c r="P436" s="2">
        <f t="shared" si="37"/>
        <v>215</v>
      </c>
      <c r="Q436" s="2">
        <f t="shared" si="38"/>
        <v>365</v>
      </c>
      <c r="R436" s="38">
        <f t="shared" si="39"/>
        <v>1.6610958904109587</v>
      </c>
      <c r="S436" s="76">
        <f t="shared" si="40"/>
        <v>2.82</v>
      </c>
      <c r="T436" s="38">
        <f>2.82/365*N436+'Breakdown Log'!$H$28*P436</f>
        <v>0</v>
      </c>
      <c r="U436" s="78">
        <f>2.82/365*O436+'Breakdown Log'!$H$28*Q436</f>
        <v>0</v>
      </c>
    </row>
    <row r="437" spans="2:21" ht="14.4" customHeight="1" x14ac:dyDescent="0.4">
      <c r="B437" s="30">
        <f t="shared" si="41"/>
        <v>436</v>
      </c>
      <c r="C437" s="2" t="s">
        <v>302</v>
      </c>
      <c r="D437" s="2" t="s">
        <v>303</v>
      </c>
      <c r="E437" s="2">
        <v>1037</v>
      </c>
      <c r="F437" s="2" t="s">
        <v>304</v>
      </c>
      <c r="G437" s="2">
        <v>463</v>
      </c>
      <c r="H437" s="2">
        <v>25</v>
      </c>
      <c r="I437" s="2" t="s">
        <v>459</v>
      </c>
      <c r="J437" s="31">
        <v>42909</v>
      </c>
      <c r="K437" s="31">
        <v>44347</v>
      </c>
      <c r="L437" s="31">
        <v>44926</v>
      </c>
      <c r="M437" s="2">
        <f t="shared" si="36"/>
        <v>580</v>
      </c>
      <c r="N437" s="2">
        <f>IFERROR(VLOOKUP($G437,'Breakdown Log'!$B$3:$E$940,2,FALSE),0)</f>
        <v>25</v>
      </c>
      <c r="O437" s="2">
        <f>IFERROR(VLOOKUP($G437,'Breakdown Log'!$B$3:$E$940,3,FALSE),0)</f>
        <v>0</v>
      </c>
      <c r="P437" s="2">
        <f t="shared" si="37"/>
        <v>190</v>
      </c>
      <c r="Q437" s="2">
        <f t="shared" si="38"/>
        <v>365</v>
      </c>
      <c r="R437" s="38">
        <f t="shared" si="39"/>
        <v>1.6610958904109587</v>
      </c>
      <c r="S437" s="76">
        <f t="shared" si="40"/>
        <v>2.82</v>
      </c>
      <c r="T437" s="38">
        <f>2.82/365*N437+'Breakdown Log'!$H$28*P437</f>
        <v>0.19315068493150683</v>
      </c>
      <c r="U437" s="78">
        <f>2.82/365*O437+'Breakdown Log'!$H$28*Q437</f>
        <v>0</v>
      </c>
    </row>
    <row r="438" spans="2:21" ht="14.4" customHeight="1" x14ac:dyDescent="0.4">
      <c r="B438" s="30">
        <f t="shared" si="41"/>
        <v>437</v>
      </c>
      <c r="C438" s="2" t="s">
        <v>302</v>
      </c>
      <c r="D438" s="2" t="s">
        <v>303</v>
      </c>
      <c r="E438" s="2">
        <v>1037</v>
      </c>
      <c r="F438" s="2" t="s">
        <v>304</v>
      </c>
      <c r="G438" s="2">
        <v>464</v>
      </c>
      <c r="H438" s="2">
        <v>26</v>
      </c>
      <c r="I438" s="2" t="s">
        <v>460</v>
      </c>
      <c r="J438" s="31">
        <v>42877</v>
      </c>
      <c r="K438" s="31">
        <v>44347</v>
      </c>
      <c r="L438" s="31">
        <v>44926</v>
      </c>
      <c r="M438" s="2">
        <f t="shared" si="36"/>
        <v>580</v>
      </c>
      <c r="N438" s="2">
        <f>IFERROR(VLOOKUP($G438,'Breakdown Log'!$B$3:$E$940,2,FALSE),0)</f>
        <v>215</v>
      </c>
      <c r="O438" s="2">
        <f>IFERROR(VLOOKUP($G438,'Breakdown Log'!$B$3:$E$940,3,FALSE),0)</f>
        <v>365</v>
      </c>
      <c r="P438" s="2">
        <f t="shared" si="37"/>
        <v>0</v>
      </c>
      <c r="Q438" s="2">
        <f t="shared" si="38"/>
        <v>0</v>
      </c>
      <c r="R438" s="38">
        <f t="shared" si="39"/>
        <v>1.6610958904109587</v>
      </c>
      <c r="S438" s="76">
        <f t="shared" si="40"/>
        <v>2.82</v>
      </c>
      <c r="T438" s="38">
        <f>2.82/365*N438+'Breakdown Log'!$H$28*P438</f>
        <v>1.6610958904109587</v>
      </c>
      <c r="U438" s="78">
        <f>2.82/365*O438+'Breakdown Log'!$H$28*Q438</f>
        <v>2.82</v>
      </c>
    </row>
    <row r="439" spans="2:21" ht="14.4" customHeight="1" x14ac:dyDescent="0.4">
      <c r="B439" s="30">
        <f t="shared" si="41"/>
        <v>438</v>
      </c>
      <c r="C439" s="2" t="s">
        <v>302</v>
      </c>
      <c r="D439" s="2" t="s">
        <v>303</v>
      </c>
      <c r="E439" s="2">
        <v>1037</v>
      </c>
      <c r="F439" s="2" t="s">
        <v>304</v>
      </c>
      <c r="G439" s="2">
        <v>465</v>
      </c>
      <c r="H439" s="2">
        <v>27</v>
      </c>
      <c r="I439" s="2" t="s">
        <v>461</v>
      </c>
      <c r="J439" s="31">
        <v>42297</v>
      </c>
      <c r="K439" s="31">
        <v>44347</v>
      </c>
      <c r="L439" s="31">
        <v>44926</v>
      </c>
      <c r="M439" s="2">
        <f t="shared" si="36"/>
        <v>580</v>
      </c>
      <c r="N439" s="2">
        <f>IFERROR(VLOOKUP($G439,'Breakdown Log'!$B$3:$E$940,2,FALSE),0)</f>
        <v>179</v>
      </c>
      <c r="O439" s="2">
        <f>IFERROR(VLOOKUP($G439,'Breakdown Log'!$B$3:$E$940,3,FALSE),0)</f>
        <v>0</v>
      </c>
      <c r="P439" s="2">
        <f t="shared" si="37"/>
        <v>36</v>
      </c>
      <c r="Q439" s="2">
        <f t="shared" si="38"/>
        <v>365</v>
      </c>
      <c r="R439" s="38">
        <f t="shared" si="39"/>
        <v>1.6610958904109587</v>
      </c>
      <c r="S439" s="76">
        <f t="shared" si="40"/>
        <v>2.82</v>
      </c>
      <c r="T439" s="38">
        <f>2.82/365*N439+'Breakdown Log'!$H$28*P439</f>
        <v>1.3829589041095889</v>
      </c>
      <c r="U439" s="78">
        <f>2.82/365*O439+'Breakdown Log'!$H$28*Q439</f>
        <v>0</v>
      </c>
    </row>
    <row r="440" spans="2:21" ht="14.4" customHeight="1" x14ac:dyDescent="0.4">
      <c r="B440" s="30">
        <f t="shared" si="41"/>
        <v>439</v>
      </c>
      <c r="C440" s="2" t="s">
        <v>462</v>
      </c>
      <c r="D440" s="2" t="s">
        <v>462</v>
      </c>
      <c r="E440" s="2">
        <v>1133</v>
      </c>
      <c r="F440" s="2" t="s">
        <v>463</v>
      </c>
      <c r="G440" s="2">
        <v>466</v>
      </c>
      <c r="H440" s="2">
        <v>3</v>
      </c>
      <c r="I440" s="2" t="s">
        <v>7</v>
      </c>
      <c r="J440" s="31">
        <v>42621</v>
      </c>
      <c r="K440" s="31">
        <v>44347</v>
      </c>
      <c r="L440" s="31">
        <v>44926</v>
      </c>
      <c r="M440" s="2">
        <f t="shared" si="36"/>
        <v>580</v>
      </c>
      <c r="N440" s="2">
        <f>IFERROR(VLOOKUP($G440,'Breakdown Log'!$B$3:$E$940,2,FALSE),0)</f>
        <v>344</v>
      </c>
      <c r="O440" s="2">
        <f>IFERROR(VLOOKUP($G440,'Breakdown Log'!$B$3:$E$940,3,FALSE),0)</f>
        <v>0</v>
      </c>
      <c r="P440" s="2">
        <f t="shared" si="37"/>
        <v>-129</v>
      </c>
      <c r="Q440" s="2">
        <f t="shared" si="38"/>
        <v>365</v>
      </c>
      <c r="R440" s="38">
        <f t="shared" si="39"/>
        <v>1.6610958904109587</v>
      </c>
      <c r="S440" s="76">
        <f t="shared" si="40"/>
        <v>2.82</v>
      </c>
      <c r="T440" s="38">
        <f>2.82/365*N440+'Breakdown Log'!$H$28*P440</f>
        <v>2.6577534246575341</v>
      </c>
      <c r="U440" s="78">
        <f>2.82/365*O440+'Breakdown Log'!$H$28*Q440</f>
        <v>0</v>
      </c>
    </row>
    <row r="441" spans="2:21" ht="14.4" customHeight="1" x14ac:dyDescent="0.4">
      <c r="B441" s="30">
        <f t="shared" si="41"/>
        <v>440</v>
      </c>
      <c r="C441" s="2" t="s">
        <v>462</v>
      </c>
      <c r="D441" s="2" t="s">
        <v>462</v>
      </c>
      <c r="E441" s="2">
        <v>1133</v>
      </c>
      <c r="F441" s="2" t="s">
        <v>463</v>
      </c>
      <c r="G441" s="2">
        <v>467</v>
      </c>
      <c r="H441" s="2">
        <v>4</v>
      </c>
      <c r="I441" s="2" t="s">
        <v>215</v>
      </c>
      <c r="J441" s="31">
        <v>42621</v>
      </c>
      <c r="K441" s="31">
        <v>44347</v>
      </c>
      <c r="L441" s="31">
        <v>44926</v>
      </c>
      <c r="M441" s="2">
        <f t="shared" si="36"/>
        <v>580</v>
      </c>
      <c r="N441" s="2">
        <f>IFERROR(VLOOKUP($G441,'Breakdown Log'!$B$3:$E$940,2,FALSE),0)</f>
        <v>220</v>
      </c>
      <c r="O441" s="2">
        <f>IFERROR(VLOOKUP($G441,'Breakdown Log'!$B$3:$E$940,3,FALSE),0)</f>
        <v>0</v>
      </c>
      <c r="P441" s="2">
        <f t="shared" si="37"/>
        <v>-5</v>
      </c>
      <c r="Q441" s="2">
        <f t="shared" si="38"/>
        <v>365</v>
      </c>
      <c r="R441" s="38">
        <f t="shared" si="39"/>
        <v>1.6610958904109587</v>
      </c>
      <c r="S441" s="76">
        <f t="shared" si="40"/>
        <v>2.82</v>
      </c>
      <c r="T441" s="38">
        <f>2.82/365*N441+'Breakdown Log'!$H$28*P441</f>
        <v>1.6997260273972601</v>
      </c>
      <c r="U441" s="78">
        <f>2.82/365*O441+'Breakdown Log'!$H$28*Q441</f>
        <v>0</v>
      </c>
    </row>
    <row r="442" spans="2:21" ht="14.4" customHeight="1" x14ac:dyDescent="0.4">
      <c r="B442" s="30">
        <f t="shared" si="41"/>
        <v>441</v>
      </c>
      <c r="C442" s="2" t="s">
        <v>2599</v>
      </c>
      <c r="D442" s="2" t="s">
        <v>464</v>
      </c>
      <c r="E442" s="2">
        <v>1121</v>
      </c>
      <c r="F442" s="2" t="s">
        <v>465</v>
      </c>
      <c r="G442" s="2">
        <v>468</v>
      </c>
      <c r="H442" s="2">
        <v>53</v>
      </c>
      <c r="I442" s="2" t="s">
        <v>466</v>
      </c>
      <c r="J442" s="31">
        <v>42926</v>
      </c>
      <c r="K442" s="31">
        <v>44347</v>
      </c>
      <c r="L442" s="31">
        <v>44926</v>
      </c>
      <c r="M442" s="2">
        <f t="shared" si="36"/>
        <v>580</v>
      </c>
      <c r="N442" s="2">
        <f>IFERROR(VLOOKUP($G442,'Breakdown Log'!$B$3:$E$940,2,FALSE),0)</f>
        <v>215</v>
      </c>
      <c r="O442" s="2">
        <f>IFERROR(VLOOKUP($G442,'Breakdown Log'!$B$3:$E$940,3,FALSE),0)</f>
        <v>365</v>
      </c>
      <c r="P442" s="2">
        <f t="shared" si="37"/>
        <v>0</v>
      </c>
      <c r="Q442" s="2">
        <f t="shared" si="38"/>
        <v>0</v>
      </c>
      <c r="R442" s="38">
        <f t="shared" si="39"/>
        <v>1.6610958904109587</v>
      </c>
      <c r="S442" s="76">
        <f t="shared" si="40"/>
        <v>2.82</v>
      </c>
      <c r="T442" s="38">
        <f>2.82/365*N442+'Breakdown Log'!$H$28*P442</f>
        <v>1.6610958904109587</v>
      </c>
      <c r="U442" s="78">
        <f>2.82/365*O442+'Breakdown Log'!$H$28*Q442</f>
        <v>2.82</v>
      </c>
    </row>
    <row r="443" spans="2:21" ht="14.4" customHeight="1" x14ac:dyDescent="0.4">
      <c r="B443" s="30">
        <f t="shared" si="41"/>
        <v>442</v>
      </c>
      <c r="C443" s="2" t="s">
        <v>302</v>
      </c>
      <c r="D443" s="2" t="s">
        <v>303</v>
      </c>
      <c r="E443" s="2">
        <v>1037</v>
      </c>
      <c r="F443" s="2" t="s">
        <v>304</v>
      </c>
      <c r="G443" s="2">
        <v>469</v>
      </c>
      <c r="H443" s="2">
        <v>28</v>
      </c>
      <c r="I443" s="2" t="s">
        <v>467</v>
      </c>
      <c r="J443" s="31">
        <v>42395</v>
      </c>
      <c r="K443" s="31">
        <v>44347</v>
      </c>
      <c r="L443" s="31">
        <v>44926</v>
      </c>
      <c r="M443" s="2">
        <f t="shared" si="36"/>
        <v>580</v>
      </c>
      <c r="N443" s="2">
        <f>IFERROR(VLOOKUP($G443,'Breakdown Log'!$B$3:$E$940,2,FALSE),0)</f>
        <v>0</v>
      </c>
      <c r="O443" s="2">
        <f>IFERROR(VLOOKUP($G443,'Breakdown Log'!$B$3:$E$940,3,FALSE),0)</f>
        <v>0</v>
      </c>
      <c r="P443" s="2">
        <f t="shared" si="37"/>
        <v>215</v>
      </c>
      <c r="Q443" s="2">
        <f t="shared" si="38"/>
        <v>365</v>
      </c>
      <c r="R443" s="38">
        <f t="shared" si="39"/>
        <v>1.6610958904109587</v>
      </c>
      <c r="S443" s="76">
        <f t="shared" si="40"/>
        <v>2.82</v>
      </c>
      <c r="T443" s="38">
        <f>2.82/365*N443+'Breakdown Log'!$H$28*P443</f>
        <v>0</v>
      </c>
      <c r="U443" s="78">
        <f>2.82/365*O443+'Breakdown Log'!$H$28*Q443</f>
        <v>0</v>
      </c>
    </row>
    <row r="444" spans="2:21" ht="14.4" customHeight="1" x14ac:dyDescent="0.4">
      <c r="B444" s="30">
        <f t="shared" si="41"/>
        <v>443</v>
      </c>
      <c r="C444" s="2" t="s">
        <v>302</v>
      </c>
      <c r="D444" s="2" t="s">
        <v>303</v>
      </c>
      <c r="E444" s="2">
        <v>1037</v>
      </c>
      <c r="F444" s="2" t="s">
        <v>304</v>
      </c>
      <c r="G444" s="2">
        <v>470</v>
      </c>
      <c r="H444" s="2">
        <v>29</v>
      </c>
      <c r="I444" s="2" t="s">
        <v>402</v>
      </c>
      <c r="J444" s="31">
        <v>42866</v>
      </c>
      <c r="K444" s="31">
        <v>44347</v>
      </c>
      <c r="L444" s="31">
        <v>44926</v>
      </c>
      <c r="M444" s="2">
        <f t="shared" si="36"/>
        <v>580</v>
      </c>
      <c r="N444" s="2">
        <f>IFERROR(VLOOKUP($G444,'Breakdown Log'!$B$3:$E$940,2,FALSE),0)</f>
        <v>0</v>
      </c>
      <c r="O444" s="2">
        <f>IFERROR(VLOOKUP($G444,'Breakdown Log'!$B$3:$E$940,3,FALSE),0)</f>
        <v>0</v>
      </c>
      <c r="P444" s="2">
        <f t="shared" si="37"/>
        <v>215</v>
      </c>
      <c r="Q444" s="2">
        <f t="shared" si="38"/>
        <v>365</v>
      </c>
      <c r="R444" s="38">
        <f t="shared" si="39"/>
        <v>1.6610958904109587</v>
      </c>
      <c r="S444" s="76">
        <f t="shared" si="40"/>
        <v>2.82</v>
      </c>
      <c r="T444" s="38">
        <f>2.82/365*N444+'Breakdown Log'!$H$28*P444</f>
        <v>0</v>
      </c>
      <c r="U444" s="78">
        <f>2.82/365*O444+'Breakdown Log'!$H$28*Q444</f>
        <v>0</v>
      </c>
    </row>
    <row r="445" spans="2:21" ht="14.4" customHeight="1" x14ac:dyDescent="0.4">
      <c r="B445" s="30">
        <f t="shared" si="41"/>
        <v>444</v>
      </c>
      <c r="C445" s="2" t="s">
        <v>302</v>
      </c>
      <c r="D445" s="2" t="s">
        <v>303</v>
      </c>
      <c r="E445" s="2">
        <v>1037</v>
      </c>
      <c r="F445" s="2" t="s">
        <v>304</v>
      </c>
      <c r="G445" s="2">
        <v>471</v>
      </c>
      <c r="H445" s="2">
        <v>30</v>
      </c>
      <c r="I445" s="2" t="s">
        <v>468</v>
      </c>
      <c r="J445" s="31">
        <v>42872</v>
      </c>
      <c r="K445" s="31">
        <v>44347</v>
      </c>
      <c r="L445" s="31">
        <v>44926</v>
      </c>
      <c r="M445" s="2">
        <f t="shared" si="36"/>
        <v>580</v>
      </c>
      <c r="N445" s="2">
        <f>IFERROR(VLOOKUP($G445,'Breakdown Log'!$B$3:$E$940,2,FALSE),0)</f>
        <v>0</v>
      </c>
      <c r="O445" s="2">
        <f>IFERROR(VLOOKUP($G445,'Breakdown Log'!$B$3:$E$940,3,FALSE),0)</f>
        <v>0</v>
      </c>
      <c r="P445" s="2">
        <f t="shared" si="37"/>
        <v>215</v>
      </c>
      <c r="Q445" s="2">
        <f t="shared" si="38"/>
        <v>365</v>
      </c>
      <c r="R445" s="38">
        <f t="shared" si="39"/>
        <v>1.6610958904109587</v>
      </c>
      <c r="S445" s="76">
        <f t="shared" si="40"/>
        <v>2.82</v>
      </c>
      <c r="T445" s="38">
        <f>2.82/365*N445+'Breakdown Log'!$H$28*P445</f>
        <v>0</v>
      </c>
      <c r="U445" s="78">
        <f>2.82/365*O445+'Breakdown Log'!$H$28*Q445</f>
        <v>0</v>
      </c>
    </row>
    <row r="446" spans="2:21" ht="14.4" customHeight="1" x14ac:dyDescent="0.4">
      <c r="B446" s="30">
        <f t="shared" si="41"/>
        <v>445</v>
      </c>
      <c r="C446" s="2" t="s">
        <v>302</v>
      </c>
      <c r="D446" s="2" t="s">
        <v>303</v>
      </c>
      <c r="E446" s="2">
        <v>1037</v>
      </c>
      <c r="F446" s="2" t="s">
        <v>304</v>
      </c>
      <c r="G446" s="2">
        <v>472</v>
      </c>
      <c r="H446" s="2">
        <v>31</v>
      </c>
      <c r="I446" s="2" t="s">
        <v>469</v>
      </c>
      <c r="J446" s="31">
        <v>42866</v>
      </c>
      <c r="K446" s="31">
        <v>44347</v>
      </c>
      <c r="L446" s="31">
        <v>44926</v>
      </c>
      <c r="M446" s="2">
        <f t="shared" si="36"/>
        <v>580</v>
      </c>
      <c r="N446" s="2">
        <f>IFERROR(VLOOKUP($G446,'Breakdown Log'!$B$3:$E$940,2,FALSE),0)</f>
        <v>180</v>
      </c>
      <c r="O446" s="2">
        <f>IFERROR(VLOOKUP($G446,'Breakdown Log'!$B$3:$E$940,3,FALSE),0)</f>
        <v>0</v>
      </c>
      <c r="P446" s="2">
        <f t="shared" si="37"/>
        <v>35</v>
      </c>
      <c r="Q446" s="2">
        <f t="shared" si="38"/>
        <v>365</v>
      </c>
      <c r="R446" s="38">
        <f t="shared" si="39"/>
        <v>1.6610958904109587</v>
      </c>
      <c r="S446" s="76">
        <f t="shared" si="40"/>
        <v>2.82</v>
      </c>
      <c r="T446" s="38">
        <f>2.82/365*N446+'Breakdown Log'!$H$28*P446</f>
        <v>1.3906849315068492</v>
      </c>
      <c r="U446" s="78">
        <f>2.82/365*O446+'Breakdown Log'!$H$28*Q446</f>
        <v>0</v>
      </c>
    </row>
    <row r="447" spans="2:21" ht="14.4" customHeight="1" x14ac:dyDescent="0.4">
      <c r="B447" s="30">
        <f t="shared" si="41"/>
        <v>446</v>
      </c>
      <c r="C447" s="2" t="s">
        <v>302</v>
      </c>
      <c r="D447" s="2" t="s">
        <v>303</v>
      </c>
      <c r="E447" s="2">
        <v>1037</v>
      </c>
      <c r="F447" s="2" t="s">
        <v>304</v>
      </c>
      <c r="G447" s="2">
        <v>473</v>
      </c>
      <c r="H447" s="2">
        <v>32</v>
      </c>
      <c r="I447" s="2" t="s">
        <v>470</v>
      </c>
      <c r="J447" s="31">
        <v>42755</v>
      </c>
      <c r="K447" s="31">
        <v>44347</v>
      </c>
      <c r="L447" s="31">
        <v>44926</v>
      </c>
      <c r="M447" s="2">
        <f t="shared" si="36"/>
        <v>580</v>
      </c>
      <c r="N447" s="2">
        <f>IFERROR(VLOOKUP($G447,'Breakdown Log'!$B$3:$E$940,2,FALSE),0)</f>
        <v>0</v>
      </c>
      <c r="O447" s="2">
        <f>IFERROR(VLOOKUP($G447,'Breakdown Log'!$B$3:$E$940,3,FALSE),0)</f>
        <v>0</v>
      </c>
      <c r="P447" s="2">
        <f t="shared" si="37"/>
        <v>215</v>
      </c>
      <c r="Q447" s="2">
        <f t="shared" si="38"/>
        <v>365</v>
      </c>
      <c r="R447" s="38">
        <f t="shared" si="39"/>
        <v>1.6610958904109587</v>
      </c>
      <c r="S447" s="76">
        <f t="shared" si="40"/>
        <v>2.82</v>
      </c>
      <c r="T447" s="38">
        <f>2.82/365*N447+'Breakdown Log'!$H$28*P447</f>
        <v>0</v>
      </c>
      <c r="U447" s="78">
        <f>2.82/365*O447+'Breakdown Log'!$H$28*Q447</f>
        <v>0</v>
      </c>
    </row>
    <row r="448" spans="2:21" ht="14.4" customHeight="1" x14ac:dyDescent="0.4">
      <c r="B448" s="30">
        <f t="shared" si="41"/>
        <v>447</v>
      </c>
      <c r="C448" s="2" t="s">
        <v>302</v>
      </c>
      <c r="D448" s="2" t="s">
        <v>303</v>
      </c>
      <c r="E448" s="2">
        <v>1037</v>
      </c>
      <c r="F448" s="2" t="s">
        <v>304</v>
      </c>
      <c r="G448" s="2">
        <v>474</v>
      </c>
      <c r="H448" s="2">
        <v>33</v>
      </c>
      <c r="I448" s="2" t="s">
        <v>471</v>
      </c>
      <c r="J448" s="31">
        <v>42396</v>
      </c>
      <c r="K448" s="31">
        <v>44347</v>
      </c>
      <c r="L448" s="31">
        <v>44926</v>
      </c>
      <c r="M448" s="2">
        <f t="shared" si="36"/>
        <v>580</v>
      </c>
      <c r="N448" s="2">
        <f>IFERROR(VLOOKUP($G448,'Breakdown Log'!$B$3:$E$940,2,FALSE),0)</f>
        <v>0</v>
      </c>
      <c r="O448" s="2">
        <f>IFERROR(VLOOKUP($G448,'Breakdown Log'!$B$3:$E$940,3,FALSE),0)</f>
        <v>0</v>
      </c>
      <c r="P448" s="2">
        <f t="shared" si="37"/>
        <v>215</v>
      </c>
      <c r="Q448" s="2">
        <f t="shared" si="38"/>
        <v>365</v>
      </c>
      <c r="R448" s="38">
        <f t="shared" si="39"/>
        <v>1.6610958904109587</v>
      </c>
      <c r="S448" s="76">
        <f t="shared" si="40"/>
        <v>2.82</v>
      </c>
      <c r="T448" s="38">
        <f>2.82/365*N448+'Breakdown Log'!$H$28*P448</f>
        <v>0</v>
      </c>
      <c r="U448" s="78">
        <f>2.82/365*O448+'Breakdown Log'!$H$28*Q448</f>
        <v>0</v>
      </c>
    </row>
    <row r="449" spans="2:21" ht="14.4" customHeight="1" x14ac:dyDescent="0.4">
      <c r="B449" s="30">
        <f t="shared" si="41"/>
        <v>448</v>
      </c>
      <c r="C449" s="2" t="s">
        <v>302</v>
      </c>
      <c r="D449" s="2" t="s">
        <v>303</v>
      </c>
      <c r="E449" s="2">
        <v>1037</v>
      </c>
      <c r="F449" s="2" t="s">
        <v>304</v>
      </c>
      <c r="G449" s="2">
        <v>475</v>
      </c>
      <c r="H449" s="2">
        <v>34</v>
      </c>
      <c r="I449" s="2" t="s">
        <v>472</v>
      </c>
      <c r="J449" s="31">
        <v>42449</v>
      </c>
      <c r="K449" s="31">
        <v>44347</v>
      </c>
      <c r="L449" s="31">
        <v>44926</v>
      </c>
      <c r="M449" s="2">
        <f t="shared" si="36"/>
        <v>580</v>
      </c>
      <c r="N449" s="2">
        <f>IFERROR(VLOOKUP($G449,'Breakdown Log'!$B$3:$E$940,2,FALSE),0)</f>
        <v>180</v>
      </c>
      <c r="O449" s="2">
        <f>IFERROR(VLOOKUP($G449,'Breakdown Log'!$B$3:$E$940,3,FALSE),0)</f>
        <v>0</v>
      </c>
      <c r="P449" s="2">
        <f t="shared" si="37"/>
        <v>35</v>
      </c>
      <c r="Q449" s="2">
        <f t="shared" si="38"/>
        <v>365</v>
      </c>
      <c r="R449" s="38">
        <f t="shared" si="39"/>
        <v>1.6610958904109587</v>
      </c>
      <c r="S449" s="76">
        <f t="shared" si="40"/>
        <v>2.82</v>
      </c>
      <c r="T449" s="38">
        <f>2.82/365*N449+'Breakdown Log'!$H$28*P449</f>
        <v>1.3906849315068492</v>
      </c>
      <c r="U449" s="78">
        <f>2.82/365*O449+'Breakdown Log'!$H$28*Q449</f>
        <v>0</v>
      </c>
    </row>
    <row r="450" spans="2:21" ht="14.4" customHeight="1" x14ac:dyDescent="0.4">
      <c r="B450" s="30">
        <f t="shared" si="41"/>
        <v>449</v>
      </c>
      <c r="C450" s="2" t="s">
        <v>302</v>
      </c>
      <c r="D450" s="2" t="s">
        <v>303</v>
      </c>
      <c r="E450" s="2">
        <v>1037</v>
      </c>
      <c r="F450" s="2" t="s">
        <v>304</v>
      </c>
      <c r="G450" s="2">
        <v>476</v>
      </c>
      <c r="H450" s="2">
        <v>23</v>
      </c>
      <c r="I450" s="2" t="s">
        <v>473</v>
      </c>
      <c r="J450" s="31">
        <v>42787</v>
      </c>
      <c r="K450" s="31">
        <v>44347</v>
      </c>
      <c r="L450" s="31">
        <v>44926</v>
      </c>
      <c r="M450" s="2">
        <f t="shared" ref="M450:M513" si="42">IFERROR(L450-K450+1,0)</f>
        <v>580</v>
      </c>
      <c r="N450" s="2">
        <f>IFERROR(VLOOKUP($G450,'Breakdown Log'!$B$3:$E$940,2,FALSE),0)</f>
        <v>0</v>
      </c>
      <c r="O450" s="2">
        <f>IFERROR(VLOOKUP($G450,'Breakdown Log'!$B$3:$E$940,3,FALSE),0)</f>
        <v>0</v>
      </c>
      <c r="P450" s="2">
        <f t="shared" si="37"/>
        <v>215</v>
      </c>
      <c r="Q450" s="2">
        <f t="shared" si="38"/>
        <v>365</v>
      </c>
      <c r="R450" s="38">
        <f t="shared" si="39"/>
        <v>1.6610958904109587</v>
      </c>
      <c r="S450" s="76">
        <f t="shared" si="40"/>
        <v>2.82</v>
      </c>
      <c r="T450" s="38">
        <f>2.82/365*N450+'Breakdown Log'!$H$28*P450</f>
        <v>0</v>
      </c>
      <c r="U450" s="78">
        <f>2.82/365*O450+'Breakdown Log'!$H$28*Q450</f>
        <v>0</v>
      </c>
    </row>
    <row r="451" spans="2:21" ht="14.4" customHeight="1" x14ac:dyDescent="0.4">
      <c r="B451" s="30">
        <f t="shared" si="41"/>
        <v>450</v>
      </c>
      <c r="C451" s="2" t="s">
        <v>142</v>
      </c>
      <c r="D451" s="2" t="s">
        <v>474</v>
      </c>
      <c r="E451" s="2">
        <v>104</v>
      </c>
      <c r="F451" s="2" t="s">
        <v>474</v>
      </c>
      <c r="G451" s="2">
        <v>477</v>
      </c>
      <c r="H451" s="2">
        <v>23</v>
      </c>
      <c r="I451" s="2" t="s">
        <v>475</v>
      </c>
      <c r="J451" s="31">
        <v>42196</v>
      </c>
      <c r="K451" s="31">
        <v>44347</v>
      </c>
      <c r="L451" s="31">
        <v>44926</v>
      </c>
      <c r="M451" s="2">
        <f t="shared" si="42"/>
        <v>580</v>
      </c>
      <c r="N451" s="2">
        <f>IFERROR(VLOOKUP($G451,'Breakdown Log'!$B$3:$E$940,2,FALSE),0)</f>
        <v>0</v>
      </c>
      <c r="O451" s="2">
        <f>IFERROR(VLOOKUP($G451,'Breakdown Log'!$B$3:$E$940,3,FALSE),0)</f>
        <v>1</v>
      </c>
      <c r="P451" s="2">
        <f t="shared" ref="P451:P514" si="43">DATE(2021,12,31)-DATE(2021,5,31)+1-N451</f>
        <v>215</v>
      </c>
      <c r="Q451" s="2">
        <f t="shared" ref="Q451:Q514" si="44">365-O451</f>
        <v>364</v>
      </c>
      <c r="R451" s="38">
        <f t="shared" ref="R451:R514" si="45">2.82/365*215</f>
        <v>1.6610958904109587</v>
      </c>
      <c r="S451" s="76">
        <f t="shared" ref="S451:S514" si="46">2.82/365*365</f>
        <v>2.82</v>
      </c>
      <c r="T451" s="38">
        <f>2.82/365*N451+'Breakdown Log'!$H$28*P451</f>
        <v>0</v>
      </c>
      <c r="U451" s="78">
        <f>2.82/365*O451+'Breakdown Log'!$H$28*Q451</f>
        <v>7.7260273972602732E-3</v>
      </c>
    </row>
    <row r="452" spans="2:21" ht="14.4" customHeight="1" x14ac:dyDescent="0.4">
      <c r="B452" s="30">
        <f t="shared" ref="B452:B515" si="47">B451+1</f>
        <v>451</v>
      </c>
      <c r="C452" s="2" t="s">
        <v>142</v>
      </c>
      <c r="D452" s="2" t="s">
        <v>474</v>
      </c>
      <c r="E452" s="2">
        <v>104</v>
      </c>
      <c r="F452" s="2" t="s">
        <v>474</v>
      </c>
      <c r="G452" s="2">
        <v>478</v>
      </c>
      <c r="H452" s="2">
        <v>24</v>
      </c>
      <c r="I452" s="2" t="s">
        <v>476</v>
      </c>
      <c r="J452" s="31">
        <v>42195</v>
      </c>
      <c r="K452" s="31">
        <v>44347</v>
      </c>
      <c r="L452" s="31">
        <v>44926</v>
      </c>
      <c r="M452" s="2">
        <f t="shared" si="42"/>
        <v>580</v>
      </c>
      <c r="N452" s="2">
        <f>IFERROR(VLOOKUP($G452,'Breakdown Log'!$B$3:$E$940,2,FALSE),0)</f>
        <v>215</v>
      </c>
      <c r="O452" s="2">
        <f>IFERROR(VLOOKUP($G452,'Breakdown Log'!$B$3:$E$940,3,FALSE),0)</f>
        <v>365</v>
      </c>
      <c r="P452" s="2">
        <f t="shared" si="43"/>
        <v>0</v>
      </c>
      <c r="Q452" s="2">
        <f t="shared" si="44"/>
        <v>0</v>
      </c>
      <c r="R452" s="38">
        <f t="shared" si="45"/>
        <v>1.6610958904109587</v>
      </c>
      <c r="S452" s="76">
        <f t="shared" si="46"/>
        <v>2.82</v>
      </c>
      <c r="T452" s="38">
        <f>2.82/365*N452+'Breakdown Log'!$H$28*P452</f>
        <v>1.6610958904109587</v>
      </c>
      <c r="U452" s="78">
        <f>2.82/365*O452+'Breakdown Log'!$H$28*Q452</f>
        <v>2.82</v>
      </c>
    </row>
    <row r="453" spans="2:21" ht="14.4" customHeight="1" x14ac:dyDescent="0.4">
      <c r="B453" s="30">
        <f t="shared" si="47"/>
        <v>452</v>
      </c>
      <c r="C453" s="2" t="s">
        <v>142</v>
      </c>
      <c r="D453" s="2" t="s">
        <v>474</v>
      </c>
      <c r="E453" s="2">
        <v>104</v>
      </c>
      <c r="F453" s="2" t="s">
        <v>474</v>
      </c>
      <c r="G453" s="2">
        <v>479</v>
      </c>
      <c r="H453" s="2">
        <v>25</v>
      </c>
      <c r="I453" s="2" t="s">
        <v>477</v>
      </c>
      <c r="J453" s="31">
        <v>42195</v>
      </c>
      <c r="K453" s="31">
        <v>44347</v>
      </c>
      <c r="L453" s="31">
        <v>44926</v>
      </c>
      <c r="M453" s="2">
        <f t="shared" si="42"/>
        <v>580</v>
      </c>
      <c r="N453" s="2">
        <f>IFERROR(VLOOKUP($G453,'Breakdown Log'!$B$3:$E$940,2,FALSE),0)</f>
        <v>0</v>
      </c>
      <c r="O453" s="2">
        <f>IFERROR(VLOOKUP($G453,'Breakdown Log'!$B$3:$E$940,3,FALSE),0)</f>
        <v>0</v>
      </c>
      <c r="P453" s="2">
        <f t="shared" si="43"/>
        <v>215</v>
      </c>
      <c r="Q453" s="2">
        <f t="shared" si="44"/>
        <v>365</v>
      </c>
      <c r="R453" s="38">
        <f t="shared" si="45"/>
        <v>1.6610958904109587</v>
      </c>
      <c r="S453" s="76">
        <f t="shared" si="46"/>
        <v>2.82</v>
      </c>
      <c r="T453" s="38">
        <f>2.82/365*N453+'Breakdown Log'!$H$28*P453</f>
        <v>0</v>
      </c>
      <c r="U453" s="78">
        <f>2.82/365*O453+'Breakdown Log'!$H$28*Q453</f>
        <v>0</v>
      </c>
    </row>
    <row r="454" spans="2:21" ht="14.4" customHeight="1" x14ac:dyDescent="0.4">
      <c r="B454" s="30">
        <f t="shared" si="47"/>
        <v>453</v>
      </c>
      <c r="C454" s="2" t="s">
        <v>142</v>
      </c>
      <c r="D454" s="2" t="s">
        <v>474</v>
      </c>
      <c r="E454" s="2">
        <v>104</v>
      </c>
      <c r="F454" s="2" t="s">
        <v>474</v>
      </c>
      <c r="G454" s="2">
        <v>480</v>
      </c>
      <c r="H454" s="2">
        <v>26</v>
      </c>
      <c r="I454" s="2" t="s">
        <v>478</v>
      </c>
      <c r="J454" s="31">
        <v>42219</v>
      </c>
      <c r="K454" s="31">
        <v>44347</v>
      </c>
      <c r="L454" s="31">
        <v>44926</v>
      </c>
      <c r="M454" s="2">
        <f t="shared" si="42"/>
        <v>580</v>
      </c>
      <c r="N454" s="2">
        <f>IFERROR(VLOOKUP($G454,'Breakdown Log'!$B$3:$E$940,2,FALSE),0)</f>
        <v>0</v>
      </c>
      <c r="O454" s="2">
        <f>IFERROR(VLOOKUP($G454,'Breakdown Log'!$B$3:$E$940,3,FALSE),0)</f>
        <v>1</v>
      </c>
      <c r="P454" s="2">
        <f t="shared" si="43"/>
        <v>215</v>
      </c>
      <c r="Q454" s="2">
        <f t="shared" si="44"/>
        <v>364</v>
      </c>
      <c r="R454" s="38">
        <f t="shared" si="45"/>
        <v>1.6610958904109587</v>
      </c>
      <c r="S454" s="76">
        <f t="shared" si="46"/>
        <v>2.82</v>
      </c>
      <c r="T454" s="38">
        <f>2.82/365*N454+'Breakdown Log'!$H$28*P454</f>
        <v>0</v>
      </c>
      <c r="U454" s="78">
        <f>2.82/365*O454+'Breakdown Log'!$H$28*Q454</f>
        <v>7.7260273972602732E-3</v>
      </c>
    </row>
    <row r="455" spans="2:21" ht="14.4" customHeight="1" x14ac:dyDescent="0.4">
      <c r="B455" s="30">
        <f t="shared" si="47"/>
        <v>454</v>
      </c>
      <c r="C455" s="2" t="s">
        <v>142</v>
      </c>
      <c r="D455" s="2" t="s">
        <v>474</v>
      </c>
      <c r="E455" s="2">
        <v>104</v>
      </c>
      <c r="F455" s="2" t="s">
        <v>474</v>
      </c>
      <c r="G455" s="2">
        <v>481</v>
      </c>
      <c r="H455" s="2">
        <v>27</v>
      </c>
      <c r="I455" s="2" t="s">
        <v>479</v>
      </c>
      <c r="J455" s="31">
        <v>42195</v>
      </c>
      <c r="K455" s="31">
        <v>44347</v>
      </c>
      <c r="L455" s="31">
        <v>44926</v>
      </c>
      <c r="M455" s="2">
        <f t="shared" si="42"/>
        <v>580</v>
      </c>
      <c r="N455" s="2">
        <f>IFERROR(VLOOKUP($G455,'Breakdown Log'!$B$3:$E$940,2,FALSE),0)</f>
        <v>0</v>
      </c>
      <c r="O455" s="2">
        <f>IFERROR(VLOOKUP($G455,'Breakdown Log'!$B$3:$E$940,3,FALSE),0)</f>
        <v>1</v>
      </c>
      <c r="P455" s="2">
        <f t="shared" si="43"/>
        <v>215</v>
      </c>
      <c r="Q455" s="2">
        <f t="shared" si="44"/>
        <v>364</v>
      </c>
      <c r="R455" s="38">
        <f t="shared" si="45"/>
        <v>1.6610958904109587</v>
      </c>
      <c r="S455" s="76">
        <f t="shared" si="46"/>
        <v>2.82</v>
      </c>
      <c r="T455" s="38">
        <f>2.82/365*N455+'Breakdown Log'!$H$28*P455</f>
        <v>0</v>
      </c>
      <c r="U455" s="78">
        <f>2.82/365*O455+'Breakdown Log'!$H$28*Q455</f>
        <v>7.7260273972602732E-3</v>
      </c>
    </row>
    <row r="456" spans="2:21" ht="14.4" customHeight="1" x14ac:dyDescent="0.4">
      <c r="B456" s="30">
        <f t="shared" si="47"/>
        <v>455</v>
      </c>
      <c r="C456" s="2" t="s">
        <v>142</v>
      </c>
      <c r="D456" s="2" t="s">
        <v>474</v>
      </c>
      <c r="E456" s="2">
        <v>104</v>
      </c>
      <c r="F456" s="2" t="s">
        <v>474</v>
      </c>
      <c r="G456" s="2">
        <v>482</v>
      </c>
      <c r="H456" s="2">
        <v>28</v>
      </c>
      <c r="I456" s="2" t="s">
        <v>53</v>
      </c>
      <c r="J456" s="31">
        <v>42238</v>
      </c>
      <c r="K456" s="31">
        <v>44347</v>
      </c>
      <c r="L456" s="31">
        <v>44926</v>
      </c>
      <c r="M456" s="2">
        <f t="shared" si="42"/>
        <v>580</v>
      </c>
      <c r="N456" s="2">
        <f>IFERROR(VLOOKUP($G456,'Breakdown Log'!$B$3:$E$940,2,FALSE),0)</f>
        <v>0</v>
      </c>
      <c r="O456" s="2">
        <f>IFERROR(VLOOKUP($G456,'Breakdown Log'!$B$3:$E$940,3,FALSE),0)</f>
        <v>1</v>
      </c>
      <c r="P456" s="2">
        <f t="shared" si="43"/>
        <v>215</v>
      </c>
      <c r="Q456" s="2">
        <f t="shared" si="44"/>
        <v>364</v>
      </c>
      <c r="R456" s="38">
        <f t="shared" si="45"/>
        <v>1.6610958904109587</v>
      </c>
      <c r="S456" s="76">
        <f t="shared" si="46"/>
        <v>2.82</v>
      </c>
      <c r="T456" s="38">
        <f>2.82/365*N456+'Breakdown Log'!$H$28*P456</f>
        <v>0</v>
      </c>
      <c r="U456" s="78">
        <f>2.82/365*O456+'Breakdown Log'!$H$28*Q456</f>
        <v>7.7260273972602732E-3</v>
      </c>
    </row>
    <row r="457" spans="2:21" ht="14.4" customHeight="1" x14ac:dyDescent="0.4">
      <c r="B457" s="30">
        <f t="shared" si="47"/>
        <v>456</v>
      </c>
      <c r="C457" s="2" t="s">
        <v>142</v>
      </c>
      <c r="D457" s="2" t="s">
        <v>474</v>
      </c>
      <c r="E457" s="2">
        <v>104</v>
      </c>
      <c r="F457" s="2" t="s">
        <v>474</v>
      </c>
      <c r="G457" s="2">
        <v>483</v>
      </c>
      <c r="H457" s="2">
        <v>29</v>
      </c>
      <c r="I457" s="2" t="s">
        <v>480</v>
      </c>
      <c r="J457" s="31">
        <v>42316</v>
      </c>
      <c r="K457" s="31">
        <v>44347</v>
      </c>
      <c r="L457" s="31">
        <v>44926</v>
      </c>
      <c r="M457" s="2">
        <f t="shared" si="42"/>
        <v>580</v>
      </c>
      <c r="N457" s="2">
        <f>IFERROR(VLOOKUP($G457,'Breakdown Log'!$B$3:$E$940,2,FALSE),0)</f>
        <v>0</v>
      </c>
      <c r="O457" s="2">
        <f>IFERROR(VLOOKUP($G457,'Breakdown Log'!$B$3:$E$940,3,FALSE),0)</f>
        <v>25</v>
      </c>
      <c r="P457" s="2">
        <f t="shared" si="43"/>
        <v>215</v>
      </c>
      <c r="Q457" s="2">
        <f t="shared" si="44"/>
        <v>340</v>
      </c>
      <c r="R457" s="38">
        <f t="shared" si="45"/>
        <v>1.6610958904109587</v>
      </c>
      <c r="S457" s="76">
        <f t="shared" si="46"/>
        <v>2.82</v>
      </c>
      <c r="T457" s="38">
        <f>2.82/365*N457+'Breakdown Log'!$H$28*P457</f>
        <v>0</v>
      </c>
      <c r="U457" s="78">
        <f>2.82/365*O457+'Breakdown Log'!$H$28*Q457</f>
        <v>0.19315068493150683</v>
      </c>
    </row>
    <row r="458" spans="2:21" ht="14.4" customHeight="1" x14ac:dyDescent="0.4">
      <c r="B458" s="30">
        <f t="shared" si="47"/>
        <v>457</v>
      </c>
      <c r="C458" s="2" t="s">
        <v>142</v>
      </c>
      <c r="D458" s="2" t="s">
        <v>474</v>
      </c>
      <c r="E458" s="2">
        <v>104</v>
      </c>
      <c r="F458" s="2" t="s">
        <v>474</v>
      </c>
      <c r="G458" s="2">
        <v>484</v>
      </c>
      <c r="H458" s="2">
        <v>30</v>
      </c>
      <c r="I458" s="2" t="s">
        <v>481</v>
      </c>
      <c r="J458" s="31">
        <v>42238</v>
      </c>
      <c r="K458" s="31">
        <v>44347</v>
      </c>
      <c r="L458" s="31">
        <v>44926</v>
      </c>
      <c r="M458" s="2">
        <f t="shared" si="42"/>
        <v>580</v>
      </c>
      <c r="N458" s="2">
        <f>IFERROR(VLOOKUP($G458,'Breakdown Log'!$B$3:$E$940,2,FALSE),0)</f>
        <v>0</v>
      </c>
      <c r="O458" s="2">
        <f>IFERROR(VLOOKUP($G458,'Breakdown Log'!$B$3:$E$940,3,FALSE),0)</f>
        <v>1</v>
      </c>
      <c r="P458" s="2">
        <f t="shared" si="43"/>
        <v>215</v>
      </c>
      <c r="Q458" s="2">
        <f t="shared" si="44"/>
        <v>364</v>
      </c>
      <c r="R458" s="38">
        <f t="shared" si="45"/>
        <v>1.6610958904109587</v>
      </c>
      <c r="S458" s="76">
        <f t="shared" si="46"/>
        <v>2.82</v>
      </c>
      <c r="T458" s="38">
        <f>2.82/365*N458+'Breakdown Log'!$H$28*P458</f>
        <v>0</v>
      </c>
      <c r="U458" s="78">
        <f>2.82/365*O458+'Breakdown Log'!$H$28*Q458</f>
        <v>7.7260273972602732E-3</v>
      </c>
    </row>
    <row r="459" spans="2:21" ht="14.4" customHeight="1" x14ac:dyDescent="0.4">
      <c r="B459" s="30">
        <f t="shared" si="47"/>
        <v>458</v>
      </c>
      <c r="C459" s="2" t="s">
        <v>142</v>
      </c>
      <c r="D459" s="2" t="s">
        <v>474</v>
      </c>
      <c r="E459" s="2">
        <v>104</v>
      </c>
      <c r="F459" s="2" t="s">
        <v>474</v>
      </c>
      <c r="G459" s="2">
        <v>485</v>
      </c>
      <c r="H459" s="2">
        <v>31</v>
      </c>
      <c r="I459" s="2" t="s">
        <v>482</v>
      </c>
      <c r="J459" s="31">
        <v>42390</v>
      </c>
      <c r="K459" s="31">
        <v>44347</v>
      </c>
      <c r="L459" s="31">
        <v>44926</v>
      </c>
      <c r="M459" s="2">
        <f t="shared" si="42"/>
        <v>580</v>
      </c>
      <c r="N459" s="2">
        <f>IFERROR(VLOOKUP($G459,'Breakdown Log'!$B$3:$E$940,2,FALSE),0)</f>
        <v>0</v>
      </c>
      <c r="O459" s="2">
        <f>IFERROR(VLOOKUP($G459,'Breakdown Log'!$B$3:$E$940,3,FALSE),0)</f>
        <v>1</v>
      </c>
      <c r="P459" s="2">
        <f t="shared" si="43"/>
        <v>215</v>
      </c>
      <c r="Q459" s="2">
        <f t="shared" si="44"/>
        <v>364</v>
      </c>
      <c r="R459" s="38">
        <f t="shared" si="45"/>
        <v>1.6610958904109587</v>
      </c>
      <c r="S459" s="76">
        <f t="shared" si="46"/>
        <v>2.82</v>
      </c>
      <c r="T459" s="38">
        <f>2.82/365*N459+'Breakdown Log'!$H$28*P459</f>
        <v>0</v>
      </c>
      <c r="U459" s="78">
        <f>2.82/365*O459+'Breakdown Log'!$H$28*Q459</f>
        <v>7.7260273972602732E-3</v>
      </c>
    </row>
    <row r="460" spans="2:21" ht="14.4" customHeight="1" x14ac:dyDescent="0.4">
      <c r="B460" s="30">
        <f t="shared" si="47"/>
        <v>459</v>
      </c>
      <c r="C460" s="2" t="s">
        <v>142</v>
      </c>
      <c r="D460" s="2" t="s">
        <v>474</v>
      </c>
      <c r="E460" s="2">
        <v>104</v>
      </c>
      <c r="F460" s="2" t="s">
        <v>474</v>
      </c>
      <c r="G460" s="2">
        <v>486</v>
      </c>
      <c r="H460" s="2">
        <v>32</v>
      </c>
      <c r="I460" s="2" t="s">
        <v>483</v>
      </c>
      <c r="J460" s="31">
        <v>42316</v>
      </c>
      <c r="K460" s="31">
        <v>44347</v>
      </c>
      <c r="L460" s="31">
        <v>44926</v>
      </c>
      <c r="M460" s="2">
        <f t="shared" si="42"/>
        <v>580</v>
      </c>
      <c r="N460" s="2">
        <f>IFERROR(VLOOKUP($G460,'Breakdown Log'!$B$3:$E$940,2,FALSE),0)</f>
        <v>215</v>
      </c>
      <c r="O460" s="2">
        <f>IFERROR(VLOOKUP($G460,'Breakdown Log'!$B$3:$E$940,3,FALSE),0)</f>
        <v>365</v>
      </c>
      <c r="P460" s="2">
        <f t="shared" si="43"/>
        <v>0</v>
      </c>
      <c r="Q460" s="2">
        <f t="shared" si="44"/>
        <v>0</v>
      </c>
      <c r="R460" s="38">
        <f t="shared" si="45"/>
        <v>1.6610958904109587</v>
      </c>
      <c r="S460" s="76">
        <f t="shared" si="46"/>
        <v>2.82</v>
      </c>
      <c r="T460" s="38">
        <f>2.82/365*N460+'Breakdown Log'!$H$28*P460</f>
        <v>1.6610958904109587</v>
      </c>
      <c r="U460" s="78">
        <f>2.82/365*O460+'Breakdown Log'!$H$28*Q460</f>
        <v>2.82</v>
      </c>
    </row>
    <row r="461" spans="2:21" ht="14.4" customHeight="1" x14ac:dyDescent="0.4">
      <c r="B461" s="30">
        <f t="shared" si="47"/>
        <v>460</v>
      </c>
      <c r="C461" s="2" t="s">
        <v>142</v>
      </c>
      <c r="D461" s="2" t="s">
        <v>474</v>
      </c>
      <c r="E461" s="2">
        <v>104</v>
      </c>
      <c r="F461" s="2" t="s">
        <v>474</v>
      </c>
      <c r="G461" s="2">
        <v>487</v>
      </c>
      <c r="H461" s="2">
        <v>33</v>
      </c>
      <c r="I461" s="2" t="s">
        <v>484</v>
      </c>
      <c r="J461" s="31">
        <v>42231</v>
      </c>
      <c r="K461" s="31">
        <v>44347</v>
      </c>
      <c r="L461" s="31">
        <v>44926</v>
      </c>
      <c r="M461" s="2">
        <f t="shared" si="42"/>
        <v>580</v>
      </c>
      <c r="N461" s="2">
        <f>IFERROR(VLOOKUP($G461,'Breakdown Log'!$B$3:$E$940,2,FALSE),0)</f>
        <v>0</v>
      </c>
      <c r="O461" s="2">
        <f>IFERROR(VLOOKUP($G461,'Breakdown Log'!$B$3:$E$940,3,FALSE),0)</f>
        <v>0</v>
      </c>
      <c r="P461" s="2">
        <f t="shared" si="43"/>
        <v>215</v>
      </c>
      <c r="Q461" s="2">
        <f t="shared" si="44"/>
        <v>365</v>
      </c>
      <c r="R461" s="38">
        <f t="shared" si="45"/>
        <v>1.6610958904109587</v>
      </c>
      <c r="S461" s="76">
        <f t="shared" si="46"/>
        <v>2.82</v>
      </c>
      <c r="T461" s="38">
        <f>2.82/365*N461+'Breakdown Log'!$H$28*P461</f>
        <v>0</v>
      </c>
      <c r="U461" s="78">
        <f>2.82/365*O461+'Breakdown Log'!$H$28*Q461</f>
        <v>0</v>
      </c>
    </row>
    <row r="462" spans="2:21" ht="14.4" customHeight="1" x14ac:dyDescent="0.4">
      <c r="B462" s="30">
        <f t="shared" si="47"/>
        <v>461</v>
      </c>
      <c r="C462" s="2" t="s">
        <v>142</v>
      </c>
      <c r="D462" s="2" t="s">
        <v>474</v>
      </c>
      <c r="E462" s="2">
        <v>104</v>
      </c>
      <c r="F462" s="2" t="s">
        <v>474</v>
      </c>
      <c r="G462" s="2">
        <v>488</v>
      </c>
      <c r="H462" s="2">
        <v>34</v>
      </c>
      <c r="I462" s="2" t="s">
        <v>59</v>
      </c>
      <c r="J462" s="31">
        <v>42185</v>
      </c>
      <c r="K462" s="31">
        <v>44347</v>
      </c>
      <c r="L462" s="31">
        <v>44926</v>
      </c>
      <c r="M462" s="2">
        <f t="shared" si="42"/>
        <v>580</v>
      </c>
      <c r="N462" s="2">
        <f>IFERROR(VLOOKUP($G462,'Breakdown Log'!$B$3:$E$940,2,FALSE),0)</f>
        <v>215</v>
      </c>
      <c r="O462" s="2">
        <f>IFERROR(VLOOKUP($G462,'Breakdown Log'!$B$3:$E$940,3,FALSE),0)</f>
        <v>365</v>
      </c>
      <c r="P462" s="2">
        <f t="shared" si="43"/>
        <v>0</v>
      </c>
      <c r="Q462" s="2">
        <f t="shared" si="44"/>
        <v>0</v>
      </c>
      <c r="R462" s="38">
        <f t="shared" si="45"/>
        <v>1.6610958904109587</v>
      </c>
      <c r="S462" s="76">
        <f t="shared" si="46"/>
        <v>2.82</v>
      </c>
      <c r="T462" s="38">
        <f>2.82/365*N462+'Breakdown Log'!$H$28*P462</f>
        <v>1.6610958904109587</v>
      </c>
      <c r="U462" s="78">
        <f>2.82/365*O462+'Breakdown Log'!$H$28*Q462</f>
        <v>2.82</v>
      </c>
    </row>
    <row r="463" spans="2:21" ht="14.4" customHeight="1" x14ac:dyDescent="0.4">
      <c r="B463" s="30">
        <f t="shared" si="47"/>
        <v>462</v>
      </c>
      <c r="C463" s="2" t="s">
        <v>142</v>
      </c>
      <c r="D463" s="2" t="s">
        <v>485</v>
      </c>
      <c r="E463" s="2">
        <v>106</v>
      </c>
      <c r="F463" s="2" t="s">
        <v>485</v>
      </c>
      <c r="G463" s="2">
        <v>489</v>
      </c>
      <c r="H463" s="2">
        <v>4</v>
      </c>
      <c r="I463" s="2" t="s">
        <v>486</v>
      </c>
      <c r="J463" s="31">
        <v>42231</v>
      </c>
      <c r="K463" s="31">
        <v>44347</v>
      </c>
      <c r="L463" s="31">
        <v>44926</v>
      </c>
      <c r="M463" s="2">
        <f t="shared" si="42"/>
        <v>580</v>
      </c>
      <c r="N463" s="2">
        <f>IFERROR(VLOOKUP($G463,'Breakdown Log'!$B$3:$E$940,2,FALSE),0)</f>
        <v>0</v>
      </c>
      <c r="O463" s="2">
        <f>IFERROR(VLOOKUP($G463,'Breakdown Log'!$B$3:$E$940,3,FALSE),0)</f>
        <v>0</v>
      </c>
      <c r="P463" s="2">
        <f t="shared" si="43"/>
        <v>215</v>
      </c>
      <c r="Q463" s="2">
        <f t="shared" si="44"/>
        <v>365</v>
      </c>
      <c r="R463" s="38">
        <f t="shared" si="45"/>
        <v>1.6610958904109587</v>
      </c>
      <c r="S463" s="76">
        <f t="shared" si="46"/>
        <v>2.82</v>
      </c>
      <c r="T463" s="38">
        <f>2.82/365*N463+'Breakdown Log'!$H$28*P463</f>
        <v>0</v>
      </c>
      <c r="U463" s="78">
        <f>2.82/365*O463+'Breakdown Log'!$H$28*Q463</f>
        <v>0</v>
      </c>
    </row>
    <row r="464" spans="2:21" ht="14.4" customHeight="1" x14ac:dyDescent="0.4">
      <c r="B464" s="30">
        <f t="shared" si="47"/>
        <v>463</v>
      </c>
      <c r="C464" s="2" t="s">
        <v>142</v>
      </c>
      <c r="D464" s="2" t="s">
        <v>485</v>
      </c>
      <c r="E464" s="2">
        <v>106</v>
      </c>
      <c r="F464" s="2" t="s">
        <v>485</v>
      </c>
      <c r="G464" s="2">
        <v>490</v>
      </c>
      <c r="H464" s="2">
        <v>14</v>
      </c>
      <c r="I464" s="2" t="s">
        <v>487</v>
      </c>
      <c r="J464" s="31">
        <v>42231</v>
      </c>
      <c r="K464" s="31">
        <v>44347</v>
      </c>
      <c r="L464" s="31">
        <v>44926</v>
      </c>
      <c r="M464" s="2">
        <f t="shared" si="42"/>
        <v>580</v>
      </c>
      <c r="N464" s="2">
        <f>IFERROR(VLOOKUP($G464,'Breakdown Log'!$B$3:$E$940,2,FALSE),0)</f>
        <v>0</v>
      </c>
      <c r="O464" s="2">
        <f>IFERROR(VLOOKUP($G464,'Breakdown Log'!$B$3:$E$940,3,FALSE),0)</f>
        <v>20</v>
      </c>
      <c r="P464" s="2">
        <f t="shared" si="43"/>
        <v>215</v>
      </c>
      <c r="Q464" s="2">
        <f t="shared" si="44"/>
        <v>345</v>
      </c>
      <c r="R464" s="38">
        <f t="shared" si="45"/>
        <v>1.6610958904109587</v>
      </c>
      <c r="S464" s="76">
        <f t="shared" si="46"/>
        <v>2.82</v>
      </c>
      <c r="T464" s="38">
        <f>2.82/365*N464+'Breakdown Log'!$H$28*P464</f>
        <v>0</v>
      </c>
      <c r="U464" s="78">
        <f>2.82/365*O464+'Breakdown Log'!$H$28*Q464</f>
        <v>0.15452054794520548</v>
      </c>
    </row>
    <row r="465" spans="2:21" ht="14.4" customHeight="1" x14ac:dyDescent="0.4">
      <c r="B465" s="30">
        <f t="shared" si="47"/>
        <v>464</v>
      </c>
      <c r="C465" s="2" t="s">
        <v>142</v>
      </c>
      <c r="D465" s="2" t="s">
        <v>485</v>
      </c>
      <c r="E465" s="2">
        <v>106</v>
      </c>
      <c r="F465" s="2" t="s">
        <v>485</v>
      </c>
      <c r="G465" s="2">
        <v>491</v>
      </c>
      <c r="H465" s="2">
        <v>19</v>
      </c>
      <c r="I465" s="2" t="s">
        <v>488</v>
      </c>
      <c r="J465" s="31">
        <v>42231</v>
      </c>
      <c r="K465" s="31">
        <v>44347</v>
      </c>
      <c r="L465" s="31">
        <v>44926</v>
      </c>
      <c r="M465" s="2">
        <f t="shared" si="42"/>
        <v>580</v>
      </c>
      <c r="N465" s="2">
        <f>IFERROR(VLOOKUP($G465,'Breakdown Log'!$B$3:$E$940,2,FALSE),0)</f>
        <v>0</v>
      </c>
      <c r="O465" s="2">
        <f>IFERROR(VLOOKUP($G465,'Breakdown Log'!$B$3:$E$940,3,FALSE),0)</f>
        <v>21</v>
      </c>
      <c r="P465" s="2">
        <f t="shared" si="43"/>
        <v>215</v>
      </c>
      <c r="Q465" s="2">
        <f t="shared" si="44"/>
        <v>344</v>
      </c>
      <c r="R465" s="38">
        <f t="shared" si="45"/>
        <v>1.6610958904109587</v>
      </c>
      <c r="S465" s="76">
        <f t="shared" si="46"/>
        <v>2.82</v>
      </c>
      <c r="T465" s="38">
        <f>2.82/365*N465+'Breakdown Log'!$H$28*P465</f>
        <v>0</v>
      </c>
      <c r="U465" s="78">
        <f>2.82/365*O465+'Breakdown Log'!$H$28*Q465</f>
        <v>0.16224657534246573</v>
      </c>
    </row>
    <row r="466" spans="2:21" ht="14.4" customHeight="1" x14ac:dyDescent="0.4">
      <c r="B466" s="30">
        <f t="shared" si="47"/>
        <v>465</v>
      </c>
      <c r="C466" s="2" t="s">
        <v>142</v>
      </c>
      <c r="D466" s="2" t="s">
        <v>485</v>
      </c>
      <c r="E466" s="2">
        <v>96</v>
      </c>
      <c r="F466" s="2" t="s">
        <v>489</v>
      </c>
      <c r="G466" s="2">
        <v>492</v>
      </c>
      <c r="H466" s="2">
        <v>45</v>
      </c>
      <c r="I466" s="2" t="s">
        <v>490</v>
      </c>
      <c r="J466" s="31">
        <v>42231</v>
      </c>
      <c r="K466" s="31">
        <v>44347</v>
      </c>
      <c r="L466" s="31">
        <v>44926</v>
      </c>
      <c r="M466" s="2">
        <f t="shared" si="42"/>
        <v>580</v>
      </c>
      <c r="N466" s="2">
        <f>IFERROR(VLOOKUP($G466,'Breakdown Log'!$B$3:$E$940,2,FALSE),0)</f>
        <v>0</v>
      </c>
      <c r="O466" s="2">
        <f>IFERROR(VLOOKUP($G466,'Breakdown Log'!$B$3:$E$940,3,FALSE),0)</f>
        <v>0</v>
      </c>
      <c r="P466" s="2">
        <f t="shared" si="43"/>
        <v>215</v>
      </c>
      <c r="Q466" s="2">
        <f t="shared" si="44"/>
        <v>365</v>
      </c>
      <c r="R466" s="38">
        <f t="shared" si="45"/>
        <v>1.6610958904109587</v>
      </c>
      <c r="S466" s="76">
        <f t="shared" si="46"/>
        <v>2.82</v>
      </c>
      <c r="T466" s="38">
        <f>2.82/365*N466+'Breakdown Log'!$H$28*P466</f>
        <v>0</v>
      </c>
      <c r="U466" s="78">
        <f>2.82/365*O466+'Breakdown Log'!$H$28*Q466</f>
        <v>0</v>
      </c>
    </row>
    <row r="467" spans="2:21" ht="14.4" customHeight="1" x14ac:dyDescent="0.4">
      <c r="B467" s="30">
        <f t="shared" si="47"/>
        <v>466</v>
      </c>
      <c r="C467" s="2" t="s">
        <v>142</v>
      </c>
      <c r="D467" s="2" t="s">
        <v>485</v>
      </c>
      <c r="E467" s="2">
        <v>96</v>
      </c>
      <c r="F467" s="2" t="s">
        <v>489</v>
      </c>
      <c r="G467" s="2">
        <v>493</v>
      </c>
      <c r="H467" s="2">
        <v>46</v>
      </c>
      <c r="I467" s="2" t="s">
        <v>491</v>
      </c>
      <c r="J467" s="31">
        <v>42263</v>
      </c>
      <c r="K467" s="31">
        <v>44347</v>
      </c>
      <c r="L467" s="31">
        <v>44926</v>
      </c>
      <c r="M467" s="2">
        <f t="shared" si="42"/>
        <v>580</v>
      </c>
      <c r="N467" s="2">
        <f>IFERROR(VLOOKUP($G467,'Breakdown Log'!$B$3:$E$940,2,FALSE),0)</f>
        <v>0</v>
      </c>
      <c r="O467" s="2">
        <f>IFERROR(VLOOKUP($G467,'Breakdown Log'!$B$3:$E$940,3,FALSE),0)</f>
        <v>0</v>
      </c>
      <c r="P467" s="2">
        <f t="shared" si="43"/>
        <v>215</v>
      </c>
      <c r="Q467" s="2">
        <f t="shared" si="44"/>
        <v>365</v>
      </c>
      <c r="R467" s="38">
        <f t="shared" si="45"/>
        <v>1.6610958904109587</v>
      </c>
      <c r="S467" s="76">
        <f t="shared" si="46"/>
        <v>2.82</v>
      </c>
      <c r="T467" s="38">
        <f>2.82/365*N467+'Breakdown Log'!$H$28*P467</f>
        <v>0</v>
      </c>
      <c r="U467" s="78">
        <f>2.82/365*O467+'Breakdown Log'!$H$28*Q467</f>
        <v>0</v>
      </c>
    </row>
    <row r="468" spans="2:21" ht="14.4" customHeight="1" x14ac:dyDescent="0.4">
      <c r="B468" s="30">
        <f t="shared" si="47"/>
        <v>467</v>
      </c>
      <c r="C468" s="2" t="s">
        <v>142</v>
      </c>
      <c r="D468" s="2" t="s">
        <v>485</v>
      </c>
      <c r="E468" s="2">
        <v>96</v>
      </c>
      <c r="F468" s="2" t="s">
        <v>489</v>
      </c>
      <c r="G468" s="2">
        <v>494</v>
      </c>
      <c r="H468" s="2">
        <v>47</v>
      </c>
      <c r="I468" s="2" t="s">
        <v>93</v>
      </c>
      <c r="J468" s="31">
        <v>42263</v>
      </c>
      <c r="K468" s="31">
        <v>44347</v>
      </c>
      <c r="L468" s="31">
        <v>44926</v>
      </c>
      <c r="M468" s="2">
        <f t="shared" si="42"/>
        <v>580</v>
      </c>
      <c r="N468" s="2">
        <f>IFERROR(VLOOKUP($G468,'Breakdown Log'!$B$3:$E$940,2,FALSE),0)</f>
        <v>0</v>
      </c>
      <c r="O468" s="2">
        <f>IFERROR(VLOOKUP($G468,'Breakdown Log'!$B$3:$E$940,3,FALSE),0)</f>
        <v>0</v>
      </c>
      <c r="P468" s="2">
        <f t="shared" si="43"/>
        <v>215</v>
      </c>
      <c r="Q468" s="2">
        <f t="shared" si="44"/>
        <v>365</v>
      </c>
      <c r="R468" s="38">
        <f t="shared" si="45"/>
        <v>1.6610958904109587</v>
      </c>
      <c r="S468" s="76">
        <f t="shared" si="46"/>
        <v>2.82</v>
      </c>
      <c r="T468" s="38">
        <f>2.82/365*N468+'Breakdown Log'!$H$28*P468</f>
        <v>0</v>
      </c>
      <c r="U468" s="78">
        <f>2.82/365*O468+'Breakdown Log'!$H$28*Q468</f>
        <v>0</v>
      </c>
    </row>
    <row r="469" spans="2:21" ht="14.4" customHeight="1" x14ac:dyDescent="0.4">
      <c r="B469" s="30">
        <f t="shared" si="47"/>
        <v>468</v>
      </c>
      <c r="C469" s="2" t="s">
        <v>287</v>
      </c>
      <c r="D469" s="2" t="s">
        <v>420</v>
      </c>
      <c r="E469" s="2">
        <v>993</v>
      </c>
      <c r="F469" s="2" t="s">
        <v>420</v>
      </c>
      <c r="G469" s="2">
        <v>495</v>
      </c>
      <c r="H469" s="2">
        <v>9</v>
      </c>
      <c r="I469" s="2" t="s">
        <v>492</v>
      </c>
      <c r="J469" s="31">
        <v>42171</v>
      </c>
      <c r="K469" s="31">
        <v>44347</v>
      </c>
      <c r="L469" s="31">
        <v>44926</v>
      </c>
      <c r="M469" s="2">
        <f t="shared" si="42"/>
        <v>580</v>
      </c>
      <c r="N469" s="2">
        <f>IFERROR(VLOOKUP($G469,'Breakdown Log'!$B$3:$E$940,2,FALSE),0)</f>
        <v>108</v>
      </c>
      <c r="O469" s="2">
        <f>IFERROR(VLOOKUP($G469,'Breakdown Log'!$B$3:$E$940,3,FALSE),0)</f>
        <v>0</v>
      </c>
      <c r="P469" s="2">
        <f t="shared" si="43"/>
        <v>107</v>
      </c>
      <c r="Q469" s="2">
        <f t="shared" si="44"/>
        <v>365</v>
      </c>
      <c r="R469" s="38">
        <f t="shared" si="45"/>
        <v>1.6610958904109587</v>
      </c>
      <c r="S469" s="76">
        <f t="shared" si="46"/>
        <v>2.82</v>
      </c>
      <c r="T469" s="38">
        <f>2.82/365*N469+'Breakdown Log'!$H$28*P469</f>
        <v>0.83441095890410955</v>
      </c>
      <c r="U469" s="78">
        <f>2.82/365*O469+'Breakdown Log'!$H$28*Q469</f>
        <v>0</v>
      </c>
    </row>
    <row r="470" spans="2:21" ht="14.4" customHeight="1" x14ac:dyDescent="0.4">
      <c r="B470" s="30">
        <f t="shared" si="47"/>
        <v>469</v>
      </c>
      <c r="C470" s="2" t="s">
        <v>493</v>
      </c>
      <c r="D470" s="2" t="s">
        <v>494</v>
      </c>
      <c r="E470" s="2">
        <v>1046</v>
      </c>
      <c r="F470" s="2" t="s">
        <v>495</v>
      </c>
      <c r="G470" s="2">
        <v>496</v>
      </c>
      <c r="H470" s="2">
        <v>1</v>
      </c>
      <c r="I470" s="2" t="s">
        <v>1252</v>
      </c>
      <c r="J470" s="31">
        <v>42165</v>
      </c>
      <c r="K470" s="31">
        <v>44347</v>
      </c>
      <c r="L470" s="31">
        <v>44926</v>
      </c>
      <c r="M470" s="2">
        <f t="shared" si="42"/>
        <v>580</v>
      </c>
      <c r="N470" s="2">
        <f>IFERROR(VLOOKUP($G470,'Breakdown Log'!$B$3:$E$940,2,FALSE),0)</f>
        <v>0</v>
      </c>
      <c r="O470" s="2">
        <f>IFERROR(VLOOKUP($G470,'Breakdown Log'!$B$3:$E$940,3,FALSE),0)</f>
        <v>0</v>
      </c>
      <c r="P470" s="2">
        <f t="shared" si="43"/>
        <v>215</v>
      </c>
      <c r="Q470" s="2">
        <f t="shared" si="44"/>
        <v>365</v>
      </c>
      <c r="R470" s="38">
        <f t="shared" si="45"/>
        <v>1.6610958904109587</v>
      </c>
      <c r="S470" s="76">
        <f t="shared" si="46"/>
        <v>2.82</v>
      </c>
      <c r="T470" s="38">
        <f>2.82/365*N470+'Breakdown Log'!$H$28*P470</f>
        <v>0</v>
      </c>
      <c r="U470" s="78">
        <f>2.82/365*O470+'Breakdown Log'!$H$28*Q470</f>
        <v>0</v>
      </c>
    </row>
    <row r="471" spans="2:21" ht="14.4" customHeight="1" x14ac:dyDescent="0.4">
      <c r="B471" s="30">
        <f t="shared" si="47"/>
        <v>470</v>
      </c>
      <c r="C471" s="2" t="s">
        <v>493</v>
      </c>
      <c r="D471" s="2" t="s">
        <v>494</v>
      </c>
      <c r="E471" s="2">
        <v>1046</v>
      </c>
      <c r="F471" s="2" t="s">
        <v>495</v>
      </c>
      <c r="G471" s="2">
        <v>497</v>
      </c>
      <c r="H471" s="2">
        <v>2</v>
      </c>
      <c r="I471" s="2" t="s">
        <v>496</v>
      </c>
      <c r="J471" s="31">
        <v>42221</v>
      </c>
      <c r="K471" s="31">
        <v>44347</v>
      </c>
      <c r="L471" s="31">
        <v>44926</v>
      </c>
      <c r="M471" s="2">
        <f t="shared" si="42"/>
        <v>580</v>
      </c>
      <c r="N471" s="2">
        <f>IFERROR(VLOOKUP($G471,'Breakdown Log'!$B$3:$E$940,2,FALSE),0)</f>
        <v>146</v>
      </c>
      <c r="O471" s="2">
        <f>IFERROR(VLOOKUP($G471,'Breakdown Log'!$B$3:$E$940,3,FALSE),0)</f>
        <v>0</v>
      </c>
      <c r="P471" s="2">
        <f t="shared" si="43"/>
        <v>69</v>
      </c>
      <c r="Q471" s="2">
        <f t="shared" si="44"/>
        <v>365</v>
      </c>
      <c r="R471" s="38">
        <f t="shared" si="45"/>
        <v>1.6610958904109587</v>
      </c>
      <c r="S471" s="76">
        <f t="shared" si="46"/>
        <v>2.82</v>
      </c>
      <c r="T471" s="38">
        <f>2.82/365*N471+'Breakdown Log'!$H$28*P471</f>
        <v>1.1279999999999999</v>
      </c>
      <c r="U471" s="78">
        <f>2.82/365*O471+'Breakdown Log'!$H$28*Q471</f>
        <v>0</v>
      </c>
    </row>
    <row r="472" spans="2:21" ht="14.4" customHeight="1" x14ac:dyDescent="0.4">
      <c r="B472" s="30">
        <f t="shared" si="47"/>
        <v>471</v>
      </c>
      <c r="C472" s="2" t="s">
        <v>493</v>
      </c>
      <c r="D472" s="2" t="s">
        <v>494</v>
      </c>
      <c r="E472" s="2">
        <v>1046</v>
      </c>
      <c r="F472" s="2" t="s">
        <v>495</v>
      </c>
      <c r="G472" s="2">
        <v>498</v>
      </c>
      <c r="H472" s="2">
        <v>3</v>
      </c>
      <c r="I472" s="2" t="s">
        <v>2550</v>
      </c>
      <c r="J472" s="31">
        <v>42165</v>
      </c>
      <c r="K472" s="31">
        <v>44347</v>
      </c>
      <c r="L472" s="31">
        <v>44926</v>
      </c>
      <c r="M472" s="2">
        <f t="shared" si="42"/>
        <v>580</v>
      </c>
      <c r="N472" s="2">
        <f>IFERROR(VLOOKUP($G472,'Breakdown Log'!$B$3:$E$940,2,FALSE),0)</f>
        <v>434</v>
      </c>
      <c r="O472" s="2">
        <f>IFERROR(VLOOKUP($G472,'Breakdown Log'!$B$3:$E$940,3,FALSE),0)</f>
        <v>0</v>
      </c>
      <c r="P472" s="2">
        <f t="shared" si="43"/>
        <v>-219</v>
      </c>
      <c r="Q472" s="2">
        <f t="shared" si="44"/>
        <v>365</v>
      </c>
      <c r="R472" s="38">
        <f t="shared" si="45"/>
        <v>1.6610958904109587</v>
      </c>
      <c r="S472" s="76">
        <f t="shared" si="46"/>
        <v>2.82</v>
      </c>
      <c r="T472" s="38">
        <f>2.82/365*N472+'Breakdown Log'!$H$28*P472</f>
        <v>3.3530958904109585</v>
      </c>
      <c r="U472" s="78">
        <f>2.82/365*O472+'Breakdown Log'!$H$28*Q472</f>
        <v>0</v>
      </c>
    </row>
    <row r="473" spans="2:21" ht="14.4" customHeight="1" x14ac:dyDescent="0.4">
      <c r="B473" s="30">
        <f t="shared" si="47"/>
        <v>472</v>
      </c>
      <c r="C473" s="2" t="s">
        <v>493</v>
      </c>
      <c r="D473" s="2" t="s">
        <v>494</v>
      </c>
      <c r="E473" s="2">
        <v>1046</v>
      </c>
      <c r="F473" s="2" t="s">
        <v>495</v>
      </c>
      <c r="G473" s="2">
        <v>499</v>
      </c>
      <c r="H473" s="2">
        <v>4</v>
      </c>
      <c r="I473" s="2" t="s">
        <v>498</v>
      </c>
      <c r="J473" s="31">
        <v>42246</v>
      </c>
      <c r="K473" s="31">
        <v>44347</v>
      </c>
      <c r="L473" s="31">
        <v>44926</v>
      </c>
      <c r="M473" s="2">
        <f t="shared" si="42"/>
        <v>580</v>
      </c>
      <c r="N473" s="2">
        <f>IFERROR(VLOOKUP($G473,'Breakdown Log'!$B$3:$E$940,2,FALSE),0)</f>
        <v>225</v>
      </c>
      <c r="O473" s="2">
        <f>IFERROR(VLOOKUP($G473,'Breakdown Log'!$B$3:$E$940,3,FALSE),0)</f>
        <v>0</v>
      </c>
      <c r="P473" s="2">
        <f t="shared" si="43"/>
        <v>-10</v>
      </c>
      <c r="Q473" s="2">
        <f t="shared" si="44"/>
        <v>365</v>
      </c>
      <c r="R473" s="38">
        <f t="shared" si="45"/>
        <v>1.6610958904109587</v>
      </c>
      <c r="S473" s="76">
        <f t="shared" si="46"/>
        <v>2.82</v>
      </c>
      <c r="T473" s="38">
        <f>2.82/365*N473+'Breakdown Log'!$H$28*P473</f>
        <v>1.7383561643835614</v>
      </c>
      <c r="U473" s="78">
        <f>2.82/365*O473+'Breakdown Log'!$H$28*Q473</f>
        <v>0</v>
      </c>
    </row>
    <row r="474" spans="2:21" ht="14.4" customHeight="1" x14ac:dyDescent="0.4">
      <c r="B474" s="30">
        <f t="shared" si="47"/>
        <v>473</v>
      </c>
      <c r="C474" s="2" t="s">
        <v>493</v>
      </c>
      <c r="D474" s="2" t="s">
        <v>494</v>
      </c>
      <c r="E474" s="2">
        <v>1046</v>
      </c>
      <c r="F474" s="2" t="s">
        <v>495</v>
      </c>
      <c r="G474" s="2">
        <v>500</v>
      </c>
      <c r="H474" s="2">
        <v>5</v>
      </c>
      <c r="I474" s="2" t="s">
        <v>499</v>
      </c>
      <c r="J474" s="31">
        <v>42165</v>
      </c>
      <c r="K474" s="31">
        <v>44347</v>
      </c>
      <c r="L474" s="31">
        <v>44926</v>
      </c>
      <c r="M474" s="2">
        <f t="shared" si="42"/>
        <v>580</v>
      </c>
      <c r="N474" s="2">
        <f>IFERROR(VLOOKUP($G474,'Breakdown Log'!$B$3:$E$940,2,FALSE),0)</f>
        <v>0</v>
      </c>
      <c r="O474" s="2">
        <f>IFERROR(VLOOKUP($G474,'Breakdown Log'!$B$3:$E$940,3,FALSE),0)</f>
        <v>0</v>
      </c>
      <c r="P474" s="2">
        <f t="shared" si="43"/>
        <v>215</v>
      </c>
      <c r="Q474" s="2">
        <f t="shared" si="44"/>
        <v>365</v>
      </c>
      <c r="R474" s="38">
        <f t="shared" si="45"/>
        <v>1.6610958904109587</v>
      </c>
      <c r="S474" s="76">
        <f t="shared" si="46"/>
        <v>2.82</v>
      </c>
      <c r="T474" s="38">
        <f>2.82/365*N474+'Breakdown Log'!$H$28*P474</f>
        <v>0</v>
      </c>
      <c r="U474" s="78">
        <f>2.82/365*O474+'Breakdown Log'!$H$28*Q474</f>
        <v>0</v>
      </c>
    </row>
    <row r="475" spans="2:21" ht="14.4" customHeight="1" x14ac:dyDescent="0.4">
      <c r="B475" s="30">
        <f t="shared" si="47"/>
        <v>474</v>
      </c>
      <c r="C475" s="2" t="s">
        <v>493</v>
      </c>
      <c r="D475" s="2" t="s">
        <v>494</v>
      </c>
      <c r="E475" s="2">
        <v>1046</v>
      </c>
      <c r="F475" s="2" t="s">
        <v>495</v>
      </c>
      <c r="G475" s="2">
        <v>501</v>
      </c>
      <c r="H475" s="2">
        <v>6</v>
      </c>
      <c r="I475" s="2" t="s">
        <v>476</v>
      </c>
      <c r="J475" s="31">
        <v>42165</v>
      </c>
      <c r="K475" s="31">
        <v>44347</v>
      </c>
      <c r="L475" s="31">
        <v>44926</v>
      </c>
      <c r="M475" s="2">
        <f t="shared" si="42"/>
        <v>580</v>
      </c>
      <c r="N475" s="2">
        <f>IFERROR(VLOOKUP($G475,'Breakdown Log'!$B$3:$E$940,2,FALSE),0)</f>
        <v>288</v>
      </c>
      <c r="O475" s="2">
        <f>IFERROR(VLOOKUP($G475,'Breakdown Log'!$B$3:$E$940,3,FALSE),0)</f>
        <v>0</v>
      </c>
      <c r="P475" s="2">
        <f t="shared" si="43"/>
        <v>-73</v>
      </c>
      <c r="Q475" s="2">
        <f t="shared" si="44"/>
        <v>365</v>
      </c>
      <c r="R475" s="38">
        <f t="shared" si="45"/>
        <v>1.6610958904109587</v>
      </c>
      <c r="S475" s="76">
        <f t="shared" si="46"/>
        <v>2.82</v>
      </c>
      <c r="T475" s="38">
        <f>2.82/365*N475+'Breakdown Log'!$H$28*P475</f>
        <v>2.2250958904109588</v>
      </c>
      <c r="U475" s="78">
        <f>2.82/365*O475+'Breakdown Log'!$H$28*Q475</f>
        <v>0</v>
      </c>
    </row>
    <row r="476" spans="2:21" ht="14.4" customHeight="1" x14ac:dyDescent="0.4">
      <c r="B476" s="30">
        <f t="shared" si="47"/>
        <v>475</v>
      </c>
      <c r="C476" s="2" t="s">
        <v>493</v>
      </c>
      <c r="D476" s="2" t="s">
        <v>494</v>
      </c>
      <c r="E476" s="2">
        <v>1046</v>
      </c>
      <c r="F476" s="2" t="s">
        <v>495</v>
      </c>
      <c r="G476" s="2">
        <v>502</v>
      </c>
      <c r="H476" s="2">
        <v>7</v>
      </c>
      <c r="I476" s="2" t="s">
        <v>2567</v>
      </c>
      <c r="J476" s="31">
        <v>42246</v>
      </c>
      <c r="K476" s="31">
        <v>44347</v>
      </c>
      <c r="L476" s="31">
        <v>44926</v>
      </c>
      <c r="M476" s="2">
        <f t="shared" si="42"/>
        <v>580</v>
      </c>
      <c r="N476" s="2">
        <f>IFERROR(VLOOKUP($G476,'Breakdown Log'!$B$3:$E$940,2,FALSE),0)</f>
        <v>215</v>
      </c>
      <c r="O476" s="2">
        <f>IFERROR(VLOOKUP($G476,'Breakdown Log'!$B$3:$E$940,3,FALSE),0)</f>
        <v>365</v>
      </c>
      <c r="P476" s="2">
        <f t="shared" si="43"/>
        <v>0</v>
      </c>
      <c r="Q476" s="2">
        <f t="shared" si="44"/>
        <v>0</v>
      </c>
      <c r="R476" s="38">
        <f t="shared" si="45"/>
        <v>1.6610958904109587</v>
      </c>
      <c r="S476" s="76">
        <f t="shared" si="46"/>
        <v>2.82</v>
      </c>
      <c r="T476" s="38">
        <f>2.82/365*N476+'Breakdown Log'!$H$28*P476</f>
        <v>1.6610958904109587</v>
      </c>
      <c r="U476" s="78">
        <f>2.82/365*O476+'Breakdown Log'!$H$28*Q476</f>
        <v>2.82</v>
      </c>
    </row>
    <row r="477" spans="2:21" ht="14.4" customHeight="1" x14ac:dyDescent="0.4">
      <c r="B477" s="30">
        <f t="shared" si="47"/>
        <v>476</v>
      </c>
      <c r="C477" s="2" t="s">
        <v>493</v>
      </c>
      <c r="D477" s="2" t="s">
        <v>494</v>
      </c>
      <c r="E477" s="2">
        <v>1046</v>
      </c>
      <c r="F477" s="2" t="s">
        <v>495</v>
      </c>
      <c r="G477" s="2">
        <v>503</v>
      </c>
      <c r="H477" s="2">
        <v>8</v>
      </c>
      <c r="I477" s="2" t="s">
        <v>2568</v>
      </c>
      <c r="J477" s="31">
        <v>42246</v>
      </c>
      <c r="K477" s="31">
        <v>44347</v>
      </c>
      <c r="L477" s="31">
        <v>44926</v>
      </c>
      <c r="M477" s="2">
        <f t="shared" si="42"/>
        <v>580</v>
      </c>
      <c r="N477" s="2">
        <f>IFERROR(VLOOKUP($G477,'Breakdown Log'!$B$3:$E$940,2,FALSE),0)</f>
        <v>0</v>
      </c>
      <c r="O477" s="2">
        <f>IFERROR(VLOOKUP($G477,'Breakdown Log'!$B$3:$E$940,3,FALSE),0)</f>
        <v>0</v>
      </c>
      <c r="P477" s="2">
        <f t="shared" si="43"/>
        <v>215</v>
      </c>
      <c r="Q477" s="2">
        <f t="shared" si="44"/>
        <v>365</v>
      </c>
      <c r="R477" s="38">
        <f t="shared" si="45"/>
        <v>1.6610958904109587</v>
      </c>
      <c r="S477" s="76">
        <f t="shared" si="46"/>
        <v>2.82</v>
      </c>
      <c r="T477" s="38">
        <f>2.82/365*N477+'Breakdown Log'!$H$28*P477</f>
        <v>0</v>
      </c>
      <c r="U477" s="78">
        <f>2.82/365*O477+'Breakdown Log'!$H$28*Q477</f>
        <v>0</v>
      </c>
    </row>
    <row r="478" spans="2:21" ht="14.4" customHeight="1" x14ac:dyDescent="0.4">
      <c r="B478" s="30">
        <f t="shared" si="47"/>
        <v>477</v>
      </c>
      <c r="C478" s="2" t="s">
        <v>493</v>
      </c>
      <c r="D478" s="2" t="s">
        <v>494</v>
      </c>
      <c r="E478" s="2">
        <v>1046</v>
      </c>
      <c r="F478" s="2" t="s">
        <v>495</v>
      </c>
      <c r="G478" s="2">
        <v>504</v>
      </c>
      <c r="H478" s="2">
        <v>9</v>
      </c>
      <c r="I478" s="2" t="s">
        <v>2569</v>
      </c>
      <c r="J478" s="31">
        <v>42246</v>
      </c>
      <c r="K478" s="31">
        <v>44347</v>
      </c>
      <c r="L478" s="31">
        <v>44926</v>
      </c>
      <c r="M478" s="2">
        <f t="shared" si="42"/>
        <v>580</v>
      </c>
      <c r="N478" s="2">
        <f>IFERROR(VLOOKUP($G478,'Breakdown Log'!$B$3:$E$940,2,FALSE),0)</f>
        <v>432</v>
      </c>
      <c r="O478" s="2">
        <f>IFERROR(VLOOKUP($G478,'Breakdown Log'!$B$3:$E$940,3,FALSE),0)</f>
        <v>0</v>
      </c>
      <c r="P478" s="2">
        <f t="shared" si="43"/>
        <v>-217</v>
      </c>
      <c r="Q478" s="2">
        <f t="shared" si="44"/>
        <v>365</v>
      </c>
      <c r="R478" s="38">
        <f t="shared" si="45"/>
        <v>1.6610958904109587</v>
      </c>
      <c r="S478" s="76">
        <f t="shared" si="46"/>
        <v>2.82</v>
      </c>
      <c r="T478" s="38">
        <f>2.82/365*N478+'Breakdown Log'!$H$28*P478</f>
        <v>3.3376438356164382</v>
      </c>
      <c r="U478" s="78">
        <f>2.82/365*O478+'Breakdown Log'!$H$28*Q478</f>
        <v>0</v>
      </c>
    </row>
    <row r="479" spans="2:21" ht="14.4" customHeight="1" x14ac:dyDescent="0.4">
      <c r="B479" s="30">
        <f t="shared" si="47"/>
        <v>478</v>
      </c>
      <c r="C479" s="2" t="s">
        <v>493</v>
      </c>
      <c r="D479" s="2" t="s">
        <v>494</v>
      </c>
      <c r="E479" s="2">
        <v>1046</v>
      </c>
      <c r="F479" s="2" t="s">
        <v>495</v>
      </c>
      <c r="G479" s="2">
        <v>505</v>
      </c>
      <c r="H479" s="2">
        <v>10</v>
      </c>
      <c r="I479" s="2" t="s">
        <v>1073</v>
      </c>
      <c r="J479" s="31">
        <v>42246</v>
      </c>
      <c r="K479" s="31">
        <v>44347</v>
      </c>
      <c r="L479" s="31">
        <v>44926</v>
      </c>
      <c r="M479" s="2">
        <f t="shared" si="42"/>
        <v>580</v>
      </c>
      <c r="N479" s="2">
        <f>IFERROR(VLOOKUP($G479,'Breakdown Log'!$B$3:$E$940,2,FALSE),0)</f>
        <v>144</v>
      </c>
      <c r="O479" s="2">
        <f>IFERROR(VLOOKUP($G479,'Breakdown Log'!$B$3:$E$940,3,FALSE),0)</f>
        <v>0</v>
      </c>
      <c r="P479" s="2">
        <f t="shared" si="43"/>
        <v>71</v>
      </c>
      <c r="Q479" s="2">
        <f t="shared" si="44"/>
        <v>365</v>
      </c>
      <c r="R479" s="38">
        <f t="shared" si="45"/>
        <v>1.6610958904109587</v>
      </c>
      <c r="S479" s="76">
        <f t="shared" si="46"/>
        <v>2.82</v>
      </c>
      <c r="T479" s="38">
        <f>2.82/365*N479+'Breakdown Log'!$H$28*P479</f>
        <v>1.1125479452054794</v>
      </c>
      <c r="U479" s="78">
        <f>2.82/365*O479+'Breakdown Log'!$H$28*Q479</f>
        <v>0</v>
      </c>
    </row>
    <row r="480" spans="2:21" ht="14.4" customHeight="1" x14ac:dyDescent="0.4">
      <c r="B480" s="30">
        <f t="shared" si="47"/>
        <v>479</v>
      </c>
      <c r="C480" s="2" t="s">
        <v>493</v>
      </c>
      <c r="D480" s="2" t="s">
        <v>494</v>
      </c>
      <c r="E480" s="2">
        <v>1046</v>
      </c>
      <c r="F480" s="2" t="s">
        <v>495</v>
      </c>
      <c r="G480" s="2">
        <v>506</v>
      </c>
      <c r="H480" s="2">
        <v>11</v>
      </c>
      <c r="I480" s="2" t="s">
        <v>2570</v>
      </c>
      <c r="J480" s="31">
        <v>42246</v>
      </c>
      <c r="K480" s="31">
        <v>44347</v>
      </c>
      <c r="L480" s="31">
        <v>44926</v>
      </c>
      <c r="M480" s="2">
        <f t="shared" si="42"/>
        <v>580</v>
      </c>
      <c r="N480" s="2">
        <f>IFERROR(VLOOKUP($G480,'Breakdown Log'!$B$3:$E$940,2,FALSE),0)</f>
        <v>0</v>
      </c>
      <c r="O480" s="2">
        <f>IFERROR(VLOOKUP($G480,'Breakdown Log'!$B$3:$E$940,3,FALSE),0)</f>
        <v>0</v>
      </c>
      <c r="P480" s="2">
        <f t="shared" si="43"/>
        <v>215</v>
      </c>
      <c r="Q480" s="2">
        <f t="shared" si="44"/>
        <v>365</v>
      </c>
      <c r="R480" s="38">
        <f t="shared" si="45"/>
        <v>1.6610958904109587</v>
      </c>
      <c r="S480" s="76">
        <f t="shared" si="46"/>
        <v>2.82</v>
      </c>
      <c r="T480" s="38">
        <f>2.82/365*N480+'Breakdown Log'!$H$28*P480</f>
        <v>0</v>
      </c>
      <c r="U480" s="78">
        <f>2.82/365*O480+'Breakdown Log'!$H$28*Q480</f>
        <v>0</v>
      </c>
    </row>
    <row r="481" spans="2:21" ht="14.4" customHeight="1" x14ac:dyDescent="0.4">
      <c r="B481" s="30">
        <f t="shared" si="47"/>
        <v>480</v>
      </c>
      <c r="C481" s="2" t="s">
        <v>493</v>
      </c>
      <c r="D481" s="2" t="s">
        <v>494</v>
      </c>
      <c r="E481" s="2">
        <v>1046</v>
      </c>
      <c r="F481" s="2" t="s">
        <v>495</v>
      </c>
      <c r="G481" s="2">
        <v>507</v>
      </c>
      <c r="H481" s="2">
        <v>12</v>
      </c>
      <c r="I481" s="2" t="s">
        <v>500</v>
      </c>
      <c r="J481" s="31">
        <v>42246</v>
      </c>
      <c r="K481" s="31">
        <v>44347</v>
      </c>
      <c r="L481" s="31">
        <v>44926</v>
      </c>
      <c r="M481" s="2">
        <f t="shared" si="42"/>
        <v>580</v>
      </c>
      <c r="N481" s="2">
        <f>IFERROR(VLOOKUP($G481,'Breakdown Log'!$B$3:$E$940,2,FALSE),0)</f>
        <v>0</v>
      </c>
      <c r="O481" s="2">
        <f>IFERROR(VLOOKUP($G481,'Breakdown Log'!$B$3:$E$940,3,FALSE),0)</f>
        <v>0</v>
      </c>
      <c r="P481" s="2">
        <f t="shared" si="43"/>
        <v>215</v>
      </c>
      <c r="Q481" s="2">
        <f t="shared" si="44"/>
        <v>365</v>
      </c>
      <c r="R481" s="38">
        <f t="shared" si="45"/>
        <v>1.6610958904109587</v>
      </c>
      <c r="S481" s="76">
        <f t="shared" si="46"/>
        <v>2.82</v>
      </c>
      <c r="T481" s="38">
        <f>2.82/365*N481+'Breakdown Log'!$H$28*P481</f>
        <v>0</v>
      </c>
      <c r="U481" s="78">
        <f>2.82/365*O481+'Breakdown Log'!$H$28*Q481</f>
        <v>0</v>
      </c>
    </row>
    <row r="482" spans="2:21" ht="14.4" customHeight="1" x14ac:dyDescent="0.4">
      <c r="B482" s="30">
        <f t="shared" si="47"/>
        <v>481</v>
      </c>
      <c r="C482" s="2" t="s">
        <v>493</v>
      </c>
      <c r="D482" s="2" t="s">
        <v>494</v>
      </c>
      <c r="E482" s="2">
        <v>1046</v>
      </c>
      <c r="F482" s="2" t="s">
        <v>495</v>
      </c>
      <c r="G482" s="2">
        <v>508</v>
      </c>
      <c r="H482" s="2">
        <v>13</v>
      </c>
      <c r="I482" s="2" t="s">
        <v>501</v>
      </c>
      <c r="J482" s="31">
        <v>42958</v>
      </c>
      <c r="K482" s="31">
        <v>44347</v>
      </c>
      <c r="L482" s="31">
        <v>44926</v>
      </c>
      <c r="M482" s="2">
        <f t="shared" si="42"/>
        <v>580</v>
      </c>
      <c r="N482" s="2">
        <f>IFERROR(VLOOKUP($G482,'Breakdown Log'!$B$3:$E$940,2,FALSE),0)</f>
        <v>215</v>
      </c>
      <c r="O482" s="2">
        <f>IFERROR(VLOOKUP($G482,'Breakdown Log'!$B$3:$E$940,3,FALSE),0)</f>
        <v>365</v>
      </c>
      <c r="P482" s="2">
        <f t="shared" si="43"/>
        <v>0</v>
      </c>
      <c r="Q482" s="2">
        <f t="shared" si="44"/>
        <v>0</v>
      </c>
      <c r="R482" s="38">
        <f t="shared" si="45"/>
        <v>1.6610958904109587</v>
      </c>
      <c r="S482" s="76">
        <f t="shared" si="46"/>
        <v>2.82</v>
      </c>
      <c r="T482" s="38">
        <f>2.82/365*N482+'Breakdown Log'!$H$28*P482</f>
        <v>1.6610958904109587</v>
      </c>
      <c r="U482" s="78">
        <f>2.82/365*O482+'Breakdown Log'!$H$28*Q482</f>
        <v>2.82</v>
      </c>
    </row>
    <row r="483" spans="2:21" ht="14.4" customHeight="1" x14ac:dyDescent="0.4">
      <c r="B483" s="30">
        <f t="shared" si="47"/>
        <v>482</v>
      </c>
      <c r="C483" s="2" t="s">
        <v>493</v>
      </c>
      <c r="D483" s="2" t="s">
        <v>494</v>
      </c>
      <c r="E483" s="2">
        <v>1046</v>
      </c>
      <c r="F483" s="2" t="s">
        <v>495</v>
      </c>
      <c r="G483" s="2">
        <v>509</v>
      </c>
      <c r="H483" s="2">
        <v>14</v>
      </c>
      <c r="I483" s="2" t="s">
        <v>502</v>
      </c>
      <c r="J483" s="31">
        <v>42246</v>
      </c>
      <c r="K483" s="31">
        <v>44347</v>
      </c>
      <c r="L483" s="31">
        <v>44926</v>
      </c>
      <c r="M483" s="2">
        <f t="shared" si="42"/>
        <v>580</v>
      </c>
      <c r="N483" s="2">
        <f>IFERROR(VLOOKUP($G483,'Breakdown Log'!$B$3:$E$940,2,FALSE),0)</f>
        <v>215</v>
      </c>
      <c r="O483" s="2">
        <f>IFERROR(VLOOKUP($G483,'Breakdown Log'!$B$3:$E$940,3,FALSE),0)</f>
        <v>365</v>
      </c>
      <c r="P483" s="2">
        <f t="shared" si="43"/>
        <v>0</v>
      </c>
      <c r="Q483" s="2">
        <f t="shared" si="44"/>
        <v>0</v>
      </c>
      <c r="R483" s="38">
        <f t="shared" si="45"/>
        <v>1.6610958904109587</v>
      </c>
      <c r="S483" s="76">
        <f t="shared" si="46"/>
        <v>2.82</v>
      </c>
      <c r="T483" s="38">
        <f>2.82/365*N483+'Breakdown Log'!$H$28*P483</f>
        <v>1.6610958904109587</v>
      </c>
      <c r="U483" s="78">
        <f>2.82/365*O483+'Breakdown Log'!$H$28*Q483</f>
        <v>2.82</v>
      </c>
    </row>
    <row r="484" spans="2:21" ht="14.4" customHeight="1" x14ac:dyDescent="0.4">
      <c r="B484" s="30">
        <f t="shared" si="47"/>
        <v>483</v>
      </c>
      <c r="C484" s="2" t="s">
        <v>493</v>
      </c>
      <c r="D484" s="2" t="s">
        <v>494</v>
      </c>
      <c r="E484" s="2">
        <v>1046</v>
      </c>
      <c r="F484" s="2" t="s">
        <v>495</v>
      </c>
      <c r="G484" s="2">
        <v>510</v>
      </c>
      <c r="H484" s="2">
        <v>15</v>
      </c>
      <c r="I484" s="2" t="s">
        <v>2684</v>
      </c>
      <c r="J484" s="31">
        <v>42962</v>
      </c>
      <c r="K484" s="31">
        <v>44347</v>
      </c>
      <c r="L484" s="31">
        <v>44926</v>
      </c>
      <c r="M484" s="2">
        <f t="shared" si="42"/>
        <v>580</v>
      </c>
      <c r="N484" s="2">
        <f>IFERROR(VLOOKUP($G484,'Breakdown Log'!$B$3:$E$940,2,FALSE),0)</f>
        <v>0</v>
      </c>
      <c r="O484" s="2">
        <f>IFERROR(VLOOKUP($G484,'Breakdown Log'!$B$3:$E$940,3,FALSE),0)</f>
        <v>0</v>
      </c>
      <c r="P484" s="2">
        <f t="shared" si="43"/>
        <v>215</v>
      </c>
      <c r="Q484" s="2">
        <f t="shared" si="44"/>
        <v>365</v>
      </c>
      <c r="R484" s="38">
        <f t="shared" si="45"/>
        <v>1.6610958904109587</v>
      </c>
      <c r="S484" s="76">
        <f t="shared" si="46"/>
        <v>2.82</v>
      </c>
      <c r="T484" s="38">
        <f>2.82/365*N484+'Breakdown Log'!$H$28*P484</f>
        <v>0</v>
      </c>
      <c r="U484" s="78">
        <f>2.82/365*O484+'Breakdown Log'!$H$28*Q484</f>
        <v>0</v>
      </c>
    </row>
    <row r="485" spans="2:21" ht="14.4" customHeight="1" x14ac:dyDescent="0.4">
      <c r="B485" s="30">
        <f t="shared" si="47"/>
        <v>484</v>
      </c>
      <c r="C485" s="2" t="s">
        <v>45</v>
      </c>
      <c r="D485" s="2" t="s">
        <v>230</v>
      </c>
      <c r="E485" s="2">
        <v>27</v>
      </c>
      <c r="F485" s="2" t="s">
        <v>230</v>
      </c>
      <c r="G485" s="2">
        <v>512</v>
      </c>
      <c r="H485" s="2">
        <v>118</v>
      </c>
      <c r="I485" s="2" t="s">
        <v>503</v>
      </c>
      <c r="J485" s="31">
        <v>42122</v>
      </c>
      <c r="K485" s="31">
        <v>44347</v>
      </c>
      <c r="L485" s="31">
        <v>44926</v>
      </c>
      <c r="M485" s="2">
        <f t="shared" si="42"/>
        <v>580</v>
      </c>
      <c r="N485" s="2">
        <f>IFERROR(VLOOKUP($G485,'Breakdown Log'!$B$3:$E$940,2,FALSE),0)</f>
        <v>0</v>
      </c>
      <c r="O485" s="2">
        <f>IFERROR(VLOOKUP($G485,'Breakdown Log'!$B$3:$E$940,3,FALSE),0)</f>
        <v>0</v>
      </c>
      <c r="P485" s="2">
        <f t="shared" si="43"/>
        <v>215</v>
      </c>
      <c r="Q485" s="2">
        <f t="shared" si="44"/>
        <v>365</v>
      </c>
      <c r="R485" s="38">
        <f t="shared" si="45"/>
        <v>1.6610958904109587</v>
      </c>
      <c r="S485" s="76">
        <f t="shared" si="46"/>
        <v>2.82</v>
      </c>
      <c r="T485" s="38">
        <f>2.82/365*N485+'Breakdown Log'!$H$28*P485</f>
        <v>0</v>
      </c>
      <c r="U485" s="78">
        <f>2.82/365*O485+'Breakdown Log'!$H$28*Q485</f>
        <v>0</v>
      </c>
    </row>
    <row r="486" spans="2:21" ht="14.4" customHeight="1" x14ac:dyDescent="0.4">
      <c r="B486" s="30">
        <f t="shared" si="47"/>
        <v>485</v>
      </c>
      <c r="C486" s="2" t="s">
        <v>45</v>
      </c>
      <c r="D486" s="2" t="s">
        <v>230</v>
      </c>
      <c r="E486" s="2">
        <v>27</v>
      </c>
      <c r="F486" s="2" t="s">
        <v>230</v>
      </c>
      <c r="G486" s="2">
        <v>513</v>
      </c>
      <c r="H486" s="2">
        <v>119</v>
      </c>
      <c r="I486" s="2" t="s">
        <v>504</v>
      </c>
      <c r="J486" s="31">
        <v>42272</v>
      </c>
      <c r="K486" s="31">
        <v>44347</v>
      </c>
      <c r="L486" s="31">
        <v>44926</v>
      </c>
      <c r="M486" s="2">
        <f t="shared" si="42"/>
        <v>580</v>
      </c>
      <c r="N486" s="2">
        <f>IFERROR(VLOOKUP($G486,'Breakdown Log'!$B$3:$E$940,2,FALSE),0)</f>
        <v>0</v>
      </c>
      <c r="O486" s="2">
        <f>IFERROR(VLOOKUP($G486,'Breakdown Log'!$B$3:$E$940,3,FALSE),0)</f>
        <v>0</v>
      </c>
      <c r="P486" s="2">
        <f t="shared" si="43"/>
        <v>215</v>
      </c>
      <c r="Q486" s="2">
        <f t="shared" si="44"/>
        <v>365</v>
      </c>
      <c r="R486" s="38">
        <f t="shared" si="45"/>
        <v>1.6610958904109587</v>
      </c>
      <c r="S486" s="76">
        <f t="shared" si="46"/>
        <v>2.82</v>
      </c>
      <c r="T486" s="38">
        <f>2.82/365*N486+'Breakdown Log'!$H$28*P486</f>
        <v>0</v>
      </c>
      <c r="U486" s="78">
        <f>2.82/365*O486+'Breakdown Log'!$H$28*Q486</f>
        <v>0</v>
      </c>
    </row>
    <row r="487" spans="2:21" ht="14.4" customHeight="1" x14ac:dyDescent="0.4">
      <c r="B487" s="30">
        <f t="shared" si="47"/>
        <v>486</v>
      </c>
      <c r="C487" s="2" t="s">
        <v>45</v>
      </c>
      <c r="D487" s="2" t="s">
        <v>230</v>
      </c>
      <c r="E487" s="2">
        <v>27</v>
      </c>
      <c r="F487" s="2" t="s">
        <v>230</v>
      </c>
      <c r="G487" s="2">
        <v>514</v>
      </c>
      <c r="H487" s="2">
        <v>120</v>
      </c>
      <c r="I487" s="2" t="s">
        <v>505</v>
      </c>
      <c r="J487" s="31">
        <v>42675</v>
      </c>
      <c r="K487" s="31">
        <v>44347</v>
      </c>
      <c r="L487" s="31">
        <v>44926</v>
      </c>
      <c r="M487" s="2">
        <f t="shared" si="42"/>
        <v>580</v>
      </c>
      <c r="N487" s="2">
        <f>IFERROR(VLOOKUP($G487,'Breakdown Log'!$B$3:$E$940,2,FALSE),0)</f>
        <v>0</v>
      </c>
      <c r="O487" s="2">
        <f>IFERROR(VLOOKUP($G487,'Breakdown Log'!$B$3:$E$940,3,FALSE),0)</f>
        <v>0</v>
      </c>
      <c r="P487" s="2">
        <f t="shared" si="43"/>
        <v>215</v>
      </c>
      <c r="Q487" s="2">
        <f t="shared" si="44"/>
        <v>365</v>
      </c>
      <c r="R487" s="38">
        <f t="shared" si="45"/>
        <v>1.6610958904109587</v>
      </c>
      <c r="S487" s="76">
        <f t="shared" si="46"/>
        <v>2.82</v>
      </c>
      <c r="T487" s="38">
        <f>2.82/365*N487+'Breakdown Log'!$H$28*P487</f>
        <v>0</v>
      </c>
      <c r="U487" s="78">
        <f>2.82/365*O487+'Breakdown Log'!$H$28*Q487</f>
        <v>0</v>
      </c>
    </row>
    <row r="488" spans="2:21" ht="14.4" customHeight="1" x14ac:dyDescent="0.4">
      <c r="B488" s="30">
        <f t="shared" si="47"/>
        <v>487</v>
      </c>
      <c r="C488" s="2" t="s">
        <v>49</v>
      </c>
      <c r="D488" s="2" t="s">
        <v>50</v>
      </c>
      <c r="E488" s="2">
        <v>1114</v>
      </c>
      <c r="F488" s="2" t="s">
        <v>50</v>
      </c>
      <c r="G488" s="2">
        <v>515</v>
      </c>
      <c r="H488" s="2">
        <v>31</v>
      </c>
      <c r="I488" s="2" t="s">
        <v>506</v>
      </c>
      <c r="J488" s="31">
        <v>42454</v>
      </c>
      <c r="K488" s="31">
        <v>44347</v>
      </c>
      <c r="L488" s="31">
        <v>44926</v>
      </c>
      <c r="M488" s="2">
        <f t="shared" si="42"/>
        <v>580</v>
      </c>
      <c r="N488" s="2">
        <f>IFERROR(VLOOKUP($G488,'Breakdown Log'!$B$3:$E$940,2,FALSE),0)</f>
        <v>0</v>
      </c>
      <c r="O488" s="2">
        <f>IFERROR(VLOOKUP($G488,'Breakdown Log'!$B$3:$E$940,3,FALSE),0)</f>
        <v>2</v>
      </c>
      <c r="P488" s="2">
        <f t="shared" si="43"/>
        <v>215</v>
      </c>
      <c r="Q488" s="2">
        <f t="shared" si="44"/>
        <v>363</v>
      </c>
      <c r="R488" s="38">
        <f t="shared" si="45"/>
        <v>1.6610958904109587</v>
      </c>
      <c r="S488" s="76">
        <f t="shared" si="46"/>
        <v>2.82</v>
      </c>
      <c r="T488" s="38">
        <f>2.82/365*N488+'Breakdown Log'!$H$28*P488</f>
        <v>0</v>
      </c>
      <c r="U488" s="78">
        <f>2.82/365*O488+'Breakdown Log'!$H$28*Q488</f>
        <v>1.5452054794520546E-2</v>
      </c>
    </row>
    <row r="489" spans="2:21" ht="14.4" customHeight="1" x14ac:dyDescent="0.4">
      <c r="B489" s="30">
        <f t="shared" si="47"/>
        <v>488</v>
      </c>
      <c r="C489" s="2" t="s">
        <v>45</v>
      </c>
      <c r="D489" s="2" t="s">
        <v>230</v>
      </c>
      <c r="E489" s="2">
        <v>27</v>
      </c>
      <c r="F489" s="2" t="s">
        <v>230</v>
      </c>
      <c r="G489" s="2">
        <v>516</v>
      </c>
      <c r="H489" s="2">
        <v>122</v>
      </c>
      <c r="I489" s="2" t="s">
        <v>168</v>
      </c>
      <c r="J489" s="31">
        <v>42531</v>
      </c>
      <c r="K489" s="31">
        <v>44347</v>
      </c>
      <c r="L489" s="31">
        <v>44926</v>
      </c>
      <c r="M489" s="2">
        <f t="shared" si="42"/>
        <v>580</v>
      </c>
      <c r="N489" s="2">
        <f>IFERROR(VLOOKUP($G489,'Breakdown Log'!$B$3:$E$940,2,FALSE),0)</f>
        <v>0</v>
      </c>
      <c r="O489" s="2">
        <f>IFERROR(VLOOKUP($G489,'Breakdown Log'!$B$3:$E$940,3,FALSE),0)</f>
        <v>0</v>
      </c>
      <c r="P489" s="2">
        <f t="shared" si="43"/>
        <v>215</v>
      </c>
      <c r="Q489" s="2">
        <f t="shared" si="44"/>
        <v>365</v>
      </c>
      <c r="R489" s="38">
        <f t="shared" si="45"/>
        <v>1.6610958904109587</v>
      </c>
      <c r="S489" s="76">
        <f t="shared" si="46"/>
        <v>2.82</v>
      </c>
      <c r="T489" s="38">
        <f>2.82/365*N489+'Breakdown Log'!$H$28*P489</f>
        <v>0</v>
      </c>
      <c r="U489" s="78">
        <f>2.82/365*O489+'Breakdown Log'!$H$28*Q489</f>
        <v>0</v>
      </c>
    </row>
    <row r="490" spans="2:21" ht="14.4" customHeight="1" x14ac:dyDescent="0.4">
      <c r="B490" s="30">
        <f t="shared" si="47"/>
        <v>489</v>
      </c>
      <c r="C490" s="2" t="s">
        <v>151</v>
      </c>
      <c r="D490" s="2" t="s">
        <v>510</v>
      </c>
      <c r="E490" s="2">
        <v>1047</v>
      </c>
      <c r="F490" s="2" t="s">
        <v>511</v>
      </c>
      <c r="G490" s="2">
        <v>520</v>
      </c>
      <c r="H490" s="2">
        <v>1</v>
      </c>
      <c r="I490" s="2" t="s">
        <v>512</v>
      </c>
      <c r="J490" s="31">
        <v>42194</v>
      </c>
      <c r="K490" s="31">
        <v>44347</v>
      </c>
      <c r="L490" s="31">
        <v>44926</v>
      </c>
      <c r="M490" s="2">
        <f t="shared" si="42"/>
        <v>580</v>
      </c>
      <c r="N490" s="2">
        <f>IFERROR(VLOOKUP($G490,'Breakdown Log'!$B$3:$E$940,2,FALSE),0)</f>
        <v>215</v>
      </c>
      <c r="O490" s="2">
        <f>IFERROR(VLOOKUP($G490,'Breakdown Log'!$B$3:$E$940,3,FALSE),0)</f>
        <v>365</v>
      </c>
      <c r="P490" s="2">
        <f t="shared" si="43"/>
        <v>0</v>
      </c>
      <c r="Q490" s="2">
        <f t="shared" si="44"/>
        <v>0</v>
      </c>
      <c r="R490" s="38">
        <f t="shared" si="45"/>
        <v>1.6610958904109587</v>
      </c>
      <c r="S490" s="76">
        <f t="shared" si="46"/>
        <v>2.82</v>
      </c>
      <c r="T490" s="38">
        <f>2.82/365*N490+'Breakdown Log'!$H$28*P490</f>
        <v>1.6610958904109587</v>
      </c>
      <c r="U490" s="78">
        <f>2.82/365*O490+'Breakdown Log'!$H$28*Q490</f>
        <v>2.82</v>
      </c>
    </row>
    <row r="491" spans="2:21" ht="14.4" customHeight="1" x14ac:dyDescent="0.4">
      <c r="B491" s="30">
        <f t="shared" si="47"/>
        <v>490</v>
      </c>
      <c r="C491" s="2" t="s">
        <v>151</v>
      </c>
      <c r="D491" s="2" t="s">
        <v>510</v>
      </c>
      <c r="E491" s="2">
        <v>1047</v>
      </c>
      <c r="F491" s="2" t="s">
        <v>511</v>
      </c>
      <c r="G491" s="2">
        <v>521</v>
      </c>
      <c r="H491" s="2">
        <v>2</v>
      </c>
      <c r="I491" s="2" t="s">
        <v>513</v>
      </c>
      <c r="J491" s="31">
        <v>42175</v>
      </c>
      <c r="K491" s="31">
        <v>44347</v>
      </c>
      <c r="L491" s="31">
        <v>44926</v>
      </c>
      <c r="M491" s="2">
        <f t="shared" si="42"/>
        <v>580</v>
      </c>
      <c r="N491" s="2">
        <f>IFERROR(VLOOKUP($G491,'Breakdown Log'!$B$3:$E$940,2,FALSE),0)</f>
        <v>0</v>
      </c>
      <c r="O491" s="2">
        <f>IFERROR(VLOOKUP($G491,'Breakdown Log'!$B$3:$E$940,3,FALSE),0)</f>
        <v>0</v>
      </c>
      <c r="P491" s="2">
        <f t="shared" si="43"/>
        <v>215</v>
      </c>
      <c r="Q491" s="2">
        <f t="shared" si="44"/>
        <v>365</v>
      </c>
      <c r="R491" s="38">
        <f t="shared" si="45"/>
        <v>1.6610958904109587</v>
      </c>
      <c r="S491" s="76">
        <f t="shared" si="46"/>
        <v>2.82</v>
      </c>
      <c r="T491" s="38">
        <f>2.82/365*N491+'Breakdown Log'!$H$28*P491</f>
        <v>0</v>
      </c>
      <c r="U491" s="78">
        <f>2.82/365*O491+'Breakdown Log'!$H$28*Q491</f>
        <v>0</v>
      </c>
    </row>
    <row r="492" spans="2:21" ht="14.4" customHeight="1" x14ac:dyDescent="0.4">
      <c r="B492" s="30">
        <f t="shared" si="47"/>
        <v>491</v>
      </c>
      <c r="C492" s="2" t="s">
        <v>151</v>
      </c>
      <c r="D492" s="2" t="s">
        <v>510</v>
      </c>
      <c r="E492" s="2">
        <v>1047</v>
      </c>
      <c r="F492" s="2" t="s">
        <v>511</v>
      </c>
      <c r="G492" s="2">
        <v>522</v>
      </c>
      <c r="H492" s="2">
        <v>3</v>
      </c>
      <c r="I492" s="2" t="s">
        <v>514</v>
      </c>
      <c r="J492" s="31">
        <v>42226</v>
      </c>
      <c r="K492" s="31">
        <v>44347</v>
      </c>
      <c r="L492" s="31">
        <v>44926</v>
      </c>
      <c r="M492" s="2">
        <f t="shared" si="42"/>
        <v>580</v>
      </c>
      <c r="N492" s="2">
        <f>IFERROR(VLOOKUP($G492,'Breakdown Log'!$B$3:$E$940,2,FALSE),0)</f>
        <v>0</v>
      </c>
      <c r="O492" s="2">
        <f>IFERROR(VLOOKUP($G492,'Breakdown Log'!$B$3:$E$940,3,FALSE),0)</f>
        <v>0</v>
      </c>
      <c r="P492" s="2">
        <f t="shared" si="43"/>
        <v>215</v>
      </c>
      <c r="Q492" s="2">
        <f t="shared" si="44"/>
        <v>365</v>
      </c>
      <c r="R492" s="38">
        <f t="shared" si="45"/>
        <v>1.6610958904109587</v>
      </c>
      <c r="S492" s="76">
        <f t="shared" si="46"/>
        <v>2.82</v>
      </c>
      <c r="T492" s="38">
        <f>2.82/365*N492+'Breakdown Log'!$H$28*P492</f>
        <v>0</v>
      </c>
      <c r="U492" s="78">
        <f>2.82/365*O492+'Breakdown Log'!$H$28*Q492</f>
        <v>0</v>
      </c>
    </row>
    <row r="493" spans="2:21" ht="14.4" customHeight="1" x14ac:dyDescent="0.4">
      <c r="B493" s="30">
        <f t="shared" si="47"/>
        <v>492</v>
      </c>
      <c r="C493" s="2" t="s">
        <v>151</v>
      </c>
      <c r="D493" s="2" t="s">
        <v>510</v>
      </c>
      <c r="E493" s="2">
        <v>1047</v>
      </c>
      <c r="F493" s="2" t="s">
        <v>511</v>
      </c>
      <c r="G493" s="2">
        <v>523</v>
      </c>
      <c r="H493" s="2">
        <v>4</v>
      </c>
      <c r="I493" s="2" t="s">
        <v>515</v>
      </c>
      <c r="J493" s="31">
        <v>42233</v>
      </c>
      <c r="K493" s="31">
        <v>44347</v>
      </c>
      <c r="L493" s="31">
        <v>44926</v>
      </c>
      <c r="M493" s="2">
        <f t="shared" si="42"/>
        <v>580</v>
      </c>
      <c r="N493" s="2">
        <f>IFERROR(VLOOKUP($G493,'Breakdown Log'!$B$3:$E$940,2,FALSE),0)</f>
        <v>0</v>
      </c>
      <c r="O493" s="2">
        <f>IFERROR(VLOOKUP($G493,'Breakdown Log'!$B$3:$E$940,3,FALSE),0)</f>
        <v>0</v>
      </c>
      <c r="P493" s="2">
        <f t="shared" si="43"/>
        <v>215</v>
      </c>
      <c r="Q493" s="2">
        <f t="shared" si="44"/>
        <v>365</v>
      </c>
      <c r="R493" s="38">
        <f t="shared" si="45"/>
        <v>1.6610958904109587</v>
      </c>
      <c r="S493" s="76">
        <f t="shared" si="46"/>
        <v>2.82</v>
      </c>
      <c r="T493" s="38">
        <f>2.82/365*N493+'Breakdown Log'!$H$28*P493</f>
        <v>0</v>
      </c>
      <c r="U493" s="78">
        <f>2.82/365*O493+'Breakdown Log'!$H$28*Q493</f>
        <v>0</v>
      </c>
    </row>
    <row r="494" spans="2:21" ht="14.4" customHeight="1" x14ac:dyDescent="0.4">
      <c r="B494" s="30">
        <f t="shared" si="47"/>
        <v>493</v>
      </c>
      <c r="C494" s="2" t="s">
        <v>151</v>
      </c>
      <c r="D494" s="2" t="s">
        <v>510</v>
      </c>
      <c r="E494" s="2">
        <v>1047</v>
      </c>
      <c r="F494" s="2" t="s">
        <v>511</v>
      </c>
      <c r="G494" s="2">
        <v>524</v>
      </c>
      <c r="H494" s="2">
        <v>5</v>
      </c>
      <c r="I494" s="2" t="s">
        <v>516</v>
      </c>
      <c r="J494" s="31">
        <v>42226</v>
      </c>
      <c r="K494" s="31">
        <v>44347</v>
      </c>
      <c r="L494" s="31">
        <v>44926</v>
      </c>
      <c r="M494" s="2">
        <f t="shared" si="42"/>
        <v>580</v>
      </c>
      <c r="N494" s="2">
        <f>IFERROR(VLOOKUP($G494,'Breakdown Log'!$B$3:$E$940,2,FALSE),0)</f>
        <v>0</v>
      </c>
      <c r="O494" s="2">
        <f>IFERROR(VLOOKUP($G494,'Breakdown Log'!$B$3:$E$940,3,FALSE),0)</f>
        <v>0</v>
      </c>
      <c r="P494" s="2">
        <f t="shared" si="43"/>
        <v>215</v>
      </c>
      <c r="Q494" s="2">
        <f t="shared" si="44"/>
        <v>365</v>
      </c>
      <c r="R494" s="38">
        <f t="shared" si="45"/>
        <v>1.6610958904109587</v>
      </c>
      <c r="S494" s="76">
        <f t="shared" si="46"/>
        <v>2.82</v>
      </c>
      <c r="T494" s="38">
        <f>2.82/365*N494+'Breakdown Log'!$H$28*P494</f>
        <v>0</v>
      </c>
      <c r="U494" s="78">
        <f>2.82/365*O494+'Breakdown Log'!$H$28*Q494</f>
        <v>0</v>
      </c>
    </row>
    <row r="495" spans="2:21" ht="14.4" customHeight="1" x14ac:dyDescent="0.4">
      <c r="B495" s="30">
        <f t="shared" si="47"/>
        <v>494</v>
      </c>
      <c r="C495" s="2" t="s">
        <v>151</v>
      </c>
      <c r="D495" s="2" t="s">
        <v>510</v>
      </c>
      <c r="E495" s="2">
        <v>1047</v>
      </c>
      <c r="F495" s="2" t="s">
        <v>511</v>
      </c>
      <c r="G495" s="2">
        <v>525</v>
      </c>
      <c r="H495" s="2">
        <v>6</v>
      </c>
      <c r="I495" s="2" t="s">
        <v>517</v>
      </c>
      <c r="J495" s="31">
        <v>42221</v>
      </c>
      <c r="K495" s="31">
        <v>44347</v>
      </c>
      <c r="L495" s="31">
        <v>44926</v>
      </c>
      <c r="M495" s="2">
        <f t="shared" si="42"/>
        <v>580</v>
      </c>
      <c r="N495" s="2">
        <f>IFERROR(VLOOKUP($G495,'Breakdown Log'!$B$3:$E$940,2,FALSE),0)</f>
        <v>0</v>
      </c>
      <c r="O495" s="2">
        <f>IFERROR(VLOOKUP($G495,'Breakdown Log'!$B$3:$E$940,3,FALSE),0)</f>
        <v>0</v>
      </c>
      <c r="P495" s="2">
        <f t="shared" si="43"/>
        <v>215</v>
      </c>
      <c r="Q495" s="2">
        <f t="shared" si="44"/>
        <v>365</v>
      </c>
      <c r="R495" s="38">
        <f t="shared" si="45"/>
        <v>1.6610958904109587</v>
      </c>
      <c r="S495" s="76">
        <f t="shared" si="46"/>
        <v>2.82</v>
      </c>
      <c r="T495" s="38">
        <f>2.82/365*N495+'Breakdown Log'!$H$28*P495</f>
        <v>0</v>
      </c>
      <c r="U495" s="78">
        <f>2.82/365*O495+'Breakdown Log'!$H$28*Q495</f>
        <v>0</v>
      </c>
    </row>
    <row r="496" spans="2:21" ht="14.4" customHeight="1" x14ac:dyDescent="0.4">
      <c r="B496" s="30">
        <f t="shared" si="47"/>
        <v>495</v>
      </c>
      <c r="C496" s="2" t="s">
        <v>518</v>
      </c>
      <c r="D496" s="2" t="s">
        <v>519</v>
      </c>
      <c r="E496" s="2">
        <v>1049</v>
      </c>
      <c r="F496" s="2" t="s">
        <v>519</v>
      </c>
      <c r="G496" s="2">
        <v>526</v>
      </c>
      <c r="H496" s="2">
        <v>1</v>
      </c>
      <c r="I496" s="2" t="s">
        <v>520</v>
      </c>
      <c r="J496" s="31">
        <v>42196</v>
      </c>
      <c r="K496" s="31">
        <v>44347</v>
      </c>
      <c r="L496" s="31">
        <v>44926</v>
      </c>
      <c r="M496" s="2">
        <f t="shared" si="42"/>
        <v>580</v>
      </c>
      <c r="N496" s="2">
        <f>IFERROR(VLOOKUP($G496,'Breakdown Log'!$B$3:$E$940,2,FALSE),0)</f>
        <v>0</v>
      </c>
      <c r="O496" s="2">
        <f>IFERROR(VLOOKUP($G496,'Breakdown Log'!$B$3:$E$940,3,FALSE),0)</f>
        <v>0</v>
      </c>
      <c r="P496" s="2">
        <f t="shared" si="43"/>
        <v>215</v>
      </c>
      <c r="Q496" s="2">
        <f t="shared" si="44"/>
        <v>365</v>
      </c>
      <c r="R496" s="38">
        <f t="shared" si="45"/>
        <v>1.6610958904109587</v>
      </c>
      <c r="S496" s="76">
        <f t="shared" si="46"/>
        <v>2.82</v>
      </c>
      <c r="T496" s="38">
        <f>2.82/365*N496+'Breakdown Log'!$H$28*P496</f>
        <v>0</v>
      </c>
      <c r="U496" s="78">
        <f>2.82/365*O496+'Breakdown Log'!$H$28*Q496</f>
        <v>0</v>
      </c>
    </row>
    <row r="497" spans="2:21" ht="14.4" customHeight="1" x14ac:dyDescent="0.4">
      <c r="B497" s="30">
        <f t="shared" si="47"/>
        <v>496</v>
      </c>
      <c r="C497" s="2" t="s">
        <v>518</v>
      </c>
      <c r="D497" s="2" t="s">
        <v>519</v>
      </c>
      <c r="E497" s="2">
        <v>1049</v>
      </c>
      <c r="F497" s="2" t="s">
        <v>519</v>
      </c>
      <c r="G497" s="2">
        <v>527</v>
      </c>
      <c r="H497" s="2">
        <v>2</v>
      </c>
      <c r="I497" s="2" t="s">
        <v>521</v>
      </c>
      <c r="J497" s="31">
        <v>42198</v>
      </c>
      <c r="K497" s="31">
        <v>44347</v>
      </c>
      <c r="L497" s="31">
        <v>44926</v>
      </c>
      <c r="M497" s="2">
        <f t="shared" si="42"/>
        <v>580</v>
      </c>
      <c r="N497" s="2">
        <f>IFERROR(VLOOKUP($G497,'Breakdown Log'!$B$3:$E$940,2,FALSE),0)</f>
        <v>0</v>
      </c>
      <c r="O497" s="2">
        <f>IFERROR(VLOOKUP($G497,'Breakdown Log'!$B$3:$E$940,3,FALSE),0)</f>
        <v>0</v>
      </c>
      <c r="P497" s="2">
        <f t="shared" si="43"/>
        <v>215</v>
      </c>
      <c r="Q497" s="2">
        <f t="shared" si="44"/>
        <v>365</v>
      </c>
      <c r="R497" s="38">
        <f t="shared" si="45"/>
        <v>1.6610958904109587</v>
      </c>
      <c r="S497" s="76">
        <f t="shared" si="46"/>
        <v>2.82</v>
      </c>
      <c r="T497" s="38">
        <f>2.82/365*N497+'Breakdown Log'!$H$28*P497</f>
        <v>0</v>
      </c>
      <c r="U497" s="78">
        <f>2.82/365*O497+'Breakdown Log'!$H$28*Q497</f>
        <v>0</v>
      </c>
    </row>
    <row r="498" spans="2:21" ht="14.4" customHeight="1" x14ac:dyDescent="0.4">
      <c r="B498" s="30">
        <f t="shared" si="47"/>
        <v>497</v>
      </c>
      <c r="C498" s="2" t="s">
        <v>518</v>
      </c>
      <c r="D498" s="2" t="s">
        <v>519</v>
      </c>
      <c r="E498" s="2">
        <v>1049</v>
      </c>
      <c r="F498" s="2" t="s">
        <v>519</v>
      </c>
      <c r="G498" s="2">
        <v>528</v>
      </c>
      <c r="H498" s="2">
        <v>3</v>
      </c>
      <c r="I498" s="2" t="s">
        <v>2602</v>
      </c>
      <c r="J498" s="31">
        <v>42379</v>
      </c>
      <c r="K498" s="31">
        <v>44347</v>
      </c>
      <c r="L498" s="31">
        <v>44926</v>
      </c>
      <c r="M498" s="2">
        <f t="shared" si="42"/>
        <v>580</v>
      </c>
      <c r="N498" s="2">
        <f>IFERROR(VLOOKUP($G498,'Breakdown Log'!$B$3:$E$940,2,FALSE),0)</f>
        <v>0</v>
      </c>
      <c r="O498" s="2">
        <f>IFERROR(VLOOKUP($G498,'Breakdown Log'!$B$3:$E$940,3,FALSE),0)</f>
        <v>0</v>
      </c>
      <c r="P498" s="2">
        <f t="shared" si="43"/>
        <v>215</v>
      </c>
      <c r="Q498" s="2">
        <f t="shared" si="44"/>
        <v>365</v>
      </c>
      <c r="R498" s="38">
        <f t="shared" si="45"/>
        <v>1.6610958904109587</v>
      </c>
      <c r="S498" s="76">
        <f t="shared" si="46"/>
        <v>2.82</v>
      </c>
      <c r="T498" s="38">
        <f>2.82/365*N498+'Breakdown Log'!$H$28*P498</f>
        <v>0</v>
      </c>
      <c r="U498" s="78">
        <f>2.82/365*O498+'Breakdown Log'!$H$28*Q498</f>
        <v>0</v>
      </c>
    </row>
    <row r="499" spans="2:21" ht="14.4" customHeight="1" x14ac:dyDescent="0.4">
      <c r="B499" s="30">
        <f t="shared" si="47"/>
        <v>498</v>
      </c>
      <c r="C499" s="2" t="s">
        <v>518</v>
      </c>
      <c r="D499" s="2" t="s">
        <v>519</v>
      </c>
      <c r="E499" s="2">
        <v>1049</v>
      </c>
      <c r="F499" s="2" t="s">
        <v>519</v>
      </c>
      <c r="G499" s="2">
        <v>529</v>
      </c>
      <c r="H499" s="2">
        <v>4</v>
      </c>
      <c r="I499" s="2" t="s">
        <v>2579</v>
      </c>
      <c r="J499" s="31">
        <v>42268</v>
      </c>
      <c r="K499" s="31">
        <v>44347</v>
      </c>
      <c r="L499" s="31">
        <v>44926</v>
      </c>
      <c r="M499" s="2">
        <f t="shared" si="42"/>
        <v>580</v>
      </c>
      <c r="N499" s="2">
        <f>IFERROR(VLOOKUP($G499,'Breakdown Log'!$B$3:$E$940,2,FALSE),0)</f>
        <v>0</v>
      </c>
      <c r="O499" s="2">
        <f>IFERROR(VLOOKUP($G499,'Breakdown Log'!$B$3:$E$940,3,FALSE),0)</f>
        <v>0</v>
      </c>
      <c r="P499" s="2">
        <f t="shared" si="43"/>
        <v>215</v>
      </c>
      <c r="Q499" s="2">
        <f t="shared" si="44"/>
        <v>365</v>
      </c>
      <c r="R499" s="38">
        <f t="shared" si="45"/>
        <v>1.6610958904109587</v>
      </c>
      <c r="S499" s="76">
        <f t="shared" si="46"/>
        <v>2.82</v>
      </c>
      <c r="T499" s="38">
        <f>2.82/365*N499+'Breakdown Log'!$H$28*P499</f>
        <v>0</v>
      </c>
      <c r="U499" s="78">
        <f>2.82/365*O499+'Breakdown Log'!$H$28*Q499</f>
        <v>0</v>
      </c>
    </row>
    <row r="500" spans="2:21" ht="14.4" customHeight="1" x14ac:dyDescent="0.4">
      <c r="B500" s="30">
        <f t="shared" si="47"/>
        <v>499</v>
      </c>
      <c r="C500" s="2" t="s">
        <v>518</v>
      </c>
      <c r="D500" s="2" t="s">
        <v>519</v>
      </c>
      <c r="E500" s="2">
        <v>1049</v>
      </c>
      <c r="F500" s="2" t="s">
        <v>519</v>
      </c>
      <c r="G500" s="2">
        <v>530</v>
      </c>
      <c r="H500" s="2">
        <v>5</v>
      </c>
      <c r="I500" s="2" t="s">
        <v>522</v>
      </c>
      <c r="J500" s="31">
        <v>42298</v>
      </c>
      <c r="K500" s="31">
        <v>44347</v>
      </c>
      <c r="L500" s="31">
        <v>44926</v>
      </c>
      <c r="M500" s="2">
        <f t="shared" si="42"/>
        <v>580</v>
      </c>
      <c r="N500" s="2">
        <f>IFERROR(VLOOKUP($G500,'Breakdown Log'!$B$3:$E$940,2,FALSE),0)</f>
        <v>0</v>
      </c>
      <c r="O500" s="2">
        <f>IFERROR(VLOOKUP($G500,'Breakdown Log'!$B$3:$E$940,3,FALSE),0)</f>
        <v>0</v>
      </c>
      <c r="P500" s="2">
        <f t="shared" si="43"/>
        <v>215</v>
      </c>
      <c r="Q500" s="2">
        <f t="shared" si="44"/>
        <v>365</v>
      </c>
      <c r="R500" s="38">
        <f t="shared" si="45"/>
        <v>1.6610958904109587</v>
      </c>
      <c r="S500" s="76">
        <f t="shared" si="46"/>
        <v>2.82</v>
      </c>
      <c r="T500" s="38">
        <f>2.82/365*N500+'Breakdown Log'!$H$28*P500</f>
        <v>0</v>
      </c>
      <c r="U500" s="78">
        <f>2.82/365*O500+'Breakdown Log'!$H$28*Q500</f>
        <v>0</v>
      </c>
    </row>
    <row r="501" spans="2:21" ht="14.4" customHeight="1" x14ac:dyDescent="0.4">
      <c r="B501" s="30">
        <f t="shared" si="47"/>
        <v>500</v>
      </c>
      <c r="C501" s="2" t="s">
        <v>518</v>
      </c>
      <c r="D501" s="2" t="s">
        <v>519</v>
      </c>
      <c r="E501" s="2">
        <v>1049</v>
      </c>
      <c r="F501" s="2" t="s">
        <v>519</v>
      </c>
      <c r="G501" s="2">
        <v>531</v>
      </c>
      <c r="H501" s="2">
        <v>6</v>
      </c>
      <c r="I501" s="2" t="s">
        <v>523</v>
      </c>
      <c r="J501" s="31">
        <v>42298</v>
      </c>
      <c r="K501" s="31">
        <v>44347</v>
      </c>
      <c r="L501" s="31">
        <v>44926</v>
      </c>
      <c r="M501" s="2">
        <f t="shared" si="42"/>
        <v>580</v>
      </c>
      <c r="N501" s="2">
        <f>IFERROR(VLOOKUP($G501,'Breakdown Log'!$B$3:$E$940,2,FALSE),0)</f>
        <v>0</v>
      </c>
      <c r="O501" s="2">
        <f>IFERROR(VLOOKUP($G501,'Breakdown Log'!$B$3:$E$940,3,FALSE),0)</f>
        <v>0</v>
      </c>
      <c r="P501" s="2">
        <f t="shared" si="43"/>
        <v>215</v>
      </c>
      <c r="Q501" s="2">
        <f t="shared" si="44"/>
        <v>365</v>
      </c>
      <c r="R501" s="38">
        <f t="shared" si="45"/>
        <v>1.6610958904109587</v>
      </c>
      <c r="S501" s="76">
        <f t="shared" si="46"/>
        <v>2.82</v>
      </c>
      <c r="T501" s="38">
        <f>2.82/365*N501+'Breakdown Log'!$H$28*P501</f>
        <v>0</v>
      </c>
      <c r="U501" s="78">
        <f>2.82/365*O501+'Breakdown Log'!$H$28*Q501</f>
        <v>0</v>
      </c>
    </row>
    <row r="502" spans="2:21" ht="14.4" customHeight="1" x14ac:dyDescent="0.4">
      <c r="B502" s="30">
        <f t="shared" si="47"/>
        <v>501</v>
      </c>
      <c r="C502" s="2" t="s">
        <v>518</v>
      </c>
      <c r="D502" s="2" t="s">
        <v>519</v>
      </c>
      <c r="E502" s="2">
        <v>1049</v>
      </c>
      <c r="F502" s="2" t="s">
        <v>519</v>
      </c>
      <c r="G502" s="2">
        <v>532</v>
      </c>
      <c r="H502" s="2">
        <v>7</v>
      </c>
      <c r="I502" s="2" t="s">
        <v>524</v>
      </c>
      <c r="J502" s="31">
        <v>42375</v>
      </c>
      <c r="K502" s="31">
        <v>44347</v>
      </c>
      <c r="L502" s="31">
        <v>44926</v>
      </c>
      <c r="M502" s="2">
        <f t="shared" si="42"/>
        <v>580</v>
      </c>
      <c r="N502" s="2">
        <f>IFERROR(VLOOKUP($G502,'Breakdown Log'!$B$3:$E$940,2,FALSE),0)</f>
        <v>0</v>
      </c>
      <c r="O502" s="2">
        <f>IFERROR(VLOOKUP($G502,'Breakdown Log'!$B$3:$E$940,3,FALSE),0)</f>
        <v>0</v>
      </c>
      <c r="P502" s="2">
        <f t="shared" si="43"/>
        <v>215</v>
      </c>
      <c r="Q502" s="2">
        <f t="shared" si="44"/>
        <v>365</v>
      </c>
      <c r="R502" s="38">
        <f t="shared" si="45"/>
        <v>1.6610958904109587</v>
      </c>
      <c r="S502" s="76">
        <f t="shared" si="46"/>
        <v>2.82</v>
      </c>
      <c r="T502" s="38">
        <f>2.82/365*N502+'Breakdown Log'!$H$28*P502</f>
        <v>0</v>
      </c>
      <c r="U502" s="78">
        <f>2.82/365*O502+'Breakdown Log'!$H$28*Q502</f>
        <v>0</v>
      </c>
    </row>
    <row r="503" spans="2:21" ht="14.4" customHeight="1" x14ac:dyDescent="0.4">
      <c r="B503" s="30">
        <f t="shared" si="47"/>
        <v>502</v>
      </c>
      <c r="C503" s="2" t="s">
        <v>518</v>
      </c>
      <c r="D503" s="2" t="s">
        <v>519</v>
      </c>
      <c r="E503" s="2">
        <v>1049</v>
      </c>
      <c r="F503" s="2" t="s">
        <v>519</v>
      </c>
      <c r="G503" s="2">
        <v>533</v>
      </c>
      <c r="H503" s="2">
        <v>8</v>
      </c>
      <c r="I503" s="2" t="s">
        <v>2553</v>
      </c>
      <c r="J503" s="31">
        <v>42200</v>
      </c>
      <c r="K503" s="31">
        <v>44347</v>
      </c>
      <c r="L503" s="31">
        <v>44926</v>
      </c>
      <c r="M503" s="2">
        <f t="shared" si="42"/>
        <v>580</v>
      </c>
      <c r="N503" s="2">
        <f>IFERROR(VLOOKUP($G503,'Breakdown Log'!$B$3:$E$940,2,FALSE),0)</f>
        <v>0</v>
      </c>
      <c r="O503" s="2">
        <f>IFERROR(VLOOKUP($G503,'Breakdown Log'!$B$3:$E$940,3,FALSE),0)</f>
        <v>0</v>
      </c>
      <c r="P503" s="2">
        <f t="shared" si="43"/>
        <v>215</v>
      </c>
      <c r="Q503" s="2">
        <f t="shared" si="44"/>
        <v>365</v>
      </c>
      <c r="R503" s="38">
        <f t="shared" si="45"/>
        <v>1.6610958904109587</v>
      </c>
      <c r="S503" s="76">
        <f t="shared" si="46"/>
        <v>2.82</v>
      </c>
      <c r="T503" s="38">
        <f>2.82/365*N503+'Breakdown Log'!$H$28*P503</f>
        <v>0</v>
      </c>
      <c r="U503" s="78">
        <f>2.82/365*O503+'Breakdown Log'!$H$28*Q503</f>
        <v>0</v>
      </c>
    </row>
    <row r="504" spans="2:21" ht="14.4" customHeight="1" x14ac:dyDescent="0.4">
      <c r="B504" s="30">
        <f t="shared" si="47"/>
        <v>503</v>
      </c>
      <c r="C504" s="2" t="s">
        <v>518</v>
      </c>
      <c r="D504" s="2" t="s">
        <v>519</v>
      </c>
      <c r="E504" s="2">
        <v>1049</v>
      </c>
      <c r="F504" s="2" t="s">
        <v>519</v>
      </c>
      <c r="G504" s="2">
        <v>534</v>
      </c>
      <c r="H504" s="2">
        <v>9</v>
      </c>
      <c r="I504" s="2" t="s">
        <v>525</v>
      </c>
      <c r="J504" s="31">
        <v>42198</v>
      </c>
      <c r="K504" s="31">
        <v>44347</v>
      </c>
      <c r="L504" s="31">
        <v>44926</v>
      </c>
      <c r="M504" s="2">
        <f t="shared" si="42"/>
        <v>580</v>
      </c>
      <c r="N504" s="2">
        <f>IFERROR(VLOOKUP($G504,'Breakdown Log'!$B$3:$E$940,2,FALSE),0)</f>
        <v>0</v>
      </c>
      <c r="O504" s="2">
        <f>IFERROR(VLOOKUP($G504,'Breakdown Log'!$B$3:$E$940,3,FALSE),0)</f>
        <v>0</v>
      </c>
      <c r="P504" s="2">
        <f t="shared" si="43"/>
        <v>215</v>
      </c>
      <c r="Q504" s="2">
        <f t="shared" si="44"/>
        <v>365</v>
      </c>
      <c r="R504" s="38">
        <f t="shared" si="45"/>
        <v>1.6610958904109587</v>
      </c>
      <c r="S504" s="76">
        <f t="shared" si="46"/>
        <v>2.82</v>
      </c>
      <c r="T504" s="38">
        <f>2.82/365*N504+'Breakdown Log'!$H$28*P504</f>
        <v>0</v>
      </c>
      <c r="U504" s="78">
        <f>2.82/365*O504+'Breakdown Log'!$H$28*Q504</f>
        <v>0</v>
      </c>
    </row>
    <row r="505" spans="2:21" ht="14.4" customHeight="1" x14ac:dyDescent="0.4">
      <c r="B505" s="30">
        <f t="shared" si="47"/>
        <v>504</v>
      </c>
      <c r="C505" s="2" t="s">
        <v>518</v>
      </c>
      <c r="D505" s="2" t="s">
        <v>519</v>
      </c>
      <c r="E505" s="2">
        <v>1049</v>
      </c>
      <c r="F505" s="2" t="s">
        <v>519</v>
      </c>
      <c r="G505" s="2">
        <v>535</v>
      </c>
      <c r="H505" s="2">
        <v>10</v>
      </c>
      <c r="I505" s="2" t="s">
        <v>526</v>
      </c>
      <c r="J505" s="31">
        <v>42298</v>
      </c>
      <c r="K505" s="31">
        <v>44347</v>
      </c>
      <c r="L505" s="31">
        <v>44926</v>
      </c>
      <c r="M505" s="2">
        <f t="shared" si="42"/>
        <v>580</v>
      </c>
      <c r="N505" s="2">
        <f>IFERROR(VLOOKUP($G505,'Breakdown Log'!$B$3:$E$940,2,FALSE),0)</f>
        <v>0</v>
      </c>
      <c r="O505" s="2">
        <f>IFERROR(VLOOKUP($G505,'Breakdown Log'!$B$3:$E$940,3,FALSE),0)</f>
        <v>0</v>
      </c>
      <c r="P505" s="2">
        <f t="shared" si="43"/>
        <v>215</v>
      </c>
      <c r="Q505" s="2">
        <f t="shared" si="44"/>
        <v>365</v>
      </c>
      <c r="R505" s="38">
        <f t="shared" si="45"/>
        <v>1.6610958904109587</v>
      </c>
      <c r="S505" s="76">
        <f t="shared" si="46"/>
        <v>2.82</v>
      </c>
      <c r="T505" s="38">
        <f>2.82/365*N505+'Breakdown Log'!$H$28*P505</f>
        <v>0</v>
      </c>
      <c r="U505" s="78">
        <f>2.82/365*O505+'Breakdown Log'!$H$28*Q505</f>
        <v>0</v>
      </c>
    </row>
    <row r="506" spans="2:21" ht="14.4" customHeight="1" x14ac:dyDescent="0.4">
      <c r="B506" s="30">
        <f t="shared" si="47"/>
        <v>505</v>
      </c>
      <c r="C506" s="2" t="s">
        <v>518</v>
      </c>
      <c r="D506" s="2" t="s">
        <v>519</v>
      </c>
      <c r="E506" s="2">
        <v>1049</v>
      </c>
      <c r="F506" s="2" t="s">
        <v>519</v>
      </c>
      <c r="G506" s="2">
        <v>536</v>
      </c>
      <c r="H506" s="2">
        <v>11</v>
      </c>
      <c r="I506" s="2" t="s">
        <v>527</v>
      </c>
      <c r="J506" s="31">
        <v>42269</v>
      </c>
      <c r="K506" s="31">
        <v>44347</v>
      </c>
      <c r="L506" s="31">
        <v>44926</v>
      </c>
      <c r="M506" s="2">
        <f t="shared" si="42"/>
        <v>580</v>
      </c>
      <c r="N506" s="2">
        <f>IFERROR(VLOOKUP($G506,'Breakdown Log'!$B$3:$E$940,2,FALSE),0)</f>
        <v>260</v>
      </c>
      <c r="O506" s="2">
        <f>IFERROR(VLOOKUP($G506,'Breakdown Log'!$B$3:$E$940,3,FALSE),0)</f>
        <v>46</v>
      </c>
      <c r="P506" s="2">
        <f t="shared" si="43"/>
        <v>-45</v>
      </c>
      <c r="Q506" s="2">
        <f t="shared" si="44"/>
        <v>319</v>
      </c>
      <c r="R506" s="38">
        <f t="shared" si="45"/>
        <v>1.6610958904109587</v>
      </c>
      <c r="S506" s="76">
        <f t="shared" si="46"/>
        <v>2.82</v>
      </c>
      <c r="T506" s="38">
        <f>2.82/365*N506+'Breakdown Log'!$H$28*P506</f>
        <v>2.0087671232876709</v>
      </c>
      <c r="U506" s="78">
        <f>2.82/365*O506+'Breakdown Log'!$H$28*Q506</f>
        <v>0.35539726027397256</v>
      </c>
    </row>
    <row r="507" spans="2:21" ht="14.4" customHeight="1" x14ac:dyDescent="0.4">
      <c r="B507" s="30">
        <f t="shared" si="47"/>
        <v>506</v>
      </c>
      <c r="C507" s="2" t="s">
        <v>518</v>
      </c>
      <c r="D507" s="2" t="s">
        <v>519</v>
      </c>
      <c r="E507" s="2">
        <v>1049</v>
      </c>
      <c r="F507" s="2" t="s">
        <v>519</v>
      </c>
      <c r="G507" s="2">
        <v>537</v>
      </c>
      <c r="H507" s="2">
        <v>12</v>
      </c>
      <c r="I507" s="2" t="s">
        <v>528</v>
      </c>
      <c r="J507" s="31">
        <v>42374</v>
      </c>
      <c r="K507" s="31">
        <v>44347</v>
      </c>
      <c r="L507" s="31">
        <v>44926</v>
      </c>
      <c r="M507" s="2">
        <f t="shared" si="42"/>
        <v>580</v>
      </c>
      <c r="N507" s="2">
        <f>IFERROR(VLOOKUP($G507,'Breakdown Log'!$B$3:$E$940,2,FALSE),0)</f>
        <v>516</v>
      </c>
      <c r="O507" s="2">
        <f>IFERROR(VLOOKUP($G507,'Breakdown Log'!$B$3:$E$940,3,FALSE),0)</f>
        <v>41</v>
      </c>
      <c r="P507" s="2">
        <f t="shared" si="43"/>
        <v>-301</v>
      </c>
      <c r="Q507" s="2">
        <f t="shared" si="44"/>
        <v>324</v>
      </c>
      <c r="R507" s="38">
        <f t="shared" si="45"/>
        <v>1.6610958904109587</v>
      </c>
      <c r="S507" s="76">
        <f t="shared" si="46"/>
        <v>2.82</v>
      </c>
      <c r="T507" s="38">
        <f>2.82/365*N507+'Breakdown Log'!$H$28*P507</f>
        <v>3.9866301369863009</v>
      </c>
      <c r="U507" s="78">
        <f>2.82/365*O507+'Breakdown Log'!$H$28*Q507</f>
        <v>0.3167671232876712</v>
      </c>
    </row>
    <row r="508" spans="2:21" ht="14.4" customHeight="1" x14ac:dyDescent="0.4">
      <c r="B508" s="30">
        <f t="shared" si="47"/>
        <v>507</v>
      </c>
      <c r="C508" s="2" t="s">
        <v>518</v>
      </c>
      <c r="D508" s="2" t="s">
        <v>519</v>
      </c>
      <c r="E508" s="2">
        <v>1049</v>
      </c>
      <c r="F508" s="2" t="s">
        <v>519</v>
      </c>
      <c r="G508" s="2">
        <v>538</v>
      </c>
      <c r="H508" s="2">
        <v>13</v>
      </c>
      <c r="I508" s="2" t="s">
        <v>529</v>
      </c>
      <c r="J508" s="31">
        <v>42381</v>
      </c>
      <c r="K508" s="31">
        <v>44347</v>
      </c>
      <c r="L508" s="31">
        <v>44926</v>
      </c>
      <c r="M508" s="2">
        <f t="shared" si="42"/>
        <v>580</v>
      </c>
      <c r="N508" s="2">
        <f>IFERROR(VLOOKUP($G508,'Breakdown Log'!$B$3:$E$940,2,FALSE),0)</f>
        <v>0</v>
      </c>
      <c r="O508" s="2">
        <f>IFERROR(VLOOKUP($G508,'Breakdown Log'!$B$3:$E$940,3,FALSE),0)</f>
        <v>0</v>
      </c>
      <c r="P508" s="2">
        <f t="shared" si="43"/>
        <v>215</v>
      </c>
      <c r="Q508" s="2">
        <f t="shared" si="44"/>
        <v>365</v>
      </c>
      <c r="R508" s="38">
        <f t="shared" si="45"/>
        <v>1.6610958904109587</v>
      </c>
      <c r="S508" s="76">
        <f t="shared" si="46"/>
        <v>2.82</v>
      </c>
      <c r="T508" s="38">
        <f>2.82/365*N508+'Breakdown Log'!$H$28*P508</f>
        <v>0</v>
      </c>
      <c r="U508" s="78">
        <f>2.82/365*O508+'Breakdown Log'!$H$28*Q508</f>
        <v>0</v>
      </c>
    </row>
    <row r="509" spans="2:21" ht="14.4" customHeight="1" x14ac:dyDescent="0.4">
      <c r="B509" s="30">
        <f t="shared" si="47"/>
        <v>508</v>
      </c>
      <c r="C509" s="2" t="s">
        <v>287</v>
      </c>
      <c r="D509" s="2" t="s">
        <v>530</v>
      </c>
      <c r="E509" s="2">
        <v>1048</v>
      </c>
      <c r="F509" s="2" t="s">
        <v>530</v>
      </c>
      <c r="G509" s="2">
        <v>539</v>
      </c>
      <c r="H509" s="2">
        <v>1</v>
      </c>
      <c r="I509" s="2" t="s">
        <v>531</v>
      </c>
      <c r="J509" s="31">
        <v>42624</v>
      </c>
      <c r="K509" s="31">
        <v>44347</v>
      </c>
      <c r="L509" s="31">
        <v>44926</v>
      </c>
      <c r="M509" s="2">
        <f t="shared" si="42"/>
        <v>580</v>
      </c>
      <c r="N509" s="2">
        <f>IFERROR(VLOOKUP($G509,'Breakdown Log'!$B$3:$E$940,2,FALSE),0)</f>
        <v>0</v>
      </c>
      <c r="O509" s="2">
        <f>IFERROR(VLOOKUP($G509,'Breakdown Log'!$B$3:$E$940,3,FALSE),0)</f>
        <v>0</v>
      </c>
      <c r="P509" s="2">
        <f t="shared" si="43"/>
        <v>215</v>
      </c>
      <c r="Q509" s="2">
        <f t="shared" si="44"/>
        <v>365</v>
      </c>
      <c r="R509" s="38">
        <f t="shared" si="45"/>
        <v>1.6610958904109587</v>
      </c>
      <c r="S509" s="76">
        <f t="shared" si="46"/>
        <v>2.82</v>
      </c>
      <c r="T509" s="38">
        <f>2.82/365*N509+'Breakdown Log'!$H$28*P509</f>
        <v>0</v>
      </c>
      <c r="U509" s="78">
        <f>2.82/365*O509+'Breakdown Log'!$H$28*Q509</f>
        <v>0</v>
      </c>
    </row>
    <row r="510" spans="2:21" ht="14.4" customHeight="1" x14ac:dyDescent="0.4">
      <c r="B510" s="30">
        <f t="shared" si="47"/>
        <v>509</v>
      </c>
      <c r="C510" s="2" t="s">
        <v>287</v>
      </c>
      <c r="D510" s="2" t="s">
        <v>530</v>
      </c>
      <c r="E510" s="2">
        <v>1048</v>
      </c>
      <c r="F510" s="2" t="s">
        <v>530</v>
      </c>
      <c r="G510" s="2">
        <v>540</v>
      </c>
      <c r="H510" s="2">
        <v>2</v>
      </c>
      <c r="I510" s="2" t="s">
        <v>532</v>
      </c>
      <c r="J510" s="31">
        <v>42284</v>
      </c>
      <c r="K510" s="31">
        <v>44347</v>
      </c>
      <c r="L510" s="31">
        <v>44926</v>
      </c>
      <c r="M510" s="2">
        <f t="shared" si="42"/>
        <v>580</v>
      </c>
      <c r="N510" s="2">
        <f>IFERROR(VLOOKUP($G510,'Breakdown Log'!$B$3:$E$940,2,FALSE),0)</f>
        <v>0</v>
      </c>
      <c r="O510" s="2">
        <f>IFERROR(VLOOKUP($G510,'Breakdown Log'!$B$3:$E$940,3,FALSE),0)</f>
        <v>0</v>
      </c>
      <c r="P510" s="2">
        <f t="shared" si="43"/>
        <v>215</v>
      </c>
      <c r="Q510" s="2">
        <f t="shared" si="44"/>
        <v>365</v>
      </c>
      <c r="R510" s="38">
        <f t="shared" si="45"/>
        <v>1.6610958904109587</v>
      </c>
      <c r="S510" s="76">
        <f t="shared" si="46"/>
        <v>2.82</v>
      </c>
      <c r="T510" s="38">
        <f>2.82/365*N510+'Breakdown Log'!$H$28*P510</f>
        <v>0</v>
      </c>
      <c r="U510" s="78">
        <f>2.82/365*O510+'Breakdown Log'!$H$28*Q510</f>
        <v>0</v>
      </c>
    </row>
    <row r="511" spans="2:21" ht="14.4" customHeight="1" x14ac:dyDescent="0.4">
      <c r="B511" s="30">
        <f t="shared" si="47"/>
        <v>510</v>
      </c>
      <c r="C511" s="2" t="s">
        <v>287</v>
      </c>
      <c r="D511" s="2" t="s">
        <v>530</v>
      </c>
      <c r="E511" s="2">
        <v>1048</v>
      </c>
      <c r="F511" s="2" t="s">
        <v>530</v>
      </c>
      <c r="G511" s="2">
        <v>541</v>
      </c>
      <c r="H511" s="2">
        <v>3</v>
      </c>
      <c r="I511" s="2" t="s">
        <v>533</v>
      </c>
      <c r="J511" s="31">
        <v>42285</v>
      </c>
      <c r="K511" s="31">
        <v>44347</v>
      </c>
      <c r="L511" s="31">
        <v>44926</v>
      </c>
      <c r="M511" s="2">
        <f t="shared" si="42"/>
        <v>580</v>
      </c>
      <c r="N511" s="2">
        <f>IFERROR(VLOOKUP($G511,'Breakdown Log'!$B$3:$E$940,2,FALSE),0)</f>
        <v>0</v>
      </c>
      <c r="O511" s="2">
        <f>IFERROR(VLOOKUP($G511,'Breakdown Log'!$B$3:$E$940,3,FALSE),0)</f>
        <v>0</v>
      </c>
      <c r="P511" s="2">
        <f t="shared" si="43"/>
        <v>215</v>
      </c>
      <c r="Q511" s="2">
        <f t="shared" si="44"/>
        <v>365</v>
      </c>
      <c r="R511" s="38">
        <f t="shared" si="45"/>
        <v>1.6610958904109587</v>
      </c>
      <c r="S511" s="76">
        <f t="shared" si="46"/>
        <v>2.82</v>
      </c>
      <c r="T511" s="38">
        <f>2.82/365*N511+'Breakdown Log'!$H$28*P511</f>
        <v>0</v>
      </c>
      <c r="U511" s="78">
        <f>2.82/365*O511+'Breakdown Log'!$H$28*Q511</f>
        <v>0</v>
      </c>
    </row>
    <row r="512" spans="2:21" ht="14.4" customHeight="1" x14ac:dyDescent="0.4">
      <c r="B512" s="30">
        <f t="shared" si="47"/>
        <v>511</v>
      </c>
      <c r="C512" s="2" t="s">
        <v>287</v>
      </c>
      <c r="D512" s="2" t="s">
        <v>530</v>
      </c>
      <c r="E512" s="2">
        <v>1048</v>
      </c>
      <c r="F512" s="2" t="s">
        <v>530</v>
      </c>
      <c r="G512" s="2">
        <v>542</v>
      </c>
      <c r="H512" s="2">
        <v>4</v>
      </c>
      <c r="I512" s="2" t="s">
        <v>534</v>
      </c>
      <c r="J512" s="31">
        <v>42707</v>
      </c>
      <c r="K512" s="31">
        <v>44347</v>
      </c>
      <c r="L512" s="31">
        <v>44926</v>
      </c>
      <c r="M512" s="2">
        <f t="shared" si="42"/>
        <v>580</v>
      </c>
      <c r="N512" s="2">
        <f>IFERROR(VLOOKUP($G512,'Breakdown Log'!$B$3:$E$940,2,FALSE),0)</f>
        <v>0</v>
      </c>
      <c r="O512" s="2">
        <f>IFERROR(VLOOKUP($G512,'Breakdown Log'!$B$3:$E$940,3,FALSE),0)</f>
        <v>0</v>
      </c>
      <c r="P512" s="2">
        <f t="shared" si="43"/>
        <v>215</v>
      </c>
      <c r="Q512" s="2">
        <f t="shared" si="44"/>
        <v>365</v>
      </c>
      <c r="R512" s="38">
        <f t="shared" si="45"/>
        <v>1.6610958904109587</v>
      </c>
      <c r="S512" s="76">
        <f t="shared" si="46"/>
        <v>2.82</v>
      </c>
      <c r="T512" s="38">
        <f>2.82/365*N512+'Breakdown Log'!$H$28*P512</f>
        <v>0</v>
      </c>
      <c r="U512" s="78">
        <f>2.82/365*O512+'Breakdown Log'!$H$28*Q512</f>
        <v>0</v>
      </c>
    </row>
    <row r="513" spans="2:21" ht="14.4" customHeight="1" x14ac:dyDescent="0.4">
      <c r="B513" s="30">
        <f t="shared" si="47"/>
        <v>512</v>
      </c>
      <c r="C513" s="2" t="s">
        <v>287</v>
      </c>
      <c r="D513" s="2" t="s">
        <v>530</v>
      </c>
      <c r="E513" s="2">
        <v>1048</v>
      </c>
      <c r="F513" s="2" t="s">
        <v>530</v>
      </c>
      <c r="G513" s="2">
        <v>543</v>
      </c>
      <c r="H513" s="2">
        <v>5</v>
      </c>
      <c r="I513" s="2" t="s">
        <v>535</v>
      </c>
      <c r="J513" s="31">
        <v>42285</v>
      </c>
      <c r="K513" s="31">
        <v>44347</v>
      </c>
      <c r="L513" s="31">
        <v>44926</v>
      </c>
      <c r="M513" s="2">
        <f t="shared" si="42"/>
        <v>580</v>
      </c>
      <c r="N513" s="2">
        <f>IFERROR(VLOOKUP($G513,'Breakdown Log'!$B$3:$E$940,2,FALSE),0)</f>
        <v>0</v>
      </c>
      <c r="O513" s="2">
        <f>IFERROR(VLOOKUP($G513,'Breakdown Log'!$B$3:$E$940,3,FALSE),0)</f>
        <v>0</v>
      </c>
      <c r="P513" s="2">
        <f t="shared" si="43"/>
        <v>215</v>
      </c>
      <c r="Q513" s="2">
        <f t="shared" si="44"/>
        <v>365</v>
      </c>
      <c r="R513" s="38">
        <f t="shared" si="45"/>
        <v>1.6610958904109587</v>
      </c>
      <c r="S513" s="76">
        <f t="shared" si="46"/>
        <v>2.82</v>
      </c>
      <c r="T513" s="38">
        <f>2.82/365*N513+'Breakdown Log'!$H$28*P513</f>
        <v>0</v>
      </c>
      <c r="U513" s="78">
        <f>2.82/365*O513+'Breakdown Log'!$H$28*Q513</f>
        <v>0</v>
      </c>
    </row>
    <row r="514" spans="2:21" ht="14.4" customHeight="1" x14ac:dyDescent="0.4">
      <c r="B514" s="30">
        <f t="shared" si="47"/>
        <v>513</v>
      </c>
      <c r="C514" s="2" t="s">
        <v>287</v>
      </c>
      <c r="D514" s="2" t="s">
        <v>530</v>
      </c>
      <c r="E514" s="2">
        <v>1048</v>
      </c>
      <c r="F514" s="2" t="s">
        <v>530</v>
      </c>
      <c r="G514" s="2">
        <v>544</v>
      </c>
      <c r="H514" s="2">
        <v>7</v>
      </c>
      <c r="I514" s="2" t="s">
        <v>536</v>
      </c>
      <c r="J514" s="31">
        <v>42202</v>
      </c>
      <c r="K514" s="31">
        <v>44347</v>
      </c>
      <c r="L514" s="31">
        <v>44926</v>
      </c>
      <c r="M514" s="2">
        <f t="shared" ref="M514:M577" si="48">IFERROR(L514-K514+1,0)</f>
        <v>580</v>
      </c>
      <c r="N514" s="2">
        <f>IFERROR(VLOOKUP($G514,'Breakdown Log'!$B$3:$E$940,2,FALSE),0)</f>
        <v>0</v>
      </c>
      <c r="O514" s="2">
        <f>IFERROR(VLOOKUP($G514,'Breakdown Log'!$B$3:$E$940,3,FALSE),0)</f>
        <v>0</v>
      </c>
      <c r="P514" s="2">
        <f t="shared" si="43"/>
        <v>215</v>
      </c>
      <c r="Q514" s="2">
        <f t="shared" si="44"/>
        <v>365</v>
      </c>
      <c r="R514" s="38">
        <f t="shared" si="45"/>
        <v>1.6610958904109587</v>
      </c>
      <c r="S514" s="76">
        <f t="shared" si="46"/>
        <v>2.82</v>
      </c>
      <c r="T514" s="38">
        <f>2.82/365*N514+'Breakdown Log'!$H$28*P514</f>
        <v>0</v>
      </c>
      <c r="U514" s="78">
        <f>2.82/365*O514+'Breakdown Log'!$H$28*Q514</f>
        <v>0</v>
      </c>
    </row>
    <row r="515" spans="2:21" ht="14.4" customHeight="1" x14ac:dyDescent="0.4">
      <c r="B515" s="30">
        <f t="shared" si="47"/>
        <v>514</v>
      </c>
      <c r="C515" s="2" t="s">
        <v>287</v>
      </c>
      <c r="D515" s="2" t="s">
        <v>530</v>
      </c>
      <c r="E515" s="2">
        <v>1048</v>
      </c>
      <c r="F515" s="2" t="s">
        <v>530</v>
      </c>
      <c r="G515" s="2">
        <v>545</v>
      </c>
      <c r="H515" s="2">
        <v>9</v>
      </c>
      <c r="I515" s="2" t="s">
        <v>537</v>
      </c>
      <c r="J515" s="31">
        <v>42202</v>
      </c>
      <c r="K515" s="31">
        <v>44347</v>
      </c>
      <c r="L515" s="31">
        <v>44926</v>
      </c>
      <c r="M515" s="2">
        <f t="shared" si="48"/>
        <v>580</v>
      </c>
      <c r="N515" s="2">
        <f>IFERROR(VLOOKUP($G515,'Breakdown Log'!$B$3:$E$940,2,FALSE),0)</f>
        <v>0</v>
      </c>
      <c r="O515" s="2">
        <f>IFERROR(VLOOKUP($G515,'Breakdown Log'!$B$3:$E$940,3,FALSE),0)</f>
        <v>0</v>
      </c>
      <c r="P515" s="2">
        <f t="shared" ref="P515:P578" si="49">DATE(2021,12,31)-DATE(2021,5,31)+1-N515</f>
        <v>215</v>
      </c>
      <c r="Q515" s="2">
        <f t="shared" ref="Q515:Q578" si="50">365-O515</f>
        <v>365</v>
      </c>
      <c r="R515" s="38">
        <f t="shared" ref="R515:R578" si="51">2.82/365*215</f>
        <v>1.6610958904109587</v>
      </c>
      <c r="S515" s="76">
        <f t="shared" ref="S515:S578" si="52">2.82/365*365</f>
        <v>2.82</v>
      </c>
      <c r="T515" s="38">
        <f>2.82/365*N515+'Breakdown Log'!$H$28*P515</f>
        <v>0</v>
      </c>
      <c r="U515" s="78">
        <f>2.82/365*O515+'Breakdown Log'!$H$28*Q515</f>
        <v>0</v>
      </c>
    </row>
    <row r="516" spans="2:21" ht="14.4" customHeight="1" x14ac:dyDescent="0.4">
      <c r="B516" s="30">
        <f t="shared" ref="B516:B579" si="53">B515+1</f>
        <v>515</v>
      </c>
      <c r="C516" s="2" t="s">
        <v>287</v>
      </c>
      <c r="D516" s="2" t="s">
        <v>530</v>
      </c>
      <c r="E516" s="2">
        <v>1048</v>
      </c>
      <c r="F516" s="2" t="s">
        <v>530</v>
      </c>
      <c r="G516" s="2">
        <v>546</v>
      </c>
      <c r="H516" s="2">
        <v>12</v>
      </c>
      <c r="I516" s="2" t="s">
        <v>538</v>
      </c>
      <c r="J516" s="31">
        <v>42287</v>
      </c>
      <c r="K516" s="31">
        <v>44347</v>
      </c>
      <c r="L516" s="31">
        <v>44926</v>
      </c>
      <c r="M516" s="2">
        <f t="shared" si="48"/>
        <v>580</v>
      </c>
      <c r="N516" s="2">
        <f>IFERROR(VLOOKUP($G516,'Breakdown Log'!$B$3:$E$940,2,FALSE),0)</f>
        <v>0</v>
      </c>
      <c r="O516" s="2">
        <f>IFERROR(VLOOKUP($G516,'Breakdown Log'!$B$3:$E$940,3,FALSE),0)</f>
        <v>0</v>
      </c>
      <c r="P516" s="2">
        <f t="shared" si="49"/>
        <v>215</v>
      </c>
      <c r="Q516" s="2">
        <f t="shared" si="50"/>
        <v>365</v>
      </c>
      <c r="R516" s="38">
        <f t="shared" si="51"/>
        <v>1.6610958904109587</v>
      </c>
      <c r="S516" s="76">
        <f t="shared" si="52"/>
        <v>2.82</v>
      </c>
      <c r="T516" s="38">
        <f>2.82/365*N516+'Breakdown Log'!$H$28*P516</f>
        <v>0</v>
      </c>
      <c r="U516" s="78">
        <f>2.82/365*O516+'Breakdown Log'!$H$28*Q516</f>
        <v>0</v>
      </c>
    </row>
    <row r="517" spans="2:21" ht="14.4" customHeight="1" x14ac:dyDescent="0.4">
      <c r="B517" s="30">
        <f t="shared" si="53"/>
        <v>516</v>
      </c>
      <c r="C517" s="2" t="s">
        <v>287</v>
      </c>
      <c r="D517" s="2" t="s">
        <v>530</v>
      </c>
      <c r="E517" s="2">
        <v>1048</v>
      </c>
      <c r="F517" s="2" t="s">
        <v>530</v>
      </c>
      <c r="G517" s="2">
        <v>547</v>
      </c>
      <c r="H517" s="2">
        <v>13</v>
      </c>
      <c r="I517" s="2" t="s">
        <v>539</v>
      </c>
      <c r="J517" s="31">
        <v>42624</v>
      </c>
      <c r="K517" s="31">
        <v>44347</v>
      </c>
      <c r="L517" s="31">
        <v>44926</v>
      </c>
      <c r="M517" s="2">
        <f t="shared" si="48"/>
        <v>580</v>
      </c>
      <c r="N517" s="2">
        <f>IFERROR(VLOOKUP($G517,'Breakdown Log'!$B$3:$E$940,2,FALSE),0)</f>
        <v>0</v>
      </c>
      <c r="O517" s="2">
        <f>IFERROR(VLOOKUP($G517,'Breakdown Log'!$B$3:$E$940,3,FALSE),0)</f>
        <v>0</v>
      </c>
      <c r="P517" s="2">
        <f t="shared" si="49"/>
        <v>215</v>
      </c>
      <c r="Q517" s="2">
        <f t="shared" si="50"/>
        <v>365</v>
      </c>
      <c r="R517" s="38">
        <f t="shared" si="51"/>
        <v>1.6610958904109587</v>
      </c>
      <c r="S517" s="76">
        <f t="shared" si="52"/>
        <v>2.82</v>
      </c>
      <c r="T517" s="38">
        <f>2.82/365*N517+'Breakdown Log'!$H$28*P517</f>
        <v>0</v>
      </c>
      <c r="U517" s="78">
        <f>2.82/365*O517+'Breakdown Log'!$H$28*Q517</f>
        <v>0</v>
      </c>
    </row>
    <row r="518" spans="2:21" ht="14.4" customHeight="1" x14ac:dyDescent="0.4">
      <c r="B518" s="30">
        <f t="shared" si="53"/>
        <v>517</v>
      </c>
      <c r="C518" s="2" t="s">
        <v>287</v>
      </c>
      <c r="D518" s="2" t="s">
        <v>530</v>
      </c>
      <c r="E518" s="2">
        <v>1048</v>
      </c>
      <c r="F518" s="2" t="s">
        <v>530</v>
      </c>
      <c r="G518" s="2">
        <v>548</v>
      </c>
      <c r="H518" s="2">
        <v>14</v>
      </c>
      <c r="I518" s="2" t="s">
        <v>540</v>
      </c>
      <c r="J518" s="31">
        <v>42624</v>
      </c>
      <c r="K518" s="31">
        <v>44347</v>
      </c>
      <c r="L518" s="31">
        <v>44926</v>
      </c>
      <c r="M518" s="2">
        <f t="shared" si="48"/>
        <v>580</v>
      </c>
      <c r="N518" s="2">
        <f>IFERROR(VLOOKUP($G518,'Breakdown Log'!$B$3:$E$940,2,FALSE),0)</f>
        <v>0</v>
      </c>
      <c r="O518" s="2">
        <f>IFERROR(VLOOKUP($G518,'Breakdown Log'!$B$3:$E$940,3,FALSE),0)</f>
        <v>0</v>
      </c>
      <c r="P518" s="2">
        <f t="shared" si="49"/>
        <v>215</v>
      </c>
      <c r="Q518" s="2">
        <f t="shared" si="50"/>
        <v>365</v>
      </c>
      <c r="R518" s="38">
        <f t="shared" si="51"/>
        <v>1.6610958904109587</v>
      </c>
      <c r="S518" s="76">
        <f t="shared" si="52"/>
        <v>2.82</v>
      </c>
      <c r="T518" s="38">
        <f>2.82/365*N518+'Breakdown Log'!$H$28*P518</f>
        <v>0</v>
      </c>
      <c r="U518" s="78">
        <f>2.82/365*O518+'Breakdown Log'!$H$28*Q518</f>
        <v>0</v>
      </c>
    </row>
    <row r="519" spans="2:21" ht="14.4" customHeight="1" x14ac:dyDescent="0.4">
      <c r="B519" s="30">
        <f t="shared" si="53"/>
        <v>518</v>
      </c>
      <c r="C519" s="2" t="s">
        <v>287</v>
      </c>
      <c r="D519" s="2" t="s">
        <v>530</v>
      </c>
      <c r="E519" s="2">
        <v>1048</v>
      </c>
      <c r="F519" s="2" t="s">
        <v>530</v>
      </c>
      <c r="G519" s="2">
        <v>549</v>
      </c>
      <c r="H519" s="2">
        <v>15</v>
      </c>
      <c r="I519" s="2" t="s">
        <v>541</v>
      </c>
      <c r="J519" s="31">
        <v>42866</v>
      </c>
      <c r="K519" s="31">
        <v>44347</v>
      </c>
      <c r="L519" s="31">
        <v>44926</v>
      </c>
      <c r="M519" s="2">
        <f t="shared" si="48"/>
        <v>580</v>
      </c>
      <c r="N519" s="2">
        <f>IFERROR(VLOOKUP($G519,'Breakdown Log'!$B$3:$E$940,2,FALSE),0)</f>
        <v>215</v>
      </c>
      <c r="O519" s="2">
        <f>IFERROR(VLOOKUP($G519,'Breakdown Log'!$B$3:$E$940,3,FALSE),0)</f>
        <v>91</v>
      </c>
      <c r="P519" s="2">
        <f t="shared" si="49"/>
        <v>0</v>
      </c>
      <c r="Q519" s="2">
        <f t="shared" si="50"/>
        <v>274</v>
      </c>
      <c r="R519" s="38">
        <f t="shared" si="51"/>
        <v>1.6610958904109587</v>
      </c>
      <c r="S519" s="76">
        <f t="shared" si="52"/>
        <v>2.82</v>
      </c>
      <c r="T519" s="38">
        <f>2.82/365*N519+'Breakdown Log'!$H$28*P519</f>
        <v>1.6610958904109587</v>
      </c>
      <c r="U519" s="78">
        <f>2.82/365*O519+'Breakdown Log'!$H$28*Q519</f>
        <v>0.70306849315068487</v>
      </c>
    </row>
    <row r="520" spans="2:21" ht="14.4" customHeight="1" x14ac:dyDescent="0.4">
      <c r="B520" s="30">
        <f t="shared" si="53"/>
        <v>519</v>
      </c>
      <c r="C520" s="2" t="s">
        <v>151</v>
      </c>
      <c r="D520" s="2" t="s">
        <v>510</v>
      </c>
      <c r="E520" s="2">
        <v>1047</v>
      </c>
      <c r="F520" s="2" t="s">
        <v>511</v>
      </c>
      <c r="G520" s="2">
        <v>550</v>
      </c>
      <c r="H520" s="2">
        <v>7</v>
      </c>
      <c r="I520" s="2" t="s">
        <v>542</v>
      </c>
      <c r="J520" s="31">
        <v>42175</v>
      </c>
      <c r="K520" s="31">
        <v>44347</v>
      </c>
      <c r="L520" s="31">
        <v>44926</v>
      </c>
      <c r="M520" s="2">
        <f t="shared" si="48"/>
        <v>580</v>
      </c>
      <c r="N520" s="2">
        <f>IFERROR(VLOOKUP($G520,'Breakdown Log'!$B$3:$E$940,2,FALSE),0)</f>
        <v>215</v>
      </c>
      <c r="O520" s="2">
        <f>IFERROR(VLOOKUP($G520,'Breakdown Log'!$B$3:$E$940,3,FALSE),0)</f>
        <v>365</v>
      </c>
      <c r="P520" s="2">
        <f t="shared" si="49"/>
        <v>0</v>
      </c>
      <c r="Q520" s="2">
        <f t="shared" si="50"/>
        <v>0</v>
      </c>
      <c r="R520" s="38">
        <f t="shared" si="51"/>
        <v>1.6610958904109587</v>
      </c>
      <c r="S520" s="76">
        <f t="shared" si="52"/>
        <v>2.82</v>
      </c>
      <c r="T520" s="38">
        <f>2.82/365*N520+'Breakdown Log'!$H$28*P520</f>
        <v>1.6610958904109587</v>
      </c>
      <c r="U520" s="78">
        <f>2.82/365*O520+'Breakdown Log'!$H$28*Q520</f>
        <v>2.82</v>
      </c>
    </row>
    <row r="521" spans="2:21" ht="14.4" customHeight="1" x14ac:dyDescent="0.4">
      <c r="B521" s="30">
        <f t="shared" si="53"/>
        <v>520</v>
      </c>
      <c r="C521" s="2" t="s">
        <v>151</v>
      </c>
      <c r="D521" s="2" t="s">
        <v>510</v>
      </c>
      <c r="E521" s="2">
        <v>1047</v>
      </c>
      <c r="F521" s="2" t="s">
        <v>511</v>
      </c>
      <c r="G521" s="2">
        <v>551</v>
      </c>
      <c r="H521" s="2">
        <v>8</v>
      </c>
      <c r="I521" s="2" t="s">
        <v>543</v>
      </c>
      <c r="J521" s="31">
        <v>42231</v>
      </c>
      <c r="K521" s="31">
        <v>44347</v>
      </c>
      <c r="L521" s="31">
        <v>44926</v>
      </c>
      <c r="M521" s="2">
        <f t="shared" si="48"/>
        <v>580</v>
      </c>
      <c r="N521" s="2">
        <f>IFERROR(VLOOKUP($G521,'Breakdown Log'!$B$3:$E$940,2,FALSE),0)</f>
        <v>0</v>
      </c>
      <c r="O521" s="2">
        <f>IFERROR(VLOOKUP($G521,'Breakdown Log'!$B$3:$E$940,3,FALSE),0)</f>
        <v>0</v>
      </c>
      <c r="P521" s="2">
        <f t="shared" si="49"/>
        <v>215</v>
      </c>
      <c r="Q521" s="2">
        <f t="shared" si="50"/>
        <v>365</v>
      </c>
      <c r="R521" s="38">
        <f t="shared" si="51"/>
        <v>1.6610958904109587</v>
      </c>
      <c r="S521" s="76">
        <f t="shared" si="52"/>
        <v>2.82</v>
      </c>
      <c r="T521" s="38">
        <f>2.82/365*N521+'Breakdown Log'!$H$28*P521</f>
        <v>0</v>
      </c>
      <c r="U521" s="78">
        <f>2.82/365*O521+'Breakdown Log'!$H$28*Q521</f>
        <v>0</v>
      </c>
    </row>
    <row r="522" spans="2:21" ht="14.4" customHeight="1" x14ac:dyDescent="0.4">
      <c r="B522" s="30">
        <f t="shared" si="53"/>
        <v>521</v>
      </c>
      <c r="C522" s="2" t="s">
        <v>151</v>
      </c>
      <c r="D522" s="2" t="s">
        <v>510</v>
      </c>
      <c r="E522" s="2">
        <v>1047</v>
      </c>
      <c r="F522" s="2" t="s">
        <v>511</v>
      </c>
      <c r="G522" s="2">
        <v>552</v>
      </c>
      <c r="H522" s="2">
        <v>9</v>
      </c>
      <c r="I522" s="2" t="s">
        <v>544</v>
      </c>
      <c r="J522" s="31">
        <v>42182</v>
      </c>
      <c r="K522" s="31">
        <v>44347</v>
      </c>
      <c r="L522" s="31">
        <v>44926</v>
      </c>
      <c r="M522" s="2">
        <f t="shared" si="48"/>
        <v>580</v>
      </c>
      <c r="N522" s="2">
        <f>IFERROR(VLOOKUP($G522,'Breakdown Log'!$B$3:$E$940,2,FALSE),0)</f>
        <v>0</v>
      </c>
      <c r="O522" s="2">
        <f>IFERROR(VLOOKUP($G522,'Breakdown Log'!$B$3:$E$940,3,FALSE),0)</f>
        <v>0</v>
      </c>
      <c r="P522" s="2">
        <f t="shared" si="49"/>
        <v>215</v>
      </c>
      <c r="Q522" s="2">
        <f t="shared" si="50"/>
        <v>365</v>
      </c>
      <c r="R522" s="38">
        <f t="shared" si="51"/>
        <v>1.6610958904109587</v>
      </c>
      <c r="S522" s="76">
        <f t="shared" si="52"/>
        <v>2.82</v>
      </c>
      <c r="T522" s="38">
        <f>2.82/365*N522+'Breakdown Log'!$H$28*P522</f>
        <v>0</v>
      </c>
      <c r="U522" s="78">
        <f>2.82/365*O522+'Breakdown Log'!$H$28*Q522</f>
        <v>0</v>
      </c>
    </row>
    <row r="523" spans="2:21" ht="14.4" customHeight="1" x14ac:dyDescent="0.4">
      <c r="B523" s="30">
        <f t="shared" si="53"/>
        <v>522</v>
      </c>
      <c r="C523" s="2" t="s">
        <v>151</v>
      </c>
      <c r="D523" s="2" t="s">
        <v>510</v>
      </c>
      <c r="E523" s="2">
        <v>1047</v>
      </c>
      <c r="F523" s="2" t="s">
        <v>511</v>
      </c>
      <c r="G523" s="2">
        <v>553</v>
      </c>
      <c r="H523" s="2">
        <v>10</v>
      </c>
      <c r="I523" s="2" t="s">
        <v>545</v>
      </c>
      <c r="J523" s="31">
        <v>42185</v>
      </c>
      <c r="K523" s="31">
        <v>44347</v>
      </c>
      <c r="L523" s="31">
        <v>44926</v>
      </c>
      <c r="M523" s="2">
        <f t="shared" si="48"/>
        <v>580</v>
      </c>
      <c r="N523" s="2">
        <f>IFERROR(VLOOKUP($G523,'Breakdown Log'!$B$3:$E$940,2,FALSE),0)</f>
        <v>0</v>
      </c>
      <c r="O523" s="2">
        <f>IFERROR(VLOOKUP($G523,'Breakdown Log'!$B$3:$E$940,3,FALSE),0)</f>
        <v>0</v>
      </c>
      <c r="P523" s="2">
        <f t="shared" si="49"/>
        <v>215</v>
      </c>
      <c r="Q523" s="2">
        <f t="shared" si="50"/>
        <v>365</v>
      </c>
      <c r="R523" s="38">
        <f t="shared" si="51"/>
        <v>1.6610958904109587</v>
      </c>
      <c r="S523" s="76">
        <f t="shared" si="52"/>
        <v>2.82</v>
      </c>
      <c r="T523" s="38">
        <f>2.82/365*N523+'Breakdown Log'!$H$28*P523</f>
        <v>0</v>
      </c>
      <c r="U523" s="78">
        <f>2.82/365*O523+'Breakdown Log'!$H$28*Q523</f>
        <v>0</v>
      </c>
    </row>
    <row r="524" spans="2:21" ht="14.4" customHeight="1" x14ac:dyDescent="0.4">
      <c r="B524" s="30">
        <f t="shared" si="53"/>
        <v>523</v>
      </c>
      <c r="C524" s="2" t="s">
        <v>12</v>
      </c>
      <c r="D524" s="2" t="s">
        <v>546</v>
      </c>
      <c r="E524" s="2">
        <v>275</v>
      </c>
      <c r="F524" s="2" t="s">
        <v>547</v>
      </c>
      <c r="G524" s="2">
        <v>554</v>
      </c>
      <c r="H524" s="2">
        <v>4</v>
      </c>
      <c r="I524" s="2" t="s">
        <v>2628</v>
      </c>
      <c r="J524" s="31">
        <v>42453</v>
      </c>
      <c r="K524" s="31">
        <v>44347</v>
      </c>
      <c r="L524" s="31">
        <v>44926</v>
      </c>
      <c r="M524" s="2">
        <f t="shared" si="48"/>
        <v>580</v>
      </c>
      <c r="N524" s="2">
        <f>IFERROR(VLOOKUP($G524,'Breakdown Log'!$B$3:$E$940,2,FALSE),0)</f>
        <v>0</v>
      </c>
      <c r="O524" s="2">
        <f>IFERROR(VLOOKUP($G524,'Breakdown Log'!$B$3:$E$940,3,FALSE),0)</f>
        <v>0</v>
      </c>
      <c r="P524" s="2">
        <f t="shared" si="49"/>
        <v>215</v>
      </c>
      <c r="Q524" s="2">
        <f t="shared" si="50"/>
        <v>365</v>
      </c>
      <c r="R524" s="38">
        <f t="shared" si="51"/>
        <v>1.6610958904109587</v>
      </c>
      <c r="S524" s="76">
        <f t="shared" si="52"/>
        <v>2.82</v>
      </c>
      <c r="T524" s="38">
        <f>2.82/365*N524+'Breakdown Log'!$H$28*P524</f>
        <v>0</v>
      </c>
      <c r="U524" s="78">
        <f>2.82/365*O524+'Breakdown Log'!$H$28*Q524</f>
        <v>0</v>
      </c>
    </row>
    <row r="525" spans="2:21" ht="14.4" customHeight="1" x14ac:dyDescent="0.4">
      <c r="B525" s="30">
        <f t="shared" si="53"/>
        <v>524</v>
      </c>
      <c r="C525" s="2" t="s">
        <v>12</v>
      </c>
      <c r="D525" s="2" t="s">
        <v>546</v>
      </c>
      <c r="E525" s="2">
        <v>275</v>
      </c>
      <c r="F525" s="2" t="s">
        <v>547</v>
      </c>
      <c r="G525" s="2">
        <v>555</v>
      </c>
      <c r="H525" s="2">
        <v>5</v>
      </c>
      <c r="I525" s="2" t="s">
        <v>2659</v>
      </c>
      <c r="J525" s="31">
        <v>42597</v>
      </c>
      <c r="K525" s="31">
        <v>44347</v>
      </c>
      <c r="L525" s="31">
        <v>44926</v>
      </c>
      <c r="M525" s="2">
        <f t="shared" si="48"/>
        <v>580</v>
      </c>
      <c r="N525" s="2">
        <f>IFERROR(VLOOKUP($G525,'Breakdown Log'!$B$3:$E$940,2,FALSE),0)</f>
        <v>0</v>
      </c>
      <c r="O525" s="2">
        <f>IFERROR(VLOOKUP($G525,'Breakdown Log'!$B$3:$E$940,3,FALSE),0)</f>
        <v>0</v>
      </c>
      <c r="P525" s="2">
        <f t="shared" si="49"/>
        <v>215</v>
      </c>
      <c r="Q525" s="2">
        <f t="shared" si="50"/>
        <v>365</v>
      </c>
      <c r="R525" s="38">
        <f t="shared" si="51"/>
        <v>1.6610958904109587</v>
      </c>
      <c r="S525" s="76">
        <f t="shared" si="52"/>
        <v>2.82</v>
      </c>
      <c r="T525" s="38">
        <f>2.82/365*N525+'Breakdown Log'!$H$28*P525</f>
        <v>0</v>
      </c>
      <c r="U525" s="78">
        <f>2.82/365*O525+'Breakdown Log'!$H$28*Q525</f>
        <v>0</v>
      </c>
    </row>
    <row r="526" spans="2:21" ht="14.4" customHeight="1" x14ac:dyDescent="0.4">
      <c r="B526" s="30">
        <f t="shared" si="53"/>
        <v>525</v>
      </c>
      <c r="C526" s="2" t="s">
        <v>12</v>
      </c>
      <c r="D526" s="2" t="s">
        <v>546</v>
      </c>
      <c r="E526" s="2">
        <v>275</v>
      </c>
      <c r="F526" s="2" t="s">
        <v>547</v>
      </c>
      <c r="G526" s="2">
        <v>556</v>
      </c>
      <c r="H526" s="2">
        <v>10</v>
      </c>
      <c r="I526" s="2" t="s">
        <v>549</v>
      </c>
      <c r="J526" s="31">
        <v>42597</v>
      </c>
      <c r="K526" s="31">
        <v>44347</v>
      </c>
      <c r="L526" s="31">
        <v>44926</v>
      </c>
      <c r="M526" s="2">
        <f t="shared" si="48"/>
        <v>580</v>
      </c>
      <c r="N526" s="2">
        <f>IFERROR(VLOOKUP($G526,'Breakdown Log'!$B$3:$E$940,2,FALSE),0)</f>
        <v>215</v>
      </c>
      <c r="O526" s="2">
        <f>IFERROR(VLOOKUP($G526,'Breakdown Log'!$B$3:$E$940,3,FALSE),0)</f>
        <v>365</v>
      </c>
      <c r="P526" s="2">
        <f t="shared" si="49"/>
        <v>0</v>
      </c>
      <c r="Q526" s="2">
        <f t="shared" si="50"/>
        <v>0</v>
      </c>
      <c r="R526" s="38">
        <f t="shared" si="51"/>
        <v>1.6610958904109587</v>
      </c>
      <c r="S526" s="76">
        <f t="shared" si="52"/>
        <v>2.82</v>
      </c>
      <c r="T526" s="38">
        <f>2.82/365*N526+'Breakdown Log'!$H$28*P526</f>
        <v>1.6610958904109587</v>
      </c>
      <c r="U526" s="78">
        <f>2.82/365*O526+'Breakdown Log'!$H$28*Q526</f>
        <v>2.82</v>
      </c>
    </row>
    <row r="527" spans="2:21" ht="14.4" customHeight="1" x14ac:dyDescent="0.4">
      <c r="B527" s="30">
        <f t="shared" si="53"/>
        <v>526</v>
      </c>
      <c r="C527" s="2" t="s">
        <v>12</v>
      </c>
      <c r="D527" s="2" t="s">
        <v>546</v>
      </c>
      <c r="E527" s="2">
        <v>275</v>
      </c>
      <c r="F527" s="2" t="s">
        <v>547</v>
      </c>
      <c r="G527" s="2">
        <v>557</v>
      </c>
      <c r="H527" s="2">
        <v>17</v>
      </c>
      <c r="I527" s="2" t="s">
        <v>550</v>
      </c>
      <c r="J527" s="31">
        <v>42332</v>
      </c>
      <c r="K527" s="31">
        <v>44347</v>
      </c>
      <c r="L527" s="31">
        <v>44926</v>
      </c>
      <c r="M527" s="2">
        <f t="shared" si="48"/>
        <v>580</v>
      </c>
      <c r="N527" s="2">
        <f>IFERROR(VLOOKUP($G527,'Breakdown Log'!$B$3:$E$940,2,FALSE),0)</f>
        <v>215</v>
      </c>
      <c r="O527" s="2">
        <f>IFERROR(VLOOKUP($G527,'Breakdown Log'!$B$3:$E$940,3,FALSE),0)</f>
        <v>365</v>
      </c>
      <c r="P527" s="2">
        <f t="shared" si="49"/>
        <v>0</v>
      </c>
      <c r="Q527" s="2">
        <f t="shared" si="50"/>
        <v>0</v>
      </c>
      <c r="R527" s="38">
        <f t="shared" si="51"/>
        <v>1.6610958904109587</v>
      </c>
      <c r="S527" s="76">
        <f t="shared" si="52"/>
        <v>2.82</v>
      </c>
      <c r="T527" s="38">
        <f>2.82/365*N527+'Breakdown Log'!$H$28*P527</f>
        <v>1.6610958904109587</v>
      </c>
      <c r="U527" s="78">
        <f>2.82/365*O527+'Breakdown Log'!$H$28*Q527</f>
        <v>2.82</v>
      </c>
    </row>
    <row r="528" spans="2:21" ht="14.4" customHeight="1" x14ac:dyDescent="0.4">
      <c r="B528" s="30">
        <f t="shared" si="53"/>
        <v>527</v>
      </c>
      <c r="C528" s="2" t="s">
        <v>12</v>
      </c>
      <c r="D528" s="2" t="s">
        <v>546</v>
      </c>
      <c r="E528" s="2">
        <v>275</v>
      </c>
      <c r="F528" s="2" t="s">
        <v>547</v>
      </c>
      <c r="G528" s="2">
        <v>558</v>
      </c>
      <c r="H528" s="2">
        <v>26</v>
      </c>
      <c r="I528" s="2" t="s">
        <v>2546</v>
      </c>
      <c r="J528" s="31">
        <v>42156</v>
      </c>
      <c r="K528" s="31">
        <v>44347</v>
      </c>
      <c r="L528" s="31">
        <v>44926</v>
      </c>
      <c r="M528" s="2">
        <f t="shared" si="48"/>
        <v>580</v>
      </c>
      <c r="N528" s="2">
        <f>IFERROR(VLOOKUP($G528,'Breakdown Log'!$B$3:$E$940,2,FALSE),0)</f>
        <v>0</v>
      </c>
      <c r="O528" s="2">
        <f>IFERROR(VLOOKUP($G528,'Breakdown Log'!$B$3:$E$940,3,FALSE),0)</f>
        <v>0</v>
      </c>
      <c r="P528" s="2">
        <f t="shared" si="49"/>
        <v>215</v>
      </c>
      <c r="Q528" s="2">
        <f t="shared" si="50"/>
        <v>365</v>
      </c>
      <c r="R528" s="38">
        <f t="shared" si="51"/>
        <v>1.6610958904109587</v>
      </c>
      <c r="S528" s="76">
        <f t="shared" si="52"/>
        <v>2.82</v>
      </c>
      <c r="T528" s="38">
        <f>2.82/365*N528+'Breakdown Log'!$H$28*P528</f>
        <v>0</v>
      </c>
      <c r="U528" s="78">
        <f>2.82/365*O528+'Breakdown Log'!$H$28*Q528</f>
        <v>0</v>
      </c>
    </row>
    <row r="529" spans="2:21" ht="14.4" customHeight="1" x14ac:dyDescent="0.4">
      <c r="B529" s="30">
        <f t="shared" si="53"/>
        <v>528</v>
      </c>
      <c r="C529" s="2" t="s">
        <v>12</v>
      </c>
      <c r="D529" s="2" t="s">
        <v>546</v>
      </c>
      <c r="E529" s="2">
        <v>275</v>
      </c>
      <c r="F529" s="2" t="s">
        <v>547</v>
      </c>
      <c r="G529" s="2">
        <v>559</v>
      </c>
      <c r="H529" s="2">
        <v>38</v>
      </c>
      <c r="I529" s="2" t="s">
        <v>551</v>
      </c>
      <c r="J529" s="31">
        <v>42187</v>
      </c>
      <c r="K529" s="31">
        <v>44347</v>
      </c>
      <c r="L529" s="31">
        <v>44926</v>
      </c>
      <c r="M529" s="2">
        <f t="shared" si="48"/>
        <v>580</v>
      </c>
      <c r="N529" s="2">
        <f>IFERROR(VLOOKUP($G529,'Breakdown Log'!$B$3:$E$940,2,FALSE),0)</f>
        <v>0</v>
      </c>
      <c r="O529" s="2">
        <f>IFERROR(VLOOKUP($G529,'Breakdown Log'!$B$3:$E$940,3,FALSE),0)</f>
        <v>0</v>
      </c>
      <c r="P529" s="2">
        <f t="shared" si="49"/>
        <v>215</v>
      </c>
      <c r="Q529" s="2">
        <f t="shared" si="50"/>
        <v>365</v>
      </c>
      <c r="R529" s="38">
        <f t="shared" si="51"/>
        <v>1.6610958904109587</v>
      </c>
      <c r="S529" s="76">
        <f t="shared" si="52"/>
        <v>2.82</v>
      </c>
      <c r="T529" s="38">
        <f>2.82/365*N529+'Breakdown Log'!$H$28*P529</f>
        <v>0</v>
      </c>
      <c r="U529" s="78">
        <f>2.82/365*O529+'Breakdown Log'!$H$28*Q529</f>
        <v>0</v>
      </c>
    </row>
    <row r="530" spans="2:21" ht="14.4" customHeight="1" x14ac:dyDescent="0.4">
      <c r="B530" s="30">
        <f t="shared" si="53"/>
        <v>529</v>
      </c>
      <c r="C530" s="2" t="s">
        <v>12</v>
      </c>
      <c r="D530" s="2" t="s">
        <v>546</v>
      </c>
      <c r="E530" s="2">
        <v>275</v>
      </c>
      <c r="F530" s="2" t="s">
        <v>547</v>
      </c>
      <c r="G530" s="2">
        <v>560</v>
      </c>
      <c r="H530" s="2">
        <v>39</v>
      </c>
      <c r="I530" s="2" t="s">
        <v>2464</v>
      </c>
      <c r="J530" s="31">
        <v>42219</v>
      </c>
      <c r="K530" s="31">
        <v>44347</v>
      </c>
      <c r="L530" s="31">
        <v>44926</v>
      </c>
      <c r="M530" s="2">
        <f t="shared" si="48"/>
        <v>580</v>
      </c>
      <c r="N530" s="2">
        <f>IFERROR(VLOOKUP($G530,'Breakdown Log'!$B$3:$E$940,2,FALSE),0)</f>
        <v>0</v>
      </c>
      <c r="O530" s="2">
        <f>IFERROR(VLOOKUP($G530,'Breakdown Log'!$B$3:$E$940,3,FALSE),0)</f>
        <v>0</v>
      </c>
      <c r="P530" s="2">
        <f t="shared" si="49"/>
        <v>215</v>
      </c>
      <c r="Q530" s="2">
        <f t="shared" si="50"/>
        <v>365</v>
      </c>
      <c r="R530" s="38">
        <f t="shared" si="51"/>
        <v>1.6610958904109587</v>
      </c>
      <c r="S530" s="76">
        <f t="shared" si="52"/>
        <v>2.82</v>
      </c>
      <c r="T530" s="38">
        <f>2.82/365*N530+'Breakdown Log'!$H$28*P530</f>
        <v>0</v>
      </c>
      <c r="U530" s="78">
        <f>2.82/365*O530+'Breakdown Log'!$H$28*Q530</f>
        <v>0</v>
      </c>
    </row>
    <row r="531" spans="2:21" ht="14.4" customHeight="1" x14ac:dyDescent="0.4">
      <c r="B531" s="30">
        <f t="shared" si="53"/>
        <v>530</v>
      </c>
      <c r="C531" s="2" t="s">
        <v>12</v>
      </c>
      <c r="D531" s="2" t="s">
        <v>546</v>
      </c>
      <c r="E531" s="2">
        <v>275</v>
      </c>
      <c r="F531" s="2" t="s">
        <v>547</v>
      </c>
      <c r="G531" s="2">
        <v>561</v>
      </c>
      <c r="H531" s="2">
        <v>40</v>
      </c>
      <c r="I531" s="2" t="s">
        <v>2551</v>
      </c>
      <c r="J531" s="31">
        <v>42166</v>
      </c>
      <c r="K531" s="31">
        <v>44347</v>
      </c>
      <c r="L531" s="31">
        <v>44926</v>
      </c>
      <c r="M531" s="2">
        <f t="shared" si="48"/>
        <v>580</v>
      </c>
      <c r="N531" s="2">
        <f>IFERROR(VLOOKUP($G531,'Breakdown Log'!$B$3:$E$940,2,FALSE),0)</f>
        <v>0</v>
      </c>
      <c r="O531" s="2">
        <f>IFERROR(VLOOKUP($G531,'Breakdown Log'!$B$3:$E$940,3,FALSE),0)</f>
        <v>0</v>
      </c>
      <c r="P531" s="2">
        <f t="shared" si="49"/>
        <v>215</v>
      </c>
      <c r="Q531" s="2">
        <f t="shared" si="50"/>
        <v>365</v>
      </c>
      <c r="R531" s="38">
        <f t="shared" si="51"/>
        <v>1.6610958904109587</v>
      </c>
      <c r="S531" s="76">
        <f t="shared" si="52"/>
        <v>2.82</v>
      </c>
      <c r="T531" s="38">
        <f>2.82/365*N531+'Breakdown Log'!$H$28*P531</f>
        <v>0</v>
      </c>
      <c r="U531" s="78">
        <f>2.82/365*O531+'Breakdown Log'!$H$28*Q531</f>
        <v>0</v>
      </c>
    </row>
    <row r="532" spans="2:21" ht="14.4" customHeight="1" x14ac:dyDescent="0.4">
      <c r="B532" s="30">
        <f t="shared" si="53"/>
        <v>531</v>
      </c>
      <c r="C532" s="2" t="s">
        <v>12</v>
      </c>
      <c r="D532" s="2" t="s">
        <v>546</v>
      </c>
      <c r="E532" s="2">
        <v>275</v>
      </c>
      <c r="F532" s="2" t="s">
        <v>547</v>
      </c>
      <c r="G532" s="2">
        <v>562</v>
      </c>
      <c r="H532" s="2">
        <v>41</v>
      </c>
      <c r="I532" s="2" t="s">
        <v>552</v>
      </c>
      <c r="J532" s="31">
        <v>42597</v>
      </c>
      <c r="K532" s="31">
        <v>44347</v>
      </c>
      <c r="L532" s="31">
        <v>44926</v>
      </c>
      <c r="M532" s="2">
        <f t="shared" si="48"/>
        <v>580</v>
      </c>
      <c r="N532" s="2">
        <f>IFERROR(VLOOKUP($G532,'Breakdown Log'!$B$3:$E$940,2,FALSE),0)</f>
        <v>215</v>
      </c>
      <c r="O532" s="2">
        <f>IFERROR(VLOOKUP($G532,'Breakdown Log'!$B$3:$E$940,3,FALSE),0)</f>
        <v>365</v>
      </c>
      <c r="P532" s="2">
        <f t="shared" si="49"/>
        <v>0</v>
      </c>
      <c r="Q532" s="2">
        <f t="shared" si="50"/>
        <v>0</v>
      </c>
      <c r="R532" s="38">
        <f t="shared" si="51"/>
        <v>1.6610958904109587</v>
      </c>
      <c r="S532" s="76">
        <f t="shared" si="52"/>
        <v>2.82</v>
      </c>
      <c r="T532" s="38">
        <f>2.82/365*N532+'Breakdown Log'!$H$28*P532</f>
        <v>1.6610958904109587</v>
      </c>
      <c r="U532" s="78">
        <f>2.82/365*O532+'Breakdown Log'!$H$28*Q532</f>
        <v>2.82</v>
      </c>
    </row>
    <row r="533" spans="2:21" ht="14.4" customHeight="1" x14ac:dyDescent="0.4">
      <c r="B533" s="30">
        <f t="shared" si="53"/>
        <v>532</v>
      </c>
      <c r="C533" s="2" t="s">
        <v>12</v>
      </c>
      <c r="D533" s="2" t="s">
        <v>546</v>
      </c>
      <c r="E533" s="2">
        <v>275</v>
      </c>
      <c r="F533" s="2" t="s">
        <v>547</v>
      </c>
      <c r="G533" s="2">
        <v>563</v>
      </c>
      <c r="H533" s="2">
        <v>42</v>
      </c>
      <c r="I533" s="2" t="s">
        <v>25</v>
      </c>
      <c r="J533" s="31">
        <v>42187</v>
      </c>
      <c r="K533" s="31">
        <v>44347</v>
      </c>
      <c r="L533" s="31">
        <v>44926</v>
      </c>
      <c r="M533" s="2">
        <f t="shared" si="48"/>
        <v>580</v>
      </c>
      <c r="N533" s="2">
        <f>IFERROR(VLOOKUP($G533,'Breakdown Log'!$B$3:$E$940,2,FALSE),0)</f>
        <v>0</v>
      </c>
      <c r="O533" s="2">
        <f>IFERROR(VLOOKUP($G533,'Breakdown Log'!$B$3:$E$940,3,FALSE),0)</f>
        <v>0</v>
      </c>
      <c r="P533" s="2">
        <f t="shared" si="49"/>
        <v>215</v>
      </c>
      <c r="Q533" s="2">
        <f t="shared" si="50"/>
        <v>365</v>
      </c>
      <c r="R533" s="38">
        <f t="shared" si="51"/>
        <v>1.6610958904109587</v>
      </c>
      <c r="S533" s="76">
        <f t="shared" si="52"/>
        <v>2.82</v>
      </c>
      <c r="T533" s="38">
        <f>2.82/365*N533+'Breakdown Log'!$H$28*P533</f>
        <v>0</v>
      </c>
      <c r="U533" s="78">
        <f>2.82/365*O533+'Breakdown Log'!$H$28*Q533</f>
        <v>0</v>
      </c>
    </row>
    <row r="534" spans="2:21" ht="14.4" customHeight="1" x14ac:dyDescent="0.4">
      <c r="B534" s="30">
        <f t="shared" si="53"/>
        <v>533</v>
      </c>
      <c r="C534" s="2" t="s">
        <v>12</v>
      </c>
      <c r="D534" s="2" t="s">
        <v>546</v>
      </c>
      <c r="E534" s="2">
        <v>275</v>
      </c>
      <c r="F534" s="2" t="s">
        <v>547</v>
      </c>
      <c r="G534" s="2">
        <v>564</v>
      </c>
      <c r="H534" s="2">
        <v>43</v>
      </c>
      <c r="I534" s="2" t="s">
        <v>2564</v>
      </c>
      <c r="J534" s="31">
        <v>42223</v>
      </c>
      <c r="K534" s="31">
        <v>44347</v>
      </c>
      <c r="L534" s="31">
        <v>44926</v>
      </c>
      <c r="M534" s="2">
        <f t="shared" si="48"/>
        <v>580</v>
      </c>
      <c r="N534" s="2">
        <f>IFERROR(VLOOKUP($G534,'Breakdown Log'!$B$3:$E$940,2,FALSE),0)</f>
        <v>215</v>
      </c>
      <c r="O534" s="2">
        <f>IFERROR(VLOOKUP($G534,'Breakdown Log'!$B$3:$E$940,3,FALSE),0)</f>
        <v>365</v>
      </c>
      <c r="P534" s="2">
        <f t="shared" si="49"/>
        <v>0</v>
      </c>
      <c r="Q534" s="2">
        <f t="shared" si="50"/>
        <v>0</v>
      </c>
      <c r="R534" s="38">
        <f t="shared" si="51"/>
        <v>1.6610958904109587</v>
      </c>
      <c r="S534" s="76">
        <f t="shared" si="52"/>
        <v>2.82</v>
      </c>
      <c r="T534" s="38">
        <f>2.82/365*N534+'Breakdown Log'!$H$28*P534</f>
        <v>1.6610958904109587</v>
      </c>
      <c r="U534" s="78">
        <f>2.82/365*O534+'Breakdown Log'!$H$28*Q534</f>
        <v>2.82</v>
      </c>
    </row>
    <row r="535" spans="2:21" ht="14.4" customHeight="1" x14ac:dyDescent="0.4">
      <c r="B535" s="30">
        <f t="shared" si="53"/>
        <v>534</v>
      </c>
      <c r="C535" s="2" t="s">
        <v>12</v>
      </c>
      <c r="D535" s="2" t="s">
        <v>546</v>
      </c>
      <c r="E535" s="2">
        <v>275</v>
      </c>
      <c r="F535" s="2" t="s">
        <v>547</v>
      </c>
      <c r="G535" s="2">
        <v>565</v>
      </c>
      <c r="H535" s="2">
        <v>44</v>
      </c>
      <c r="I535" s="2" t="s">
        <v>1008</v>
      </c>
      <c r="J535" s="31">
        <v>42218</v>
      </c>
      <c r="K535" s="31">
        <v>44347</v>
      </c>
      <c r="L535" s="31">
        <v>44926</v>
      </c>
      <c r="M535" s="2">
        <f t="shared" si="48"/>
        <v>580</v>
      </c>
      <c r="N535" s="2">
        <f>IFERROR(VLOOKUP($G535,'Breakdown Log'!$B$3:$E$940,2,FALSE),0)</f>
        <v>0</v>
      </c>
      <c r="O535" s="2">
        <f>IFERROR(VLOOKUP($G535,'Breakdown Log'!$B$3:$E$940,3,FALSE),0)</f>
        <v>0</v>
      </c>
      <c r="P535" s="2">
        <f t="shared" si="49"/>
        <v>215</v>
      </c>
      <c r="Q535" s="2">
        <f t="shared" si="50"/>
        <v>365</v>
      </c>
      <c r="R535" s="38">
        <f t="shared" si="51"/>
        <v>1.6610958904109587</v>
      </c>
      <c r="S535" s="76">
        <f t="shared" si="52"/>
        <v>2.82</v>
      </c>
      <c r="T535" s="38">
        <f>2.82/365*N535+'Breakdown Log'!$H$28*P535</f>
        <v>0</v>
      </c>
      <c r="U535" s="78">
        <f>2.82/365*O535+'Breakdown Log'!$H$28*Q535</f>
        <v>0</v>
      </c>
    </row>
    <row r="536" spans="2:21" ht="14.4" customHeight="1" x14ac:dyDescent="0.4">
      <c r="B536" s="30">
        <f t="shared" si="53"/>
        <v>535</v>
      </c>
      <c r="C536" s="2" t="s">
        <v>12</v>
      </c>
      <c r="D536" s="2" t="s">
        <v>546</v>
      </c>
      <c r="E536" s="2">
        <v>275</v>
      </c>
      <c r="F536" s="2" t="s">
        <v>547</v>
      </c>
      <c r="G536" s="2">
        <v>566</v>
      </c>
      <c r="H536" s="2">
        <v>45</v>
      </c>
      <c r="I536" s="2" t="s">
        <v>2660</v>
      </c>
      <c r="J536" s="31">
        <v>42597</v>
      </c>
      <c r="K536" s="31">
        <v>44347</v>
      </c>
      <c r="L536" s="31">
        <v>44926</v>
      </c>
      <c r="M536" s="2">
        <f t="shared" si="48"/>
        <v>580</v>
      </c>
      <c r="N536" s="2">
        <f>IFERROR(VLOOKUP($G536,'Breakdown Log'!$B$3:$E$940,2,FALSE),0)</f>
        <v>215</v>
      </c>
      <c r="O536" s="2">
        <f>IFERROR(VLOOKUP($G536,'Breakdown Log'!$B$3:$E$940,3,FALSE),0)</f>
        <v>365</v>
      </c>
      <c r="P536" s="2">
        <f t="shared" si="49"/>
        <v>0</v>
      </c>
      <c r="Q536" s="2">
        <f t="shared" si="50"/>
        <v>0</v>
      </c>
      <c r="R536" s="38">
        <f t="shared" si="51"/>
        <v>1.6610958904109587</v>
      </c>
      <c r="S536" s="76">
        <f t="shared" si="52"/>
        <v>2.82</v>
      </c>
      <c r="T536" s="38">
        <f>2.82/365*N536+'Breakdown Log'!$H$28*P536</f>
        <v>1.6610958904109587</v>
      </c>
      <c r="U536" s="78">
        <f>2.82/365*O536+'Breakdown Log'!$H$28*Q536</f>
        <v>2.82</v>
      </c>
    </row>
    <row r="537" spans="2:21" ht="14.4" customHeight="1" x14ac:dyDescent="0.4">
      <c r="B537" s="30">
        <f t="shared" si="53"/>
        <v>536</v>
      </c>
      <c r="C537" s="2" t="s">
        <v>287</v>
      </c>
      <c r="D537" s="2" t="s">
        <v>530</v>
      </c>
      <c r="E537" s="2">
        <v>1048</v>
      </c>
      <c r="F537" s="2" t="s">
        <v>530</v>
      </c>
      <c r="G537" s="2">
        <v>567</v>
      </c>
      <c r="H537" s="2">
        <v>6</v>
      </c>
      <c r="I537" s="2" t="s">
        <v>553</v>
      </c>
      <c r="J537" s="31">
        <v>42864</v>
      </c>
      <c r="K537" s="31">
        <v>44347</v>
      </c>
      <c r="L537" s="31">
        <v>44926</v>
      </c>
      <c r="M537" s="2">
        <f t="shared" si="48"/>
        <v>580</v>
      </c>
      <c r="N537" s="2">
        <f>IFERROR(VLOOKUP($G537,'Breakdown Log'!$B$3:$E$940,2,FALSE),0)</f>
        <v>0</v>
      </c>
      <c r="O537" s="2">
        <f>IFERROR(VLOOKUP($G537,'Breakdown Log'!$B$3:$E$940,3,FALSE),0)</f>
        <v>0</v>
      </c>
      <c r="P537" s="2">
        <f t="shared" si="49"/>
        <v>215</v>
      </c>
      <c r="Q537" s="2">
        <f t="shared" si="50"/>
        <v>365</v>
      </c>
      <c r="R537" s="38">
        <f t="shared" si="51"/>
        <v>1.6610958904109587</v>
      </c>
      <c r="S537" s="76">
        <f t="shared" si="52"/>
        <v>2.82</v>
      </c>
      <c r="T537" s="38">
        <f>2.82/365*N537+'Breakdown Log'!$H$28*P537</f>
        <v>0</v>
      </c>
      <c r="U537" s="78">
        <f>2.82/365*O537+'Breakdown Log'!$H$28*Q537</f>
        <v>0</v>
      </c>
    </row>
    <row r="538" spans="2:21" ht="14.4" customHeight="1" x14ac:dyDescent="0.4">
      <c r="B538" s="30">
        <f t="shared" si="53"/>
        <v>537</v>
      </c>
      <c r="C538" s="2" t="s">
        <v>287</v>
      </c>
      <c r="D538" s="2" t="s">
        <v>530</v>
      </c>
      <c r="E538" s="2">
        <v>1048</v>
      </c>
      <c r="F538" s="2" t="s">
        <v>530</v>
      </c>
      <c r="G538" s="2">
        <v>568</v>
      </c>
      <c r="H538" s="2">
        <v>8</v>
      </c>
      <c r="I538" s="2" t="s">
        <v>554</v>
      </c>
      <c r="J538" s="31">
        <v>42282</v>
      </c>
      <c r="K538" s="31">
        <v>44347</v>
      </c>
      <c r="L538" s="31">
        <v>44926</v>
      </c>
      <c r="M538" s="2">
        <f t="shared" si="48"/>
        <v>580</v>
      </c>
      <c r="N538" s="2">
        <f>IFERROR(VLOOKUP($G538,'Breakdown Log'!$B$3:$E$940,2,FALSE),0)</f>
        <v>0</v>
      </c>
      <c r="O538" s="2">
        <f>IFERROR(VLOOKUP($G538,'Breakdown Log'!$B$3:$E$940,3,FALSE),0)</f>
        <v>0</v>
      </c>
      <c r="P538" s="2">
        <f t="shared" si="49"/>
        <v>215</v>
      </c>
      <c r="Q538" s="2">
        <f t="shared" si="50"/>
        <v>365</v>
      </c>
      <c r="R538" s="38">
        <f t="shared" si="51"/>
        <v>1.6610958904109587</v>
      </c>
      <c r="S538" s="76">
        <f t="shared" si="52"/>
        <v>2.82</v>
      </c>
      <c r="T538" s="38">
        <f>2.82/365*N538+'Breakdown Log'!$H$28*P538</f>
        <v>0</v>
      </c>
      <c r="U538" s="78">
        <f>2.82/365*O538+'Breakdown Log'!$H$28*Q538</f>
        <v>0</v>
      </c>
    </row>
    <row r="539" spans="2:21" ht="14.4" customHeight="1" x14ac:dyDescent="0.4">
      <c r="B539" s="30">
        <f t="shared" si="53"/>
        <v>538</v>
      </c>
      <c r="C539" s="2" t="s">
        <v>287</v>
      </c>
      <c r="D539" s="2" t="s">
        <v>530</v>
      </c>
      <c r="E539" s="2">
        <v>1048</v>
      </c>
      <c r="F539" s="2" t="s">
        <v>530</v>
      </c>
      <c r="G539" s="2">
        <v>569</v>
      </c>
      <c r="H539" s="2">
        <v>10</v>
      </c>
      <c r="I539" s="2" t="s">
        <v>555</v>
      </c>
      <c r="J539" s="31">
        <v>42287</v>
      </c>
      <c r="K539" s="31">
        <v>44347</v>
      </c>
      <c r="L539" s="31">
        <v>44926</v>
      </c>
      <c r="M539" s="2">
        <f t="shared" si="48"/>
        <v>580</v>
      </c>
      <c r="N539" s="2">
        <f>IFERROR(VLOOKUP($G539,'Breakdown Log'!$B$3:$E$940,2,FALSE),0)</f>
        <v>215</v>
      </c>
      <c r="O539" s="2">
        <f>IFERROR(VLOOKUP($G539,'Breakdown Log'!$B$3:$E$940,3,FALSE),0)</f>
        <v>91</v>
      </c>
      <c r="P539" s="2">
        <f t="shared" si="49"/>
        <v>0</v>
      </c>
      <c r="Q539" s="2">
        <f t="shared" si="50"/>
        <v>274</v>
      </c>
      <c r="R539" s="38">
        <f t="shared" si="51"/>
        <v>1.6610958904109587</v>
      </c>
      <c r="S539" s="76">
        <f t="shared" si="52"/>
        <v>2.82</v>
      </c>
      <c r="T539" s="38">
        <f>2.82/365*N539+'Breakdown Log'!$H$28*P539</f>
        <v>1.6610958904109587</v>
      </c>
      <c r="U539" s="78">
        <f>2.82/365*O539+'Breakdown Log'!$H$28*Q539</f>
        <v>0.70306849315068487</v>
      </c>
    </row>
    <row r="540" spans="2:21" ht="14.4" customHeight="1" x14ac:dyDescent="0.4">
      <c r="B540" s="30">
        <f t="shared" si="53"/>
        <v>539</v>
      </c>
      <c r="C540" s="2" t="s">
        <v>287</v>
      </c>
      <c r="D540" s="2" t="s">
        <v>530</v>
      </c>
      <c r="E540" s="2">
        <v>1048</v>
      </c>
      <c r="F540" s="2" t="s">
        <v>530</v>
      </c>
      <c r="G540" s="2">
        <v>570</v>
      </c>
      <c r="H540" s="2">
        <v>11</v>
      </c>
      <c r="I540" s="2" t="s">
        <v>556</v>
      </c>
      <c r="J540" s="31">
        <v>42908</v>
      </c>
      <c r="K540" s="31">
        <v>44347</v>
      </c>
      <c r="L540" s="31">
        <v>44926</v>
      </c>
      <c r="M540" s="2">
        <f t="shared" si="48"/>
        <v>580</v>
      </c>
      <c r="N540" s="2">
        <f>IFERROR(VLOOKUP($G540,'Breakdown Log'!$B$3:$E$940,2,FALSE),0)</f>
        <v>215</v>
      </c>
      <c r="O540" s="2">
        <f>IFERROR(VLOOKUP($G540,'Breakdown Log'!$B$3:$E$940,3,FALSE),0)</f>
        <v>113</v>
      </c>
      <c r="P540" s="2">
        <f t="shared" si="49"/>
        <v>0</v>
      </c>
      <c r="Q540" s="2">
        <f t="shared" si="50"/>
        <v>252</v>
      </c>
      <c r="R540" s="38">
        <f t="shared" si="51"/>
        <v>1.6610958904109587</v>
      </c>
      <c r="S540" s="76">
        <f t="shared" si="52"/>
        <v>2.82</v>
      </c>
      <c r="T540" s="38">
        <f>2.82/365*N540+'Breakdown Log'!$H$28*P540</f>
        <v>1.6610958904109587</v>
      </c>
      <c r="U540" s="78">
        <f>2.82/365*O540+'Breakdown Log'!$H$28*Q540</f>
        <v>0.8730410958904109</v>
      </c>
    </row>
    <row r="541" spans="2:21" ht="14.4" customHeight="1" x14ac:dyDescent="0.4">
      <c r="B541" s="30">
        <f t="shared" si="53"/>
        <v>540</v>
      </c>
      <c r="C541" s="2" t="s">
        <v>12</v>
      </c>
      <c r="D541" s="2" t="s">
        <v>337</v>
      </c>
      <c r="E541" s="2">
        <v>69</v>
      </c>
      <c r="F541" s="2" t="s">
        <v>338</v>
      </c>
      <c r="G541" s="2">
        <v>571</v>
      </c>
      <c r="H541" s="2">
        <v>11</v>
      </c>
      <c r="I541" s="2" t="s">
        <v>557</v>
      </c>
      <c r="J541" s="31">
        <v>42170</v>
      </c>
      <c r="K541" s="31">
        <v>44347</v>
      </c>
      <c r="L541" s="31">
        <v>44926</v>
      </c>
      <c r="M541" s="2">
        <f t="shared" si="48"/>
        <v>580</v>
      </c>
      <c r="N541" s="2">
        <f>IFERROR(VLOOKUP($G541,'Breakdown Log'!$B$3:$E$940,2,FALSE),0)</f>
        <v>215</v>
      </c>
      <c r="O541" s="2">
        <f>IFERROR(VLOOKUP($G541,'Breakdown Log'!$B$3:$E$940,3,FALSE),0)</f>
        <v>365</v>
      </c>
      <c r="P541" s="2">
        <f t="shared" si="49"/>
        <v>0</v>
      </c>
      <c r="Q541" s="2">
        <f t="shared" si="50"/>
        <v>0</v>
      </c>
      <c r="R541" s="38">
        <f t="shared" si="51"/>
        <v>1.6610958904109587</v>
      </c>
      <c r="S541" s="76">
        <f t="shared" si="52"/>
        <v>2.82</v>
      </c>
      <c r="T541" s="38">
        <f>2.82/365*N541+'Breakdown Log'!$H$28*P541</f>
        <v>1.6610958904109587</v>
      </c>
      <c r="U541" s="78">
        <f>2.82/365*O541+'Breakdown Log'!$H$28*Q541</f>
        <v>2.82</v>
      </c>
    </row>
    <row r="542" spans="2:21" ht="14.4" customHeight="1" x14ac:dyDescent="0.4">
      <c r="B542" s="30">
        <f t="shared" si="53"/>
        <v>541</v>
      </c>
      <c r="C542" s="2" t="s">
        <v>12</v>
      </c>
      <c r="D542" s="2" t="s">
        <v>337</v>
      </c>
      <c r="E542" s="2">
        <v>69</v>
      </c>
      <c r="F542" s="2" t="s">
        <v>338</v>
      </c>
      <c r="G542" s="2">
        <v>572</v>
      </c>
      <c r="H542" s="2">
        <v>12</v>
      </c>
      <c r="I542" s="2" t="s">
        <v>111</v>
      </c>
      <c r="J542" s="31">
        <v>42348</v>
      </c>
      <c r="K542" s="31">
        <v>44347</v>
      </c>
      <c r="L542" s="31">
        <v>44926</v>
      </c>
      <c r="M542" s="2">
        <f t="shared" si="48"/>
        <v>580</v>
      </c>
      <c r="N542" s="2">
        <f>IFERROR(VLOOKUP($G542,'Breakdown Log'!$B$3:$E$940,2,FALSE),0)</f>
        <v>215</v>
      </c>
      <c r="O542" s="2">
        <f>IFERROR(VLOOKUP($G542,'Breakdown Log'!$B$3:$E$940,3,FALSE),0)</f>
        <v>365</v>
      </c>
      <c r="P542" s="2">
        <f t="shared" si="49"/>
        <v>0</v>
      </c>
      <c r="Q542" s="2">
        <f t="shared" si="50"/>
        <v>0</v>
      </c>
      <c r="R542" s="38">
        <f t="shared" si="51"/>
        <v>1.6610958904109587</v>
      </c>
      <c r="S542" s="76">
        <f t="shared" si="52"/>
        <v>2.82</v>
      </c>
      <c r="T542" s="38">
        <f>2.82/365*N542+'Breakdown Log'!$H$28*P542</f>
        <v>1.6610958904109587</v>
      </c>
      <c r="U542" s="78">
        <f>2.82/365*O542+'Breakdown Log'!$H$28*Q542</f>
        <v>2.82</v>
      </c>
    </row>
    <row r="543" spans="2:21" ht="14.4" customHeight="1" x14ac:dyDescent="0.4">
      <c r="B543" s="30">
        <f t="shared" si="53"/>
        <v>542</v>
      </c>
      <c r="C543" s="2" t="s">
        <v>12</v>
      </c>
      <c r="D543" s="2" t="s">
        <v>337</v>
      </c>
      <c r="E543" s="2">
        <v>69</v>
      </c>
      <c r="F543" s="2" t="s">
        <v>338</v>
      </c>
      <c r="G543" s="2">
        <v>573</v>
      </c>
      <c r="H543" s="2">
        <v>24</v>
      </c>
      <c r="I543" s="2" t="s">
        <v>558</v>
      </c>
      <c r="J543" s="31">
        <v>42348</v>
      </c>
      <c r="K543" s="31">
        <v>44347</v>
      </c>
      <c r="L543" s="31">
        <v>44926</v>
      </c>
      <c r="M543" s="2">
        <f t="shared" si="48"/>
        <v>580</v>
      </c>
      <c r="N543" s="2">
        <f>IFERROR(VLOOKUP($G543,'Breakdown Log'!$B$3:$E$940,2,FALSE),0)</f>
        <v>0</v>
      </c>
      <c r="O543" s="2">
        <f>IFERROR(VLOOKUP($G543,'Breakdown Log'!$B$3:$E$940,3,FALSE),0)</f>
        <v>0</v>
      </c>
      <c r="P543" s="2">
        <f t="shared" si="49"/>
        <v>215</v>
      </c>
      <c r="Q543" s="2">
        <f t="shared" si="50"/>
        <v>365</v>
      </c>
      <c r="R543" s="38">
        <f t="shared" si="51"/>
        <v>1.6610958904109587</v>
      </c>
      <c r="S543" s="76">
        <f t="shared" si="52"/>
        <v>2.82</v>
      </c>
      <c r="T543" s="38">
        <f>2.82/365*N543+'Breakdown Log'!$H$28*P543</f>
        <v>0</v>
      </c>
      <c r="U543" s="78">
        <f>2.82/365*O543+'Breakdown Log'!$H$28*Q543</f>
        <v>0</v>
      </c>
    </row>
    <row r="544" spans="2:21" ht="14.4" customHeight="1" x14ac:dyDescent="0.4">
      <c r="B544" s="30">
        <f t="shared" si="53"/>
        <v>543</v>
      </c>
      <c r="C544" s="2" t="s">
        <v>12</v>
      </c>
      <c r="D544" s="2" t="s">
        <v>337</v>
      </c>
      <c r="E544" s="2">
        <v>69</v>
      </c>
      <c r="F544" s="2" t="s">
        <v>338</v>
      </c>
      <c r="G544" s="2">
        <v>574</v>
      </c>
      <c r="H544" s="2">
        <v>42</v>
      </c>
      <c r="I544" s="2" t="s">
        <v>559</v>
      </c>
      <c r="J544" s="31">
        <v>42348</v>
      </c>
      <c r="K544" s="31">
        <v>44347</v>
      </c>
      <c r="L544" s="31">
        <v>44926</v>
      </c>
      <c r="M544" s="2">
        <f t="shared" si="48"/>
        <v>580</v>
      </c>
      <c r="N544" s="2">
        <f>IFERROR(VLOOKUP($G544,'Breakdown Log'!$B$3:$E$940,2,FALSE),0)</f>
        <v>0</v>
      </c>
      <c r="O544" s="2">
        <f>IFERROR(VLOOKUP($G544,'Breakdown Log'!$B$3:$E$940,3,FALSE),0)</f>
        <v>0</v>
      </c>
      <c r="P544" s="2">
        <f t="shared" si="49"/>
        <v>215</v>
      </c>
      <c r="Q544" s="2">
        <f t="shared" si="50"/>
        <v>365</v>
      </c>
      <c r="R544" s="38">
        <f t="shared" si="51"/>
        <v>1.6610958904109587</v>
      </c>
      <c r="S544" s="76">
        <f t="shared" si="52"/>
        <v>2.82</v>
      </c>
      <c r="T544" s="38">
        <f>2.82/365*N544+'Breakdown Log'!$H$28*P544</f>
        <v>0</v>
      </c>
      <c r="U544" s="78">
        <f>2.82/365*O544+'Breakdown Log'!$H$28*Q544</f>
        <v>0</v>
      </c>
    </row>
    <row r="545" spans="2:21" ht="14.4" customHeight="1" x14ac:dyDescent="0.4">
      <c r="B545" s="30">
        <f t="shared" si="53"/>
        <v>544</v>
      </c>
      <c r="C545" s="2" t="s">
        <v>12</v>
      </c>
      <c r="D545" s="2" t="s">
        <v>337</v>
      </c>
      <c r="E545" s="2">
        <v>69</v>
      </c>
      <c r="F545" s="2" t="s">
        <v>338</v>
      </c>
      <c r="G545" s="2">
        <v>575</v>
      </c>
      <c r="H545" s="2">
        <v>85</v>
      </c>
      <c r="I545" s="2" t="s">
        <v>141</v>
      </c>
      <c r="J545" s="31">
        <v>42875</v>
      </c>
      <c r="K545" s="31">
        <v>44347</v>
      </c>
      <c r="L545" s="31">
        <v>44926</v>
      </c>
      <c r="M545" s="2">
        <f t="shared" si="48"/>
        <v>580</v>
      </c>
      <c r="N545" s="2">
        <f>IFERROR(VLOOKUP($G545,'Breakdown Log'!$B$3:$E$940,2,FALSE),0)</f>
        <v>0</v>
      </c>
      <c r="O545" s="2">
        <f>IFERROR(VLOOKUP($G545,'Breakdown Log'!$B$3:$E$940,3,FALSE),0)</f>
        <v>0</v>
      </c>
      <c r="P545" s="2">
        <f t="shared" si="49"/>
        <v>215</v>
      </c>
      <c r="Q545" s="2">
        <f t="shared" si="50"/>
        <v>365</v>
      </c>
      <c r="R545" s="38">
        <f t="shared" si="51"/>
        <v>1.6610958904109587</v>
      </c>
      <c r="S545" s="76">
        <f t="shared" si="52"/>
        <v>2.82</v>
      </c>
      <c r="T545" s="38">
        <f>2.82/365*N545+'Breakdown Log'!$H$28*P545</f>
        <v>0</v>
      </c>
      <c r="U545" s="78">
        <f>2.82/365*O545+'Breakdown Log'!$H$28*Q545</f>
        <v>0</v>
      </c>
    </row>
    <row r="546" spans="2:21" ht="14.4" customHeight="1" x14ac:dyDescent="0.4">
      <c r="B546" s="30">
        <f t="shared" si="53"/>
        <v>545</v>
      </c>
      <c r="C546" s="2" t="s">
        <v>12</v>
      </c>
      <c r="D546" s="2" t="s">
        <v>337</v>
      </c>
      <c r="E546" s="2">
        <v>69</v>
      </c>
      <c r="F546" s="2" t="s">
        <v>338</v>
      </c>
      <c r="G546" s="2">
        <v>576</v>
      </c>
      <c r="H546" s="2">
        <v>115</v>
      </c>
      <c r="I546" s="2" t="s">
        <v>560</v>
      </c>
      <c r="J546" s="31">
        <v>42907</v>
      </c>
      <c r="K546" s="31">
        <v>44347</v>
      </c>
      <c r="L546" s="31">
        <v>44926</v>
      </c>
      <c r="M546" s="2">
        <f t="shared" si="48"/>
        <v>580</v>
      </c>
      <c r="N546" s="2">
        <f>IFERROR(VLOOKUP($G546,'Breakdown Log'!$B$3:$E$940,2,FALSE),0)</f>
        <v>0</v>
      </c>
      <c r="O546" s="2">
        <f>IFERROR(VLOOKUP($G546,'Breakdown Log'!$B$3:$E$940,3,FALSE),0)</f>
        <v>0</v>
      </c>
      <c r="P546" s="2">
        <f t="shared" si="49"/>
        <v>215</v>
      </c>
      <c r="Q546" s="2">
        <f t="shared" si="50"/>
        <v>365</v>
      </c>
      <c r="R546" s="38">
        <f t="shared" si="51"/>
        <v>1.6610958904109587</v>
      </c>
      <c r="S546" s="76">
        <f t="shared" si="52"/>
        <v>2.82</v>
      </c>
      <c r="T546" s="38">
        <f>2.82/365*N546+'Breakdown Log'!$H$28*P546</f>
        <v>0</v>
      </c>
      <c r="U546" s="78">
        <f>2.82/365*O546+'Breakdown Log'!$H$28*Q546</f>
        <v>0</v>
      </c>
    </row>
    <row r="547" spans="2:21" ht="14.4" customHeight="1" x14ac:dyDescent="0.4">
      <c r="B547" s="30">
        <f t="shared" si="53"/>
        <v>546</v>
      </c>
      <c r="C547" s="2" t="s">
        <v>12</v>
      </c>
      <c r="D547" s="2" t="s">
        <v>337</v>
      </c>
      <c r="E547" s="2">
        <v>69</v>
      </c>
      <c r="F547" s="2" t="s">
        <v>338</v>
      </c>
      <c r="G547" s="2">
        <v>577</v>
      </c>
      <c r="H547" s="2">
        <v>116</v>
      </c>
      <c r="I547" s="2" t="s">
        <v>348</v>
      </c>
      <c r="J547" s="31">
        <v>42907</v>
      </c>
      <c r="K547" s="31">
        <v>44347</v>
      </c>
      <c r="L547" s="31">
        <v>44926</v>
      </c>
      <c r="M547" s="2">
        <f t="shared" si="48"/>
        <v>580</v>
      </c>
      <c r="N547" s="2">
        <f>IFERROR(VLOOKUP($G547,'Breakdown Log'!$B$3:$E$940,2,FALSE),0)</f>
        <v>215</v>
      </c>
      <c r="O547" s="2">
        <f>IFERROR(VLOOKUP($G547,'Breakdown Log'!$B$3:$E$940,3,FALSE),0)</f>
        <v>365</v>
      </c>
      <c r="P547" s="2">
        <f t="shared" si="49"/>
        <v>0</v>
      </c>
      <c r="Q547" s="2">
        <f t="shared" si="50"/>
        <v>0</v>
      </c>
      <c r="R547" s="38">
        <f t="shared" si="51"/>
        <v>1.6610958904109587</v>
      </c>
      <c r="S547" s="76">
        <f t="shared" si="52"/>
        <v>2.82</v>
      </c>
      <c r="T547" s="38">
        <f>2.82/365*N547+'Breakdown Log'!$H$28*P547</f>
        <v>1.6610958904109587</v>
      </c>
      <c r="U547" s="78">
        <f>2.82/365*O547+'Breakdown Log'!$H$28*Q547</f>
        <v>2.82</v>
      </c>
    </row>
    <row r="548" spans="2:21" ht="14.4" customHeight="1" x14ac:dyDescent="0.4">
      <c r="B548" s="30">
        <f t="shared" si="53"/>
        <v>547</v>
      </c>
      <c r="C548" s="2" t="s">
        <v>12</v>
      </c>
      <c r="D548" s="2" t="s">
        <v>337</v>
      </c>
      <c r="E548" s="2">
        <v>69</v>
      </c>
      <c r="F548" s="2" t="s">
        <v>338</v>
      </c>
      <c r="G548" s="2">
        <v>578</v>
      </c>
      <c r="H548" s="2">
        <v>117</v>
      </c>
      <c r="I548" s="2" t="s">
        <v>561</v>
      </c>
      <c r="J548" s="31">
        <v>42907</v>
      </c>
      <c r="K548" s="31">
        <v>44347</v>
      </c>
      <c r="L548" s="31">
        <v>44926</v>
      </c>
      <c r="M548" s="2">
        <f t="shared" si="48"/>
        <v>580</v>
      </c>
      <c r="N548" s="2">
        <f>IFERROR(VLOOKUP($G548,'Breakdown Log'!$B$3:$E$940,2,FALSE),0)</f>
        <v>0</v>
      </c>
      <c r="O548" s="2">
        <f>IFERROR(VLOOKUP($G548,'Breakdown Log'!$B$3:$E$940,3,FALSE),0)</f>
        <v>0</v>
      </c>
      <c r="P548" s="2">
        <f t="shared" si="49"/>
        <v>215</v>
      </c>
      <c r="Q548" s="2">
        <f t="shared" si="50"/>
        <v>365</v>
      </c>
      <c r="R548" s="38">
        <f t="shared" si="51"/>
        <v>1.6610958904109587</v>
      </c>
      <c r="S548" s="76">
        <f t="shared" si="52"/>
        <v>2.82</v>
      </c>
      <c r="T548" s="38">
        <f>2.82/365*N548+'Breakdown Log'!$H$28*P548</f>
        <v>0</v>
      </c>
      <c r="U548" s="78">
        <f>2.82/365*O548+'Breakdown Log'!$H$28*Q548</f>
        <v>0</v>
      </c>
    </row>
    <row r="549" spans="2:21" ht="14.4" customHeight="1" x14ac:dyDescent="0.4">
      <c r="B549" s="30">
        <f t="shared" si="53"/>
        <v>548</v>
      </c>
      <c r="C549" s="2" t="s">
        <v>12</v>
      </c>
      <c r="D549" s="2" t="s">
        <v>337</v>
      </c>
      <c r="E549" s="2">
        <v>69</v>
      </c>
      <c r="F549" s="2" t="s">
        <v>338</v>
      </c>
      <c r="G549" s="2">
        <v>579</v>
      </c>
      <c r="H549" s="2">
        <v>118</v>
      </c>
      <c r="I549" s="2" t="s">
        <v>562</v>
      </c>
      <c r="J549" s="31">
        <v>42905</v>
      </c>
      <c r="K549" s="31">
        <v>44347</v>
      </c>
      <c r="L549" s="31">
        <v>44926</v>
      </c>
      <c r="M549" s="2">
        <f t="shared" si="48"/>
        <v>580</v>
      </c>
      <c r="N549" s="2">
        <f>IFERROR(VLOOKUP($G549,'Breakdown Log'!$B$3:$E$940,2,FALSE),0)</f>
        <v>0</v>
      </c>
      <c r="O549" s="2">
        <f>IFERROR(VLOOKUP($G549,'Breakdown Log'!$B$3:$E$940,3,FALSE),0)</f>
        <v>0</v>
      </c>
      <c r="P549" s="2">
        <f t="shared" si="49"/>
        <v>215</v>
      </c>
      <c r="Q549" s="2">
        <f t="shared" si="50"/>
        <v>365</v>
      </c>
      <c r="R549" s="38">
        <f t="shared" si="51"/>
        <v>1.6610958904109587</v>
      </c>
      <c r="S549" s="76">
        <f t="shared" si="52"/>
        <v>2.82</v>
      </c>
      <c r="T549" s="38">
        <f>2.82/365*N549+'Breakdown Log'!$H$28*P549</f>
        <v>0</v>
      </c>
      <c r="U549" s="78">
        <f>2.82/365*O549+'Breakdown Log'!$H$28*Q549</f>
        <v>0</v>
      </c>
    </row>
    <row r="550" spans="2:21" ht="14.4" customHeight="1" x14ac:dyDescent="0.4">
      <c r="B550" s="30">
        <f t="shared" si="53"/>
        <v>549</v>
      </c>
      <c r="C550" s="2" t="s">
        <v>12</v>
      </c>
      <c r="D550" s="2" t="s">
        <v>337</v>
      </c>
      <c r="E550" s="2">
        <v>69</v>
      </c>
      <c r="F550" s="2" t="s">
        <v>338</v>
      </c>
      <c r="G550" s="2">
        <v>580</v>
      </c>
      <c r="H550" s="2">
        <v>119</v>
      </c>
      <c r="I550" s="2" t="s">
        <v>563</v>
      </c>
      <c r="J550" s="31">
        <v>42905</v>
      </c>
      <c r="K550" s="31">
        <v>44347</v>
      </c>
      <c r="L550" s="31">
        <v>44926</v>
      </c>
      <c r="M550" s="2">
        <f t="shared" si="48"/>
        <v>580</v>
      </c>
      <c r="N550" s="2">
        <f>IFERROR(VLOOKUP($G550,'Breakdown Log'!$B$3:$E$940,2,FALSE),0)</f>
        <v>0</v>
      </c>
      <c r="O550" s="2">
        <f>IFERROR(VLOOKUP($G550,'Breakdown Log'!$B$3:$E$940,3,FALSE),0)</f>
        <v>0</v>
      </c>
      <c r="P550" s="2">
        <f t="shared" si="49"/>
        <v>215</v>
      </c>
      <c r="Q550" s="2">
        <f t="shared" si="50"/>
        <v>365</v>
      </c>
      <c r="R550" s="38">
        <f t="shared" si="51"/>
        <v>1.6610958904109587</v>
      </c>
      <c r="S550" s="76">
        <f t="shared" si="52"/>
        <v>2.82</v>
      </c>
      <c r="T550" s="38">
        <f>2.82/365*N550+'Breakdown Log'!$H$28*P550</f>
        <v>0</v>
      </c>
      <c r="U550" s="78">
        <f>2.82/365*O550+'Breakdown Log'!$H$28*Q550</f>
        <v>0</v>
      </c>
    </row>
    <row r="551" spans="2:21" ht="14.4" customHeight="1" x14ac:dyDescent="0.4">
      <c r="B551" s="30">
        <f t="shared" si="53"/>
        <v>550</v>
      </c>
      <c r="C551" s="2" t="s">
        <v>12</v>
      </c>
      <c r="D551" s="2" t="s">
        <v>337</v>
      </c>
      <c r="E551" s="2">
        <v>69</v>
      </c>
      <c r="F551" s="2" t="s">
        <v>338</v>
      </c>
      <c r="G551" s="2">
        <v>581</v>
      </c>
      <c r="H551" s="2">
        <v>120</v>
      </c>
      <c r="I551" s="2" t="s">
        <v>564</v>
      </c>
      <c r="J551" s="31">
        <v>42905</v>
      </c>
      <c r="K551" s="31">
        <v>44347</v>
      </c>
      <c r="L551" s="31">
        <v>44926</v>
      </c>
      <c r="M551" s="2">
        <f t="shared" si="48"/>
        <v>580</v>
      </c>
      <c r="N551" s="2">
        <f>IFERROR(VLOOKUP($G551,'Breakdown Log'!$B$3:$E$940,2,FALSE),0)</f>
        <v>0</v>
      </c>
      <c r="O551" s="2">
        <f>IFERROR(VLOOKUP($G551,'Breakdown Log'!$B$3:$E$940,3,FALSE),0)</f>
        <v>0</v>
      </c>
      <c r="P551" s="2">
        <f t="shared" si="49"/>
        <v>215</v>
      </c>
      <c r="Q551" s="2">
        <f t="shared" si="50"/>
        <v>365</v>
      </c>
      <c r="R551" s="38">
        <f t="shared" si="51"/>
        <v>1.6610958904109587</v>
      </c>
      <c r="S551" s="76">
        <f t="shared" si="52"/>
        <v>2.82</v>
      </c>
      <c r="T551" s="38">
        <f>2.82/365*N551+'Breakdown Log'!$H$28*P551</f>
        <v>0</v>
      </c>
      <c r="U551" s="78">
        <f>2.82/365*O551+'Breakdown Log'!$H$28*Q551</f>
        <v>0</v>
      </c>
    </row>
    <row r="552" spans="2:21" ht="14.4" customHeight="1" x14ac:dyDescent="0.4">
      <c r="B552" s="30">
        <f t="shared" si="53"/>
        <v>551</v>
      </c>
      <c r="C552" s="2" t="s">
        <v>12</v>
      </c>
      <c r="D552" s="2" t="s">
        <v>337</v>
      </c>
      <c r="E552" s="2">
        <v>69</v>
      </c>
      <c r="F552" s="2" t="s">
        <v>338</v>
      </c>
      <c r="G552" s="2">
        <v>582</v>
      </c>
      <c r="H552" s="2">
        <v>121</v>
      </c>
      <c r="I552" s="2" t="s">
        <v>107</v>
      </c>
      <c r="J552" s="31">
        <v>42969</v>
      </c>
      <c r="K552" s="31">
        <v>44347</v>
      </c>
      <c r="L552" s="31">
        <v>44926</v>
      </c>
      <c r="M552" s="2">
        <f t="shared" si="48"/>
        <v>580</v>
      </c>
      <c r="N552" s="2">
        <f>IFERROR(VLOOKUP($G552,'Breakdown Log'!$B$3:$E$940,2,FALSE),0)</f>
        <v>0</v>
      </c>
      <c r="O552" s="2">
        <f>IFERROR(VLOOKUP($G552,'Breakdown Log'!$B$3:$E$940,3,FALSE),0)</f>
        <v>0</v>
      </c>
      <c r="P552" s="2">
        <f t="shared" si="49"/>
        <v>215</v>
      </c>
      <c r="Q552" s="2">
        <f t="shared" si="50"/>
        <v>365</v>
      </c>
      <c r="R552" s="38">
        <f t="shared" si="51"/>
        <v>1.6610958904109587</v>
      </c>
      <c r="S552" s="76">
        <f t="shared" si="52"/>
        <v>2.82</v>
      </c>
      <c r="T552" s="38">
        <f>2.82/365*N552+'Breakdown Log'!$H$28*P552</f>
        <v>0</v>
      </c>
      <c r="U552" s="78">
        <f>2.82/365*O552+'Breakdown Log'!$H$28*Q552</f>
        <v>0</v>
      </c>
    </row>
    <row r="553" spans="2:21" ht="14.4" customHeight="1" x14ac:dyDescent="0.4">
      <c r="B553" s="30">
        <f t="shared" si="53"/>
        <v>552</v>
      </c>
      <c r="C553" s="2" t="s">
        <v>12</v>
      </c>
      <c r="D553" s="2" t="s">
        <v>337</v>
      </c>
      <c r="E553" s="2">
        <v>69</v>
      </c>
      <c r="F553" s="2" t="s">
        <v>338</v>
      </c>
      <c r="G553" s="2">
        <v>583</v>
      </c>
      <c r="H553" s="2">
        <v>122</v>
      </c>
      <c r="I553" s="2" t="s">
        <v>451</v>
      </c>
      <c r="J553" s="31">
        <v>42969</v>
      </c>
      <c r="K553" s="31">
        <v>44347</v>
      </c>
      <c r="L553" s="31">
        <v>44926</v>
      </c>
      <c r="M553" s="2">
        <f t="shared" si="48"/>
        <v>580</v>
      </c>
      <c r="N553" s="2">
        <f>IFERROR(VLOOKUP($G553,'Breakdown Log'!$B$3:$E$940,2,FALSE),0)</f>
        <v>0</v>
      </c>
      <c r="O553" s="2">
        <f>IFERROR(VLOOKUP($G553,'Breakdown Log'!$B$3:$E$940,3,FALSE),0)</f>
        <v>0</v>
      </c>
      <c r="P553" s="2">
        <f t="shared" si="49"/>
        <v>215</v>
      </c>
      <c r="Q553" s="2">
        <f t="shared" si="50"/>
        <v>365</v>
      </c>
      <c r="R553" s="38">
        <f t="shared" si="51"/>
        <v>1.6610958904109587</v>
      </c>
      <c r="S553" s="76">
        <f t="shared" si="52"/>
        <v>2.82</v>
      </c>
      <c r="T553" s="38">
        <f>2.82/365*N553+'Breakdown Log'!$H$28*P553</f>
        <v>0</v>
      </c>
      <c r="U553" s="78">
        <f>2.82/365*O553+'Breakdown Log'!$H$28*Q553</f>
        <v>0</v>
      </c>
    </row>
    <row r="554" spans="2:21" ht="14.4" customHeight="1" x14ac:dyDescent="0.4">
      <c r="B554" s="30">
        <f t="shared" si="53"/>
        <v>553</v>
      </c>
      <c r="C554" s="2" t="s">
        <v>12</v>
      </c>
      <c r="D554" s="2" t="s">
        <v>337</v>
      </c>
      <c r="E554" s="2">
        <v>69</v>
      </c>
      <c r="F554" s="2" t="s">
        <v>338</v>
      </c>
      <c r="G554" s="2">
        <v>584</v>
      </c>
      <c r="H554" s="2">
        <v>123</v>
      </c>
      <c r="I554" s="2" t="s">
        <v>565</v>
      </c>
      <c r="J554" s="31">
        <v>42969</v>
      </c>
      <c r="K554" s="31">
        <v>44347</v>
      </c>
      <c r="L554" s="31">
        <v>44926</v>
      </c>
      <c r="M554" s="2">
        <f t="shared" si="48"/>
        <v>580</v>
      </c>
      <c r="N554" s="2">
        <f>IFERROR(VLOOKUP($G554,'Breakdown Log'!$B$3:$E$940,2,FALSE),0)</f>
        <v>0</v>
      </c>
      <c r="O554" s="2">
        <f>IFERROR(VLOOKUP($G554,'Breakdown Log'!$B$3:$E$940,3,FALSE),0)</f>
        <v>0</v>
      </c>
      <c r="P554" s="2">
        <f t="shared" si="49"/>
        <v>215</v>
      </c>
      <c r="Q554" s="2">
        <f t="shared" si="50"/>
        <v>365</v>
      </c>
      <c r="R554" s="38">
        <f t="shared" si="51"/>
        <v>1.6610958904109587</v>
      </c>
      <c r="S554" s="76">
        <f t="shared" si="52"/>
        <v>2.82</v>
      </c>
      <c r="T554" s="38">
        <f>2.82/365*N554+'Breakdown Log'!$H$28*P554</f>
        <v>0</v>
      </c>
      <c r="U554" s="78">
        <f>2.82/365*O554+'Breakdown Log'!$H$28*Q554</f>
        <v>0</v>
      </c>
    </row>
    <row r="555" spans="2:21" ht="14.4" customHeight="1" x14ac:dyDescent="0.4">
      <c r="B555" s="30">
        <f t="shared" si="53"/>
        <v>554</v>
      </c>
      <c r="C555" s="2" t="s">
        <v>12</v>
      </c>
      <c r="D555" s="2" t="s">
        <v>337</v>
      </c>
      <c r="E555" s="2">
        <v>69</v>
      </c>
      <c r="F555" s="2" t="s">
        <v>338</v>
      </c>
      <c r="G555" s="2">
        <v>585</v>
      </c>
      <c r="H555" s="2">
        <v>35</v>
      </c>
      <c r="I555" s="2" t="s">
        <v>566</v>
      </c>
      <c r="J555" s="31">
        <v>42348</v>
      </c>
      <c r="K555" s="31">
        <v>44347</v>
      </c>
      <c r="L555" s="31">
        <v>44926</v>
      </c>
      <c r="M555" s="2">
        <f t="shared" si="48"/>
        <v>580</v>
      </c>
      <c r="N555" s="2">
        <f>IFERROR(VLOOKUP($G555,'Breakdown Log'!$B$3:$E$940,2,FALSE),0)</f>
        <v>0</v>
      </c>
      <c r="O555" s="2">
        <f>IFERROR(VLOOKUP($G555,'Breakdown Log'!$B$3:$E$940,3,FALSE),0)</f>
        <v>0</v>
      </c>
      <c r="P555" s="2">
        <f t="shared" si="49"/>
        <v>215</v>
      </c>
      <c r="Q555" s="2">
        <f t="shared" si="50"/>
        <v>365</v>
      </c>
      <c r="R555" s="38">
        <f t="shared" si="51"/>
        <v>1.6610958904109587</v>
      </c>
      <c r="S555" s="76">
        <f t="shared" si="52"/>
        <v>2.82</v>
      </c>
      <c r="T555" s="38">
        <f>2.82/365*N555+'Breakdown Log'!$H$28*P555</f>
        <v>0</v>
      </c>
      <c r="U555" s="78">
        <f>2.82/365*O555+'Breakdown Log'!$H$28*Q555</f>
        <v>0</v>
      </c>
    </row>
    <row r="556" spans="2:21" ht="14.4" customHeight="1" x14ac:dyDescent="0.4">
      <c r="B556" s="30">
        <f t="shared" si="53"/>
        <v>555</v>
      </c>
      <c r="C556" s="2" t="s">
        <v>151</v>
      </c>
      <c r="D556" s="2" t="s">
        <v>510</v>
      </c>
      <c r="E556" s="2">
        <v>1047</v>
      </c>
      <c r="F556" s="2" t="s">
        <v>511</v>
      </c>
      <c r="G556" s="2">
        <v>586</v>
      </c>
      <c r="H556" s="2">
        <v>11</v>
      </c>
      <c r="I556" s="2" t="s">
        <v>567</v>
      </c>
      <c r="J556" s="31">
        <v>42223</v>
      </c>
      <c r="K556" s="31">
        <v>44347</v>
      </c>
      <c r="L556" s="31">
        <v>44926</v>
      </c>
      <c r="M556" s="2">
        <f t="shared" si="48"/>
        <v>580</v>
      </c>
      <c r="N556" s="2">
        <f>IFERROR(VLOOKUP($G556,'Breakdown Log'!$B$3:$E$940,2,FALSE),0)</f>
        <v>0</v>
      </c>
      <c r="O556" s="2">
        <f>IFERROR(VLOOKUP($G556,'Breakdown Log'!$B$3:$E$940,3,FALSE),0)</f>
        <v>0</v>
      </c>
      <c r="P556" s="2">
        <f t="shared" si="49"/>
        <v>215</v>
      </c>
      <c r="Q556" s="2">
        <f t="shared" si="50"/>
        <v>365</v>
      </c>
      <c r="R556" s="38">
        <f t="shared" si="51"/>
        <v>1.6610958904109587</v>
      </c>
      <c r="S556" s="76">
        <f t="shared" si="52"/>
        <v>2.82</v>
      </c>
      <c r="T556" s="38">
        <f>2.82/365*N556+'Breakdown Log'!$H$28*P556</f>
        <v>0</v>
      </c>
      <c r="U556" s="78">
        <f>2.82/365*O556+'Breakdown Log'!$H$28*Q556</f>
        <v>0</v>
      </c>
    </row>
    <row r="557" spans="2:21" ht="14.4" customHeight="1" x14ac:dyDescent="0.4">
      <c r="B557" s="30">
        <f t="shared" si="53"/>
        <v>556</v>
      </c>
      <c r="C557" s="2" t="s">
        <v>287</v>
      </c>
      <c r="D557" s="2" t="s">
        <v>530</v>
      </c>
      <c r="E557" s="2">
        <v>1048</v>
      </c>
      <c r="F557" s="2" t="s">
        <v>530</v>
      </c>
      <c r="G557" s="2">
        <v>587</v>
      </c>
      <c r="H557" s="2">
        <v>16</v>
      </c>
      <c r="I557" s="2" t="s">
        <v>568</v>
      </c>
      <c r="J557" s="31">
        <v>42316</v>
      </c>
      <c r="K557" s="31">
        <v>44347</v>
      </c>
      <c r="L557" s="31">
        <v>44926</v>
      </c>
      <c r="M557" s="2">
        <f t="shared" si="48"/>
        <v>580</v>
      </c>
      <c r="N557" s="2">
        <f>IFERROR(VLOOKUP($G557,'Breakdown Log'!$B$3:$E$940,2,FALSE),0)</f>
        <v>0</v>
      </c>
      <c r="O557" s="2">
        <f>IFERROR(VLOOKUP($G557,'Breakdown Log'!$B$3:$E$940,3,FALSE),0)</f>
        <v>0</v>
      </c>
      <c r="P557" s="2">
        <f t="shared" si="49"/>
        <v>215</v>
      </c>
      <c r="Q557" s="2">
        <f t="shared" si="50"/>
        <v>365</v>
      </c>
      <c r="R557" s="38">
        <f t="shared" si="51"/>
        <v>1.6610958904109587</v>
      </c>
      <c r="S557" s="76">
        <f t="shared" si="52"/>
        <v>2.82</v>
      </c>
      <c r="T557" s="38">
        <f>2.82/365*N557+'Breakdown Log'!$H$28*P557</f>
        <v>0</v>
      </c>
      <c r="U557" s="78">
        <f>2.82/365*O557+'Breakdown Log'!$H$28*Q557</f>
        <v>0</v>
      </c>
    </row>
    <row r="558" spans="2:21" ht="14.4" customHeight="1" x14ac:dyDescent="0.4">
      <c r="B558" s="30">
        <f t="shared" si="53"/>
        <v>557</v>
      </c>
      <c r="C558" s="2" t="s">
        <v>287</v>
      </c>
      <c r="D558" s="2" t="s">
        <v>530</v>
      </c>
      <c r="E558" s="2">
        <v>1048</v>
      </c>
      <c r="F558" s="2" t="s">
        <v>530</v>
      </c>
      <c r="G558" s="2">
        <v>588</v>
      </c>
      <c r="H558" s="2">
        <v>17</v>
      </c>
      <c r="I558" s="2" t="s">
        <v>569</v>
      </c>
      <c r="J558" s="31">
        <v>42287</v>
      </c>
      <c r="K558" s="31">
        <v>44347</v>
      </c>
      <c r="L558" s="31">
        <v>44926</v>
      </c>
      <c r="M558" s="2">
        <f t="shared" si="48"/>
        <v>580</v>
      </c>
      <c r="N558" s="2">
        <f>IFERROR(VLOOKUP($G558,'Breakdown Log'!$B$3:$E$940,2,FALSE),0)</f>
        <v>0</v>
      </c>
      <c r="O558" s="2">
        <f>IFERROR(VLOOKUP($G558,'Breakdown Log'!$B$3:$E$940,3,FALSE),0)</f>
        <v>0</v>
      </c>
      <c r="P558" s="2">
        <f t="shared" si="49"/>
        <v>215</v>
      </c>
      <c r="Q558" s="2">
        <f t="shared" si="50"/>
        <v>365</v>
      </c>
      <c r="R558" s="38">
        <f t="shared" si="51"/>
        <v>1.6610958904109587</v>
      </c>
      <c r="S558" s="76">
        <f t="shared" si="52"/>
        <v>2.82</v>
      </c>
      <c r="T558" s="38">
        <f>2.82/365*N558+'Breakdown Log'!$H$28*P558</f>
        <v>0</v>
      </c>
      <c r="U558" s="78">
        <f>2.82/365*O558+'Breakdown Log'!$H$28*Q558</f>
        <v>0</v>
      </c>
    </row>
    <row r="559" spans="2:21" ht="14.4" customHeight="1" x14ac:dyDescent="0.4">
      <c r="B559" s="30">
        <f t="shared" si="53"/>
        <v>558</v>
      </c>
      <c r="C559" s="2" t="s">
        <v>287</v>
      </c>
      <c r="D559" s="2" t="s">
        <v>530</v>
      </c>
      <c r="E559" s="2">
        <v>1048</v>
      </c>
      <c r="F559" s="2" t="s">
        <v>530</v>
      </c>
      <c r="G559" s="2">
        <v>589</v>
      </c>
      <c r="H559" s="2">
        <v>18</v>
      </c>
      <c r="I559" s="2" t="s">
        <v>570</v>
      </c>
      <c r="J559" s="31">
        <v>42316</v>
      </c>
      <c r="K559" s="31">
        <v>44347</v>
      </c>
      <c r="L559" s="31">
        <v>44926</v>
      </c>
      <c r="M559" s="2">
        <f t="shared" si="48"/>
        <v>580</v>
      </c>
      <c r="N559" s="2">
        <f>IFERROR(VLOOKUP($G559,'Breakdown Log'!$B$3:$E$940,2,FALSE),0)</f>
        <v>0</v>
      </c>
      <c r="O559" s="2">
        <f>IFERROR(VLOOKUP($G559,'Breakdown Log'!$B$3:$E$940,3,FALSE),0)</f>
        <v>0</v>
      </c>
      <c r="P559" s="2">
        <f t="shared" si="49"/>
        <v>215</v>
      </c>
      <c r="Q559" s="2">
        <f t="shared" si="50"/>
        <v>365</v>
      </c>
      <c r="R559" s="38">
        <f t="shared" si="51"/>
        <v>1.6610958904109587</v>
      </c>
      <c r="S559" s="76">
        <f t="shared" si="52"/>
        <v>2.82</v>
      </c>
      <c r="T559" s="38">
        <f>2.82/365*N559+'Breakdown Log'!$H$28*P559</f>
        <v>0</v>
      </c>
      <c r="U559" s="78">
        <f>2.82/365*O559+'Breakdown Log'!$H$28*Q559</f>
        <v>0</v>
      </c>
    </row>
    <row r="560" spans="2:21" ht="14.4" customHeight="1" x14ac:dyDescent="0.4">
      <c r="B560" s="30">
        <f t="shared" si="53"/>
        <v>559</v>
      </c>
      <c r="C560" s="2" t="s">
        <v>287</v>
      </c>
      <c r="D560" s="2" t="s">
        <v>530</v>
      </c>
      <c r="E560" s="2">
        <v>1048</v>
      </c>
      <c r="F560" s="2" t="s">
        <v>530</v>
      </c>
      <c r="G560" s="2">
        <v>590</v>
      </c>
      <c r="H560" s="2">
        <v>19</v>
      </c>
      <c r="I560" s="2" t="s">
        <v>571</v>
      </c>
      <c r="J560" s="31">
        <v>42624</v>
      </c>
      <c r="K560" s="31">
        <v>44347</v>
      </c>
      <c r="L560" s="31">
        <v>44926</v>
      </c>
      <c r="M560" s="2">
        <f t="shared" si="48"/>
        <v>580</v>
      </c>
      <c r="N560" s="2">
        <f>IFERROR(VLOOKUP($G560,'Breakdown Log'!$B$3:$E$940,2,FALSE),0)</f>
        <v>0</v>
      </c>
      <c r="O560" s="2">
        <f>IFERROR(VLOOKUP($G560,'Breakdown Log'!$B$3:$E$940,3,FALSE),0)</f>
        <v>0</v>
      </c>
      <c r="P560" s="2">
        <f t="shared" si="49"/>
        <v>215</v>
      </c>
      <c r="Q560" s="2">
        <f t="shared" si="50"/>
        <v>365</v>
      </c>
      <c r="R560" s="38">
        <f t="shared" si="51"/>
        <v>1.6610958904109587</v>
      </c>
      <c r="S560" s="76">
        <f t="shared" si="52"/>
        <v>2.82</v>
      </c>
      <c r="T560" s="38">
        <f>2.82/365*N560+'Breakdown Log'!$H$28*P560</f>
        <v>0</v>
      </c>
      <c r="U560" s="78">
        <f>2.82/365*O560+'Breakdown Log'!$H$28*Q560</f>
        <v>0</v>
      </c>
    </row>
    <row r="561" spans="2:21" ht="14.4" customHeight="1" x14ac:dyDescent="0.4">
      <c r="B561" s="30">
        <f t="shared" si="53"/>
        <v>560</v>
      </c>
      <c r="C561" s="2" t="s">
        <v>287</v>
      </c>
      <c r="D561" s="2" t="s">
        <v>530</v>
      </c>
      <c r="E561" s="2">
        <v>1048</v>
      </c>
      <c r="F561" s="2" t="s">
        <v>530</v>
      </c>
      <c r="G561" s="2">
        <v>591</v>
      </c>
      <c r="H561" s="2">
        <v>20</v>
      </c>
      <c r="I561" s="2" t="s">
        <v>572</v>
      </c>
      <c r="J561" s="31">
        <v>42285</v>
      </c>
      <c r="K561" s="31">
        <v>44347</v>
      </c>
      <c r="L561" s="31">
        <v>44926</v>
      </c>
      <c r="M561" s="2">
        <f t="shared" si="48"/>
        <v>580</v>
      </c>
      <c r="N561" s="2">
        <f>IFERROR(VLOOKUP($G561,'Breakdown Log'!$B$3:$E$940,2,FALSE),0)</f>
        <v>0</v>
      </c>
      <c r="O561" s="2">
        <f>IFERROR(VLOOKUP($G561,'Breakdown Log'!$B$3:$E$940,3,FALSE),0)</f>
        <v>0</v>
      </c>
      <c r="P561" s="2">
        <f t="shared" si="49"/>
        <v>215</v>
      </c>
      <c r="Q561" s="2">
        <f t="shared" si="50"/>
        <v>365</v>
      </c>
      <c r="R561" s="38">
        <f t="shared" si="51"/>
        <v>1.6610958904109587</v>
      </c>
      <c r="S561" s="76">
        <f t="shared" si="52"/>
        <v>2.82</v>
      </c>
      <c r="T561" s="38">
        <f>2.82/365*N561+'Breakdown Log'!$H$28*P561</f>
        <v>0</v>
      </c>
      <c r="U561" s="78">
        <f>2.82/365*O561+'Breakdown Log'!$H$28*Q561</f>
        <v>0</v>
      </c>
    </row>
    <row r="562" spans="2:21" ht="14.4" customHeight="1" x14ac:dyDescent="0.4">
      <c r="B562" s="30">
        <f t="shared" si="53"/>
        <v>561</v>
      </c>
      <c r="C562" s="2" t="s">
        <v>287</v>
      </c>
      <c r="D562" s="2" t="s">
        <v>530</v>
      </c>
      <c r="E562" s="2">
        <v>1048</v>
      </c>
      <c r="F562" s="2" t="s">
        <v>530</v>
      </c>
      <c r="G562" s="2">
        <v>592</v>
      </c>
      <c r="H562" s="2">
        <v>21</v>
      </c>
      <c r="I562" s="2" t="s">
        <v>573</v>
      </c>
      <c r="J562" s="31">
        <v>42624</v>
      </c>
      <c r="K562" s="31">
        <v>44347</v>
      </c>
      <c r="L562" s="31">
        <v>44926</v>
      </c>
      <c r="M562" s="2">
        <f t="shared" si="48"/>
        <v>580</v>
      </c>
      <c r="N562" s="2">
        <f>IFERROR(VLOOKUP($G562,'Breakdown Log'!$B$3:$E$940,2,FALSE),0)</f>
        <v>0</v>
      </c>
      <c r="O562" s="2">
        <f>IFERROR(VLOOKUP($G562,'Breakdown Log'!$B$3:$E$940,3,FALSE),0)</f>
        <v>0</v>
      </c>
      <c r="P562" s="2">
        <f t="shared" si="49"/>
        <v>215</v>
      </c>
      <c r="Q562" s="2">
        <f t="shared" si="50"/>
        <v>365</v>
      </c>
      <c r="R562" s="38">
        <f t="shared" si="51"/>
        <v>1.6610958904109587</v>
      </c>
      <c r="S562" s="76">
        <f t="shared" si="52"/>
        <v>2.82</v>
      </c>
      <c r="T562" s="38">
        <f>2.82/365*N562+'Breakdown Log'!$H$28*P562</f>
        <v>0</v>
      </c>
      <c r="U562" s="78">
        <f>2.82/365*O562+'Breakdown Log'!$H$28*Q562</f>
        <v>0</v>
      </c>
    </row>
    <row r="563" spans="2:21" ht="14.4" customHeight="1" x14ac:dyDescent="0.4">
      <c r="B563" s="30">
        <f t="shared" si="53"/>
        <v>562</v>
      </c>
      <c r="C563" s="2" t="s">
        <v>287</v>
      </c>
      <c r="D563" s="2" t="s">
        <v>530</v>
      </c>
      <c r="E563" s="2">
        <v>1048</v>
      </c>
      <c r="F563" s="2" t="s">
        <v>530</v>
      </c>
      <c r="G563" s="2">
        <v>593</v>
      </c>
      <c r="H563" s="2">
        <v>22</v>
      </c>
      <c r="I563" s="2" t="s">
        <v>574</v>
      </c>
      <c r="J563" s="31">
        <v>42202</v>
      </c>
      <c r="K563" s="31">
        <v>44347</v>
      </c>
      <c r="L563" s="31">
        <v>44926</v>
      </c>
      <c r="M563" s="2">
        <f t="shared" si="48"/>
        <v>580</v>
      </c>
      <c r="N563" s="2">
        <f>IFERROR(VLOOKUP($G563,'Breakdown Log'!$B$3:$E$940,2,FALSE),0)</f>
        <v>0</v>
      </c>
      <c r="O563" s="2">
        <f>IFERROR(VLOOKUP($G563,'Breakdown Log'!$B$3:$E$940,3,FALSE),0)</f>
        <v>0</v>
      </c>
      <c r="P563" s="2">
        <f t="shared" si="49"/>
        <v>215</v>
      </c>
      <c r="Q563" s="2">
        <f t="shared" si="50"/>
        <v>365</v>
      </c>
      <c r="R563" s="38">
        <f t="shared" si="51"/>
        <v>1.6610958904109587</v>
      </c>
      <c r="S563" s="76">
        <f t="shared" si="52"/>
        <v>2.82</v>
      </c>
      <c r="T563" s="38">
        <f>2.82/365*N563+'Breakdown Log'!$H$28*P563</f>
        <v>0</v>
      </c>
      <c r="U563" s="78">
        <f>2.82/365*O563+'Breakdown Log'!$H$28*Q563</f>
        <v>0</v>
      </c>
    </row>
    <row r="564" spans="2:21" ht="14.4" customHeight="1" x14ac:dyDescent="0.4">
      <c r="B564" s="30">
        <f t="shared" si="53"/>
        <v>563</v>
      </c>
      <c r="C564" s="2" t="s">
        <v>287</v>
      </c>
      <c r="D564" s="2" t="s">
        <v>530</v>
      </c>
      <c r="E564" s="2">
        <v>1048</v>
      </c>
      <c r="F564" s="2" t="s">
        <v>530</v>
      </c>
      <c r="G564" s="2">
        <v>594</v>
      </c>
      <c r="H564" s="2">
        <v>23</v>
      </c>
      <c r="I564" s="2" t="s">
        <v>575</v>
      </c>
      <c r="J564" s="31">
        <v>42316</v>
      </c>
      <c r="K564" s="31">
        <v>44347</v>
      </c>
      <c r="L564" s="31">
        <v>44926</v>
      </c>
      <c r="M564" s="2">
        <f t="shared" si="48"/>
        <v>580</v>
      </c>
      <c r="N564" s="2">
        <f>IFERROR(VLOOKUP($G564,'Breakdown Log'!$B$3:$E$940,2,FALSE),0)</f>
        <v>0</v>
      </c>
      <c r="O564" s="2">
        <f>IFERROR(VLOOKUP($G564,'Breakdown Log'!$B$3:$E$940,3,FALSE),0)</f>
        <v>0</v>
      </c>
      <c r="P564" s="2">
        <f t="shared" si="49"/>
        <v>215</v>
      </c>
      <c r="Q564" s="2">
        <f t="shared" si="50"/>
        <v>365</v>
      </c>
      <c r="R564" s="38">
        <f t="shared" si="51"/>
        <v>1.6610958904109587</v>
      </c>
      <c r="S564" s="76">
        <f t="shared" si="52"/>
        <v>2.82</v>
      </c>
      <c r="T564" s="38">
        <f>2.82/365*N564+'Breakdown Log'!$H$28*P564</f>
        <v>0</v>
      </c>
      <c r="U564" s="78">
        <f>2.82/365*O564+'Breakdown Log'!$H$28*Q564</f>
        <v>0</v>
      </c>
    </row>
    <row r="565" spans="2:21" ht="14.4" customHeight="1" x14ac:dyDescent="0.4">
      <c r="B565" s="30">
        <f t="shared" si="53"/>
        <v>564</v>
      </c>
      <c r="C565" s="2" t="s">
        <v>287</v>
      </c>
      <c r="D565" s="2" t="s">
        <v>530</v>
      </c>
      <c r="E565" s="2">
        <v>1048</v>
      </c>
      <c r="F565" s="2" t="s">
        <v>530</v>
      </c>
      <c r="G565" s="2">
        <v>595</v>
      </c>
      <c r="H565" s="2">
        <v>24</v>
      </c>
      <c r="I565" s="2" t="s">
        <v>576</v>
      </c>
      <c r="J565" s="31">
        <v>42287</v>
      </c>
      <c r="K565" s="31">
        <v>44347</v>
      </c>
      <c r="L565" s="31">
        <v>44926</v>
      </c>
      <c r="M565" s="2">
        <f t="shared" si="48"/>
        <v>580</v>
      </c>
      <c r="N565" s="2">
        <f>IFERROR(VLOOKUP($G565,'Breakdown Log'!$B$3:$E$940,2,FALSE),0)</f>
        <v>215</v>
      </c>
      <c r="O565" s="2">
        <f>IFERROR(VLOOKUP($G565,'Breakdown Log'!$B$3:$E$940,3,FALSE),0)</f>
        <v>365</v>
      </c>
      <c r="P565" s="2">
        <f t="shared" si="49"/>
        <v>0</v>
      </c>
      <c r="Q565" s="2">
        <f t="shared" si="50"/>
        <v>0</v>
      </c>
      <c r="R565" s="38">
        <f t="shared" si="51"/>
        <v>1.6610958904109587</v>
      </c>
      <c r="S565" s="76">
        <f t="shared" si="52"/>
        <v>2.82</v>
      </c>
      <c r="T565" s="38">
        <f>2.82/365*N565+'Breakdown Log'!$H$28*P565</f>
        <v>1.6610958904109587</v>
      </c>
      <c r="U565" s="78">
        <f>2.82/365*O565+'Breakdown Log'!$H$28*Q565</f>
        <v>2.82</v>
      </c>
    </row>
    <row r="566" spans="2:21" ht="14.4" customHeight="1" x14ac:dyDescent="0.4">
      <c r="B566" s="30">
        <f t="shared" si="53"/>
        <v>565</v>
      </c>
      <c r="C566" s="2" t="s">
        <v>287</v>
      </c>
      <c r="D566" s="2" t="s">
        <v>530</v>
      </c>
      <c r="E566" s="2">
        <v>1048</v>
      </c>
      <c r="F566" s="2" t="s">
        <v>530</v>
      </c>
      <c r="G566" s="2">
        <v>596</v>
      </c>
      <c r="H566" s="2">
        <v>25</v>
      </c>
      <c r="I566" s="2" t="s">
        <v>577</v>
      </c>
      <c r="J566" s="31">
        <v>42624</v>
      </c>
      <c r="K566" s="31">
        <v>44347</v>
      </c>
      <c r="L566" s="31">
        <v>44926</v>
      </c>
      <c r="M566" s="2">
        <f t="shared" si="48"/>
        <v>580</v>
      </c>
      <c r="N566" s="2">
        <f>IFERROR(VLOOKUP($G566,'Breakdown Log'!$B$3:$E$940,2,FALSE),0)</f>
        <v>0</v>
      </c>
      <c r="O566" s="2">
        <f>IFERROR(VLOOKUP($G566,'Breakdown Log'!$B$3:$E$940,3,FALSE),0)</f>
        <v>0</v>
      </c>
      <c r="P566" s="2">
        <f t="shared" si="49"/>
        <v>215</v>
      </c>
      <c r="Q566" s="2">
        <f t="shared" si="50"/>
        <v>365</v>
      </c>
      <c r="R566" s="38">
        <f t="shared" si="51"/>
        <v>1.6610958904109587</v>
      </c>
      <c r="S566" s="76">
        <f t="shared" si="52"/>
        <v>2.82</v>
      </c>
      <c r="T566" s="38">
        <f>2.82/365*N566+'Breakdown Log'!$H$28*P566</f>
        <v>0</v>
      </c>
      <c r="U566" s="78">
        <f>2.82/365*O566+'Breakdown Log'!$H$28*Q566</f>
        <v>0</v>
      </c>
    </row>
    <row r="567" spans="2:21" ht="14.4" customHeight="1" x14ac:dyDescent="0.4">
      <c r="B567" s="30">
        <f t="shared" si="53"/>
        <v>566</v>
      </c>
      <c r="C567" s="2" t="s">
        <v>12</v>
      </c>
      <c r="D567" s="2" t="s">
        <v>337</v>
      </c>
      <c r="E567" s="2">
        <v>69</v>
      </c>
      <c r="F567" s="2" t="s">
        <v>338</v>
      </c>
      <c r="G567" s="2">
        <v>597</v>
      </c>
      <c r="H567" s="2">
        <v>1</v>
      </c>
      <c r="I567" s="2" t="s">
        <v>578</v>
      </c>
      <c r="J567" s="31">
        <v>42348</v>
      </c>
      <c r="K567" s="31">
        <v>44347</v>
      </c>
      <c r="L567" s="31">
        <v>44926</v>
      </c>
      <c r="M567" s="2">
        <f t="shared" si="48"/>
        <v>580</v>
      </c>
      <c r="N567" s="2">
        <f>IFERROR(VLOOKUP($G567,'Breakdown Log'!$B$3:$E$940,2,FALSE),0)</f>
        <v>0</v>
      </c>
      <c r="O567" s="2">
        <f>IFERROR(VLOOKUP($G567,'Breakdown Log'!$B$3:$E$940,3,FALSE),0)</f>
        <v>0</v>
      </c>
      <c r="P567" s="2">
        <f t="shared" si="49"/>
        <v>215</v>
      </c>
      <c r="Q567" s="2">
        <f t="shared" si="50"/>
        <v>365</v>
      </c>
      <c r="R567" s="38">
        <f t="shared" si="51"/>
        <v>1.6610958904109587</v>
      </c>
      <c r="S567" s="76">
        <f t="shared" si="52"/>
        <v>2.82</v>
      </c>
      <c r="T567" s="38">
        <f>2.82/365*N567+'Breakdown Log'!$H$28*P567</f>
        <v>0</v>
      </c>
      <c r="U567" s="78">
        <f>2.82/365*O567+'Breakdown Log'!$H$28*Q567</f>
        <v>0</v>
      </c>
    </row>
    <row r="568" spans="2:21" ht="14.4" customHeight="1" x14ac:dyDescent="0.4">
      <c r="B568" s="30">
        <f t="shared" si="53"/>
        <v>567</v>
      </c>
      <c r="C568" s="2" t="s">
        <v>12</v>
      </c>
      <c r="D568" s="2" t="s">
        <v>206</v>
      </c>
      <c r="E568" s="2">
        <v>948</v>
      </c>
      <c r="F568" s="2" t="s">
        <v>207</v>
      </c>
      <c r="G568" s="2">
        <v>598</v>
      </c>
      <c r="H568" s="2">
        <v>1</v>
      </c>
      <c r="I568" s="2" t="s">
        <v>579</v>
      </c>
      <c r="J568" s="31">
        <v>42187</v>
      </c>
      <c r="K568" s="31">
        <v>44347</v>
      </c>
      <c r="L568" s="31">
        <v>44926</v>
      </c>
      <c r="M568" s="2">
        <f t="shared" si="48"/>
        <v>580</v>
      </c>
      <c r="N568" s="2">
        <f>IFERROR(VLOOKUP($G568,'Breakdown Log'!$B$3:$E$940,2,FALSE),0)</f>
        <v>215</v>
      </c>
      <c r="O568" s="2">
        <f>IFERROR(VLOOKUP($G568,'Breakdown Log'!$B$3:$E$940,3,FALSE),0)</f>
        <v>365</v>
      </c>
      <c r="P568" s="2">
        <f t="shared" si="49"/>
        <v>0</v>
      </c>
      <c r="Q568" s="2">
        <f t="shared" si="50"/>
        <v>0</v>
      </c>
      <c r="R568" s="38">
        <f t="shared" si="51"/>
        <v>1.6610958904109587</v>
      </c>
      <c r="S568" s="76">
        <f t="shared" si="52"/>
        <v>2.82</v>
      </c>
      <c r="T568" s="38">
        <f>2.82/365*N568+'Breakdown Log'!$H$28*P568</f>
        <v>1.6610958904109587</v>
      </c>
      <c r="U568" s="78">
        <f>2.82/365*O568+'Breakdown Log'!$H$28*Q568</f>
        <v>2.82</v>
      </c>
    </row>
    <row r="569" spans="2:21" ht="14.4" customHeight="1" x14ac:dyDescent="0.4">
      <c r="B569" s="30">
        <f t="shared" si="53"/>
        <v>568</v>
      </c>
      <c r="C569" s="2" t="s">
        <v>12</v>
      </c>
      <c r="D569" s="2" t="s">
        <v>206</v>
      </c>
      <c r="E569" s="2">
        <v>948</v>
      </c>
      <c r="F569" s="2" t="s">
        <v>207</v>
      </c>
      <c r="G569" s="2">
        <v>599</v>
      </c>
      <c r="H569" s="2">
        <v>2</v>
      </c>
      <c r="I569" s="2" t="s">
        <v>580</v>
      </c>
      <c r="J569" s="31">
        <v>42271</v>
      </c>
      <c r="K569" s="31">
        <v>44347</v>
      </c>
      <c r="L569" s="31">
        <v>44926</v>
      </c>
      <c r="M569" s="2">
        <f t="shared" si="48"/>
        <v>580</v>
      </c>
      <c r="N569" s="2">
        <f>IFERROR(VLOOKUP($G569,'Breakdown Log'!$B$3:$E$940,2,FALSE),0)</f>
        <v>215</v>
      </c>
      <c r="O569" s="2">
        <f>IFERROR(VLOOKUP($G569,'Breakdown Log'!$B$3:$E$940,3,FALSE),0)</f>
        <v>365</v>
      </c>
      <c r="P569" s="2">
        <f t="shared" si="49"/>
        <v>0</v>
      </c>
      <c r="Q569" s="2">
        <f t="shared" si="50"/>
        <v>0</v>
      </c>
      <c r="R569" s="38">
        <f t="shared" si="51"/>
        <v>1.6610958904109587</v>
      </c>
      <c r="S569" s="76">
        <f t="shared" si="52"/>
        <v>2.82</v>
      </c>
      <c r="T569" s="38">
        <f>2.82/365*N569+'Breakdown Log'!$H$28*P569</f>
        <v>1.6610958904109587</v>
      </c>
      <c r="U569" s="78">
        <f>2.82/365*O569+'Breakdown Log'!$H$28*Q569</f>
        <v>2.82</v>
      </c>
    </row>
    <row r="570" spans="2:21" ht="14.4" customHeight="1" x14ac:dyDescent="0.4">
      <c r="B570" s="30">
        <f t="shared" si="53"/>
        <v>569</v>
      </c>
      <c r="C570" s="2" t="s">
        <v>12</v>
      </c>
      <c r="D570" s="2" t="s">
        <v>206</v>
      </c>
      <c r="E570" s="2">
        <v>948</v>
      </c>
      <c r="F570" s="2" t="s">
        <v>207</v>
      </c>
      <c r="G570" s="2">
        <v>600</v>
      </c>
      <c r="H570" s="2">
        <v>3</v>
      </c>
      <c r="I570" s="2" t="s">
        <v>581</v>
      </c>
      <c r="J570" s="31">
        <v>42565</v>
      </c>
      <c r="K570" s="31">
        <v>44347</v>
      </c>
      <c r="L570" s="31">
        <v>44926</v>
      </c>
      <c r="M570" s="2">
        <f t="shared" si="48"/>
        <v>580</v>
      </c>
      <c r="N570" s="2">
        <f>IFERROR(VLOOKUP($G570,'Breakdown Log'!$B$3:$E$940,2,FALSE),0)</f>
        <v>215</v>
      </c>
      <c r="O570" s="2">
        <f>IFERROR(VLOOKUP($G570,'Breakdown Log'!$B$3:$E$940,3,FALSE),0)</f>
        <v>365</v>
      </c>
      <c r="P570" s="2">
        <f t="shared" si="49"/>
        <v>0</v>
      </c>
      <c r="Q570" s="2">
        <f t="shared" si="50"/>
        <v>0</v>
      </c>
      <c r="R570" s="38">
        <f t="shared" si="51"/>
        <v>1.6610958904109587</v>
      </c>
      <c r="S570" s="76">
        <f t="shared" si="52"/>
        <v>2.82</v>
      </c>
      <c r="T570" s="38">
        <f>2.82/365*N570+'Breakdown Log'!$H$28*P570</f>
        <v>1.6610958904109587</v>
      </c>
      <c r="U570" s="78">
        <f>2.82/365*O570+'Breakdown Log'!$H$28*Q570</f>
        <v>2.82</v>
      </c>
    </row>
    <row r="571" spans="2:21" ht="14.4" customHeight="1" x14ac:dyDescent="0.4">
      <c r="B571" s="30">
        <f t="shared" si="53"/>
        <v>570</v>
      </c>
      <c r="C571" s="2" t="s">
        <v>12</v>
      </c>
      <c r="D571" s="2" t="s">
        <v>206</v>
      </c>
      <c r="E571" s="2">
        <v>948</v>
      </c>
      <c r="F571" s="2" t="s">
        <v>207</v>
      </c>
      <c r="G571" s="2">
        <v>601</v>
      </c>
      <c r="H571" s="2">
        <v>4</v>
      </c>
      <c r="I571" s="2" t="s">
        <v>109</v>
      </c>
      <c r="J571" s="31">
        <v>42203</v>
      </c>
      <c r="K571" s="31">
        <v>44347</v>
      </c>
      <c r="L571" s="31">
        <v>44926</v>
      </c>
      <c r="M571" s="2">
        <f t="shared" si="48"/>
        <v>580</v>
      </c>
      <c r="N571" s="2">
        <f>IFERROR(VLOOKUP($G571,'Breakdown Log'!$B$3:$E$940,2,FALSE),0)</f>
        <v>122</v>
      </c>
      <c r="O571" s="2">
        <f>IFERROR(VLOOKUP($G571,'Breakdown Log'!$B$3:$E$940,3,FALSE),0)</f>
        <v>0</v>
      </c>
      <c r="P571" s="2">
        <f t="shared" si="49"/>
        <v>93</v>
      </c>
      <c r="Q571" s="2">
        <f t="shared" si="50"/>
        <v>365</v>
      </c>
      <c r="R571" s="38">
        <f t="shared" si="51"/>
        <v>1.6610958904109587</v>
      </c>
      <c r="S571" s="76">
        <f t="shared" si="52"/>
        <v>2.82</v>
      </c>
      <c r="T571" s="38">
        <f>2.82/365*N571+'Breakdown Log'!$H$28*P571</f>
        <v>0.94257534246575336</v>
      </c>
      <c r="U571" s="78">
        <f>2.82/365*O571+'Breakdown Log'!$H$28*Q571</f>
        <v>0</v>
      </c>
    </row>
    <row r="572" spans="2:21" ht="14.4" customHeight="1" x14ac:dyDescent="0.4">
      <c r="B572" s="30">
        <f t="shared" si="53"/>
        <v>571</v>
      </c>
      <c r="C572" s="2" t="s">
        <v>12</v>
      </c>
      <c r="D572" s="2" t="s">
        <v>206</v>
      </c>
      <c r="E572" s="2">
        <v>948</v>
      </c>
      <c r="F572" s="2" t="s">
        <v>207</v>
      </c>
      <c r="G572" s="2">
        <v>602</v>
      </c>
      <c r="H572" s="2">
        <v>5</v>
      </c>
      <c r="I572" s="2" t="s">
        <v>2565</v>
      </c>
      <c r="J572" s="31">
        <v>42223</v>
      </c>
      <c r="K572" s="31">
        <v>44347</v>
      </c>
      <c r="L572" s="31">
        <v>44926</v>
      </c>
      <c r="M572" s="2">
        <f t="shared" si="48"/>
        <v>580</v>
      </c>
      <c r="N572" s="2">
        <f>IFERROR(VLOOKUP($G572,'Breakdown Log'!$B$3:$E$940,2,FALSE),0)</f>
        <v>0</v>
      </c>
      <c r="O572" s="2">
        <f>IFERROR(VLOOKUP($G572,'Breakdown Log'!$B$3:$E$940,3,FALSE),0)</f>
        <v>0</v>
      </c>
      <c r="P572" s="2">
        <f t="shared" si="49"/>
        <v>215</v>
      </c>
      <c r="Q572" s="2">
        <f t="shared" si="50"/>
        <v>365</v>
      </c>
      <c r="R572" s="38">
        <f t="shared" si="51"/>
        <v>1.6610958904109587</v>
      </c>
      <c r="S572" s="76">
        <f t="shared" si="52"/>
        <v>2.82</v>
      </c>
      <c r="T572" s="38">
        <f>2.82/365*N572+'Breakdown Log'!$H$28*P572</f>
        <v>0</v>
      </c>
      <c r="U572" s="78">
        <f>2.82/365*O572+'Breakdown Log'!$H$28*Q572</f>
        <v>0</v>
      </c>
    </row>
    <row r="573" spans="2:21" ht="14.4" customHeight="1" x14ac:dyDescent="0.4">
      <c r="B573" s="30">
        <f t="shared" si="53"/>
        <v>572</v>
      </c>
      <c r="C573" s="2" t="s">
        <v>12</v>
      </c>
      <c r="D573" s="2" t="s">
        <v>206</v>
      </c>
      <c r="E573" s="2">
        <v>948</v>
      </c>
      <c r="F573" s="2" t="s">
        <v>207</v>
      </c>
      <c r="G573" s="2">
        <v>603</v>
      </c>
      <c r="H573" s="2">
        <v>6</v>
      </c>
      <c r="I573" s="2" t="s">
        <v>1775</v>
      </c>
      <c r="J573" s="31">
        <v>42262</v>
      </c>
      <c r="K573" s="31">
        <v>44347</v>
      </c>
      <c r="L573" s="31">
        <v>44926</v>
      </c>
      <c r="M573" s="2">
        <f t="shared" si="48"/>
        <v>580</v>
      </c>
      <c r="N573" s="2">
        <f>IFERROR(VLOOKUP($G573,'Breakdown Log'!$B$3:$E$940,2,FALSE),0)</f>
        <v>0</v>
      </c>
      <c r="O573" s="2">
        <f>IFERROR(VLOOKUP($G573,'Breakdown Log'!$B$3:$E$940,3,FALSE),0)</f>
        <v>0</v>
      </c>
      <c r="P573" s="2">
        <f t="shared" si="49"/>
        <v>215</v>
      </c>
      <c r="Q573" s="2">
        <f t="shared" si="50"/>
        <v>365</v>
      </c>
      <c r="R573" s="38">
        <f t="shared" si="51"/>
        <v>1.6610958904109587</v>
      </c>
      <c r="S573" s="76">
        <f t="shared" si="52"/>
        <v>2.82</v>
      </c>
      <c r="T573" s="38">
        <f>2.82/365*N573+'Breakdown Log'!$H$28*P573</f>
        <v>0</v>
      </c>
      <c r="U573" s="78">
        <f>2.82/365*O573+'Breakdown Log'!$H$28*Q573</f>
        <v>0</v>
      </c>
    </row>
    <row r="574" spans="2:21" ht="14.4" customHeight="1" x14ac:dyDescent="0.4">
      <c r="B574" s="30">
        <f t="shared" si="53"/>
        <v>573</v>
      </c>
      <c r="C574" s="2" t="s">
        <v>12</v>
      </c>
      <c r="D574" s="2" t="s">
        <v>206</v>
      </c>
      <c r="E574" s="2">
        <v>948</v>
      </c>
      <c r="F574" s="2" t="s">
        <v>207</v>
      </c>
      <c r="G574" s="2">
        <v>604</v>
      </c>
      <c r="H574" s="2">
        <v>7</v>
      </c>
      <c r="I574" s="2" t="s">
        <v>469</v>
      </c>
      <c r="J574" s="31">
        <v>42220</v>
      </c>
      <c r="K574" s="31">
        <v>44347</v>
      </c>
      <c r="L574" s="31">
        <v>44926</v>
      </c>
      <c r="M574" s="2">
        <f t="shared" si="48"/>
        <v>580</v>
      </c>
      <c r="N574" s="2">
        <f>IFERROR(VLOOKUP($G574,'Breakdown Log'!$B$3:$E$940,2,FALSE),0)</f>
        <v>215</v>
      </c>
      <c r="O574" s="2">
        <f>IFERROR(VLOOKUP($G574,'Breakdown Log'!$B$3:$E$940,3,FALSE),0)</f>
        <v>365</v>
      </c>
      <c r="P574" s="2">
        <f t="shared" si="49"/>
        <v>0</v>
      </c>
      <c r="Q574" s="2">
        <f t="shared" si="50"/>
        <v>0</v>
      </c>
      <c r="R574" s="38">
        <f t="shared" si="51"/>
        <v>1.6610958904109587</v>
      </c>
      <c r="S574" s="76">
        <f t="shared" si="52"/>
        <v>2.82</v>
      </c>
      <c r="T574" s="38">
        <f>2.82/365*N574+'Breakdown Log'!$H$28*P574</f>
        <v>1.6610958904109587</v>
      </c>
      <c r="U574" s="78">
        <f>2.82/365*O574+'Breakdown Log'!$H$28*Q574</f>
        <v>2.82</v>
      </c>
    </row>
    <row r="575" spans="2:21" ht="14.4" customHeight="1" x14ac:dyDescent="0.4">
      <c r="B575" s="30">
        <f t="shared" si="53"/>
        <v>574</v>
      </c>
      <c r="C575" s="2" t="s">
        <v>12</v>
      </c>
      <c r="D575" s="2" t="s">
        <v>206</v>
      </c>
      <c r="E575" s="2">
        <v>948</v>
      </c>
      <c r="F575" s="2" t="s">
        <v>207</v>
      </c>
      <c r="G575" s="2">
        <v>605</v>
      </c>
      <c r="H575" s="2">
        <v>8</v>
      </c>
      <c r="I575" s="2" t="s">
        <v>583</v>
      </c>
      <c r="J575" s="31">
        <v>42204</v>
      </c>
      <c r="K575" s="31">
        <v>44347</v>
      </c>
      <c r="L575" s="31">
        <v>44926</v>
      </c>
      <c r="M575" s="2">
        <f t="shared" si="48"/>
        <v>580</v>
      </c>
      <c r="N575" s="2">
        <f>IFERROR(VLOOKUP($G575,'Breakdown Log'!$B$3:$E$940,2,FALSE),0)</f>
        <v>122</v>
      </c>
      <c r="O575" s="2">
        <f>IFERROR(VLOOKUP($G575,'Breakdown Log'!$B$3:$E$940,3,FALSE),0)</f>
        <v>0</v>
      </c>
      <c r="P575" s="2">
        <f t="shared" si="49"/>
        <v>93</v>
      </c>
      <c r="Q575" s="2">
        <f t="shared" si="50"/>
        <v>365</v>
      </c>
      <c r="R575" s="38">
        <f t="shared" si="51"/>
        <v>1.6610958904109587</v>
      </c>
      <c r="S575" s="76">
        <f t="shared" si="52"/>
        <v>2.82</v>
      </c>
      <c r="T575" s="38">
        <f>2.82/365*N575+'Breakdown Log'!$H$28*P575</f>
        <v>0.94257534246575336</v>
      </c>
      <c r="U575" s="78">
        <f>2.82/365*O575+'Breakdown Log'!$H$28*Q575</f>
        <v>0</v>
      </c>
    </row>
    <row r="576" spans="2:21" ht="14.4" customHeight="1" x14ac:dyDescent="0.4">
      <c r="B576" s="30">
        <f t="shared" si="53"/>
        <v>575</v>
      </c>
      <c r="C576" s="2" t="s">
        <v>12</v>
      </c>
      <c r="D576" s="2" t="s">
        <v>206</v>
      </c>
      <c r="E576" s="2">
        <v>948</v>
      </c>
      <c r="F576" s="2" t="s">
        <v>207</v>
      </c>
      <c r="G576" s="2">
        <v>606</v>
      </c>
      <c r="H576" s="2">
        <v>9</v>
      </c>
      <c r="I576" s="2" t="s">
        <v>584</v>
      </c>
      <c r="J576" s="31">
        <v>42278</v>
      </c>
      <c r="K576" s="31">
        <v>44347</v>
      </c>
      <c r="L576" s="31">
        <v>44926</v>
      </c>
      <c r="M576" s="2">
        <f t="shared" si="48"/>
        <v>580</v>
      </c>
      <c r="N576" s="2">
        <f>IFERROR(VLOOKUP($G576,'Breakdown Log'!$B$3:$E$940,2,FALSE),0)</f>
        <v>215</v>
      </c>
      <c r="O576" s="2">
        <f>IFERROR(VLOOKUP($G576,'Breakdown Log'!$B$3:$E$940,3,FALSE),0)</f>
        <v>365</v>
      </c>
      <c r="P576" s="2">
        <f t="shared" si="49"/>
        <v>0</v>
      </c>
      <c r="Q576" s="2">
        <f t="shared" si="50"/>
        <v>0</v>
      </c>
      <c r="R576" s="38">
        <f t="shared" si="51"/>
        <v>1.6610958904109587</v>
      </c>
      <c r="S576" s="76">
        <f t="shared" si="52"/>
        <v>2.82</v>
      </c>
      <c r="T576" s="38">
        <f>2.82/365*N576+'Breakdown Log'!$H$28*P576</f>
        <v>1.6610958904109587</v>
      </c>
      <c r="U576" s="78">
        <f>2.82/365*O576+'Breakdown Log'!$H$28*Q576</f>
        <v>2.82</v>
      </c>
    </row>
    <row r="577" spans="2:21" ht="14.4" customHeight="1" x14ac:dyDescent="0.4">
      <c r="B577" s="30">
        <f t="shared" si="53"/>
        <v>576</v>
      </c>
      <c r="C577" s="2" t="s">
        <v>12</v>
      </c>
      <c r="D577" s="2" t="s">
        <v>206</v>
      </c>
      <c r="E577" s="2">
        <v>948</v>
      </c>
      <c r="F577" s="2" t="s">
        <v>207</v>
      </c>
      <c r="G577" s="2">
        <v>607</v>
      </c>
      <c r="H577" s="2">
        <v>10</v>
      </c>
      <c r="I577" s="2" t="s">
        <v>585</v>
      </c>
      <c r="J577" s="31">
        <v>42737</v>
      </c>
      <c r="K577" s="31">
        <v>44347</v>
      </c>
      <c r="L577" s="31">
        <v>44926</v>
      </c>
      <c r="M577" s="2">
        <f t="shared" si="48"/>
        <v>580</v>
      </c>
      <c r="N577" s="2">
        <f>IFERROR(VLOOKUP($G577,'Breakdown Log'!$B$3:$E$940,2,FALSE),0)</f>
        <v>215</v>
      </c>
      <c r="O577" s="2">
        <f>IFERROR(VLOOKUP($G577,'Breakdown Log'!$B$3:$E$940,3,FALSE),0)</f>
        <v>365</v>
      </c>
      <c r="P577" s="2">
        <f t="shared" si="49"/>
        <v>0</v>
      </c>
      <c r="Q577" s="2">
        <f t="shared" si="50"/>
        <v>0</v>
      </c>
      <c r="R577" s="38">
        <f t="shared" si="51"/>
        <v>1.6610958904109587</v>
      </c>
      <c r="S577" s="76">
        <f t="shared" si="52"/>
        <v>2.82</v>
      </c>
      <c r="T577" s="38">
        <f>2.82/365*N577+'Breakdown Log'!$H$28*P577</f>
        <v>1.6610958904109587</v>
      </c>
      <c r="U577" s="78">
        <f>2.82/365*O577+'Breakdown Log'!$H$28*Q577</f>
        <v>2.82</v>
      </c>
    </row>
    <row r="578" spans="2:21" ht="14.4" customHeight="1" x14ac:dyDescent="0.4">
      <c r="B578" s="30">
        <f t="shared" si="53"/>
        <v>577</v>
      </c>
      <c r="C578" s="2" t="s">
        <v>12</v>
      </c>
      <c r="D578" s="2" t="s">
        <v>206</v>
      </c>
      <c r="E578" s="2">
        <v>948</v>
      </c>
      <c r="F578" s="2" t="s">
        <v>207</v>
      </c>
      <c r="G578" s="2">
        <v>608</v>
      </c>
      <c r="H578" s="2">
        <v>11</v>
      </c>
      <c r="I578" s="2" t="s">
        <v>2653</v>
      </c>
      <c r="J578" s="31">
        <v>42565</v>
      </c>
      <c r="K578" s="31">
        <v>44347</v>
      </c>
      <c r="L578" s="31">
        <v>44926</v>
      </c>
      <c r="M578" s="2">
        <f t="shared" ref="M578:M641" si="54">IFERROR(L578-K578+1,0)</f>
        <v>580</v>
      </c>
      <c r="N578" s="2">
        <f>IFERROR(VLOOKUP($G578,'Breakdown Log'!$B$3:$E$940,2,FALSE),0)</f>
        <v>0</v>
      </c>
      <c r="O578" s="2">
        <f>IFERROR(VLOOKUP($G578,'Breakdown Log'!$B$3:$E$940,3,FALSE),0)</f>
        <v>0</v>
      </c>
      <c r="P578" s="2">
        <f t="shared" si="49"/>
        <v>215</v>
      </c>
      <c r="Q578" s="2">
        <f t="shared" si="50"/>
        <v>365</v>
      </c>
      <c r="R578" s="38">
        <f t="shared" si="51"/>
        <v>1.6610958904109587</v>
      </c>
      <c r="S578" s="76">
        <f t="shared" si="52"/>
        <v>2.82</v>
      </c>
      <c r="T578" s="38">
        <f>2.82/365*N578+'Breakdown Log'!$H$28*P578</f>
        <v>0</v>
      </c>
      <c r="U578" s="78">
        <f>2.82/365*O578+'Breakdown Log'!$H$28*Q578</f>
        <v>0</v>
      </c>
    </row>
    <row r="579" spans="2:21" ht="14.4" customHeight="1" x14ac:dyDescent="0.4">
      <c r="B579" s="30">
        <f t="shared" si="53"/>
        <v>578</v>
      </c>
      <c r="C579" s="2" t="s">
        <v>12</v>
      </c>
      <c r="D579" s="2" t="s">
        <v>206</v>
      </c>
      <c r="E579" s="2">
        <v>948</v>
      </c>
      <c r="F579" s="2" t="s">
        <v>207</v>
      </c>
      <c r="G579" s="2">
        <v>609</v>
      </c>
      <c r="H579" s="2">
        <v>12</v>
      </c>
      <c r="I579" s="2" t="s">
        <v>2162</v>
      </c>
      <c r="J579" s="31">
        <v>42204</v>
      </c>
      <c r="K579" s="31">
        <v>44347</v>
      </c>
      <c r="L579" s="31">
        <v>44926</v>
      </c>
      <c r="M579" s="2">
        <f t="shared" si="54"/>
        <v>580</v>
      </c>
      <c r="N579" s="2">
        <f>IFERROR(VLOOKUP($G579,'Breakdown Log'!$B$3:$E$940,2,FALSE),0)</f>
        <v>0</v>
      </c>
      <c r="O579" s="2">
        <f>IFERROR(VLOOKUP($G579,'Breakdown Log'!$B$3:$E$940,3,FALSE),0)</f>
        <v>0</v>
      </c>
      <c r="P579" s="2">
        <f t="shared" ref="P579:P642" si="55">DATE(2021,12,31)-DATE(2021,5,31)+1-N579</f>
        <v>215</v>
      </c>
      <c r="Q579" s="2">
        <f t="shared" ref="Q579:Q642" si="56">365-O579</f>
        <v>365</v>
      </c>
      <c r="R579" s="38">
        <f t="shared" ref="R579:R642" si="57">2.82/365*215</f>
        <v>1.6610958904109587</v>
      </c>
      <c r="S579" s="76">
        <f t="shared" ref="S579:S642" si="58">2.82/365*365</f>
        <v>2.82</v>
      </c>
      <c r="T579" s="38">
        <f>2.82/365*N579+'Breakdown Log'!$H$28*P579</f>
        <v>0</v>
      </c>
      <c r="U579" s="78">
        <f>2.82/365*O579+'Breakdown Log'!$H$28*Q579</f>
        <v>0</v>
      </c>
    </row>
    <row r="580" spans="2:21" ht="14.4" customHeight="1" x14ac:dyDescent="0.4">
      <c r="B580" s="30">
        <f t="shared" ref="B580:B643" si="59">B579+1</f>
        <v>579</v>
      </c>
      <c r="C580" s="2" t="s">
        <v>12</v>
      </c>
      <c r="D580" s="2" t="s">
        <v>206</v>
      </c>
      <c r="E580" s="2">
        <v>948</v>
      </c>
      <c r="F580" s="2" t="s">
        <v>207</v>
      </c>
      <c r="G580" s="2">
        <v>610</v>
      </c>
      <c r="H580" s="2">
        <v>13</v>
      </c>
      <c r="I580" s="2" t="s">
        <v>111</v>
      </c>
      <c r="J580" s="31">
        <v>42564</v>
      </c>
      <c r="K580" s="31">
        <v>44347</v>
      </c>
      <c r="L580" s="31">
        <v>44926</v>
      </c>
      <c r="M580" s="2">
        <f t="shared" si="54"/>
        <v>580</v>
      </c>
      <c r="N580" s="2">
        <f>IFERROR(VLOOKUP($G580,'Breakdown Log'!$B$3:$E$940,2,FALSE),0)</f>
        <v>0</v>
      </c>
      <c r="O580" s="2">
        <f>IFERROR(VLOOKUP($G580,'Breakdown Log'!$B$3:$E$940,3,FALSE),0)</f>
        <v>0</v>
      </c>
      <c r="P580" s="2">
        <f t="shared" si="55"/>
        <v>215</v>
      </c>
      <c r="Q580" s="2">
        <f t="shared" si="56"/>
        <v>365</v>
      </c>
      <c r="R580" s="38">
        <f t="shared" si="57"/>
        <v>1.6610958904109587</v>
      </c>
      <c r="S580" s="76">
        <f t="shared" si="58"/>
        <v>2.82</v>
      </c>
      <c r="T580" s="38">
        <f>2.82/365*N580+'Breakdown Log'!$H$28*P580</f>
        <v>0</v>
      </c>
      <c r="U580" s="78">
        <f>2.82/365*O580+'Breakdown Log'!$H$28*Q580</f>
        <v>0</v>
      </c>
    </row>
    <row r="581" spans="2:21" ht="14.4" customHeight="1" x14ac:dyDescent="0.4">
      <c r="B581" s="30">
        <f t="shared" si="59"/>
        <v>580</v>
      </c>
      <c r="C581" s="2" t="s">
        <v>142</v>
      </c>
      <c r="D581" s="2" t="s">
        <v>485</v>
      </c>
      <c r="E581" s="2">
        <v>96</v>
      </c>
      <c r="F581" s="2" t="s">
        <v>489</v>
      </c>
      <c r="G581" s="2">
        <v>611</v>
      </c>
      <c r="H581" s="2">
        <v>24</v>
      </c>
      <c r="I581" s="2" t="s">
        <v>586</v>
      </c>
      <c r="J581" s="31">
        <v>42370</v>
      </c>
      <c r="K581" s="31">
        <v>44347</v>
      </c>
      <c r="L581" s="31">
        <v>44926</v>
      </c>
      <c r="M581" s="2">
        <f t="shared" si="54"/>
        <v>580</v>
      </c>
      <c r="N581" s="2">
        <f>IFERROR(VLOOKUP($G581,'Breakdown Log'!$B$3:$E$940,2,FALSE),0)</f>
        <v>0</v>
      </c>
      <c r="O581" s="2">
        <f>IFERROR(VLOOKUP($G581,'Breakdown Log'!$B$3:$E$940,3,FALSE),0)</f>
        <v>0</v>
      </c>
      <c r="P581" s="2">
        <f t="shared" si="55"/>
        <v>215</v>
      </c>
      <c r="Q581" s="2">
        <f t="shared" si="56"/>
        <v>365</v>
      </c>
      <c r="R581" s="38">
        <f t="shared" si="57"/>
        <v>1.6610958904109587</v>
      </c>
      <c r="S581" s="76">
        <f t="shared" si="58"/>
        <v>2.82</v>
      </c>
      <c r="T581" s="38">
        <f>2.82/365*N581+'Breakdown Log'!$H$28*P581</f>
        <v>0</v>
      </c>
      <c r="U581" s="78">
        <f>2.82/365*O581+'Breakdown Log'!$H$28*Q581</f>
        <v>0</v>
      </c>
    </row>
    <row r="582" spans="2:21" ht="14.4" customHeight="1" x14ac:dyDescent="0.4">
      <c r="B582" s="30">
        <f t="shared" si="59"/>
        <v>581</v>
      </c>
      <c r="C582" s="2" t="s">
        <v>142</v>
      </c>
      <c r="D582" s="2" t="s">
        <v>485</v>
      </c>
      <c r="E582" s="2">
        <v>96</v>
      </c>
      <c r="F582" s="2" t="s">
        <v>489</v>
      </c>
      <c r="G582" s="2">
        <v>612</v>
      </c>
      <c r="H582" s="2">
        <v>36</v>
      </c>
      <c r="I582" s="2" t="s">
        <v>587</v>
      </c>
      <c r="J582" s="31">
        <v>42370</v>
      </c>
      <c r="K582" s="31">
        <v>44347</v>
      </c>
      <c r="L582" s="31">
        <v>44926</v>
      </c>
      <c r="M582" s="2">
        <f t="shared" si="54"/>
        <v>580</v>
      </c>
      <c r="N582" s="2">
        <f>IFERROR(VLOOKUP($G582,'Breakdown Log'!$B$3:$E$940,2,FALSE),0)</f>
        <v>0</v>
      </c>
      <c r="O582" s="2">
        <f>IFERROR(VLOOKUP($G582,'Breakdown Log'!$B$3:$E$940,3,FALSE),0)</f>
        <v>0</v>
      </c>
      <c r="P582" s="2">
        <f t="shared" si="55"/>
        <v>215</v>
      </c>
      <c r="Q582" s="2">
        <f t="shared" si="56"/>
        <v>365</v>
      </c>
      <c r="R582" s="38">
        <f t="shared" si="57"/>
        <v>1.6610958904109587</v>
      </c>
      <c r="S582" s="76">
        <f t="shared" si="58"/>
        <v>2.82</v>
      </c>
      <c r="T582" s="38">
        <f>2.82/365*N582+'Breakdown Log'!$H$28*P582</f>
        <v>0</v>
      </c>
      <c r="U582" s="78">
        <f>2.82/365*O582+'Breakdown Log'!$H$28*Q582</f>
        <v>0</v>
      </c>
    </row>
    <row r="583" spans="2:21" ht="14.4" customHeight="1" x14ac:dyDescent="0.4">
      <c r="B583" s="30">
        <f t="shared" si="59"/>
        <v>582</v>
      </c>
      <c r="C583" s="2" t="s">
        <v>142</v>
      </c>
      <c r="D583" s="2" t="s">
        <v>485</v>
      </c>
      <c r="E583" s="2">
        <v>96</v>
      </c>
      <c r="F583" s="2" t="s">
        <v>489</v>
      </c>
      <c r="G583" s="2">
        <v>613</v>
      </c>
      <c r="H583" s="2">
        <v>48</v>
      </c>
      <c r="I583" s="2" t="s">
        <v>588</v>
      </c>
      <c r="J583" s="31">
        <v>42370</v>
      </c>
      <c r="K583" s="31">
        <v>44347</v>
      </c>
      <c r="L583" s="31">
        <v>44926</v>
      </c>
      <c r="M583" s="2">
        <f t="shared" si="54"/>
        <v>580</v>
      </c>
      <c r="N583" s="2">
        <f>IFERROR(VLOOKUP($G583,'Breakdown Log'!$B$3:$E$940,2,FALSE),0)</f>
        <v>215</v>
      </c>
      <c r="O583" s="2">
        <f>IFERROR(VLOOKUP($G583,'Breakdown Log'!$B$3:$E$940,3,FALSE),0)</f>
        <v>365</v>
      </c>
      <c r="P583" s="2">
        <f t="shared" si="55"/>
        <v>0</v>
      </c>
      <c r="Q583" s="2">
        <f t="shared" si="56"/>
        <v>0</v>
      </c>
      <c r="R583" s="38">
        <f t="shared" si="57"/>
        <v>1.6610958904109587</v>
      </c>
      <c r="S583" s="76">
        <f t="shared" si="58"/>
        <v>2.82</v>
      </c>
      <c r="T583" s="38">
        <f>2.82/365*N583+'Breakdown Log'!$H$28*P583</f>
        <v>1.6610958904109587</v>
      </c>
      <c r="U583" s="78">
        <f>2.82/365*O583+'Breakdown Log'!$H$28*Q583</f>
        <v>2.82</v>
      </c>
    </row>
    <row r="584" spans="2:21" ht="14.4" customHeight="1" x14ac:dyDescent="0.4">
      <c r="B584" s="30">
        <f t="shared" si="59"/>
        <v>583</v>
      </c>
      <c r="C584" s="2" t="s">
        <v>142</v>
      </c>
      <c r="D584" s="2" t="s">
        <v>474</v>
      </c>
      <c r="E584" s="2">
        <v>104</v>
      </c>
      <c r="F584" s="2" t="s">
        <v>474</v>
      </c>
      <c r="G584" s="2">
        <v>614</v>
      </c>
      <c r="H584" s="2">
        <v>35</v>
      </c>
      <c r="I584" s="2" t="s">
        <v>589</v>
      </c>
      <c r="J584" s="31">
        <v>42400</v>
      </c>
      <c r="K584" s="31">
        <v>44347</v>
      </c>
      <c r="L584" s="31">
        <v>44926</v>
      </c>
      <c r="M584" s="2">
        <f t="shared" si="54"/>
        <v>580</v>
      </c>
      <c r="N584" s="2">
        <f>IFERROR(VLOOKUP($G584,'Breakdown Log'!$B$3:$E$940,2,FALSE),0)</f>
        <v>0</v>
      </c>
      <c r="O584" s="2">
        <f>IFERROR(VLOOKUP($G584,'Breakdown Log'!$B$3:$E$940,3,FALSE),0)</f>
        <v>0</v>
      </c>
      <c r="P584" s="2">
        <f t="shared" si="55"/>
        <v>215</v>
      </c>
      <c r="Q584" s="2">
        <f t="shared" si="56"/>
        <v>365</v>
      </c>
      <c r="R584" s="38">
        <f t="shared" si="57"/>
        <v>1.6610958904109587</v>
      </c>
      <c r="S584" s="76">
        <f t="shared" si="58"/>
        <v>2.82</v>
      </c>
      <c r="T584" s="38">
        <f>2.82/365*N584+'Breakdown Log'!$H$28*P584</f>
        <v>0</v>
      </c>
      <c r="U584" s="78">
        <f>2.82/365*O584+'Breakdown Log'!$H$28*Q584</f>
        <v>0</v>
      </c>
    </row>
    <row r="585" spans="2:21" ht="14.4" customHeight="1" x14ac:dyDescent="0.4">
      <c r="B585" s="30">
        <f t="shared" si="59"/>
        <v>584</v>
      </c>
      <c r="C585" s="2" t="s">
        <v>142</v>
      </c>
      <c r="D585" s="2" t="s">
        <v>474</v>
      </c>
      <c r="E585" s="2">
        <v>104</v>
      </c>
      <c r="F585" s="2" t="s">
        <v>474</v>
      </c>
      <c r="G585" s="2">
        <v>615</v>
      </c>
      <c r="H585" s="2">
        <v>36</v>
      </c>
      <c r="I585" s="2" t="s">
        <v>231</v>
      </c>
      <c r="J585" s="31">
        <v>42856</v>
      </c>
      <c r="K585" s="31">
        <v>44347</v>
      </c>
      <c r="L585" s="31">
        <v>44926</v>
      </c>
      <c r="M585" s="2">
        <f t="shared" si="54"/>
        <v>580</v>
      </c>
      <c r="N585" s="2">
        <f>IFERROR(VLOOKUP($G585,'Breakdown Log'!$B$3:$E$940,2,FALSE),0)</f>
        <v>0</v>
      </c>
      <c r="O585" s="2">
        <f>IFERROR(VLOOKUP($G585,'Breakdown Log'!$B$3:$E$940,3,FALSE),0)</f>
        <v>0</v>
      </c>
      <c r="P585" s="2">
        <f t="shared" si="55"/>
        <v>215</v>
      </c>
      <c r="Q585" s="2">
        <f t="shared" si="56"/>
        <v>365</v>
      </c>
      <c r="R585" s="38">
        <f t="shared" si="57"/>
        <v>1.6610958904109587</v>
      </c>
      <c r="S585" s="76">
        <f t="shared" si="58"/>
        <v>2.82</v>
      </c>
      <c r="T585" s="38">
        <f>2.82/365*N585+'Breakdown Log'!$H$28*P585</f>
        <v>0</v>
      </c>
      <c r="U585" s="78">
        <f>2.82/365*O585+'Breakdown Log'!$H$28*Q585</f>
        <v>0</v>
      </c>
    </row>
    <row r="586" spans="2:21" ht="14.4" customHeight="1" x14ac:dyDescent="0.4">
      <c r="B586" s="30">
        <f t="shared" si="59"/>
        <v>585</v>
      </c>
      <c r="C586" s="2" t="s">
        <v>142</v>
      </c>
      <c r="D586" s="2" t="s">
        <v>474</v>
      </c>
      <c r="E586" s="2">
        <v>104</v>
      </c>
      <c r="F586" s="2" t="s">
        <v>474</v>
      </c>
      <c r="G586" s="2">
        <v>616</v>
      </c>
      <c r="H586" s="2">
        <v>37</v>
      </c>
      <c r="I586" s="2" t="s">
        <v>590</v>
      </c>
      <c r="J586" s="31">
        <v>42217</v>
      </c>
      <c r="K586" s="31">
        <v>44347</v>
      </c>
      <c r="L586" s="31">
        <v>44926</v>
      </c>
      <c r="M586" s="2">
        <f t="shared" si="54"/>
        <v>580</v>
      </c>
      <c r="N586" s="2">
        <f>IFERROR(VLOOKUP($G586,'Breakdown Log'!$B$3:$E$940,2,FALSE),0)</f>
        <v>0</v>
      </c>
      <c r="O586" s="2">
        <f>IFERROR(VLOOKUP($G586,'Breakdown Log'!$B$3:$E$940,3,FALSE),0)</f>
        <v>0</v>
      </c>
      <c r="P586" s="2">
        <f t="shared" si="55"/>
        <v>215</v>
      </c>
      <c r="Q586" s="2">
        <f t="shared" si="56"/>
        <v>365</v>
      </c>
      <c r="R586" s="38">
        <f t="shared" si="57"/>
        <v>1.6610958904109587</v>
      </c>
      <c r="S586" s="76">
        <f t="shared" si="58"/>
        <v>2.82</v>
      </c>
      <c r="T586" s="38">
        <f>2.82/365*N586+'Breakdown Log'!$H$28*P586</f>
        <v>0</v>
      </c>
      <c r="U586" s="78">
        <f>2.82/365*O586+'Breakdown Log'!$H$28*Q586</f>
        <v>0</v>
      </c>
    </row>
    <row r="587" spans="2:21" ht="14.4" customHeight="1" x14ac:dyDescent="0.4">
      <c r="B587" s="30">
        <f t="shared" si="59"/>
        <v>586</v>
      </c>
      <c r="C587" s="2" t="s">
        <v>142</v>
      </c>
      <c r="D587" s="2" t="s">
        <v>474</v>
      </c>
      <c r="E587" s="2">
        <v>104</v>
      </c>
      <c r="F587" s="2" t="s">
        <v>474</v>
      </c>
      <c r="G587" s="2">
        <v>617</v>
      </c>
      <c r="H587" s="2">
        <v>38</v>
      </c>
      <c r="I587" s="2" t="s">
        <v>591</v>
      </c>
      <c r="J587" s="31">
        <v>42320</v>
      </c>
      <c r="K587" s="31">
        <v>44347</v>
      </c>
      <c r="L587" s="31">
        <v>44926</v>
      </c>
      <c r="M587" s="2">
        <f t="shared" si="54"/>
        <v>580</v>
      </c>
      <c r="N587" s="2">
        <f>IFERROR(VLOOKUP($G587,'Breakdown Log'!$B$3:$E$940,2,FALSE),0)</f>
        <v>0</v>
      </c>
      <c r="O587" s="2">
        <f>IFERROR(VLOOKUP($G587,'Breakdown Log'!$B$3:$E$940,3,FALSE),0)</f>
        <v>1</v>
      </c>
      <c r="P587" s="2">
        <f t="shared" si="55"/>
        <v>215</v>
      </c>
      <c r="Q587" s="2">
        <f t="shared" si="56"/>
        <v>364</v>
      </c>
      <c r="R587" s="38">
        <f t="shared" si="57"/>
        <v>1.6610958904109587</v>
      </c>
      <c r="S587" s="76">
        <f t="shared" si="58"/>
        <v>2.82</v>
      </c>
      <c r="T587" s="38">
        <f>2.82/365*N587+'Breakdown Log'!$H$28*P587</f>
        <v>0</v>
      </c>
      <c r="U587" s="78">
        <f>2.82/365*O587+'Breakdown Log'!$H$28*Q587</f>
        <v>7.7260273972602732E-3</v>
      </c>
    </row>
    <row r="588" spans="2:21" ht="14.4" customHeight="1" x14ac:dyDescent="0.4">
      <c r="B588" s="30">
        <f t="shared" si="59"/>
        <v>587</v>
      </c>
      <c r="C588" s="2" t="s">
        <v>142</v>
      </c>
      <c r="D588" s="2" t="s">
        <v>474</v>
      </c>
      <c r="E588" s="2">
        <v>104</v>
      </c>
      <c r="F588" s="2" t="s">
        <v>474</v>
      </c>
      <c r="G588" s="2">
        <v>618</v>
      </c>
      <c r="H588" s="2">
        <v>39</v>
      </c>
      <c r="I588" s="2" t="s">
        <v>592</v>
      </c>
      <c r="J588" s="31">
        <v>42856</v>
      </c>
      <c r="K588" s="31">
        <v>44347</v>
      </c>
      <c r="L588" s="31">
        <v>44926</v>
      </c>
      <c r="M588" s="2">
        <f t="shared" si="54"/>
        <v>580</v>
      </c>
      <c r="N588" s="2">
        <f>IFERROR(VLOOKUP($G588,'Breakdown Log'!$B$3:$E$940,2,FALSE),0)</f>
        <v>0</v>
      </c>
      <c r="O588" s="2">
        <f>IFERROR(VLOOKUP($G588,'Breakdown Log'!$B$3:$E$940,3,FALSE),0)</f>
        <v>0</v>
      </c>
      <c r="P588" s="2">
        <f t="shared" si="55"/>
        <v>215</v>
      </c>
      <c r="Q588" s="2">
        <f t="shared" si="56"/>
        <v>365</v>
      </c>
      <c r="R588" s="38">
        <f t="shared" si="57"/>
        <v>1.6610958904109587</v>
      </c>
      <c r="S588" s="76">
        <f t="shared" si="58"/>
        <v>2.82</v>
      </c>
      <c r="T588" s="38">
        <f>2.82/365*N588+'Breakdown Log'!$H$28*P588</f>
        <v>0</v>
      </c>
      <c r="U588" s="78">
        <f>2.82/365*O588+'Breakdown Log'!$H$28*Q588</f>
        <v>0</v>
      </c>
    </row>
    <row r="589" spans="2:21" ht="14.4" customHeight="1" x14ac:dyDescent="0.4">
      <c r="B589" s="30">
        <f t="shared" si="59"/>
        <v>588</v>
      </c>
      <c r="C589" s="2" t="s">
        <v>142</v>
      </c>
      <c r="D589" s="2" t="s">
        <v>474</v>
      </c>
      <c r="E589" s="2">
        <v>104</v>
      </c>
      <c r="F589" s="2" t="s">
        <v>474</v>
      </c>
      <c r="G589" s="2">
        <v>619</v>
      </c>
      <c r="H589" s="2">
        <v>40</v>
      </c>
      <c r="I589" s="2" t="s">
        <v>593</v>
      </c>
      <c r="J589" s="31">
        <v>42856</v>
      </c>
      <c r="K589" s="31">
        <v>44347</v>
      </c>
      <c r="L589" s="31">
        <v>44926</v>
      </c>
      <c r="M589" s="2">
        <f t="shared" si="54"/>
        <v>580</v>
      </c>
      <c r="N589" s="2">
        <f>IFERROR(VLOOKUP($G589,'Breakdown Log'!$B$3:$E$940,2,FALSE),0)</f>
        <v>0</v>
      </c>
      <c r="O589" s="2">
        <f>IFERROR(VLOOKUP($G589,'Breakdown Log'!$B$3:$E$940,3,FALSE),0)</f>
        <v>1</v>
      </c>
      <c r="P589" s="2">
        <f t="shared" si="55"/>
        <v>215</v>
      </c>
      <c r="Q589" s="2">
        <f t="shared" si="56"/>
        <v>364</v>
      </c>
      <c r="R589" s="38">
        <f t="shared" si="57"/>
        <v>1.6610958904109587</v>
      </c>
      <c r="S589" s="76">
        <f t="shared" si="58"/>
        <v>2.82</v>
      </c>
      <c r="T589" s="38">
        <f>2.82/365*N589+'Breakdown Log'!$H$28*P589</f>
        <v>0</v>
      </c>
      <c r="U589" s="78">
        <f>2.82/365*O589+'Breakdown Log'!$H$28*Q589</f>
        <v>7.7260273972602732E-3</v>
      </c>
    </row>
    <row r="590" spans="2:21" ht="14.4" customHeight="1" x14ac:dyDescent="0.4">
      <c r="B590" s="30">
        <f t="shared" si="59"/>
        <v>589</v>
      </c>
      <c r="C590" s="2" t="s">
        <v>142</v>
      </c>
      <c r="D590" s="2" t="s">
        <v>474</v>
      </c>
      <c r="E590" s="2">
        <v>104</v>
      </c>
      <c r="F590" s="2" t="s">
        <v>474</v>
      </c>
      <c r="G590" s="2">
        <v>620</v>
      </c>
      <c r="H590" s="2">
        <v>41</v>
      </c>
      <c r="I590" s="2" t="s">
        <v>594</v>
      </c>
      <c r="J590" s="31">
        <v>42320</v>
      </c>
      <c r="K590" s="31">
        <v>44347</v>
      </c>
      <c r="L590" s="31">
        <v>44926</v>
      </c>
      <c r="M590" s="2">
        <f t="shared" si="54"/>
        <v>580</v>
      </c>
      <c r="N590" s="2">
        <f>IFERROR(VLOOKUP($G590,'Breakdown Log'!$B$3:$E$940,2,FALSE),0)</f>
        <v>0</v>
      </c>
      <c r="O590" s="2">
        <f>IFERROR(VLOOKUP($G590,'Breakdown Log'!$B$3:$E$940,3,FALSE),0)</f>
        <v>0</v>
      </c>
      <c r="P590" s="2">
        <f t="shared" si="55"/>
        <v>215</v>
      </c>
      <c r="Q590" s="2">
        <f t="shared" si="56"/>
        <v>365</v>
      </c>
      <c r="R590" s="38">
        <f t="shared" si="57"/>
        <v>1.6610958904109587</v>
      </c>
      <c r="S590" s="76">
        <f t="shared" si="58"/>
        <v>2.82</v>
      </c>
      <c r="T590" s="38">
        <f>2.82/365*N590+'Breakdown Log'!$H$28*P590</f>
        <v>0</v>
      </c>
      <c r="U590" s="78">
        <f>2.82/365*O590+'Breakdown Log'!$H$28*Q590</f>
        <v>0</v>
      </c>
    </row>
    <row r="591" spans="2:21" ht="14.4" customHeight="1" x14ac:dyDescent="0.4">
      <c r="B591" s="30">
        <f t="shared" si="59"/>
        <v>590</v>
      </c>
      <c r="C591" s="2" t="s">
        <v>142</v>
      </c>
      <c r="D591" s="2" t="s">
        <v>595</v>
      </c>
      <c r="E591" s="2">
        <v>890</v>
      </c>
      <c r="F591" s="2" t="s">
        <v>596</v>
      </c>
      <c r="G591" s="2">
        <v>621</v>
      </c>
      <c r="H591" s="2">
        <v>12</v>
      </c>
      <c r="I591" s="2" t="s">
        <v>597</v>
      </c>
      <c r="J591" s="31">
        <v>42291</v>
      </c>
      <c r="K591" s="31">
        <v>44347</v>
      </c>
      <c r="L591" s="31">
        <v>44926</v>
      </c>
      <c r="M591" s="2">
        <f t="shared" si="54"/>
        <v>580</v>
      </c>
      <c r="N591" s="2">
        <f>IFERROR(VLOOKUP($G591,'Breakdown Log'!$B$3:$E$940,2,FALSE),0)</f>
        <v>0</v>
      </c>
      <c r="O591" s="2">
        <f>IFERROR(VLOOKUP($G591,'Breakdown Log'!$B$3:$E$940,3,FALSE),0)</f>
        <v>0</v>
      </c>
      <c r="P591" s="2">
        <f t="shared" si="55"/>
        <v>215</v>
      </c>
      <c r="Q591" s="2">
        <f t="shared" si="56"/>
        <v>365</v>
      </c>
      <c r="R591" s="38">
        <f t="shared" si="57"/>
        <v>1.6610958904109587</v>
      </c>
      <c r="S591" s="76">
        <f t="shared" si="58"/>
        <v>2.82</v>
      </c>
      <c r="T591" s="38">
        <f>2.82/365*N591+'Breakdown Log'!$H$28*P591</f>
        <v>0</v>
      </c>
      <c r="U591" s="78">
        <f>2.82/365*O591+'Breakdown Log'!$H$28*Q591</f>
        <v>0</v>
      </c>
    </row>
    <row r="592" spans="2:21" ht="14.4" customHeight="1" x14ac:dyDescent="0.4">
      <c r="B592" s="30">
        <f t="shared" si="59"/>
        <v>591</v>
      </c>
      <c r="C592" s="2" t="s">
        <v>142</v>
      </c>
      <c r="D592" s="2" t="s">
        <v>595</v>
      </c>
      <c r="E592" s="2">
        <v>890</v>
      </c>
      <c r="F592" s="2" t="s">
        <v>596</v>
      </c>
      <c r="G592" s="2">
        <v>622</v>
      </c>
      <c r="H592" s="2">
        <v>26</v>
      </c>
      <c r="I592" s="2" t="s">
        <v>598</v>
      </c>
      <c r="J592" s="31">
        <v>42390</v>
      </c>
      <c r="K592" s="31">
        <v>44347</v>
      </c>
      <c r="L592" s="31">
        <v>44926</v>
      </c>
      <c r="M592" s="2">
        <f t="shared" si="54"/>
        <v>580</v>
      </c>
      <c r="N592" s="2">
        <f>IFERROR(VLOOKUP($G592,'Breakdown Log'!$B$3:$E$940,2,FALSE),0)</f>
        <v>0</v>
      </c>
      <c r="O592" s="2">
        <f>IFERROR(VLOOKUP($G592,'Breakdown Log'!$B$3:$E$940,3,FALSE),0)</f>
        <v>0</v>
      </c>
      <c r="P592" s="2">
        <f t="shared" si="55"/>
        <v>215</v>
      </c>
      <c r="Q592" s="2">
        <f t="shared" si="56"/>
        <v>365</v>
      </c>
      <c r="R592" s="38">
        <f t="shared" si="57"/>
        <v>1.6610958904109587</v>
      </c>
      <c r="S592" s="76">
        <f t="shared" si="58"/>
        <v>2.82</v>
      </c>
      <c r="T592" s="38">
        <f>2.82/365*N592+'Breakdown Log'!$H$28*P592</f>
        <v>0</v>
      </c>
      <c r="U592" s="78">
        <f>2.82/365*O592+'Breakdown Log'!$H$28*Q592</f>
        <v>0</v>
      </c>
    </row>
    <row r="593" spans="2:21" ht="14.4" customHeight="1" x14ac:dyDescent="0.4">
      <c r="B593" s="30">
        <f t="shared" si="59"/>
        <v>592</v>
      </c>
      <c r="C593" s="2" t="s">
        <v>142</v>
      </c>
      <c r="D593" s="2" t="s">
        <v>595</v>
      </c>
      <c r="E593" s="2">
        <v>890</v>
      </c>
      <c r="F593" s="2" t="s">
        <v>596</v>
      </c>
      <c r="G593" s="2">
        <v>623</v>
      </c>
      <c r="H593" s="2">
        <v>34</v>
      </c>
      <c r="I593" s="2" t="s">
        <v>599</v>
      </c>
      <c r="J593" s="31">
        <v>42291</v>
      </c>
      <c r="K593" s="31">
        <v>44347</v>
      </c>
      <c r="L593" s="31">
        <v>44926</v>
      </c>
      <c r="M593" s="2">
        <f t="shared" si="54"/>
        <v>580</v>
      </c>
      <c r="N593" s="2">
        <f>IFERROR(VLOOKUP($G593,'Breakdown Log'!$B$3:$E$940,2,FALSE),0)</f>
        <v>0</v>
      </c>
      <c r="O593" s="2">
        <f>IFERROR(VLOOKUP($G593,'Breakdown Log'!$B$3:$E$940,3,FALSE),0)</f>
        <v>0</v>
      </c>
      <c r="P593" s="2">
        <f t="shared" si="55"/>
        <v>215</v>
      </c>
      <c r="Q593" s="2">
        <f t="shared" si="56"/>
        <v>365</v>
      </c>
      <c r="R593" s="38">
        <f t="shared" si="57"/>
        <v>1.6610958904109587</v>
      </c>
      <c r="S593" s="76">
        <f t="shared" si="58"/>
        <v>2.82</v>
      </c>
      <c r="T593" s="38">
        <f>2.82/365*N593+'Breakdown Log'!$H$28*P593</f>
        <v>0</v>
      </c>
      <c r="U593" s="78">
        <f>2.82/365*O593+'Breakdown Log'!$H$28*Q593</f>
        <v>0</v>
      </c>
    </row>
    <row r="594" spans="2:21" ht="14.4" customHeight="1" x14ac:dyDescent="0.4">
      <c r="B594" s="30">
        <f t="shared" si="59"/>
        <v>593</v>
      </c>
      <c r="C594" s="2" t="s">
        <v>142</v>
      </c>
      <c r="D594" s="2" t="s">
        <v>595</v>
      </c>
      <c r="E594" s="2">
        <v>890</v>
      </c>
      <c r="F594" s="2" t="s">
        <v>596</v>
      </c>
      <c r="G594" s="2">
        <v>624</v>
      </c>
      <c r="H594" s="2">
        <v>35</v>
      </c>
      <c r="I594" s="2" t="s">
        <v>600</v>
      </c>
      <c r="J594" s="31">
        <v>42320</v>
      </c>
      <c r="K594" s="31">
        <v>44347</v>
      </c>
      <c r="L594" s="31">
        <v>44926</v>
      </c>
      <c r="M594" s="2">
        <f t="shared" si="54"/>
        <v>580</v>
      </c>
      <c r="N594" s="2">
        <f>IFERROR(VLOOKUP($G594,'Breakdown Log'!$B$3:$E$940,2,FALSE),0)</f>
        <v>0</v>
      </c>
      <c r="O594" s="2">
        <f>IFERROR(VLOOKUP($G594,'Breakdown Log'!$B$3:$E$940,3,FALSE),0)</f>
        <v>0</v>
      </c>
      <c r="P594" s="2">
        <f t="shared" si="55"/>
        <v>215</v>
      </c>
      <c r="Q594" s="2">
        <f t="shared" si="56"/>
        <v>365</v>
      </c>
      <c r="R594" s="38">
        <f t="shared" si="57"/>
        <v>1.6610958904109587</v>
      </c>
      <c r="S594" s="76">
        <f t="shared" si="58"/>
        <v>2.82</v>
      </c>
      <c r="T594" s="38">
        <f>2.82/365*N594+'Breakdown Log'!$H$28*P594</f>
        <v>0</v>
      </c>
      <c r="U594" s="78">
        <f>2.82/365*O594+'Breakdown Log'!$H$28*Q594</f>
        <v>0</v>
      </c>
    </row>
    <row r="595" spans="2:21" ht="14.4" customHeight="1" x14ac:dyDescent="0.4">
      <c r="B595" s="30">
        <f t="shared" si="59"/>
        <v>594</v>
      </c>
      <c r="C595" s="2" t="s">
        <v>142</v>
      </c>
      <c r="D595" s="2" t="s">
        <v>595</v>
      </c>
      <c r="E595" s="2">
        <v>890</v>
      </c>
      <c r="F595" s="2" t="s">
        <v>596</v>
      </c>
      <c r="G595" s="2">
        <v>625</v>
      </c>
      <c r="H595" s="2">
        <v>36</v>
      </c>
      <c r="I595" s="2" t="s">
        <v>601</v>
      </c>
      <c r="J595" s="31">
        <v>42835</v>
      </c>
      <c r="K595" s="31">
        <v>44347</v>
      </c>
      <c r="L595" s="31">
        <v>44926</v>
      </c>
      <c r="M595" s="2">
        <f t="shared" si="54"/>
        <v>580</v>
      </c>
      <c r="N595" s="2">
        <f>IFERROR(VLOOKUP($G595,'Breakdown Log'!$B$3:$E$940,2,FALSE),0)</f>
        <v>0</v>
      </c>
      <c r="O595" s="2">
        <f>IFERROR(VLOOKUP($G595,'Breakdown Log'!$B$3:$E$940,3,FALSE),0)</f>
        <v>0</v>
      </c>
      <c r="P595" s="2">
        <f t="shared" si="55"/>
        <v>215</v>
      </c>
      <c r="Q595" s="2">
        <f t="shared" si="56"/>
        <v>365</v>
      </c>
      <c r="R595" s="38">
        <f t="shared" si="57"/>
        <v>1.6610958904109587</v>
      </c>
      <c r="S595" s="76">
        <f t="shared" si="58"/>
        <v>2.82</v>
      </c>
      <c r="T595" s="38">
        <f>2.82/365*N595+'Breakdown Log'!$H$28*P595</f>
        <v>0</v>
      </c>
      <c r="U595" s="78">
        <f>2.82/365*O595+'Breakdown Log'!$H$28*Q595</f>
        <v>0</v>
      </c>
    </row>
    <row r="596" spans="2:21" ht="14.4" customHeight="1" x14ac:dyDescent="0.4">
      <c r="B596" s="30">
        <f t="shared" si="59"/>
        <v>595</v>
      </c>
      <c r="C596" s="2" t="s">
        <v>142</v>
      </c>
      <c r="D596" s="2" t="s">
        <v>595</v>
      </c>
      <c r="E596" s="2">
        <v>890</v>
      </c>
      <c r="F596" s="2" t="s">
        <v>596</v>
      </c>
      <c r="G596" s="2">
        <v>626</v>
      </c>
      <c r="H596" s="2">
        <v>37</v>
      </c>
      <c r="I596" s="2" t="s">
        <v>602</v>
      </c>
      <c r="J596" s="31">
        <v>42291</v>
      </c>
      <c r="K596" s="31">
        <v>44347</v>
      </c>
      <c r="L596" s="31">
        <v>44926</v>
      </c>
      <c r="M596" s="2">
        <f t="shared" si="54"/>
        <v>580</v>
      </c>
      <c r="N596" s="2">
        <f>IFERROR(VLOOKUP($G596,'Breakdown Log'!$B$3:$E$940,2,FALSE),0)</f>
        <v>0</v>
      </c>
      <c r="O596" s="2">
        <f>IFERROR(VLOOKUP($G596,'Breakdown Log'!$B$3:$E$940,3,FALSE),0)</f>
        <v>0</v>
      </c>
      <c r="P596" s="2">
        <f t="shared" si="55"/>
        <v>215</v>
      </c>
      <c r="Q596" s="2">
        <f t="shared" si="56"/>
        <v>365</v>
      </c>
      <c r="R596" s="38">
        <f t="shared" si="57"/>
        <v>1.6610958904109587</v>
      </c>
      <c r="S596" s="76">
        <f t="shared" si="58"/>
        <v>2.82</v>
      </c>
      <c r="T596" s="38">
        <f>2.82/365*N596+'Breakdown Log'!$H$28*P596</f>
        <v>0</v>
      </c>
      <c r="U596" s="78">
        <f>2.82/365*O596+'Breakdown Log'!$H$28*Q596</f>
        <v>0</v>
      </c>
    </row>
    <row r="597" spans="2:21" ht="14.4" customHeight="1" x14ac:dyDescent="0.4">
      <c r="B597" s="30">
        <f t="shared" si="59"/>
        <v>596</v>
      </c>
      <c r="C597" s="2" t="s">
        <v>142</v>
      </c>
      <c r="D597" s="2" t="s">
        <v>595</v>
      </c>
      <c r="E597" s="2">
        <v>890</v>
      </c>
      <c r="F597" s="2" t="s">
        <v>596</v>
      </c>
      <c r="G597" s="2">
        <v>627</v>
      </c>
      <c r="H597" s="2">
        <v>38</v>
      </c>
      <c r="I597" s="2" t="s">
        <v>603</v>
      </c>
      <c r="J597" s="31">
        <v>42669</v>
      </c>
      <c r="K597" s="31">
        <v>44347</v>
      </c>
      <c r="L597" s="31">
        <v>44926</v>
      </c>
      <c r="M597" s="2">
        <f t="shared" si="54"/>
        <v>580</v>
      </c>
      <c r="N597" s="2">
        <f>IFERROR(VLOOKUP($G597,'Breakdown Log'!$B$3:$E$940,2,FALSE),0)</f>
        <v>0</v>
      </c>
      <c r="O597" s="2">
        <f>IFERROR(VLOOKUP($G597,'Breakdown Log'!$B$3:$E$940,3,FALSE),0)</f>
        <v>0</v>
      </c>
      <c r="P597" s="2">
        <f t="shared" si="55"/>
        <v>215</v>
      </c>
      <c r="Q597" s="2">
        <f t="shared" si="56"/>
        <v>365</v>
      </c>
      <c r="R597" s="38">
        <f t="shared" si="57"/>
        <v>1.6610958904109587</v>
      </c>
      <c r="S597" s="76">
        <f t="shared" si="58"/>
        <v>2.82</v>
      </c>
      <c r="T597" s="38">
        <f>2.82/365*N597+'Breakdown Log'!$H$28*P597</f>
        <v>0</v>
      </c>
      <c r="U597" s="78">
        <f>2.82/365*O597+'Breakdown Log'!$H$28*Q597</f>
        <v>0</v>
      </c>
    </row>
    <row r="598" spans="2:21" ht="14.4" customHeight="1" x14ac:dyDescent="0.4">
      <c r="B598" s="30">
        <f t="shared" si="59"/>
        <v>597</v>
      </c>
      <c r="C598" s="2" t="s">
        <v>142</v>
      </c>
      <c r="D598" s="2" t="s">
        <v>595</v>
      </c>
      <c r="E598" s="2">
        <v>890</v>
      </c>
      <c r="F598" s="2" t="s">
        <v>596</v>
      </c>
      <c r="G598" s="2">
        <v>628</v>
      </c>
      <c r="H598" s="2">
        <v>39</v>
      </c>
      <c r="I598" s="2" t="s">
        <v>604</v>
      </c>
      <c r="J598" s="31">
        <v>42291</v>
      </c>
      <c r="K598" s="31">
        <v>44347</v>
      </c>
      <c r="L598" s="31">
        <v>44926</v>
      </c>
      <c r="M598" s="2">
        <f t="shared" si="54"/>
        <v>580</v>
      </c>
      <c r="N598" s="2">
        <f>IFERROR(VLOOKUP($G598,'Breakdown Log'!$B$3:$E$940,2,FALSE),0)</f>
        <v>0</v>
      </c>
      <c r="O598" s="2">
        <f>IFERROR(VLOOKUP($G598,'Breakdown Log'!$B$3:$E$940,3,FALSE),0)</f>
        <v>0</v>
      </c>
      <c r="P598" s="2">
        <f t="shared" si="55"/>
        <v>215</v>
      </c>
      <c r="Q598" s="2">
        <f t="shared" si="56"/>
        <v>365</v>
      </c>
      <c r="R598" s="38">
        <f t="shared" si="57"/>
        <v>1.6610958904109587</v>
      </c>
      <c r="S598" s="76">
        <f t="shared" si="58"/>
        <v>2.82</v>
      </c>
      <c r="T598" s="38">
        <f>2.82/365*N598+'Breakdown Log'!$H$28*P598</f>
        <v>0</v>
      </c>
      <c r="U598" s="78">
        <f>2.82/365*O598+'Breakdown Log'!$H$28*Q598</f>
        <v>0</v>
      </c>
    </row>
    <row r="599" spans="2:21" ht="14.4" customHeight="1" x14ac:dyDescent="0.4">
      <c r="B599" s="30">
        <f t="shared" si="59"/>
        <v>598</v>
      </c>
      <c r="C599" s="2" t="s">
        <v>287</v>
      </c>
      <c r="D599" s="2" t="s">
        <v>605</v>
      </c>
      <c r="E599" s="2">
        <v>996</v>
      </c>
      <c r="F599" s="2" t="s">
        <v>605</v>
      </c>
      <c r="G599" s="2">
        <v>629</v>
      </c>
      <c r="H599" s="2">
        <v>1</v>
      </c>
      <c r="I599" s="2" t="s">
        <v>606</v>
      </c>
      <c r="J599" s="31">
        <v>42202</v>
      </c>
      <c r="K599" s="31">
        <v>44347</v>
      </c>
      <c r="L599" s="31">
        <v>44926</v>
      </c>
      <c r="M599" s="2">
        <f t="shared" si="54"/>
        <v>580</v>
      </c>
      <c r="N599" s="2">
        <f>IFERROR(VLOOKUP($G599,'Breakdown Log'!$B$3:$E$940,2,FALSE),0)</f>
        <v>68</v>
      </c>
      <c r="O599" s="2">
        <f>IFERROR(VLOOKUP($G599,'Breakdown Log'!$B$3:$E$940,3,FALSE),0)</f>
        <v>3</v>
      </c>
      <c r="P599" s="2">
        <f t="shared" si="55"/>
        <v>147</v>
      </c>
      <c r="Q599" s="2">
        <f t="shared" si="56"/>
        <v>362</v>
      </c>
      <c r="R599" s="38">
        <f t="shared" si="57"/>
        <v>1.6610958904109587</v>
      </c>
      <c r="S599" s="76">
        <f t="shared" si="58"/>
        <v>2.82</v>
      </c>
      <c r="T599" s="38">
        <f>2.82/365*N599+'Breakdown Log'!$H$28*P599</f>
        <v>0.52536986301369859</v>
      </c>
      <c r="U599" s="78">
        <f>2.82/365*O599+'Breakdown Log'!$H$28*Q599</f>
        <v>2.317808219178082E-2</v>
      </c>
    </row>
    <row r="600" spans="2:21" ht="14.4" customHeight="1" x14ac:dyDescent="0.4">
      <c r="B600" s="30">
        <f t="shared" si="59"/>
        <v>599</v>
      </c>
      <c r="C600" s="2" t="s">
        <v>287</v>
      </c>
      <c r="D600" s="2" t="s">
        <v>605</v>
      </c>
      <c r="E600" s="2">
        <v>996</v>
      </c>
      <c r="F600" s="2" t="s">
        <v>605</v>
      </c>
      <c r="G600" s="2">
        <v>630</v>
      </c>
      <c r="H600" s="2">
        <v>2</v>
      </c>
      <c r="I600" s="2" t="s">
        <v>2554</v>
      </c>
      <c r="J600" s="31">
        <v>42201</v>
      </c>
      <c r="K600" s="31">
        <v>44347</v>
      </c>
      <c r="L600" s="31">
        <v>44926</v>
      </c>
      <c r="M600" s="2">
        <f t="shared" si="54"/>
        <v>580</v>
      </c>
      <c r="N600" s="2">
        <f>IFERROR(VLOOKUP($G600,'Breakdown Log'!$B$3:$E$940,2,FALSE),0)</f>
        <v>68</v>
      </c>
      <c r="O600" s="2">
        <f>IFERROR(VLOOKUP($G600,'Breakdown Log'!$B$3:$E$940,3,FALSE),0)</f>
        <v>3</v>
      </c>
      <c r="P600" s="2">
        <f t="shared" si="55"/>
        <v>147</v>
      </c>
      <c r="Q600" s="2">
        <f t="shared" si="56"/>
        <v>362</v>
      </c>
      <c r="R600" s="38">
        <f t="shared" si="57"/>
        <v>1.6610958904109587</v>
      </c>
      <c r="S600" s="76">
        <f t="shared" si="58"/>
        <v>2.82</v>
      </c>
      <c r="T600" s="38">
        <f>2.82/365*N600+'Breakdown Log'!$H$28*P600</f>
        <v>0.52536986301369859</v>
      </c>
      <c r="U600" s="78">
        <f>2.82/365*O600+'Breakdown Log'!$H$28*Q600</f>
        <v>2.317808219178082E-2</v>
      </c>
    </row>
    <row r="601" spans="2:21" ht="14.4" customHeight="1" x14ac:dyDescent="0.4">
      <c r="B601" s="30">
        <f t="shared" si="59"/>
        <v>600</v>
      </c>
      <c r="C601" s="2" t="s">
        <v>287</v>
      </c>
      <c r="D601" s="2" t="s">
        <v>605</v>
      </c>
      <c r="E601" s="2">
        <v>996</v>
      </c>
      <c r="F601" s="2" t="s">
        <v>605</v>
      </c>
      <c r="G601" s="2">
        <v>631</v>
      </c>
      <c r="H601" s="2">
        <v>3</v>
      </c>
      <c r="I601" s="2" t="s">
        <v>2663</v>
      </c>
      <c r="J601" s="31">
        <v>42623</v>
      </c>
      <c r="K601" s="31">
        <v>44347</v>
      </c>
      <c r="L601" s="31">
        <v>44926</v>
      </c>
      <c r="M601" s="2">
        <f t="shared" si="54"/>
        <v>580</v>
      </c>
      <c r="N601" s="2">
        <f>IFERROR(VLOOKUP($G601,'Breakdown Log'!$B$3:$E$940,2,FALSE),0)</f>
        <v>68</v>
      </c>
      <c r="O601" s="2">
        <f>IFERROR(VLOOKUP($G601,'Breakdown Log'!$B$3:$E$940,3,FALSE),0)</f>
        <v>1</v>
      </c>
      <c r="P601" s="2">
        <f t="shared" si="55"/>
        <v>147</v>
      </c>
      <c r="Q601" s="2">
        <f t="shared" si="56"/>
        <v>364</v>
      </c>
      <c r="R601" s="38">
        <f t="shared" si="57"/>
        <v>1.6610958904109587</v>
      </c>
      <c r="S601" s="76">
        <f t="shared" si="58"/>
        <v>2.82</v>
      </c>
      <c r="T601" s="38">
        <f>2.82/365*N601+'Breakdown Log'!$H$28*P601</f>
        <v>0.52536986301369859</v>
      </c>
      <c r="U601" s="78">
        <f>2.82/365*O601+'Breakdown Log'!$H$28*Q601</f>
        <v>7.7260273972602732E-3</v>
      </c>
    </row>
    <row r="602" spans="2:21" ht="14.4" customHeight="1" x14ac:dyDescent="0.4">
      <c r="B602" s="30">
        <f t="shared" si="59"/>
        <v>601</v>
      </c>
      <c r="C602" s="2" t="s">
        <v>287</v>
      </c>
      <c r="D602" s="2" t="s">
        <v>605</v>
      </c>
      <c r="E602" s="2">
        <v>996</v>
      </c>
      <c r="F602" s="2" t="s">
        <v>605</v>
      </c>
      <c r="G602" s="2">
        <v>632</v>
      </c>
      <c r="H602" s="2">
        <v>4</v>
      </c>
      <c r="I602" s="2" t="s">
        <v>607</v>
      </c>
      <c r="J602" s="31">
        <v>42313</v>
      </c>
      <c r="K602" s="31">
        <v>44347</v>
      </c>
      <c r="L602" s="31">
        <v>44926</v>
      </c>
      <c r="M602" s="2">
        <f t="shared" si="54"/>
        <v>580</v>
      </c>
      <c r="N602" s="2">
        <f>IFERROR(VLOOKUP($G602,'Breakdown Log'!$B$3:$E$940,2,FALSE),0)</f>
        <v>68</v>
      </c>
      <c r="O602" s="2">
        <f>IFERROR(VLOOKUP($G602,'Breakdown Log'!$B$3:$E$940,3,FALSE),0)</f>
        <v>4</v>
      </c>
      <c r="P602" s="2">
        <f t="shared" si="55"/>
        <v>147</v>
      </c>
      <c r="Q602" s="2">
        <f t="shared" si="56"/>
        <v>361</v>
      </c>
      <c r="R602" s="38">
        <f t="shared" si="57"/>
        <v>1.6610958904109587</v>
      </c>
      <c r="S602" s="76">
        <f t="shared" si="58"/>
        <v>2.82</v>
      </c>
      <c r="T602" s="38">
        <f>2.82/365*N602+'Breakdown Log'!$H$28*P602</f>
        <v>0.52536986301369859</v>
      </c>
      <c r="U602" s="78">
        <f>2.82/365*O602+'Breakdown Log'!$H$28*Q602</f>
        <v>3.0904109589041093E-2</v>
      </c>
    </row>
    <row r="603" spans="2:21" ht="14.4" customHeight="1" x14ac:dyDescent="0.4">
      <c r="B603" s="30">
        <f t="shared" si="59"/>
        <v>602</v>
      </c>
      <c r="C603" s="2" t="s">
        <v>287</v>
      </c>
      <c r="D603" s="2" t="s">
        <v>605</v>
      </c>
      <c r="E603" s="2">
        <v>996</v>
      </c>
      <c r="F603" s="2" t="s">
        <v>605</v>
      </c>
      <c r="G603" s="2">
        <v>633</v>
      </c>
      <c r="H603" s="2">
        <v>5</v>
      </c>
      <c r="I603" s="2" t="s">
        <v>608</v>
      </c>
      <c r="J603" s="31">
        <v>42492</v>
      </c>
      <c r="K603" s="31">
        <v>44347</v>
      </c>
      <c r="L603" s="31">
        <v>44926</v>
      </c>
      <c r="M603" s="2">
        <f t="shared" si="54"/>
        <v>580</v>
      </c>
      <c r="N603" s="2">
        <f>IFERROR(VLOOKUP($G603,'Breakdown Log'!$B$3:$E$940,2,FALSE),0)</f>
        <v>68</v>
      </c>
      <c r="O603" s="2">
        <f>IFERROR(VLOOKUP($G603,'Breakdown Log'!$B$3:$E$940,3,FALSE),0)</f>
        <v>0</v>
      </c>
      <c r="P603" s="2">
        <f t="shared" si="55"/>
        <v>147</v>
      </c>
      <c r="Q603" s="2">
        <f t="shared" si="56"/>
        <v>365</v>
      </c>
      <c r="R603" s="38">
        <f t="shared" si="57"/>
        <v>1.6610958904109587</v>
      </c>
      <c r="S603" s="76">
        <f t="shared" si="58"/>
        <v>2.82</v>
      </c>
      <c r="T603" s="38">
        <f>2.82/365*N603+'Breakdown Log'!$H$28*P603</f>
        <v>0.52536986301369859</v>
      </c>
      <c r="U603" s="78">
        <f>2.82/365*O603+'Breakdown Log'!$H$28*Q603</f>
        <v>0</v>
      </c>
    </row>
    <row r="604" spans="2:21" ht="14.4" customHeight="1" x14ac:dyDescent="0.4">
      <c r="B604" s="30">
        <f t="shared" si="59"/>
        <v>603</v>
      </c>
      <c r="C604" s="2" t="s">
        <v>287</v>
      </c>
      <c r="D604" s="2" t="s">
        <v>605</v>
      </c>
      <c r="E604" s="2">
        <v>996</v>
      </c>
      <c r="F604" s="2" t="s">
        <v>605</v>
      </c>
      <c r="G604" s="2">
        <v>634</v>
      </c>
      <c r="H604" s="2">
        <v>6</v>
      </c>
      <c r="I604" s="2" t="s">
        <v>609</v>
      </c>
      <c r="J604" s="31">
        <v>42292</v>
      </c>
      <c r="K604" s="31">
        <v>44347</v>
      </c>
      <c r="L604" s="31">
        <v>44926</v>
      </c>
      <c r="M604" s="2">
        <f t="shared" si="54"/>
        <v>580</v>
      </c>
      <c r="N604" s="2">
        <f>IFERROR(VLOOKUP($G604,'Breakdown Log'!$B$3:$E$940,2,FALSE),0)</f>
        <v>68</v>
      </c>
      <c r="O604" s="2">
        <f>IFERROR(VLOOKUP($G604,'Breakdown Log'!$B$3:$E$940,3,FALSE),0)</f>
        <v>5</v>
      </c>
      <c r="P604" s="2">
        <f t="shared" si="55"/>
        <v>147</v>
      </c>
      <c r="Q604" s="2">
        <f t="shared" si="56"/>
        <v>360</v>
      </c>
      <c r="R604" s="38">
        <f t="shared" si="57"/>
        <v>1.6610958904109587</v>
      </c>
      <c r="S604" s="76">
        <f t="shared" si="58"/>
        <v>2.82</v>
      </c>
      <c r="T604" s="38">
        <f>2.82/365*N604+'Breakdown Log'!$H$28*P604</f>
        <v>0.52536986301369859</v>
      </c>
      <c r="U604" s="78">
        <f>2.82/365*O604+'Breakdown Log'!$H$28*Q604</f>
        <v>3.8630136986301369E-2</v>
      </c>
    </row>
    <row r="605" spans="2:21" ht="14.4" customHeight="1" x14ac:dyDescent="0.4">
      <c r="B605" s="30">
        <f t="shared" si="59"/>
        <v>604</v>
      </c>
      <c r="C605" s="2" t="s">
        <v>287</v>
      </c>
      <c r="D605" s="2" t="s">
        <v>605</v>
      </c>
      <c r="E605" s="2">
        <v>996</v>
      </c>
      <c r="F605" s="2" t="s">
        <v>605</v>
      </c>
      <c r="G605" s="2">
        <v>635</v>
      </c>
      <c r="H605" s="2">
        <v>7</v>
      </c>
      <c r="I605" s="2" t="s">
        <v>610</v>
      </c>
      <c r="J605" s="31">
        <v>42233</v>
      </c>
      <c r="K605" s="31">
        <v>44347</v>
      </c>
      <c r="L605" s="31">
        <v>44926</v>
      </c>
      <c r="M605" s="2">
        <f t="shared" si="54"/>
        <v>580</v>
      </c>
      <c r="N605" s="2">
        <f>IFERROR(VLOOKUP($G605,'Breakdown Log'!$B$3:$E$940,2,FALSE),0)</f>
        <v>0</v>
      </c>
      <c r="O605" s="2">
        <f>IFERROR(VLOOKUP($G605,'Breakdown Log'!$B$3:$E$940,3,FALSE),0)</f>
        <v>4</v>
      </c>
      <c r="P605" s="2">
        <f t="shared" si="55"/>
        <v>215</v>
      </c>
      <c r="Q605" s="2">
        <f t="shared" si="56"/>
        <v>361</v>
      </c>
      <c r="R605" s="38">
        <f t="shared" si="57"/>
        <v>1.6610958904109587</v>
      </c>
      <c r="S605" s="76">
        <f t="shared" si="58"/>
        <v>2.82</v>
      </c>
      <c r="T605" s="38">
        <f>2.82/365*N605+'Breakdown Log'!$H$28*P605</f>
        <v>0</v>
      </c>
      <c r="U605" s="78">
        <f>2.82/365*O605+'Breakdown Log'!$H$28*Q605</f>
        <v>3.0904109589041093E-2</v>
      </c>
    </row>
    <row r="606" spans="2:21" ht="14.4" customHeight="1" x14ac:dyDescent="0.4">
      <c r="B606" s="30">
        <f t="shared" si="59"/>
        <v>605</v>
      </c>
      <c r="C606" s="2" t="s">
        <v>287</v>
      </c>
      <c r="D606" s="2" t="s">
        <v>605</v>
      </c>
      <c r="E606" s="2">
        <v>996</v>
      </c>
      <c r="F606" s="2" t="s">
        <v>605</v>
      </c>
      <c r="G606" s="2">
        <v>636</v>
      </c>
      <c r="H606" s="2">
        <v>8</v>
      </c>
      <c r="I606" s="2" t="s">
        <v>611</v>
      </c>
      <c r="J606" s="31">
        <v>42492</v>
      </c>
      <c r="K606" s="31">
        <v>44347</v>
      </c>
      <c r="L606" s="31">
        <v>44926</v>
      </c>
      <c r="M606" s="2">
        <f t="shared" si="54"/>
        <v>580</v>
      </c>
      <c r="N606" s="2">
        <f>IFERROR(VLOOKUP($G606,'Breakdown Log'!$B$3:$E$940,2,FALSE),0)</f>
        <v>0</v>
      </c>
      <c r="O606" s="2">
        <f>IFERROR(VLOOKUP($G606,'Breakdown Log'!$B$3:$E$940,3,FALSE),0)</f>
        <v>0</v>
      </c>
      <c r="P606" s="2">
        <f t="shared" si="55"/>
        <v>215</v>
      </c>
      <c r="Q606" s="2">
        <f t="shared" si="56"/>
        <v>365</v>
      </c>
      <c r="R606" s="38">
        <f t="shared" si="57"/>
        <v>1.6610958904109587</v>
      </c>
      <c r="S606" s="76">
        <f t="shared" si="58"/>
        <v>2.82</v>
      </c>
      <c r="T606" s="38">
        <f>2.82/365*N606+'Breakdown Log'!$H$28*P606</f>
        <v>0</v>
      </c>
      <c r="U606" s="78">
        <f>2.82/365*O606+'Breakdown Log'!$H$28*Q606</f>
        <v>0</v>
      </c>
    </row>
    <row r="607" spans="2:21" ht="14.4" customHeight="1" x14ac:dyDescent="0.4">
      <c r="B607" s="30">
        <f t="shared" si="59"/>
        <v>606</v>
      </c>
      <c r="C607" s="2" t="s">
        <v>287</v>
      </c>
      <c r="D607" s="2" t="s">
        <v>605</v>
      </c>
      <c r="E607" s="2">
        <v>996</v>
      </c>
      <c r="F607" s="2" t="s">
        <v>605</v>
      </c>
      <c r="G607" s="2">
        <v>637</v>
      </c>
      <c r="H607" s="2">
        <v>9</v>
      </c>
      <c r="I607" s="2" t="s">
        <v>612</v>
      </c>
      <c r="J607" s="31">
        <v>42492</v>
      </c>
      <c r="K607" s="31">
        <v>44347</v>
      </c>
      <c r="L607" s="31">
        <v>44926</v>
      </c>
      <c r="M607" s="2">
        <f t="shared" si="54"/>
        <v>580</v>
      </c>
      <c r="N607" s="2">
        <f>IFERROR(VLOOKUP($G607,'Breakdown Log'!$B$3:$E$940,2,FALSE),0)</f>
        <v>0</v>
      </c>
      <c r="O607" s="2">
        <f>IFERROR(VLOOKUP($G607,'Breakdown Log'!$B$3:$E$940,3,FALSE),0)</f>
        <v>0</v>
      </c>
      <c r="P607" s="2">
        <f t="shared" si="55"/>
        <v>215</v>
      </c>
      <c r="Q607" s="2">
        <f t="shared" si="56"/>
        <v>365</v>
      </c>
      <c r="R607" s="38">
        <f t="shared" si="57"/>
        <v>1.6610958904109587</v>
      </c>
      <c r="S607" s="76">
        <f t="shared" si="58"/>
        <v>2.82</v>
      </c>
      <c r="T607" s="38">
        <f>2.82/365*N607+'Breakdown Log'!$H$28*P607</f>
        <v>0</v>
      </c>
      <c r="U607" s="78">
        <f>2.82/365*O607+'Breakdown Log'!$H$28*Q607</f>
        <v>0</v>
      </c>
    </row>
    <row r="608" spans="2:21" ht="14.4" customHeight="1" x14ac:dyDescent="0.4">
      <c r="B608" s="30">
        <f t="shared" si="59"/>
        <v>607</v>
      </c>
      <c r="C608" s="2" t="s">
        <v>287</v>
      </c>
      <c r="D608" s="2" t="s">
        <v>605</v>
      </c>
      <c r="E608" s="2">
        <v>996</v>
      </c>
      <c r="F608" s="2" t="s">
        <v>605</v>
      </c>
      <c r="G608" s="2">
        <v>638</v>
      </c>
      <c r="H608" s="2">
        <v>10</v>
      </c>
      <c r="I608" s="2" t="s">
        <v>613</v>
      </c>
      <c r="J608" s="31">
        <v>42236</v>
      </c>
      <c r="K608" s="31">
        <v>44347</v>
      </c>
      <c r="L608" s="31">
        <v>44926</v>
      </c>
      <c r="M608" s="2">
        <f t="shared" si="54"/>
        <v>580</v>
      </c>
      <c r="N608" s="2">
        <f>IFERROR(VLOOKUP($G608,'Breakdown Log'!$B$3:$E$940,2,FALSE),0)</f>
        <v>215</v>
      </c>
      <c r="O608" s="2">
        <f>IFERROR(VLOOKUP($G608,'Breakdown Log'!$B$3:$E$940,3,FALSE),0)</f>
        <v>365</v>
      </c>
      <c r="P608" s="2">
        <f t="shared" si="55"/>
        <v>0</v>
      </c>
      <c r="Q608" s="2">
        <f t="shared" si="56"/>
        <v>0</v>
      </c>
      <c r="R608" s="38">
        <f t="shared" si="57"/>
        <v>1.6610958904109587</v>
      </c>
      <c r="S608" s="76">
        <f t="shared" si="58"/>
        <v>2.82</v>
      </c>
      <c r="T608" s="38">
        <f>2.82/365*N608+'Breakdown Log'!$H$28*P608</f>
        <v>1.6610958904109587</v>
      </c>
      <c r="U608" s="78">
        <f>2.82/365*O608+'Breakdown Log'!$H$28*Q608</f>
        <v>2.82</v>
      </c>
    </row>
    <row r="609" spans="2:21" ht="14.4" customHeight="1" x14ac:dyDescent="0.4">
      <c r="B609" s="30">
        <f t="shared" si="59"/>
        <v>608</v>
      </c>
      <c r="C609" s="2" t="s">
        <v>287</v>
      </c>
      <c r="D609" s="2" t="s">
        <v>605</v>
      </c>
      <c r="E609" s="2">
        <v>996</v>
      </c>
      <c r="F609" s="2" t="s">
        <v>605</v>
      </c>
      <c r="G609" s="2">
        <v>639</v>
      </c>
      <c r="H609" s="2">
        <v>11</v>
      </c>
      <c r="I609" s="2" t="s">
        <v>614</v>
      </c>
      <c r="J609" s="31">
        <v>42236</v>
      </c>
      <c r="K609" s="31">
        <v>44347</v>
      </c>
      <c r="L609" s="31">
        <v>44926</v>
      </c>
      <c r="M609" s="2">
        <f t="shared" si="54"/>
        <v>580</v>
      </c>
      <c r="N609" s="2">
        <f>IFERROR(VLOOKUP($G609,'Breakdown Log'!$B$3:$E$940,2,FALSE),0)</f>
        <v>0</v>
      </c>
      <c r="O609" s="2">
        <f>IFERROR(VLOOKUP($G609,'Breakdown Log'!$B$3:$E$940,3,FALSE),0)</f>
        <v>0</v>
      </c>
      <c r="P609" s="2">
        <f t="shared" si="55"/>
        <v>215</v>
      </c>
      <c r="Q609" s="2">
        <f t="shared" si="56"/>
        <v>365</v>
      </c>
      <c r="R609" s="38">
        <f t="shared" si="57"/>
        <v>1.6610958904109587</v>
      </c>
      <c r="S609" s="76">
        <f t="shared" si="58"/>
        <v>2.82</v>
      </c>
      <c r="T609" s="38">
        <f>2.82/365*N609+'Breakdown Log'!$H$28*P609</f>
        <v>0</v>
      </c>
      <c r="U609" s="78">
        <f>2.82/365*O609+'Breakdown Log'!$H$28*Q609</f>
        <v>0</v>
      </c>
    </row>
    <row r="610" spans="2:21" ht="14.4" customHeight="1" x14ac:dyDescent="0.4">
      <c r="B610" s="30">
        <f t="shared" si="59"/>
        <v>609</v>
      </c>
      <c r="C610" s="2" t="s">
        <v>287</v>
      </c>
      <c r="D610" s="2" t="s">
        <v>605</v>
      </c>
      <c r="E610" s="2">
        <v>996</v>
      </c>
      <c r="F610" s="2" t="s">
        <v>605</v>
      </c>
      <c r="G610" s="2">
        <v>640</v>
      </c>
      <c r="H610" s="2">
        <v>12</v>
      </c>
      <c r="I610" s="2" t="s">
        <v>615</v>
      </c>
      <c r="J610" s="31">
        <v>42623</v>
      </c>
      <c r="K610" s="31">
        <v>44347</v>
      </c>
      <c r="L610" s="31">
        <v>44926</v>
      </c>
      <c r="M610" s="2">
        <f t="shared" si="54"/>
        <v>580</v>
      </c>
      <c r="N610" s="2">
        <f>IFERROR(VLOOKUP($G610,'Breakdown Log'!$B$3:$E$940,2,FALSE),0)</f>
        <v>157</v>
      </c>
      <c r="O610" s="2">
        <f>IFERROR(VLOOKUP($G610,'Breakdown Log'!$B$3:$E$940,3,FALSE),0)</f>
        <v>0</v>
      </c>
      <c r="P610" s="2">
        <f t="shared" si="55"/>
        <v>58</v>
      </c>
      <c r="Q610" s="2">
        <f t="shared" si="56"/>
        <v>365</v>
      </c>
      <c r="R610" s="38">
        <f t="shared" si="57"/>
        <v>1.6610958904109587</v>
      </c>
      <c r="S610" s="76">
        <f t="shared" si="58"/>
        <v>2.82</v>
      </c>
      <c r="T610" s="38">
        <f>2.82/365*N610+'Breakdown Log'!$H$28*P610</f>
        <v>1.212986301369863</v>
      </c>
      <c r="U610" s="78">
        <f>2.82/365*O610+'Breakdown Log'!$H$28*Q610</f>
        <v>0</v>
      </c>
    </row>
    <row r="611" spans="2:21" ht="14.4" customHeight="1" x14ac:dyDescent="0.4">
      <c r="B611" s="30">
        <f t="shared" si="59"/>
        <v>610</v>
      </c>
      <c r="C611" s="2" t="s">
        <v>287</v>
      </c>
      <c r="D611" s="2" t="s">
        <v>605</v>
      </c>
      <c r="E611" s="2">
        <v>996</v>
      </c>
      <c r="F611" s="2" t="s">
        <v>605</v>
      </c>
      <c r="G611" s="2">
        <v>641</v>
      </c>
      <c r="H611" s="2">
        <v>13</v>
      </c>
      <c r="I611" s="2" t="s">
        <v>616</v>
      </c>
      <c r="J611" s="31">
        <v>42237</v>
      </c>
      <c r="K611" s="31">
        <v>44347</v>
      </c>
      <c r="L611" s="31">
        <v>44926</v>
      </c>
      <c r="M611" s="2">
        <f t="shared" si="54"/>
        <v>580</v>
      </c>
      <c r="N611" s="2">
        <f>IFERROR(VLOOKUP($G611,'Breakdown Log'!$B$3:$E$940,2,FALSE),0)</f>
        <v>68</v>
      </c>
      <c r="O611" s="2">
        <f>IFERROR(VLOOKUP($G611,'Breakdown Log'!$B$3:$E$940,3,FALSE),0)</f>
        <v>0</v>
      </c>
      <c r="P611" s="2">
        <f t="shared" si="55"/>
        <v>147</v>
      </c>
      <c r="Q611" s="2">
        <f t="shared" si="56"/>
        <v>365</v>
      </c>
      <c r="R611" s="38">
        <f t="shared" si="57"/>
        <v>1.6610958904109587</v>
      </c>
      <c r="S611" s="76">
        <f t="shared" si="58"/>
        <v>2.82</v>
      </c>
      <c r="T611" s="38">
        <f>2.82/365*N611+'Breakdown Log'!$H$28*P611</f>
        <v>0.52536986301369859</v>
      </c>
      <c r="U611" s="78">
        <f>2.82/365*O611+'Breakdown Log'!$H$28*Q611</f>
        <v>0</v>
      </c>
    </row>
    <row r="612" spans="2:21" ht="14.4" customHeight="1" x14ac:dyDescent="0.4">
      <c r="B612" s="30">
        <f t="shared" si="59"/>
        <v>611</v>
      </c>
      <c r="C612" s="2" t="s">
        <v>287</v>
      </c>
      <c r="D612" s="2" t="s">
        <v>605</v>
      </c>
      <c r="E612" s="2">
        <v>996</v>
      </c>
      <c r="F612" s="2" t="s">
        <v>605</v>
      </c>
      <c r="G612" s="2">
        <v>642</v>
      </c>
      <c r="H612" s="2">
        <v>14</v>
      </c>
      <c r="I612" s="2" t="s">
        <v>617</v>
      </c>
      <c r="J612" s="31">
        <v>42237</v>
      </c>
      <c r="K612" s="31">
        <v>44347</v>
      </c>
      <c r="L612" s="31">
        <v>44926</v>
      </c>
      <c r="M612" s="2">
        <f t="shared" si="54"/>
        <v>580</v>
      </c>
      <c r="N612" s="2">
        <f>IFERROR(VLOOKUP($G612,'Breakdown Log'!$B$3:$E$940,2,FALSE),0)</f>
        <v>0</v>
      </c>
      <c r="O612" s="2">
        <f>IFERROR(VLOOKUP($G612,'Breakdown Log'!$B$3:$E$940,3,FALSE),0)</f>
        <v>0</v>
      </c>
      <c r="P612" s="2">
        <f t="shared" si="55"/>
        <v>215</v>
      </c>
      <c r="Q612" s="2">
        <f t="shared" si="56"/>
        <v>365</v>
      </c>
      <c r="R612" s="38">
        <f t="shared" si="57"/>
        <v>1.6610958904109587</v>
      </c>
      <c r="S612" s="76">
        <f t="shared" si="58"/>
        <v>2.82</v>
      </c>
      <c r="T612" s="38">
        <f>2.82/365*N612+'Breakdown Log'!$H$28*P612</f>
        <v>0</v>
      </c>
      <c r="U612" s="78">
        <f>2.82/365*O612+'Breakdown Log'!$H$28*Q612</f>
        <v>0</v>
      </c>
    </row>
    <row r="613" spans="2:21" ht="14.4" customHeight="1" x14ac:dyDescent="0.4">
      <c r="B613" s="30">
        <f t="shared" si="59"/>
        <v>612</v>
      </c>
      <c r="C613" s="2" t="s">
        <v>287</v>
      </c>
      <c r="D613" s="2" t="s">
        <v>605</v>
      </c>
      <c r="E613" s="2">
        <v>996</v>
      </c>
      <c r="F613" s="2" t="s">
        <v>605</v>
      </c>
      <c r="G613" s="2">
        <v>643</v>
      </c>
      <c r="H613" s="2">
        <v>15</v>
      </c>
      <c r="I613" s="2" t="s">
        <v>618</v>
      </c>
      <c r="J613" s="31">
        <v>42390</v>
      </c>
      <c r="K613" s="31">
        <v>44347</v>
      </c>
      <c r="L613" s="31">
        <v>44926</v>
      </c>
      <c r="M613" s="2">
        <f t="shared" si="54"/>
        <v>580</v>
      </c>
      <c r="N613" s="2">
        <f>IFERROR(VLOOKUP($G613,'Breakdown Log'!$B$3:$E$940,2,FALSE),0)</f>
        <v>215</v>
      </c>
      <c r="O613" s="2">
        <f>IFERROR(VLOOKUP($G613,'Breakdown Log'!$B$3:$E$940,3,FALSE),0)</f>
        <v>365</v>
      </c>
      <c r="P613" s="2">
        <f t="shared" si="55"/>
        <v>0</v>
      </c>
      <c r="Q613" s="2">
        <f t="shared" si="56"/>
        <v>0</v>
      </c>
      <c r="R613" s="38">
        <f t="shared" si="57"/>
        <v>1.6610958904109587</v>
      </c>
      <c r="S613" s="76">
        <f t="shared" si="58"/>
        <v>2.82</v>
      </c>
      <c r="T613" s="38">
        <f>2.82/365*N613+'Breakdown Log'!$H$28*P613</f>
        <v>1.6610958904109587</v>
      </c>
      <c r="U613" s="78">
        <f>2.82/365*O613+'Breakdown Log'!$H$28*Q613</f>
        <v>2.82</v>
      </c>
    </row>
    <row r="614" spans="2:21" ht="14.4" customHeight="1" x14ac:dyDescent="0.4">
      <c r="B614" s="30">
        <f t="shared" si="59"/>
        <v>613</v>
      </c>
      <c r="C614" s="2" t="s">
        <v>287</v>
      </c>
      <c r="D614" s="2" t="s">
        <v>605</v>
      </c>
      <c r="E614" s="2">
        <v>996</v>
      </c>
      <c r="F614" s="2" t="s">
        <v>605</v>
      </c>
      <c r="G614" s="2">
        <v>644</v>
      </c>
      <c r="H614" s="2">
        <v>16</v>
      </c>
      <c r="I614" s="2" t="s">
        <v>619</v>
      </c>
      <c r="J614" s="31">
        <v>42236</v>
      </c>
      <c r="K614" s="31">
        <v>44347</v>
      </c>
      <c r="L614" s="31">
        <v>44926</v>
      </c>
      <c r="M614" s="2">
        <f t="shared" si="54"/>
        <v>580</v>
      </c>
      <c r="N614" s="2">
        <f>IFERROR(VLOOKUP($G614,'Breakdown Log'!$B$3:$E$940,2,FALSE),0)</f>
        <v>215</v>
      </c>
      <c r="O614" s="2">
        <f>IFERROR(VLOOKUP($G614,'Breakdown Log'!$B$3:$E$940,3,FALSE),0)</f>
        <v>365</v>
      </c>
      <c r="P614" s="2">
        <f t="shared" si="55"/>
        <v>0</v>
      </c>
      <c r="Q614" s="2">
        <f t="shared" si="56"/>
        <v>0</v>
      </c>
      <c r="R614" s="38">
        <f t="shared" si="57"/>
        <v>1.6610958904109587</v>
      </c>
      <c r="S614" s="76">
        <f t="shared" si="58"/>
        <v>2.82</v>
      </c>
      <c r="T614" s="38">
        <f>2.82/365*N614+'Breakdown Log'!$H$28*P614</f>
        <v>1.6610958904109587</v>
      </c>
      <c r="U614" s="78">
        <f>2.82/365*O614+'Breakdown Log'!$H$28*Q614</f>
        <v>2.82</v>
      </c>
    </row>
    <row r="615" spans="2:21" ht="14.4" customHeight="1" x14ac:dyDescent="0.4">
      <c r="B615" s="30">
        <f t="shared" si="59"/>
        <v>614</v>
      </c>
      <c r="C615" s="2" t="s">
        <v>287</v>
      </c>
      <c r="D615" s="2" t="s">
        <v>605</v>
      </c>
      <c r="E615" s="2">
        <v>996</v>
      </c>
      <c r="F615" s="2" t="s">
        <v>605</v>
      </c>
      <c r="G615" s="2">
        <v>645</v>
      </c>
      <c r="H615" s="2">
        <v>17</v>
      </c>
      <c r="I615" s="2" t="s">
        <v>2555</v>
      </c>
      <c r="J615" s="31">
        <v>42201</v>
      </c>
      <c r="K615" s="31">
        <v>44347</v>
      </c>
      <c r="L615" s="31">
        <v>44926</v>
      </c>
      <c r="M615" s="2">
        <f t="shared" si="54"/>
        <v>580</v>
      </c>
      <c r="N615" s="2">
        <f>IFERROR(VLOOKUP($G615,'Breakdown Log'!$B$3:$E$940,2,FALSE),0)</f>
        <v>0</v>
      </c>
      <c r="O615" s="2">
        <f>IFERROR(VLOOKUP($G615,'Breakdown Log'!$B$3:$E$940,3,FALSE),0)</f>
        <v>4</v>
      </c>
      <c r="P615" s="2">
        <f t="shared" si="55"/>
        <v>215</v>
      </c>
      <c r="Q615" s="2">
        <f t="shared" si="56"/>
        <v>361</v>
      </c>
      <c r="R615" s="38">
        <f t="shared" si="57"/>
        <v>1.6610958904109587</v>
      </c>
      <c r="S615" s="76">
        <f t="shared" si="58"/>
        <v>2.82</v>
      </c>
      <c r="T615" s="38">
        <f>2.82/365*N615+'Breakdown Log'!$H$28*P615</f>
        <v>0</v>
      </c>
      <c r="U615" s="78">
        <f>2.82/365*O615+'Breakdown Log'!$H$28*Q615</f>
        <v>3.0904109589041093E-2</v>
      </c>
    </row>
    <row r="616" spans="2:21" ht="14.4" customHeight="1" x14ac:dyDescent="0.4">
      <c r="B616" s="30">
        <f t="shared" si="59"/>
        <v>615</v>
      </c>
      <c r="C616" s="2" t="s">
        <v>287</v>
      </c>
      <c r="D616" s="2" t="s">
        <v>605</v>
      </c>
      <c r="E616" s="2">
        <v>996</v>
      </c>
      <c r="F616" s="2" t="s">
        <v>605</v>
      </c>
      <c r="G616" s="2">
        <v>646</v>
      </c>
      <c r="H616" s="2">
        <v>18</v>
      </c>
      <c r="I616" s="2" t="s">
        <v>620</v>
      </c>
      <c r="J616" s="31">
        <v>42289</v>
      </c>
      <c r="K616" s="31">
        <v>44347</v>
      </c>
      <c r="L616" s="31">
        <v>44926</v>
      </c>
      <c r="M616" s="2">
        <f t="shared" si="54"/>
        <v>580</v>
      </c>
      <c r="N616" s="2">
        <f>IFERROR(VLOOKUP($G616,'Breakdown Log'!$B$3:$E$940,2,FALSE),0)</f>
        <v>0</v>
      </c>
      <c r="O616" s="2">
        <f>IFERROR(VLOOKUP($G616,'Breakdown Log'!$B$3:$E$940,3,FALSE),0)</f>
        <v>0</v>
      </c>
      <c r="P616" s="2">
        <f t="shared" si="55"/>
        <v>215</v>
      </c>
      <c r="Q616" s="2">
        <f t="shared" si="56"/>
        <v>365</v>
      </c>
      <c r="R616" s="38">
        <f t="shared" si="57"/>
        <v>1.6610958904109587</v>
      </c>
      <c r="S616" s="76">
        <f t="shared" si="58"/>
        <v>2.82</v>
      </c>
      <c r="T616" s="38">
        <f>2.82/365*N616+'Breakdown Log'!$H$28*P616</f>
        <v>0</v>
      </c>
      <c r="U616" s="78">
        <f>2.82/365*O616+'Breakdown Log'!$H$28*Q616</f>
        <v>0</v>
      </c>
    </row>
    <row r="617" spans="2:21" ht="14.4" customHeight="1" x14ac:dyDescent="0.4">
      <c r="B617" s="30">
        <f t="shared" si="59"/>
        <v>616</v>
      </c>
      <c r="C617" s="2" t="s">
        <v>287</v>
      </c>
      <c r="D617" s="2" t="s">
        <v>605</v>
      </c>
      <c r="E617" s="2">
        <v>996</v>
      </c>
      <c r="F617" s="2" t="s">
        <v>605</v>
      </c>
      <c r="G617" s="2">
        <v>647</v>
      </c>
      <c r="H617" s="2">
        <v>19</v>
      </c>
      <c r="I617" s="2" t="s">
        <v>621</v>
      </c>
      <c r="J617" s="31">
        <v>42313</v>
      </c>
      <c r="K617" s="31">
        <v>44347</v>
      </c>
      <c r="L617" s="31">
        <v>44926</v>
      </c>
      <c r="M617" s="2">
        <f t="shared" si="54"/>
        <v>580</v>
      </c>
      <c r="N617" s="2">
        <f>IFERROR(VLOOKUP($G617,'Breakdown Log'!$B$3:$E$940,2,FALSE),0)</f>
        <v>0</v>
      </c>
      <c r="O617" s="2">
        <f>IFERROR(VLOOKUP($G617,'Breakdown Log'!$B$3:$E$940,3,FALSE),0)</f>
        <v>0</v>
      </c>
      <c r="P617" s="2">
        <f t="shared" si="55"/>
        <v>215</v>
      </c>
      <c r="Q617" s="2">
        <f t="shared" si="56"/>
        <v>365</v>
      </c>
      <c r="R617" s="38">
        <f t="shared" si="57"/>
        <v>1.6610958904109587</v>
      </c>
      <c r="S617" s="76">
        <f t="shared" si="58"/>
        <v>2.82</v>
      </c>
      <c r="T617" s="38">
        <f>2.82/365*N617+'Breakdown Log'!$H$28*P617</f>
        <v>0</v>
      </c>
      <c r="U617" s="78">
        <f>2.82/365*O617+'Breakdown Log'!$H$28*Q617</f>
        <v>0</v>
      </c>
    </row>
    <row r="618" spans="2:21" ht="14.4" customHeight="1" x14ac:dyDescent="0.4">
      <c r="B618" s="30">
        <f t="shared" si="59"/>
        <v>617</v>
      </c>
      <c r="C618" s="2" t="s">
        <v>287</v>
      </c>
      <c r="D618" s="2" t="s">
        <v>605</v>
      </c>
      <c r="E618" s="2">
        <v>996</v>
      </c>
      <c r="F618" s="2" t="s">
        <v>605</v>
      </c>
      <c r="G618" s="2">
        <v>648</v>
      </c>
      <c r="H618" s="2">
        <v>20</v>
      </c>
      <c r="I618" s="2" t="s">
        <v>622</v>
      </c>
      <c r="J618" s="31">
        <v>42290</v>
      </c>
      <c r="K618" s="31">
        <v>44347</v>
      </c>
      <c r="L618" s="31">
        <v>44926</v>
      </c>
      <c r="M618" s="2">
        <f t="shared" si="54"/>
        <v>580</v>
      </c>
      <c r="N618" s="2">
        <f>IFERROR(VLOOKUP($G618,'Breakdown Log'!$B$3:$E$940,2,FALSE),0)</f>
        <v>157</v>
      </c>
      <c r="O618" s="2">
        <f>IFERROR(VLOOKUP($G618,'Breakdown Log'!$B$3:$E$940,3,FALSE),0)</f>
        <v>0</v>
      </c>
      <c r="P618" s="2">
        <f t="shared" si="55"/>
        <v>58</v>
      </c>
      <c r="Q618" s="2">
        <f t="shared" si="56"/>
        <v>365</v>
      </c>
      <c r="R618" s="38">
        <f t="shared" si="57"/>
        <v>1.6610958904109587</v>
      </c>
      <c r="S618" s="76">
        <f t="shared" si="58"/>
        <v>2.82</v>
      </c>
      <c r="T618" s="38">
        <f>2.82/365*N618+'Breakdown Log'!$H$28*P618</f>
        <v>1.212986301369863</v>
      </c>
      <c r="U618" s="78">
        <f>2.82/365*O618+'Breakdown Log'!$H$28*Q618</f>
        <v>0</v>
      </c>
    </row>
    <row r="619" spans="2:21" ht="14.4" customHeight="1" x14ac:dyDescent="0.4">
      <c r="B619" s="30">
        <f t="shared" si="59"/>
        <v>618</v>
      </c>
      <c r="C619" s="2" t="s">
        <v>287</v>
      </c>
      <c r="D619" s="2" t="s">
        <v>623</v>
      </c>
      <c r="E619" s="2">
        <v>989</v>
      </c>
      <c r="F619" s="2" t="s">
        <v>623</v>
      </c>
      <c r="G619" s="2">
        <v>649</v>
      </c>
      <c r="H619" s="2">
        <v>77</v>
      </c>
      <c r="I619" s="2" t="s">
        <v>624</v>
      </c>
      <c r="J619" s="31">
        <v>42598</v>
      </c>
      <c r="K619" s="31">
        <v>44347</v>
      </c>
      <c r="L619" s="31">
        <v>44926</v>
      </c>
      <c r="M619" s="2">
        <f t="shared" si="54"/>
        <v>580</v>
      </c>
      <c r="N619" s="2">
        <f>IFERROR(VLOOKUP($G619,'Breakdown Log'!$B$3:$E$940,2,FALSE),0)</f>
        <v>0</v>
      </c>
      <c r="O619" s="2">
        <f>IFERROR(VLOOKUP($G619,'Breakdown Log'!$B$3:$E$940,3,FALSE),0)</f>
        <v>0</v>
      </c>
      <c r="P619" s="2">
        <f t="shared" si="55"/>
        <v>215</v>
      </c>
      <c r="Q619" s="2">
        <f t="shared" si="56"/>
        <v>365</v>
      </c>
      <c r="R619" s="38">
        <f t="shared" si="57"/>
        <v>1.6610958904109587</v>
      </c>
      <c r="S619" s="76">
        <f t="shared" si="58"/>
        <v>2.82</v>
      </c>
      <c r="T619" s="38">
        <f>2.82/365*N619+'Breakdown Log'!$H$28*P619</f>
        <v>0</v>
      </c>
      <c r="U619" s="78">
        <f>2.82/365*O619+'Breakdown Log'!$H$28*Q619</f>
        <v>0</v>
      </c>
    </row>
    <row r="620" spans="2:21" ht="14.4" customHeight="1" x14ac:dyDescent="0.4">
      <c r="B620" s="30">
        <f t="shared" si="59"/>
        <v>619</v>
      </c>
      <c r="C620" s="2" t="s">
        <v>287</v>
      </c>
      <c r="D620" s="2" t="s">
        <v>605</v>
      </c>
      <c r="E620" s="2">
        <v>996</v>
      </c>
      <c r="F620" s="2" t="s">
        <v>605</v>
      </c>
      <c r="G620" s="2">
        <v>650</v>
      </c>
      <c r="H620" s="2">
        <v>22</v>
      </c>
      <c r="I620" s="2" t="s">
        <v>2556</v>
      </c>
      <c r="J620" s="31">
        <v>42201</v>
      </c>
      <c r="K620" s="31">
        <v>44347</v>
      </c>
      <c r="L620" s="31">
        <v>44926</v>
      </c>
      <c r="M620" s="2">
        <f t="shared" si="54"/>
        <v>580</v>
      </c>
      <c r="N620" s="2">
        <f>IFERROR(VLOOKUP($G620,'Breakdown Log'!$B$3:$E$940,2,FALSE),0)</f>
        <v>0</v>
      </c>
      <c r="O620" s="2">
        <f>IFERROR(VLOOKUP($G620,'Breakdown Log'!$B$3:$E$940,3,FALSE),0)</f>
        <v>0</v>
      </c>
      <c r="P620" s="2">
        <f t="shared" si="55"/>
        <v>215</v>
      </c>
      <c r="Q620" s="2">
        <f t="shared" si="56"/>
        <v>365</v>
      </c>
      <c r="R620" s="38">
        <f t="shared" si="57"/>
        <v>1.6610958904109587</v>
      </c>
      <c r="S620" s="76">
        <f t="shared" si="58"/>
        <v>2.82</v>
      </c>
      <c r="T620" s="38">
        <f>2.82/365*N620+'Breakdown Log'!$H$28*P620</f>
        <v>0</v>
      </c>
      <c r="U620" s="78">
        <f>2.82/365*O620+'Breakdown Log'!$H$28*Q620</f>
        <v>0</v>
      </c>
    </row>
    <row r="621" spans="2:21" ht="14.4" customHeight="1" x14ac:dyDescent="0.4">
      <c r="B621" s="30">
        <f t="shared" si="59"/>
        <v>620</v>
      </c>
      <c r="C621" s="2" t="s">
        <v>287</v>
      </c>
      <c r="D621" s="2" t="s">
        <v>605</v>
      </c>
      <c r="E621" s="2">
        <v>996</v>
      </c>
      <c r="F621" s="2" t="s">
        <v>605</v>
      </c>
      <c r="G621" s="2">
        <v>651</v>
      </c>
      <c r="H621" s="2">
        <v>23</v>
      </c>
      <c r="I621" s="2" t="s">
        <v>469</v>
      </c>
      <c r="J621" s="31">
        <v>42492</v>
      </c>
      <c r="K621" s="31">
        <v>44347</v>
      </c>
      <c r="L621" s="31">
        <v>44926</v>
      </c>
      <c r="M621" s="2">
        <f t="shared" si="54"/>
        <v>580</v>
      </c>
      <c r="N621" s="2">
        <f>IFERROR(VLOOKUP($G621,'Breakdown Log'!$B$3:$E$940,2,FALSE),0)</f>
        <v>215</v>
      </c>
      <c r="O621" s="2">
        <f>IFERROR(VLOOKUP($G621,'Breakdown Log'!$B$3:$E$940,3,FALSE),0)</f>
        <v>365</v>
      </c>
      <c r="P621" s="2">
        <f t="shared" si="55"/>
        <v>0</v>
      </c>
      <c r="Q621" s="2">
        <f t="shared" si="56"/>
        <v>0</v>
      </c>
      <c r="R621" s="38">
        <f t="shared" si="57"/>
        <v>1.6610958904109587</v>
      </c>
      <c r="S621" s="76">
        <f t="shared" si="58"/>
        <v>2.82</v>
      </c>
      <c r="T621" s="38">
        <f>2.82/365*N621+'Breakdown Log'!$H$28*P621</f>
        <v>1.6610958904109587</v>
      </c>
      <c r="U621" s="78">
        <f>2.82/365*O621+'Breakdown Log'!$H$28*Q621</f>
        <v>2.82</v>
      </c>
    </row>
    <row r="622" spans="2:21" ht="14.4" customHeight="1" x14ac:dyDescent="0.4">
      <c r="B622" s="30">
        <f t="shared" si="59"/>
        <v>621</v>
      </c>
      <c r="C622" s="2" t="s">
        <v>287</v>
      </c>
      <c r="D622" s="2" t="s">
        <v>605</v>
      </c>
      <c r="E622" s="2">
        <v>996</v>
      </c>
      <c r="F622" s="2" t="s">
        <v>605</v>
      </c>
      <c r="G622" s="2">
        <v>652</v>
      </c>
      <c r="H622" s="2">
        <v>24</v>
      </c>
      <c r="I622" s="2" t="s">
        <v>2636</v>
      </c>
      <c r="J622" s="31">
        <v>42492</v>
      </c>
      <c r="K622" s="31">
        <v>44347</v>
      </c>
      <c r="L622" s="31">
        <v>44926</v>
      </c>
      <c r="M622" s="2">
        <f t="shared" si="54"/>
        <v>580</v>
      </c>
      <c r="N622" s="2">
        <f>IFERROR(VLOOKUP($G622,'Breakdown Log'!$B$3:$E$940,2,FALSE),0)</f>
        <v>225</v>
      </c>
      <c r="O622" s="2">
        <f>IFERROR(VLOOKUP($G622,'Breakdown Log'!$B$3:$E$940,3,FALSE),0)</f>
        <v>0</v>
      </c>
      <c r="P622" s="2">
        <f t="shared" si="55"/>
        <v>-10</v>
      </c>
      <c r="Q622" s="2">
        <f t="shared" si="56"/>
        <v>365</v>
      </c>
      <c r="R622" s="38">
        <f t="shared" si="57"/>
        <v>1.6610958904109587</v>
      </c>
      <c r="S622" s="76">
        <f t="shared" si="58"/>
        <v>2.82</v>
      </c>
      <c r="T622" s="38">
        <f>2.82/365*N622+'Breakdown Log'!$H$28*P622</f>
        <v>1.7383561643835614</v>
      </c>
      <c r="U622" s="78">
        <f>2.82/365*O622+'Breakdown Log'!$H$28*Q622</f>
        <v>0</v>
      </c>
    </row>
    <row r="623" spans="2:21" ht="14.4" customHeight="1" x14ac:dyDescent="0.4">
      <c r="B623" s="30">
        <f t="shared" si="59"/>
        <v>622</v>
      </c>
      <c r="C623" s="2" t="s">
        <v>287</v>
      </c>
      <c r="D623" s="2" t="s">
        <v>605</v>
      </c>
      <c r="E623" s="2">
        <v>996</v>
      </c>
      <c r="F623" s="2" t="s">
        <v>605</v>
      </c>
      <c r="G623" s="2">
        <v>653</v>
      </c>
      <c r="H623" s="2">
        <v>25</v>
      </c>
      <c r="I623" s="2" t="s">
        <v>625</v>
      </c>
      <c r="J623" s="31">
        <v>42236</v>
      </c>
      <c r="K623" s="31">
        <v>44347</v>
      </c>
      <c r="L623" s="31">
        <v>44926</v>
      </c>
      <c r="M623" s="2">
        <f t="shared" si="54"/>
        <v>580</v>
      </c>
      <c r="N623" s="2">
        <f>IFERROR(VLOOKUP($G623,'Breakdown Log'!$B$3:$E$940,2,FALSE),0)</f>
        <v>0</v>
      </c>
      <c r="O623" s="2">
        <f>IFERROR(VLOOKUP($G623,'Breakdown Log'!$B$3:$E$940,3,FALSE),0)</f>
        <v>0</v>
      </c>
      <c r="P623" s="2">
        <f t="shared" si="55"/>
        <v>215</v>
      </c>
      <c r="Q623" s="2">
        <f t="shared" si="56"/>
        <v>365</v>
      </c>
      <c r="R623" s="38">
        <f t="shared" si="57"/>
        <v>1.6610958904109587</v>
      </c>
      <c r="S623" s="76">
        <f t="shared" si="58"/>
        <v>2.82</v>
      </c>
      <c r="T623" s="38">
        <f>2.82/365*N623+'Breakdown Log'!$H$28*P623</f>
        <v>0</v>
      </c>
      <c r="U623" s="78">
        <f>2.82/365*O623+'Breakdown Log'!$H$28*Q623</f>
        <v>0</v>
      </c>
    </row>
    <row r="624" spans="2:21" ht="14.4" customHeight="1" x14ac:dyDescent="0.4">
      <c r="B624" s="30">
        <f t="shared" si="59"/>
        <v>623</v>
      </c>
      <c r="C624" s="2" t="s">
        <v>287</v>
      </c>
      <c r="D624" s="2" t="s">
        <v>605</v>
      </c>
      <c r="E624" s="2">
        <v>996</v>
      </c>
      <c r="F624" s="2" t="s">
        <v>605</v>
      </c>
      <c r="G624" s="2">
        <v>654</v>
      </c>
      <c r="H624" s="2">
        <v>26</v>
      </c>
      <c r="I624" s="2" t="s">
        <v>626</v>
      </c>
      <c r="J624" s="31">
        <v>42203</v>
      </c>
      <c r="K624" s="31">
        <v>44347</v>
      </c>
      <c r="L624" s="31">
        <v>44926</v>
      </c>
      <c r="M624" s="2">
        <f t="shared" si="54"/>
        <v>580</v>
      </c>
      <c r="N624" s="2">
        <f>IFERROR(VLOOKUP($G624,'Breakdown Log'!$B$3:$E$940,2,FALSE),0)</f>
        <v>215</v>
      </c>
      <c r="O624" s="2">
        <f>IFERROR(VLOOKUP($G624,'Breakdown Log'!$B$3:$E$940,3,FALSE),0)</f>
        <v>365</v>
      </c>
      <c r="P624" s="2">
        <f t="shared" si="55"/>
        <v>0</v>
      </c>
      <c r="Q624" s="2">
        <f t="shared" si="56"/>
        <v>0</v>
      </c>
      <c r="R624" s="38">
        <f t="shared" si="57"/>
        <v>1.6610958904109587</v>
      </c>
      <c r="S624" s="76">
        <f t="shared" si="58"/>
        <v>2.82</v>
      </c>
      <c r="T624" s="38">
        <f>2.82/365*N624+'Breakdown Log'!$H$28*P624</f>
        <v>1.6610958904109587</v>
      </c>
      <c r="U624" s="78">
        <f>2.82/365*O624+'Breakdown Log'!$H$28*Q624</f>
        <v>2.82</v>
      </c>
    </row>
    <row r="625" spans="2:21" ht="14.4" customHeight="1" x14ac:dyDescent="0.4">
      <c r="B625" s="30">
        <f t="shared" si="59"/>
        <v>624</v>
      </c>
      <c r="C625" s="2" t="s">
        <v>287</v>
      </c>
      <c r="D625" s="2" t="s">
        <v>605</v>
      </c>
      <c r="E625" s="2">
        <v>996</v>
      </c>
      <c r="F625" s="2" t="s">
        <v>605</v>
      </c>
      <c r="G625" s="2">
        <v>655</v>
      </c>
      <c r="H625" s="2">
        <v>27</v>
      </c>
      <c r="I625" s="2" t="s">
        <v>2557</v>
      </c>
      <c r="J625" s="31">
        <v>42203</v>
      </c>
      <c r="K625" s="31">
        <v>44347</v>
      </c>
      <c r="L625" s="31">
        <v>44926</v>
      </c>
      <c r="M625" s="2">
        <f t="shared" si="54"/>
        <v>580</v>
      </c>
      <c r="N625" s="2">
        <f>IFERROR(VLOOKUP($G625,'Breakdown Log'!$B$3:$E$940,2,FALSE),0)</f>
        <v>225</v>
      </c>
      <c r="O625" s="2">
        <f>IFERROR(VLOOKUP($G625,'Breakdown Log'!$B$3:$E$940,3,FALSE),0)</f>
        <v>1</v>
      </c>
      <c r="P625" s="2">
        <f t="shared" si="55"/>
        <v>-10</v>
      </c>
      <c r="Q625" s="2">
        <f t="shared" si="56"/>
        <v>364</v>
      </c>
      <c r="R625" s="38">
        <f t="shared" si="57"/>
        <v>1.6610958904109587</v>
      </c>
      <c r="S625" s="76">
        <f t="shared" si="58"/>
        <v>2.82</v>
      </c>
      <c r="T625" s="38">
        <f>2.82/365*N625+'Breakdown Log'!$H$28*P625</f>
        <v>1.7383561643835614</v>
      </c>
      <c r="U625" s="78">
        <f>2.82/365*O625+'Breakdown Log'!$H$28*Q625</f>
        <v>7.7260273972602732E-3</v>
      </c>
    </row>
    <row r="626" spans="2:21" ht="14.4" customHeight="1" x14ac:dyDescent="0.4">
      <c r="B626" s="30">
        <f t="shared" si="59"/>
        <v>625</v>
      </c>
      <c r="C626" s="2" t="s">
        <v>287</v>
      </c>
      <c r="D626" s="2" t="s">
        <v>605</v>
      </c>
      <c r="E626" s="2">
        <v>996</v>
      </c>
      <c r="F626" s="2" t="s">
        <v>605</v>
      </c>
      <c r="G626" s="2">
        <v>656</v>
      </c>
      <c r="H626" s="2">
        <v>28</v>
      </c>
      <c r="I626" s="2" t="s">
        <v>627</v>
      </c>
      <c r="J626" s="31">
        <v>42623</v>
      </c>
      <c r="K626" s="31">
        <v>44347</v>
      </c>
      <c r="L626" s="31">
        <v>44926</v>
      </c>
      <c r="M626" s="2">
        <f t="shared" si="54"/>
        <v>580</v>
      </c>
      <c r="N626" s="2">
        <f>IFERROR(VLOOKUP($G626,'Breakdown Log'!$B$3:$E$940,2,FALSE),0)</f>
        <v>69</v>
      </c>
      <c r="O626" s="2">
        <f>IFERROR(VLOOKUP($G626,'Breakdown Log'!$B$3:$E$940,3,FALSE),0)</f>
        <v>0</v>
      </c>
      <c r="P626" s="2">
        <f t="shared" si="55"/>
        <v>146</v>
      </c>
      <c r="Q626" s="2">
        <f t="shared" si="56"/>
        <v>365</v>
      </c>
      <c r="R626" s="38">
        <f t="shared" si="57"/>
        <v>1.6610958904109587</v>
      </c>
      <c r="S626" s="76">
        <f t="shared" si="58"/>
        <v>2.82</v>
      </c>
      <c r="T626" s="38">
        <f>2.82/365*N626+'Breakdown Log'!$H$28*P626</f>
        <v>0.53309589041095884</v>
      </c>
      <c r="U626" s="78">
        <f>2.82/365*O626+'Breakdown Log'!$H$28*Q626</f>
        <v>0</v>
      </c>
    </row>
    <row r="627" spans="2:21" ht="14.4" customHeight="1" x14ac:dyDescent="0.4">
      <c r="B627" s="30">
        <f t="shared" si="59"/>
        <v>626</v>
      </c>
      <c r="C627" s="2" t="s">
        <v>287</v>
      </c>
      <c r="D627" s="2" t="s">
        <v>420</v>
      </c>
      <c r="E627" s="2">
        <v>993</v>
      </c>
      <c r="F627" s="2" t="s">
        <v>420</v>
      </c>
      <c r="G627" s="2">
        <v>657</v>
      </c>
      <c r="H627" s="2">
        <v>25</v>
      </c>
      <c r="I627" s="2" t="s">
        <v>628</v>
      </c>
      <c r="J627" s="31">
        <v>42541</v>
      </c>
      <c r="K627" s="31">
        <v>44347</v>
      </c>
      <c r="L627" s="31">
        <v>44926</v>
      </c>
      <c r="M627" s="2">
        <f t="shared" si="54"/>
        <v>580</v>
      </c>
      <c r="N627" s="2">
        <f>IFERROR(VLOOKUP($G627,'Breakdown Log'!$B$3:$E$940,2,FALSE),0)</f>
        <v>282</v>
      </c>
      <c r="O627" s="2">
        <f>IFERROR(VLOOKUP($G627,'Breakdown Log'!$B$3:$E$940,3,FALSE),0)</f>
        <v>95</v>
      </c>
      <c r="P627" s="2">
        <f t="shared" si="55"/>
        <v>-67</v>
      </c>
      <c r="Q627" s="2">
        <f t="shared" si="56"/>
        <v>270</v>
      </c>
      <c r="R627" s="38">
        <f t="shared" si="57"/>
        <v>1.6610958904109587</v>
      </c>
      <c r="S627" s="76">
        <f t="shared" si="58"/>
        <v>2.82</v>
      </c>
      <c r="T627" s="38">
        <f>2.82/365*N627+'Breakdown Log'!$H$28*P627</f>
        <v>2.1787397260273971</v>
      </c>
      <c r="U627" s="78">
        <f>2.82/365*O627+'Breakdown Log'!$H$28*Q627</f>
        <v>0.73397260273972598</v>
      </c>
    </row>
    <row r="628" spans="2:21" ht="14.4" customHeight="1" x14ac:dyDescent="0.4">
      <c r="B628" s="30">
        <f t="shared" si="59"/>
        <v>627</v>
      </c>
      <c r="C628" s="2" t="s">
        <v>287</v>
      </c>
      <c r="D628" s="2" t="s">
        <v>605</v>
      </c>
      <c r="E628" s="2">
        <v>996</v>
      </c>
      <c r="F628" s="2" t="s">
        <v>605</v>
      </c>
      <c r="G628" s="2">
        <v>658</v>
      </c>
      <c r="H628" s="2">
        <v>30</v>
      </c>
      <c r="I628" s="2" t="s">
        <v>2590</v>
      </c>
      <c r="J628" s="31">
        <v>42313</v>
      </c>
      <c r="K628" s="31">
        <v>44347</v>
      </c>
      <c r="L628" s="31">
        <v>44926</v>
      </c>
      <c r="M628" s="2">
        <f t="shared" si="54"/>
        <v>580</v>
      </c>
      <c r="N628" s="2">
        <f>IFERROR(VLOOKUP($G628,'Breakdown Log'!$B$3:$E$940,2,FALSE),0)</f>
        <v>68</v>
      </c>
      <c r="O628" s="2">
        <f>IFERROR(VLOOKUP($G628,'Breakdown Log'!$B$3:$E$940,3,FALSE),0)</f>
        <v>0</v>
      </c>
      <c r="P628" s="2">
        <f t="shared" si="55"/>
        <v>147</v>
      </c>
      <c r="Q628" s="2">
        <f t="shared" si="56"/>
        <v>365</v>
      </c>
      <c r="R628" s="38">
        <f t="shared" si="57"/>
        <v>1.6610958904109587</v>
      </c>
      <c r="S628" s="76">
        <f t="shared" si="58"/>
        <v>2.82</v>
      </c>
      <c r="T628" s="38">
        <f>2.82/365*N628+'Breakdown Log'!$H$28*P628</f>
        <v>0.52536986301369859</v>
      </c>
      <c r="U628" s="78">
        <f>2.82/365*O628+'Breakdown Log'!$H$28*Q628</f>
        <v>0</v>
      </c>
    </row>
    <row r="629" spans="2:21" ht="14.4" customHeight="1" x14ac:dyDescent="0.4">
      <c r="B629" s="30">
        <f t="shared" si="59"/>
        <v>628</v>
      </c>
      <c r="C629" s="2" t="s">
        <v>287</v>
      </c>
      <c r="D629" s="2" t="s">
        <v>605</v>
      </c>
      <c r="E629" s="2">
        <v>996</v>
      </c>
      <c r="F629" s="2" t="s">
        <v>605</v>
      </c>
      <c r="G629" s="2">
        <v>659</v>
      </c>
      <c r="H629" s="2">
        <v>31</v>
      </c>
      <c r="I629" s="2" t="s">
        <v>629</v>
      </c>
      <c r="J629" s="31">
        <v>42623</v>
      </c>
      <c r="K629" s="31">
        <v>44347</v>
      </c>
      <c r="L629" s="31">
        <v>44926</v>
      </c>
      <c r="M629" s="2">
        <f t="shared" si="54"/>
        <v>580</v>
      </c>
      <c r="N629" s="2">
        <f>IFERROR(VLOOKUP($G629,'Breakdown Log'!$B$3:$E$940,2,FALSE),0)</f>
        <v>68</v>
      </c>
      <c r="O629" s="2">
        <f>IFERROR(VLOOKUP($G629,'Breakdown Log'!$B$3:$E$940,3,FALSE),0)</f>
        <v>0</v>
      </c>
      <c r="P629" s="2">
        <f t="shared" si="55"/>
        <v>147</v>
      </c>
      <c r="Q629" s="2">
        <f t="shared" si="56"/>
        <v>365</v>
      </c>
      <c r="R629" s="38">
        <f t="shared" si="57"/>
        <v>1.6610958904109587</v>
      </c>
      <c r="S629" s="76">
        <f t="shared" si="58"/>
        <v>2.82</v>
      </c>
      <c r="T629" s="38">
        <f>2.82/365*N629+'Breakdown Log'!$H$28*P629</f>
        <v>0.52536986301369859</v>
      </c>
      <c r="U629" s="78">
        <f>2.82/365*O629+'Breakdown Log'!$H$28*Q629</f>
        <v>0</v>
      </c>
    </row>
    <row r="630" spans="2:21" ht="14.4" customHeight="1" x14ac:dyDescent="0.4">
      <c r="B630" s="30">
        <f t="shared" si="59"/>
        <v>629</v>
      </c>
      <c r="C630" s="2" t="s">
        <v>287</v>
      </c>
      <c r="D630" s="2" t="s">
        <v>605</v>
      </c>
      <c r="E630" s="2">
        <v>996</v>
      </c>
      <c r="F630" s="2" t="s">
        <v>605</v>
      </c>
      <c r="G630" s="2">
        <v>660</v>
      </c>
      <c r="H630" s="2">
        <v>32</v>
      </c>
      <c r="I630" s="2" t="s">
        <v>630</v>
      </c>
      <c r="J630" s="31">
        <v>42623</v>
      </c>
      <c r="K630" s="31">
        <v>44347</v>
      </c>
      <c r="L630" s="31">
        <v>44926</v>
      </c>
      <c r="M630" s="2">
        <f t="shared" si="54"/>
        <v>580</v>
      </c>
      <c r="N630" s="2">
        <f>IFERROR(VLOOKUP($G630,'Breakdown Log'!$B$3:$E$940,2,FALSE),0)</f>
        <v>0</v>
      </c>
      <c r="O630" s="2">
        <f>IFERROR(VLOOKUP($G630,'Breakdown Log'!$B$3:$E$940,3,FALSE),0)</f>
        <v>0</v>
      </c>
      <c r="P630" s="2">
        <f t="shared" si="55"/>
        <v>215</v>
      </c>
      <c r="Q630" s="2">
        <f t="shared" si="56"/>
        <v>365</v>
      </c>
      <c r="R630" s="38">
        <f t="shared" si="57"/>
        <v>1.6610958904109587</v>
      </c>
      <c r="S630" s="76">
        <f t="shared" si="58"/>
        <v>2.82</v>
      </c>
      <c r="T630" s="38">
        <f>2.82/365*N630+'Breakdown Log'!$H$28*P630</f>
        <v>0</v>
      </c>
      <c r="U630" s="78">
        <f>2.82/365*O630+'Breakdown Log'!$H$28*Q630</f>
        <v>0</v>
      </c>
    </row>
    <row r="631" spans="2:21" ht="14.4" customHeight="1" x14ac:dyDescent="0.4">
      <c r="B631" s="30">
        <f t="shared" si="59"/>
        <v>630</v>
      </c>
      <c r="C631" s="2" t="s">
        <v>287</v>
      </c>
      <c r="D631" s="2" t="s">
        <v>605</v>
      </c>
      <c r="E631" s="2">
        <v>996</v>
      </c>
      <c r="F631" s="2" t="s">
        <v>605</v>
      </c>
      <c r="G631" s="2">
        <v>661</v>
      </c>
      <c r="H631" s="2">
        <v>33</v>
      </c>
      <c r="I631" s="2" t="s">
        <v>631</v>
      </c>
      <c r="J631" s="31">
        <v>42623</v>
      </c>
      <c r="K631" s="31">
        <v>44347</v>
      </c>
      <c r="L631" s="31">
        <v>44926</v>
      </c>
      <c r="M631" s="2">
        <f t="shared" si="54"/>
        <v>580</v>
      </c>
      <c r="N631" s="2">
        <f>IFERROR(VLOOKUP($G631,'Breakdown Log'!$B$3:$E$940,2,FALSE),0)</f>
        <v>0</v>
      </c>
      <c r="O631" s="2">
        <f>IFERROR(VLOOKUP($G631,'Breakdown Log'!$B$3:$E$940,3,FALSE),0)</f>
        <v>4</v>
      </c>
      <c r="P631" s="2">
        <f t="shared" si="55"/>
        <v>215</v>
      </c>
      <c r="Q631" s="2">
        <f t="shared" si="56"/>
        <v>361</v>
      </c>
      <c r="R631" s="38">
        <f t="shared" si="57"/>
        <v>1.6610958904109587</v>
      </c>
      <c r="S631" s="76">
        <f t="shared" si="58"/>
        <v>2.82</v>
      </c>
      <c r="T631" s="38">
        <f>2.82/365*N631+'Breakdown Log'!$H$28*P631</f>
        <v>0</v>
      </c>
      <c r="U631" s="78">
        <f>2.82/365*O631+'Breakdown Log'!$H$28*Q631</f>
        <v>3.0904109589041093E-2</v>
      </c>
    </row>
    <row r="632" spans="2:21" ht="14.4" customHeight="1" x14ac:dyDescent="0.4">
      <c r="B632" s="30">
        <f t="shared" si="59"/>
        <v>631</v>
      </c>
      <c r="C632" s="2" t="s">
        <v>287</v>
      </c>
      <c r="D632" s="2" t="s">
        <v>605</v>
      </c>
      <c r="E632" s="2">
        <v>996</v>
      </c>
      <c r="F632" s="2" t="s">
        <v>605</v>
      </c>
      <c r="G632" s="2">
        <v>662</v>
      </c>
      <c r="H632" s="2">
        <v>34</v>
      </c>
      <c r="I632" s="2" t="s">
        <v>632</v>
      </c>
      <c r="J632" s="31">
        <v>42495</v>
      </c>
      <c r="K632" s="31">
        <v>44347</v>
      </c>
      <c r="L632" s="31">
        <v>44926</v>
      </c>
      <c r="M632" s="2">
        <f t="shared" si="54"/>
        <v>580</v>
      </c>
      <c r="N632" s="2">
        <f>IFERROR(VLOOKUP($G632,'Breakdown Log'!$B$3:$E$940,2,FALSE),0)</f>
        <v>0</v>
      </c>
      <c r="O632" s="2">
        <f>IFERROR(VLOOKUP($G632,'Breakdown Log'!$B$3:$E$940,3,FALSE),0)</f>
        <v>0</v>
      </c>
      <c r="P632" s="2">
        <f t="shared" si="55"/>
        <v>215</v>
      </c>
      <c r="Q632" s="2">
        <f t="shared" si="56"/>
        <v>365</v>
      </c>
      <c r="R632" s="38">
        <f t="shared" si="57"/>
        <v>1.6610958904109587</v>
      </c>
      <c r="S632" s="76">
        <f t="shared" si="58"/>
        <v>2.82</v>
      </c>
      <c r="T632" s="38">
        <f>2.82/365*N632+'Breakdown Log'!$H$28*P632</f>
        <v>0</v>
      </c>
      <c r="U632" s="78">
        <f>2.82/365*O632+'Breakdown Log'!$H$28*Q632</f>
        <v>0</v>
      </c>
    </row>
    <row r="633" spans="2:21" ht="14.4" customHeight="1" x14ac:dyDescent="0.4">
      <c r="B633" s="30">
        <f t="shared" si="59"/>
        <v>632</v>
      </c>
      <c r="C633" s="2" t="s">
        <v>287</v>
      </c>
      <c r="D633" s="2" t="s">
        <v>605</v>
      </c>
      <c r="E633" s="2">
        <v>996</v>
      </c>
      <c r="F633" s="2" t="s">
        <v>605</v>
      </c>
      <c r="G633" s="2">
        <v>663</v>
      </c>
      <c r="H633" s="2">
        <v>35</v>
      </c>
      <c r="I633" s="2" t="s">
        <v>633</v>
      </c>
      <c r="J633" s="31">
        <v>42495</v>
      </c>
      <c r="K633" s="31">
        <v>44347</v>
      </c>
      <c r="L633" s="31">
        <v>44926</v>
      </c>
      <c r="M633" s="2">
        <f t="shared" si="54"/>
        <v>580</v>
      </c>
      <c r="N633" s="2">
        <f>IFERROR(VLOOKUP($G633,'Breakdown Log'!$B$3:$E$940,2,FALSE),0)</f>
        <v>215</v>
      </c>
      <c r="O633" s="2">
        <f>IFERROR(VLOOKUP($G633,'Breakdown Log'!$B$3:$E$940,3,FALSE),0)</f>
        <v>365</v>
      </c>
      <c r="P633" s="2">
        <f t="shared" si="55"/>
        <v>0</v>
      </c>
      <c r="Q633" s="2">
        <f t="shared" si="56"/>
        <v>0</v>
      </c>
      <c r="R633" s="38">
        <f t="shared" si="57"/>
        <v>1.6610958904109587</v>
      </c>
      <c r="S633" s="76">
        <f t="shared" si="58"/>
        <v>2.82</v>
      </c>
      <c r="T633" s="38">
        <f>2.82/365*N633+'Breakdown Log'!$H$28*P633</f>
        <v>1.6610958904109587</v>
      </c>
      <c r="U633" s="78">
        <f>2.82/365*O633+'Breakdown Log'!$H$28*Q633</f>
        <v>2.82</v>
      </c>
    </row>
    <row r="634" spans="2:21" ht="14.4" customHeight="1" x14ac:dyDescent="0.4">
      <c r="B634" s="30">
        <f t="shared" si="59"/>
        <v>633</v>
      </c>
      <c r="C634" s="2" t="s">
        <v>287</v>
      </c>
      <c r="D634" s="2" t="s">
        <v>605</v>
      </c>
      <c r="E634" s="2">
        <v>996</v>
      </c>
      <c r="F634" s="2" t="s">
        <v>605</v>
      </c>
      <c r="G634" s="2">
        <v>664</v>
      </c>
      <c r="H634" s="2">
        <v>36</v>
      </c>
      <c r="I634" s="2" t="s">
        <v>634</v>
      </c>
      <c r="J634" s="31">
        <v>42241</v>
      </c>
      <c r="K634" s="31">
        <v>44347</v>
      </c>
      <c r="L634" s="31">
        <v>44926</v>
      </c>
      <c r="M634" s="2">
        <f t="shared" si="54"/>
        <v>580</v>
      </c>
      <c r="N634" s="2">
        <f>IFERROR(VLOOKUP($G634,'Breakdown Log'!$B$3:$E$940,2,FALSE),0)</f>
        <v>0</v>
      </c>
      <c r="O634" s="2">
        <f>IFERROR(VLOOKUP($G634,'Breakdown Log'!$B$3:$E$940,3,FALSE),0)</f>
        <v>0</v>
      </c>
      <c r="P634" s="2">
        <f t="shared" si="55"/>
        <v>215</v>
      </c>
      <c r="Q634" s="2">
        <f t="shared" si="56"/>
        <v>365</v>
      </c>
      <c r="R634" s="38">
        <f t="shared" si="57"/>
        <v>1.6610958904109587</v>
      </c>
      <c r="S634" s="76">
        <f t="shared" si="58"/>
        <v>2.82</v>
      </c>
      <c r="T634" s="38">
        <f>2.82/365*N634+'Breakdown Log'!$H$28*P634</f>
        <v>0</v>
      </c>
      <c r="U634" s="78">
        <f>2.82/365*O634+'Breakdown Log'!$H$28*Q634</f>
        <v>0</v>
      </c>
    </row>
    <row r="635" spans="2:21" ht="14.4" customHeight="1" x14ac:dyDescent="0.4">
      <c r="B635" s="30">
        <f t="shared" si="59"/>
        <v>634</v>
      </c>
      <c r="C635" s="2" t="s">
        <v>287</v>
      </c>
      <c r="D635" s="2" t="s">
        <v>605</v>
      </c>
      <c r="E635" s="2">
        <v>996</v>
      </c>
      <c r="F635" s="2" t="s">
        <v>605</v>
      </c>
      <c r="G635" s="2">
        <v>665</v>
      </c>
      <c r="H635" s="2">
        <v>37</v>
      </c>
      <c r="I635" s="2" t="s">
        <v>635</v>
      </c>
      <c r="J635" s="31">
        <v>42241</v>
      </c>
      <c r="K635" s="31">
        <v>44347</v>
      </c>
      <c r="L635" s="31">
        <v>44926</v>
      </c>
      <c r="M635" s="2">
        <f t="shared" si="54"/>
        <v>580</v>
      </c>
      <c r="N635" s="2">
        <f>IFERROR(VLOOKUP($G635,'Breakdown Log'!$B$3:$E$940,2,FALSE),0)</f>
        <v>0</v>
      </c>
      <c r="O635" s="2">
        <f>IFERROR(VLOOKUP($G635,'Breakdown Log'!$B$3:$E$940,3,FALSE),0)</f>
        <v>0</v>
      </c>
      <c r="P635" s="2">
        <f t="shared" si="55"/>
        <v>215</v>
      </c>
      <c r="Q635" s="2">
        <f t="shared" si="56"/>
        <v>365</v>
      </c>
      <c r="R635" s="38">
        <f t="shared" si="57"/>
        <v>1.6610958904109587</v>
      </c>
      <c r="S635" s="76">
        <f t="shared" si="58"/>
        <v>2.82</v>
      </c>
      <c r="T635" s="38">
        <f>2.82/365*N635+'Breakdown Log'!$H$28*P635</f>
        <v>0</v>
      </c>
      <c r="U635" s="78">
        <f>2.82/365*O635+'Breakdown Log'!$H$28*Q635</f>
        <v>0</v>
      </c>
    </row>
    <row r="636" spans="2:21" ht="14.4" customHeight="1" x14ac:dyDescent="0.4">
      <c r="B636" s="30">
        <f t="shared" si="59"/>
        <v>635</v>
      </c>
      <c r="C636" s="2" t="s">
        <v>287</v>
      </c>
      <c r="D636" s="2" t="s">
        <v>605</v>
      </c>
      <c r="E636" s="2">
        <v>996</v>
      </c>
      <c r="F636" s="2" t="s">
        <v>605</v>
      </c>
      <c r="G636" s="2">
        <v>666</v>
      </c>
      <c r="H636" s="2">
        <v>38</v>
      </c>
      <c r="I636" s="2" t="s">
        <v>636</v>
      </c>
      <c r="J636" s="31">
        <v>42644</v>
      </c>
      <c r="K636" s="31">
        <v>44347</v>
      </c>
      <c r="L636" s="31">
        <v>44926</v>
      </c>
      <c r="M636" s="2">
        <f t="shared" si="54"/>
        <v>580</v>
      </c>
      <c r="N636" s="2">
        <f>IFERROR(VLOOKUP($G636,'Breakdown Log'!$B$3:$E$940,2,FALSE),0)</f>
        <v>0</v>
      </c>
      <c r="O636" s="2">
        <f>IFERROR(VLOOKUP($G636,'Breakdown Log'!$B$3:$E$940,3,FALSE),0)</f>
        <v>5</v>
      </c>
      <c r="P636" s="2">
        <f t="shared" si="55"/>
        <v>215</v>
      </c>
      <c r="Q636" s="2">
        <f t="shared" si="56"/>
        <v>360</v>
      </c>
      <c r="R636" s="38">
        <f t="shared" si="57"/>
        <v>1.6610958904109587</v>
      </c>
      <c r="S636" s="76">
        <f t="shared" si="58"/>
        <v>2.82</v>
      </c>
      <c r="T636" s="38">
        <f>2.82/365*N636+'Breakdown Log'!$H$28*P636</f>
        <v>0</v>
      </c>
      <c r="U636" s="78">
        <f>2.82/365*O636+'Breakdown Log'!$H$28*Q636</f>
        <v>3.8630136986301369E-2</v>
      </c>
    </row>
    <row r="637" spans="2:21" ht="14.4" customHeight="1" x14ac:dyDescent="0.4">
      <c r="B637" s="30">
        <f t="shared" si="59"/>
        <v>636</v>
      </c>
      <c r="C637" s="2" t="s">
        <v>287</v>
      </c>
      <c r="D637" s="2" t="s">
        <v>605</v>
      </c>
      <c r="E637" s="2">
        <v>996</v>
      </c>
      <c r="F637" s="2" t="s">
        <v>605</v>
      </c>
      <c r="G637" s="2">
        <v>667</v>
      </c>
      <c r="H637" s="2">
        <v>39</v>
      </c>
      <c r="I637" s="2" t="s">
        <v>637</v>
      </c>
      <c r="J637" s="31">
        <v>42906</v>
      </c>
      <c r="K637" s="31">
        <v>44347</v>
      </c>
      <c r="L637" s="31">
        <v>44926</v>
      </c>
      <c r="M637" s="2">
        <f t="shared" si="54"/>
        <v>580</v>
      </c>
      <c r="N637" s="2">
        <f>IFERROR(VLOOKUP($G637,'Breakdown Log'!$B$3:$E$940,2,FALSE),0)</f>
        <v>0</v>
      </c>
      <c r="O637" s="2">
        <f>IFERROR(VLOOKUP($G637,'Breakdown Log'!$B$3:$E$940,3,FALSE),0)</f>
        <v>0</v>
      </c>
      <c r="P637" s="2">
        <f t="shared" si="55"/>
        <v>215</v>
      </c>
      <c r="Q637" s="2">
        <f t="shared" si="56"/>
        <v>365</v>
      </c>
      <c r="R637" s="38">
        <f t="shared" si="57"/>
        <v>1.6610958904109587</v>
      </c>
      <c r="S637" s="76">
        <f t="shared" si="58"/>
        <v>2.82</v>
      </c>
      <c r="T637" s="38">
        <f>2.82/365*N637+'Breakdown Log'!$H$28*P637</f>
        <v>0</v>
      </c>
      <c r="U637" s="78">
        <f>2.82/365*O637+'Breakdown Log'!$H$28*Q637</f>
        <v>0</v>
      </c>
    </row>
    <row r="638" spans="2:21" ht="14.4" customHeight="1" x14ac:dyDescent="0.4">
      <c r="B638" s="30">
        <f t="shared" si="59"/>
        <v>637</v>
      </c>
      <c r="C638" s="2" t="s">
        <v>287</v>
      </c>
      <c r="D638" s="2" t="s">
        <v>605</v>
      </c>
      <c r="E638" s="2">
        <v>996</v>
      </c>
      <c r="F638" s="2" t="s">
        <v>605</v>
      </c>
      <c r="G638" s="2">
        <v>668</v>
      </c>
      <c r="H638" s="2">
        <v>40</v>
      </c>
      <c r="I638" s="2" t="s">
        <v>638</v>
      </c>
      <c r="J638" s="31">
        <v>42495</v>
      </c>
      <c r="K638" s="31">
        <v>44347</v>
      </c>
      <c r="L638" s="31">
        <v>44926</v>
      </c>
      <c r="M638" s="2">
        <f t="shared" si="54"/>
        <v>580</v>
      </c>
      <c r="N638" s="2">
        <f>IFERROR(VLOOKUP($G638,'Breakdown Log'!$B$3:$E$940,2,FALSE),0)</f>
        <v>215</v>
      </c>
      <c r="O638" s="2">
        <f>IFERROR(VLOOKUP($G638,'Breakdown Log'!$B$3:$E$940,3,FALSE),0)</f>
        <v>365</v>
      </c>
      <c r="P638" s="2">
        <f t="shared" si="55"/>
        <v>0</v>
      </c>
      <c r="Q638" s="2">
        <f t="shared" si="56"/>
        <v>0</v>
      </c>
      <c r="R638" s="38">
        <f t="shared" si="57"/>
        <v>1.6610958904109587</v>
      </c>
      <c r="S638" s="76">
        <f t="shared" si="58"/>
        <v>2.82</v>
      </c>
      <c r="T638" s="38">
        <f>2.82/365*N638+'Breakdown Log'!$H$28*P638</f>
        <v>1.6610958904109587</v>
      </c>
      <c r="U638" s="78">
        <f>2.82/365*O638+'Breakdown Log'!$H$28*Q638</f>
        <v>2.82</v>
      </c>
    </row>
    <row r="639" spans="2:21" ht="14.4" customHeight="1" x14ac:dyDescent="0.4">
      <c r="B639" s="30">
        <f t="shared" si="59"/>
        <v>638</v>
      </c>
      <c r="C639" s="2" t="s">
        <v>287</v>
      </c>
      <c r="D639" s="2" t="s">
        <v>605</v>
      </c>
      <c r="E639" s="2">
        <v>996</v>
      </c>
      <c r="F639" s="2" t="s">
        <v>605</v>
      </c>
      <c r="G639" s="2">
        <v>669</v>
      </c>
      <c r="H639" s="2">
        <v>41</v>
      </c>
      <c r="I639" s="2" t="s">
        <v>639</v>
      </c>
      <c r="J639" s="31">
        <v>42201</v>
      </c>
      <c r="K639" s="31">
        <v>44347</v>
      </c>
      <c r="L639" s="31">
        <v>44926</v>
      </c>
      <c r="M639" s="2">
        <f t="shared" si="54"/>
        <v>580</v>
      </c>
      <c r="N639" s="2">
        <f>IFERROR(VLOOKUP($G639,'Breakdown Log'!$B$3:$E$940,2,FALSE),0)</f>
        <v>0</v>
      </c>
      <c r="O639" s="2">
        <f>IFERROR(VLOOKUP($G639,'Breakdown Log'!$B$3:$E$940,3,FALSE),0)</f>
        <v>3</v>
      </c>
      <c r="P639" s="2">
        <f t="shared" si="55"/>
        <v>215</v>
      </c>
      <c r="Q639" s="2">
        <f t="shared" si="56"/>
        <v>362</v>
      </c>
      <c r="R639" s="38">
        <f t="shared" si="57"/>
        <v>1.6610958904109587</v>
      </c>
      <c r="S639" s="76">
        <f t="shared" si="58"/>
        <v>2.82</v>
      </c>
      <c r="T639" s="38">
        <f>2.82/365*N639+'Breakdown Log'!$H$28*P639</f>
        <v>0</v>
      </c>
      <c r="U639" s="78">
        <f>2.82/365*O639+'Breakdown Log'!$H$28*Q639</f>
        <v>2.317808219178082E-2</v>
      </c>
    </row>
    <row r="640" spans="2:21" ht="14.4" customHeight="1" x14ac:dyDescent="0.4">
      <c r="B640" s="30">
        <f t="shared" si="59"/>
        <v>639</v>
      </c>
      <c r="C640" s="2" t="s">
        <v>287</v>
      </c>
      <c r="D640" s="2" t="s">
        <v>605</v>
      </c>
      <c r="E640" s="2">
        <v>996</v>
      </c>
      <c r="F640" s="2" t="s">
        <v>605</v>
      </c>
      <c r="G640" s="2">
        <v>670</v>
      </c>
      <c r="H640" s="2">
        <v>42</v>
      </c>
      <c r="I640" s="2" t="s">
        <v>640</v>
      </c>
      <c r="J640" s="31">
        <v>42241</v>
      </c>
      <c r="K640" s="31">
        <v>44347</v>
      </c>
      <c r="L640" s="31">
        <v>44926</v>
      </c>
      <c r="M640" s="2">
        <f t="shared" si="54"/>
        <v>580</v>
      </c>
      <c r="N640" s="2">
        <f>IFERROR(VLOOKUP($G640,'Breakdown Log'!$B$3:$E$940,2,FALSE),0)</f>
        <v>225</v>
      </c>
      <c r="O640" s="2">
        <f>IFERROR(VLOOKUP($G640,'Breakdown Log'!$B$3:$E$940,3,FALSE),0)</f>
        <v>0</v>
      </c>
      <c r="P640" s="2">
        <f t="shared" si="55"/>
        <v>-10</v>
      </c>
      <c r="Q640" s="2">
        <f t="shared" si="56"/>
        <v>365</v>
      </c>
      <c r="R640" s="38">
        <f t="shared" si="57"/>
        <v>1.6610958904109587</v>
      </c>
      <c r="S640" s="76">
        <f t="shared" si="58"/>
        <v>2.82</v>
      </c>
      <c r="T640" s="38">
        <f>2.82/365*N640+'Breakdown Log'!$H$28*P640</f>
        <v>1.7383561643835614</v>
      </c>
      <c r="U640" s="78">
        <f>2.82/365*O640+'Breakdown Log'!$H$28*Q640</f>
        <v>0</v>
      </c>
    </row>
    <row r="641" spans="2:21" ht="14.4" customHeight="1" x14ac:dyDescent="0.4">
      <c r="B641" s="30">
        <f t="shared" si="59"/>
        <v>640</v>
      </c>
      <c r="C641" s="2" t="s">
        <v>142</v>
      </c>
      <c r="D641" s="2" t="s">
        <v>595</v>
      </c>
      <c r="E641" s="2">
        <v>868</v>
      </c>
      <c r="F641" s="2" t="s">
        <v>595</v>
      </c>
      <c r="G641" s="2">
        <v>671</v>
      </c>
      <c r="H641" s="2">
        <v>43</v>
      </c>
      <c r="I641" s="2" t="s">
        <v>641</v>
      </c>
      <c r="J641" s="31">
        <v>42291</v>
      </c>
      <c r="K641" s="31">
        <v>44347</v>
      </c>
      <c r="L641" s="31">
        <v>44926</v>
      </c>
      <c r="M641" s="2">
        <f t="shared" si="54"/>
        <v>580</v>
      </c>
      <c r="N641" s="2">
        <f>IFERROR(VLOOKUP($G641,'Breakdown Log'!$B$3:$E$940,2,FALSE),0)</f>
        <v>0</v>
      </c>
      <c r="O641" s="2">
        <f>IFERROR(VLOOKUP($G641,'Breakdown Log'!$B$3:$E$940,3,FALSE),0)</f>
        <v>0</v>
      </c>
      <c r="P641" s="2">
        <f t="shared" si="55"/>
        <v>215</v>
      </c>
      <c r="Q641" s="2">
        <f t="shared" si="56"/>
        <v>365</v>
      </c>
      <c r="R641" s="38">
        <f t="shared" si="57"/>
        <v>1.6610958904109587</v>
      </c>
      <c r="S641" s="76">
        <f t="shared" si="58"/>
        <v>2.82</v>
      </c>
      <c r="T641" s="38">
        <f>2.82/365*N641+'Breakdown Log'!$H$28*P641</f>
        <v>0</v>
      </c>
      <c r="U641" s="78">
        <f>2.82/365*O641+'Breakdown Log'!$H$28*Q641</f>
        <v>0</v>
      </c>
    </row>
    <row r="642" spans="2:21" ht="14.4" customHeight="1" x14ac:dyDescent="0.4">
      <c r="B642" s="30">
        <f t="shared" si="59"/>
        <v>641</v>
      </c>
      <c r="C642" s="2" t="s">
        <v>142</v>
      </c>
      <c r="D642" s="2" t="s">
        <v>595</v>
      </c>
      <c r="E642" s="2">
        <v>868</v>
      </c>
      <c r="F642" s="2" t="s">
        <v>595</v>
      </c>
      <c r="G642" s="2">
        <v>672</v>
      </c>
      <c r="H642" s="2">
        <v>44</v>
      </c>
      <c r="I642" s="2" t="s">
        <v>642</v>
      </c>
      <c r="J642" s="31">
        <v>42453</v>
      </c>
      <c r="K642" s="31">
        <v>44347</v>
      </c>
      <c r="L642" s="31">
        <v>44926</v>
      </c>
      <c r="M642" s="2">
        <f t="shared" ref="M642:M705" si="60">IFERROR(L642-K642+1,0)</f>
        <v>580</v>
      </c>
      <c r="N642" s="2">
        <f>IFERROR(VLOOKUP($G642,'Breakdown Log'!$B$3:$E$940,2,FALSE),0)</f>
        <v>215</v>
      </c>
      <c r="O642" s="2">
        <f>IFERROR(VLOOKUP($G642,'Breakdown Log'!$B$3:$E$940,3,FALSE),0)</f>
        <v>365</v>
      </c>
      <c r="P642" s="2">
        <f t="shared" si="55"/>
        <v>0</v>
      </c>
      <c r="Q642" s="2">
        <f t="shared" si="56"/>
        <v>0</v>
      </c>
      <c r="R642" s="38">
        <f t="shared" si="57"/>
        <v>1.6610958904109587</v>
      </c>
      <c r="S642" s="76">
        <f t="shared" si="58"/>
        <v>2.82</v>
      </c>
      <c r="T642" s="38">
        <f>2.82/365*N642+'Breakdown Log'!$H$28*P642</f>
        <v>1.6610958904109587</v>
      </c>
      <c r="U642" s="78">
        <f>2.82/365*O642+'Breakdown Log'!$H$28*Q642</f>
        <v>2.82</v>
      </c>
    </row>
    <row r="643" spans="2:21" ht="14.4" customHeight="1" x14ac:dyDescent="0.4">
      <c r="B643" s="30">
        <f t="shared" si="59"/>
        <v>642</v>
      </c>
      <c r="C643" s="2" t="s">
        <v>142</v>
      </c>
      <c r="D643" s="2" t="s">
        <v>595</v>
      </c>
      <c r="E643" s="2">
        <v>868</v>
      </c>
      <c r="F643" s="2" t="s">
        <v>595</v>
      </c>
      <c r="G643" s="2">
        <v>673</v>
      </c>
      <c r="H643" s="2">
        <v>45</v>
      </c>
      <c r="I643" s="2" t="s">
        <v>643</v>
      </c>
      <c r="J643" s="31">
        <v>42349</v>
      </c>
      <c r="K643" s="31">
        <v>44347</v>
      </c>
      <c r="L643" s="31">
        <v>44926</v>
      </c>
      <c r="M643" s="2">
        <f t="shared" si="60"/>
        <v>580</v>
      </c>
      <c r="N643" s="2">
        <f>IFERROR(VLOOKUP($G643,'Breakdown Log'!$B$3:$E$940,2,FALSE),0)</f>
        <v>215</v>
      </c>
      <c r="O643" s="2">
        <f>IFERROR(VLOOKUP($G643,'Breakdown Log'!$B$3:$E$940,3,FALSE),0)</f>
        <v>365</v>
      </c>
      <c r="P643" s="2">
        <f t="shared" ref="P643:P706" si="61">DATE(2021,12,31)-DATE(2021,5,31)+1-N643</f>
        <v>0</v>
      </c>
      <c r="Q643" s="2">
        <f t="shared" ref="Q643:Q706" si="62">365-O643</f>
        <v>0</v>
      </c>
      <c r="R643" s="38">
        <f t="shared" ref="R643:R706" si="63">2.82/365*215</f>
        <v>1.6610958904109587</v>
      </c>
      <c r="S643" s="76">
        <f t="shared" ref="S643:S706" si="64">2.82/365*365</f>
        <v>2.82</v>
      </c>
      <c r="T643" s="38">
        <f>2.82/365*N643+'Breakdown Log'!$H$28*P643</f>
        <v>1.6610958904109587</v>
      </c>
      <c r="U643" s="78">
        <f>2.82/365*O643+'Breakdown Log'!$H$28*Q643</f>
        <v>2.82</v>
      </c>
    </row>
    <row r="644" spans="2:21" ht="14.4" customHeight="1" x14ac:dyDescent="0.4">
      <c r="B644" s="30">
        <f t="shared" ref="B644:B707" si="65">B643+1</f>
        <v>643</v>
      </c>
      <c r="C644" s="2" t="s">
        <v>142</v>
      </c>
      <c r="D644" s="2" t="s">
        <v>595</v>
      </c>
      <c r="E644" s="2">
        <v>868</v>
      </c>
      <c r="F644" s="2" t="s">
        <v>595</v>
      </c>
      <c r="G644" s="2">
        <v>674</v>
      </c>
      <c r="H644" s="2">
        <v>46</v>
      </c>
      <c r="I644" s="2" t="s">
        <v>644</v>
      </c>
      <c r="J644" s="31">
        <v>42598</v>
      </c>
      <c r="K644" s="31">
        <v>44347</v>
      </c>
      <c r="L644" s="31">
        <v>44926</v>
      </c>
      <c r="M644" s="2">
        <f t="shared" si="60"/>
        <v>580</v>
      </c>
      <c r="N644" s="2">
        <f>IFERROR(VLOOKUP($G644,'Breakdown Log'!$B$3:$E$940,2,FALSE),0)</f>
        <v>0</v>
      </c>
      <c r="O644" s="2">
        <f>IFERROR(VLOOKUP($G644,'Breakdown Log'!$B$3:$E$940,3,FALSE),0)</f>
        <v>0</v>
      </c>
      <c r="P644" s="2">
        <f t="shared" si="61"/>
        <v>215</v>
      </c>
      <c r="Q644" s="2">
        <f t="shared" si="62"/>
        <v>365</v>
      </c>
      <c r="R644" s="38">
        <f t="shared" si="63"/>
        <v>1.6610958904109587</v>
      </c>
      <c r="S644" s="76">
        <f t="shared" si="64"/>
        <v>2.82</v>
      </c>
      <c r="T644" s="38">
        <f>2.82/365*N644+'Breakdown Log'!$H$28*P644</f>
        <v>0</v>
      </c>
      <c r="U644" s="78">
        <f>2.82/365*O644+'Breakdown Log'!$H$28*Q644</f>
        <v>0</v>
      </c>
    </row>
    <row r="645" spans="2:21" ht="14.4" customHeight="1" x14ac:dyDescent="0.4">
      <c r="B645" s="30">
        <f t="shared" si="65"/>
        <v>644</v>
      </c>
      <c r="C645" s="2" t="s">
        <v>142</v>
      </c>
      <c r="D645" s="2" t="s">
        <v>595</v>
      </c>
      <c r="E645" s="2">
        <v>868</v>
      </c>
      <c r="F645" s="2" t="s">
        <v>595</v>
      </c>
      <c r="G645" s="2">
        <v>675</v>
      </c>
      <c r="H645" s="2">
        <v>47</v>
      </c>
      <c r="I645" s="2" t="s">
        <v>645</v>
      </c>
      <c r="J645" s="31">
        <v>42598</v>
      </c>
      <c r="K645" s="31">
        <v>44347</v>
      </c>
      <c r="L645" s="31">
        <v>44926</v>
      </c>
      <c r="M645" s="2">
        <f t="shared" si="60"/>
        <v>580</v>
      </c>
      <c r="N645" s="2">
        <f>IFERROR(VLOOKUP($G645,'Breakdown Log'!$B$3:$E$940,2,FALSE),0)</f>
        <v>0</v>
      </c>
      <c r="O645" s="2">
        <f>IFERROR(VLOOKUP($G645,'Breakdown Log'!$B$3:$E$940,3,FALSE),0)</f>
        <v>0</v>
      </c>
      <c r="P645" s="2">
        <f t="shared" si="61"/>
        <v>215</v>
      </c>
      <c r="Q645" s="2">
        <f t="shared" si="62"/>
        <v>365</v>
      </c>
      <c r="R645" s="38">
        <f t="shared" si="63"/>
        <v>1.6610958904109587</v>
      </c>
      <c r="S645" s="76">
        <f t="shared" si="64"/>
        <v>2.82</v>
      </c>
      <c r="T645" s="38">
        <f>2.82/365*N645+'Breakdown Log'!$H$28*P645</f>
        <v>0</v>
      </c>
      <c r="U645" s="78">
        <f>2.82/365*O645+'Breakdown Log'!$H$28*Q645</f>
        <v>0</v>
      </c>
    </row>
    <row r="646" spans="2:21" ht="14.4" customHeight="1" x14ac:dyDescent="0.4">
      <c r="B646" s="30">
        <f t="shared" si="65"/>
        <v>645</v>
      </c>
      <c r="C646" s="2" t="s">
        <v>142</v>
      </c>
      <c r="D646" s="2" t="s">
        <v>595</v>
      </c>
      <c r="E646" s="2">
        <v>868</v>
      </c>
      <c r="F646" s="2" t="s">
        <v>595</v>
      </c>
      <c r="G646" s="2">
        <v>676</v>
      </c>
      <c r="H646" s="2">
        <v>48</v>
      </c>
      <c r="I646" s="2" t="s">
        <v>339</v>
      </c>
      <c r="J646" s="31">
        <v>42291</v>
      </c>
      <c r="K646" s="31">
        <v>44347</v>
      </c>
      <c r="L646" s="31">
        <v>44926</v>
      </c>
      <c r="M646" s="2">
        <f t="shared" si="60"/>
        <v>580</v>
      </c>
      <c r="N646" s="2">
        <f>IFERROR(VLOOKUP($G646,'Breakdown Log'!$B$3:$E$940,2,FALSE),0)</f>
        <v>0</v>
      </c>
      <c r="O646" s="2">
        <f>IFERROR(VLOOKUP($G646,'Breakdown Log'!$B$3:$E$940,3,FALSE),0)</f>
        <v>0</v>
      </c>
      <c r="P646" s="2">
        <f t="shared" si="61"/>
        <v>215</v>
      </c>
      <c r="Q646" s="2">
        <f t="shared" si="62"/>
        <v>365</v>
      </c>
      <c r="R646" s="38">
        <f t="shared" si="63"/>
        <v>1.6610958904109587</v>
      </c>
      <c r="S646" s="76">
        <f t="shared" si="64"/>
        <v>2.82</v>
      </c>
      <c r="T646" s="38">
        <f>2.82/365*N646+'Breakdown Log'!$H$28*P646</f>
        <v>0</v>
      </c>
      <c r="U646" s="78">
        <f>2.82/365*O646+'Breakdown Log'!$H$28*Q646</f>
        <v>0</v>
      </c>
    </row>
    <row r="647" spans="2:21" ht="14.4" customHeight="1" x14ac:dyDescent="0.4">
      <c r="B647" s="30">
        <f t="shared" si="65"/>
        <v>646</v>
      </c>
      <c r="C647" s="2" t="s">
        <v>142</v>
      </c>
      <c r="D647" s="2" t="s">
        <v>595</v>
      </c>
      <c r="E647" s="2">
        <v>868</v>
      </c>
      <c r="F647" s="2" t="s">
        <v>595</v>
      </c>
      <c r="G647" s="2">
        <v>677</v>
      </c>
      <c r="H647" s="2">
        <v>49</v>
      </c>
      <c r="I647" s="2" t="s">
        <v>109</v>
      </c>
      <c r="J647" s="31">
        <v>42446</v>
      </c>
      <c r="K647" s="31">
        <v>44347</v>
      </c>
      <c r="L647" s="31">
        <v>44926</v>
      </c>
      <c r="M647" s="2">
        <f t="shared" si="60"/>
        <v>580</v>
      </c>
      <c r="N647" s="2">
        <f>IFERROR(VLOOKUP($G647,'Breakdown Log'!$B$3:$E$940,2,FALSE),0)</f>
        <v>215</v>
      </c>
      <c r="O647" s="2">
        <f>IFERROR(VLOOKUP($G647,'Breakdown Log'!$B$3:$E$940,3,FALSE),0)</f>
        <v>365</v>
      </c>
      <c r="P647" s="2">
        <f t="shared" si="61"/>
        <v>0</v>
      </c>
      <c r="Q647" s="2">
        <f t="shared" si="62"/>
        <v>0</v>
      </c>
      <c r="R647" s="38">
        <f t="shared" si="63"/>
        <v>1.6610958904109587</v>
      </c>
      <c r="S647" s="76">
        <f t="shared" si="64"/>
        <v>2.82</v>
      </c>
      <c r="T647" s="38">
        <f>2.82/365*N647+'Breakdown Log'!$H$28*P647</f>
        <v>1.6610958904109587</v>
      </c>
      <c r="U647" s="78">
        <f>2.82/365*O647+'Breakdown Log'!$H$28*Q647</f>
        <v>2.82</v>
      </c>
    </row>
    <row r="648" spans="2:21" ht="14.4" customHeight="1" x14ac:dyDescent="0.4">
      <c r="B648" s="30">
        <f t="shared" si="65"/>
        <v>647</v>
      </c>
      <c r="C648" s="2" t="s">
        <v>142</v>
      </c>
      <c r="D648" s="2" t="s">
        <v>595</v>
      </c>
      <c r="E648" s="2">
        <v>868</v>
      </c>
      <c r="F648" s="2" t="s">
        <v>595</v>
      </c>
      <c r="G648" s="2">
        <v>678</v>
      </c>
      <c r="H648" s="2">
        <v>50</v>
      </c>
      <c r="I648" s="2" t="s">
        <v>646</v>
      </c>
      <c r="J648" s="31">
        <v>42320</v>
      </c>
      <c r="K648" s="31">
        <v>44347</v>
      </c>
      <c r="L648" s="31">
        <v>44926</v>
      </c>
      <c r="M648" s="2">
        <f t="shared" si="60"/>
        <v>580</v>
      </c>
      <c r="N648" s="2">
        <f>IFERROR(VLOOKUP($G648,'Breakdown Log'!$B$3:$E$940,2,FALSE),0)</f>
        <v>0</v>
      </c>
      <c r="O648" s="2">
        <f>IFERROR(VLOOKUP($G648,'Breakdown Log'!$B$3:$E$940,3,FALSE),0)</f>
        <v>0</v>
      </c>
      <c r="P648" s="2">
        <f t="shared" si="61"/>
        <v>215</v>
      </c>
      <c r="Q648" s="2">
        <f t="shared" si="62"/>
        <v>365</v>
      </c>
      <c r="R648" s="38">
        <f t="shared" si="63"/>
        <v>1.6610958904109587</v>
      </c>
      <c r="S648" s="76">
        <f t="shared" si="64"/>
        <v>2.82</v>
      </c>
      <c r="T648" s="38">
        <f>2.82/365*N648+'Breakdown Log'!$H$28*P648</f>
        <v>0</v>
      </c>
      <c r="U648" s="78">
        <f>2.82/365*O648+'Breakdown Log'!$H$28*Q648</f>
        <v>0</v>
      </c>
    </row>
    <row r="649" spans="2:21" ht="14.4" customHeight="1" x14ac:dyDescent="0.4">
      <c r="B649" s="30">
        <f t="shared" si="65"/>
        <v>648</v>
      </c>
      <c r="C649" s="2" t="s">
        <v>142</v>
      </c>
      <c r="D649" s="2" t="s">
        <v>595</v>
      </c>
      <c r="E649" s="2">
        <v>868</v>
      </c>
      <c r="F649" s="2" t="s">
        <v>595</v>
      </c>
      <c r="G649" s="2">
        <v>679</v>
      </c>
      <c r="H649" s="2">
        <v>51</v>
      </c>
      <c r="I649" s="2" t="s">
        <v>647</v>
      </c>
      <c r="J649" s="31">
        <v>42291</v>
      </c>
      <c r="K649" s="31">
        <v>44347</v>
      </c>
      <c r="L649" s="31">
        <v>44926</v>
      </c>
      <c r="M649" s="2">
        <f t="shared" si="60"/>
        <v>580</v>
      </c>
      <c r="N649" s="2">
        <f>IFERROR(VLOOKUP($G649,'Breakdown Log'!$B$3:$E$940,2,FALSE),0)</f>
        <v>0</v>
      </c>
      <c r="O649" s="2">
        <f>IFERROR(VLOOKUP($G649,'Breakdown Log'!$B$3:$E$940,3,FALSE),0)</f>
        <v>0</v>
      </c>
      <c r="P649" s="2">
        <f t="shared" si="61"/>
        <v>215</v>
      </c>
      <c r="Q649" s="2">
        <f t="shared" si="62"/>
        <v>365</v>
      </c>
      <c r="R649" s="38">
        <f t="shared" si="63"/>
        <v>1.6610958904109587</v>
      </c>
      <c r="S649" s="76">
        <f t="shared" si="64"/>
        <v>2.82</v>
      </c>
      <c r="T649" s="38">
        <f>2.82/365*N649+'Breakdown Log'!$H$28*P649</f>
        <v>0</v>
      </c>
      <c r="U649" s="78">
        <f>2.82/365*O649+'Breakdown Log'!$H$28*Q649</f>
        <v>0</v>
      </c>
    </row>
    <row r="650" spans="2:21" ht="14.4" customHeight="1" x14ac:dyDescent="0.4">
      <c r="B650" s="30">
        <f t="shared" si="65"/>
        <v>649</v>
      </c>
      <c r="C650" s="2" t="s">
        <v>142</v>
      </c>
      <c r="D650" s="2" t="s">
        <v>595</v>
      </c>
      <c r="E650" s="2">
        <v>868</v>
      </c>
      <c r="F650" s="2" t="s">
        <v>595</v>
      </c>
      <c r="G650" s="2">
        <v>680</v>
      </c>
      <c r="H650" s="2">
        <v>52</v>
      </c>
      <c r="I650" s="2" t="s">
        <v>648</v>
      </c>
      <c r="J650" s="31">
        <v>42291</v>
      </c>
      <c r="K650" s="31">
        <v>44347</v>
      </c>
      <c r="L650" s="31">
        <v>44926</v>
      </c>
      <c r="M650" s="2">
        <f t="shared" si="60"/>
        <v>580</v>
      </c>
      <c r="N650" s="2">
        <f>IFERROR(VLOOKUP($G650,'Breakdown Log'!$B$3:$E$940,2,FALSE),0)</f>
        <v>0</v>
      </c>
      <c r="O650" s="2">
        <f>IFERROR(VLOOKUP($G650,'Breakdown Log'!$B$3:$E$940,3,FALSE),0)</f>
        <v>0</v>
      </c>
      <c r="P650" s="2">
        <f t="shared" si="61"/>
        <v>215</v>
      </c>
      <c r="Q650" s="2">
        <f t="shared" si="62"/>
        <v>365</v>
      </c>
      <c r="R650" s="38">
        <f t="shared" si="63"/>
        <v>1.6610958904109587</v>
      </c>
      <c r="S650" s="76">
        <f t="shared" si="64"/>
        <v>2.82</v>
      </c>
      <c r="T650" s="38">
        <f>2.82/365*N650+'Breakdown Log'!$H$28*P650</f>
        <v>0</v>
      </c>
      <c r="U650" s="78">
        <f>2.82/365*O650+'Breakdown Log'!$H$28*Q650</f>
        <v>0</v>
      </c>
    </row>
    <row r="651" spans="2:21" ht="14.4" customHeight="1" x14ac:dyDescent="0.4">
      <c r="B651" s="30">
        <f t="shared" si="65"/>
        <v>650</v>
      </c>
      <c r="C651" s="2" t="s">
        <v>142</v>
      </c>
      <c r="D651" s="2" t="s">
        <v>595</v>
      </c>
      <c r="E651" s="2">
        <v>868</v>
      </c>
      <c r="F651" s="2" t="s">
        <v>595</v>
      </c>
      <c r="G651" s="2">
        <v>681</v>
      </c>
      <c r="H651" s="2">
        <v>53</v>
      </c>
      <c r="I651" s="2" t="s">
        <v>649</v>
      </c>
      <c r="J651" s="31">
        <v>42835</v>
      </c>
      <c r="K651" s="31">
        <v>44347</v>
      </c>
      <c r="L651" s="31">
        <v>44926</v>
      </c>
      <c r="M651" s="2">
        <f t="shared" si="60"/>
        <v>580</v>
      </c>
      <c r="N651" s="2">
        <f>IFERROR(VLOOKUP($G651,'Breakdown Log'!$B$3:$E$940,2,FALSE),0)</f>
        <v>215</v>
      </c>
      <c r="O651" s="2">
        <f>IFERROR(VLOOKUP($G651,'Breakdown Log'!$B$3:$E$940,3,FALSE),0)</f>
        <v>365</v>
      </c>
      <c r="P651" s="2">
        <f t="shared" si="61"/>
        <v>0</v>
      </c>
      <c r="Q651" s="2">
        <f t="shared" si="62"/>
        <v>0</v>
      </c>
      <c r="R651" s="38">
        <f t="shared" si="63"/>
        <v>1.6610958904109587</v>
      </c>
      <c r="S651" s="76">
        <f t="shared" si="64"/>
        <v>2.82</v>
      </c>
      <c r="T651" s="38">
        <f>2.82/365*N651+'Breakdown Log'!$H$28*P651</f>
        <v>1.6610958904109587</v>
      </c>
      <c r="U651" s="78">
        <f>2.82/365*O651+'Breakdown Log'!$H$28*Q651</f>
        <v>2.82</v>
      </c>
    </row>
    <row r="652" spans="2:21" ht="14.4" customHeight="1" x14ac:dyDescent="0.4">
      <c r="B652" s="30">
        <f t="shared" si="65"/>
        <v>651</v>
      </c>
      <c r="C652" s="2" t="s">
        <v>142</v>
      </c>
      <c r="D652" s="2" t="s">
        <v>595</v>
      </c>
      <c r="E652" s="2">
        <v>868</v>
      </c>
      <c r="F652" s="2" t="s">
        <v>595</v>
      </c>
      <c r="G652" s="2">
        <v>682</v>
      </c>
      <c r="H652" s="2">
        <v>54</v>
      </c>
      <c r="I652" s="2" t="s">
        <v>650</v>
      </c>
      <c r="J652" s="31">
        <v>42291</v>
      </c>
      <c r="K652" s="31">
        <v>44347</v>
      </c>
      <c r="L652" s="31">
        <v>44926</v>
      </c>
      <c r="M652" s="2">
        <f t="shared" si="60"/>
        <v>580</v>
      </c>
      <c r="N652" s="2">
        <f>IFERROR(VLOOKUP($G652,'Breakdown Log'!$B$3:$E$940,2,FALSE),0)</f>
        <v>0</v>
      </c>
      <c r="O652" s="2">
        <f>IFERROR(VLOOKUP($G652,'Breakdown Log'!$B$3:$E$940,3,FALSE),0)</f>
        <v>0</v>
      </c>
      <c r="P652" s="2">
        <f t="shared" si="61"/>
        <v>215</v>
      </c>
      <c r="Q652" s="2">
        <f t="shared" si="62"/>
        <v>365</v>
      </c>
      <c r="R652" s="38">
        <f t="shared" si="63"/>
        <v>1.6610958904109587</v>
      </c>
      <c r="S652" s="76">
        <f t="shared" si="64"/>
        <v>2.82</v>
      </c>
      <c r="T652" s="38">
        <f>2.82/365*N652+'Breakdown Log'!$H$28*P652</f>
        <v>0</v>
      </c>
      <c r="U652" s="78">
        <f>2.82/365*O652+'Breakdown Log'!$H$28*Q652</f>
        <v>0</v>
      </c>
    </row>
    <row r="653" spans="2:21" ht="14.4" customHeight="1" x14ac:dyDescent="0.4">
      <c r="B653" s="30">
        <f t="shared" si="65"/>
        <v>652</v>
      </c>
      <c r="C653" s="2" t="s">
        <v>142</v>
      </c>
      <c r="D653" s="2" t="s">
        <v>595</v>
      </c>
      <c r="E653" s="2">
        <v>868</v>
      </c>
      <c r="F653" s="2" t="s">
        <v>595</v>
      </c>
      <c r="G653" s="2">
        <v>683</v>
      </c>
      <c r="H653" s="2">
        <v>55</v>
      </c>
      <c r="I653" s="2" t="s">
        <v>651</v>
      </c>
      <c r="J653" s="31">
        <v>42598</v>
      </c>
      <c r="K653" s="31">
        <v>44347</v>
      </c>
      <c r="L653" s="31">
        <v>44926</v>
      </c>
      <c r="M653" s="2">
        <f t="shared" si="60"/>
        <v>580</v>
      </c>
      <c r="N653" s="2">
        <f>IFERROR(VLOOKUP($G653,'Breakdown Log'!$B$3:$E$940,2,FALSE),0)</f>
        <v>0</v>
      </c>
      <c r="O653" s="2">
        <f>IFERROR(VLOOKUP($G653,'Breakdown Log'!$B$3:$E$940,3,FALSE),0)</f>
        <v>0</v>
      </c>
      <c r="P653" s="2">
        <f t="shared" si="61"/>
        <v>215</v>
      </c>
      <c r="Q653" s="2">
        <f t="shared" si="62"/>
        <v>365</v>
      </c>
      <c r="R653" s="38">
        <f t="shared" si="63"/>
        <v>1.6610958904109587</v>
      </c>
      <c r="S653" s="76">
        <f t="shared" si="64"/>
        <v>2.82</v>
      </c>
      <c r="T653" s="38">
        <f>2.82/365*N653+'Breakdown Log'!$H$28*P653</f>
        <v>0</v>
      </c>
      <c r="U653" s="78">
        <f>2.82/365*O653+'Breakdown Log'!$H$28*Q653</f>
        <v>0</v>
      </c>
    </row>
    <row r="654" spans="2:21" ht="14.4" customHeight="1" x14ac:dyDescent="0.4">
      <c r="B654" s="30">
        <f t="shared" si="65"/>
        <v>653</v>
      </c>
      <c r="C654" s="2" t="s">
        <v>142</v>
      </c>
      <c r="D654" s="2" t="s">
        <v>595</v>
      </c>
      <c r="E654" s="2">
        <v>868</v>
      </c>
      <c r="F654" s="2" t="s">
        <v>595</v>
      </c>
      <c r="G654" s="2">
        <v>684</v>
      </c>
      <c r="H654" s="2">
        <v>56</v>
      </c>
      <c r="I654" s="2" t="s">
        <v>652</v>
      </c>
      <c r="J654" s="31">
        <v>42291</v>
      </c>
      <c r="K654" s="31">
        <v>44347</v>
      </c>
      <c r="L654" s="31">
        <v>44926</v>
      </c>
      <c r="M654" s="2">
        <f t="shared" si="60"/>
        <v>580</v>
      </c>
      <c r="N654" s="2">
        <f>IFERROR(VLOOKUP($G654,'Breakdown Log'!$B$3:$E$940,2,FALSE),0)</f>
        <v>0</v>
      </c>
      <c r="O654" s="2">
        <f>IFERROR(VLOOKUP($G654,'Breakdown Log'!$B$3:$E$940,3,FALSE),0)</f>
        <v>0</v>
      </c>
      <c r="P654" s="2">
        <f t="shared" si="61"/>
        <v>215</v>
      </c>
      <c r="Q654" s="2">
        <f t="shared" si="62"/>
        <v>365</v>
      </c>
      <c r="R654" s="38">
        <f t="shared" si="63"/>
        <v>1.6610958904109587</v>
      </c>
      <c r="S654" s="76">
        <f t="shared" si="64"/>
        <v>2.82</v>
      </c>
      <c r="T654" s="38">
        <f>2.82/365*N654+'Breakdown Log'!$H$28*P654</f>
        <v>0</v>
      </c>
      <c r="U654" s="78">
        <f>2.82/365*O654+'Breakdown Log'!$H$28*Q654</f>
        <v>0</v>
      </c>
    </row>
    <row r="655" spans="2:21" ht="14.4" customHeight="1" x14ac:dyDescent="0.4">
      <c r="B655" s="30">
        <f t="shared" si="65"/>
        <v>654</v>
      </c>
      <c r="C655" s="2" t="s">
        <v>142</v>
      </c>
      <c r="D655" s="2" t="s">
        <v>595</v>
      </c>
      <c r="E655" s="2">
        <v>868</v>
      </c>
      <c r="F655" s="2" t="s">
        <v>595</v>
      </c>
      <c r="G655" s="2">
        <v>685</v>
      </c>
      <c r="H655" s="2">
        <v>57</v>
      </c>
      <c r="I655" s="2" t="s">
        <v>653</v>
      </c>
      <c r="J655" s="31">
        <v>42455</v>
      </c>
      <c r="K655" s="31">
        <v>44347</v>
      </c>
      <c r="L655" s="31">
        <v>44926</v>
      </c>
      <c r="M655" s="2">
        <f t="shared" si="60"/>
        <v>580</v>
      </c>
      <c r="N655" s="2">
        <f>IFERROR(VLOOKUP($G655,'Breakdown Log'!$B$3:$E$940,2,FALSE),0)</f>
        <v>0</v>
      </c>
      <c r="O655" s="2">
        <f>IFERROR(VLOOKUP($G655,'Breakdown Log'!$B$3:$E$940,3,FALSE),0)</f>
        <v>0</v>
      </c>
      <c r="P655" s="2">
        <f t="shared" si="61"/>
        <v>215</v>
      </c>
      <c r="Q655" s="2">
        <f t="shared" si="62"/>
        <v>365</v>
      </c>
      <c r="R655" s="38">
        <f t="shared" si="63"/>
        <v>1.6610958904109587</v>
      </c>
      <c r="S655" s="76">
        <f t="shared" si="64"/>
        <v>2.82</v>
      </c>
      <c r="T655" s="38">
        <f>2.82/365*N655+'Breakdown Log'!$H$28*P655</f>
        <v>0</v>
      </c>
      <c r="U655" s="78">
        <f>2.82/365*O655+'Breakdown Log'!$H$28*Q655</f>
        <v>0</v>
      </c>
    </row>
    <row r="656" spans="2:21" ht="14.4" customHeight="1" x14ac:dyDescent="0.4">
      <c r="B656" s="30">
        <f t="shared" si="65"/>
        <v>655</v>
      </c>
      <c r="C656" s="2" t="s">
        <v>142</v>
      </c>
      <c r="D656" s="2" t="s">
        <v>595</v>
      </c>
      <c r="E656" s="2">
        <v>868</v>
      </c>
      <c r="F656" s="2" t="s">
        <v>595</v>
      </c>
      <c r="G656" s="2">
        <v>686</v>
      </c>
      <c r="H656" s="2">
        <v>58</v>
      </c>
      <c r="I656" s="2" t="s">
        <v>561</v>
      </c>
      <c r="J656" s="31">
        <v>42291</v>
      </c>
      <c r="K656" s="31">
        <v>44347</v>
      </c>
      <c r="L656" s="31">
        <v>44926</v>
      </c>
      <c r="M656" s="2">
        <f t="shared" si="60"/>
        <v>580</v>
      </c>
      <c r="N656" s="2">
        <f>IFERROR(VLOOKUP($G656,'Breakdown Log'!$B$3:$E$940,2,FALSE),0)</f>
        <v>0</v>
      </c>
      <c r="O656" s="2">
        <f>IFERROR(VLOOKUP($G656,'Breakdown Log'!$B$3:$E$940,3,FALSE),0)</f>
        <v>0</v>
      </c>
      <c r="P656" s="2">
        <f t="shared" si="61"/>
        <v>215</v>
      </c>
      <c r="Q656" s="2">
        <f t="shared" si="62"/>
        <v>365</v>
      </c>
      <c r="R656" s="38">
        <f t="shared" si="63"/>
        <v>1.6610958904109587</v>
      </c>
      <c r="S656" s="76">
        <f t="shared" si="64"/>
        <v>2.82</v>
      </c>
      <c r="T656" s="38">
        <f>2.82/365*N656+'Breakdown Log'!$H$28*P656</f>
        <v>0</v>
      </c>
      <c r="U656" s="78">
        <f>2.82/365*O656+'Breakdown Log'!$H$28*Q656</f>
        <v>0</v>
      </c>
    </row>
    <row r="657" spans="2:21" ht="14.4" customHeight="1" x14ac:dyDescent="0.4">
      <c r="B657" s="30">
        <f t="shared" si="65"/>
        <v>656</v>
      </c>
      <c r="C657" s="2" t="s">
        <v>142</v>
      </c>
      <c r="D657" s="2" t="s">
        <v>595</v>
      </c>
      <c r="E657" s="2">
        <v>868</v>
      </c>
      <c r="F657" s="2" t="s">
        <v>595</v>
      </c>
      <c r="G657" s="2">
        <v>687</v>
      </c>
      <c r="H657" s="2">
        <v>59</v>
      </c>
      <c r="I657" s="2" t="s">
        <v>654</v>
      </c>
      <c r="J657" s="31">
        <v>42866</v>
      </c>
      <c r="K657" s="31">
        <v>44347</v>
      </c>
      <c r="L657" s="31">
        <v>44926</v>
      </c>
      <c r="M657" s="2">
        <f t="shared" si="60"/>
        <v>580</v>
      </c>
      <c r="N657" s="2">
        <f>IFERROR(VLOOKUP($G657,'Breakdown Log'!$B$3:$E$940,2,FALSE),0)</f>
        <v>0</v>
      </c>
      <c r="O657" s="2">
        <f>IFERROR(VLOOKUP($G657,'Breakdown Log'!$B$3:$E$940,3,FALSE),0)</f>
        <v>0</v>
      </c>
      <c r="P657" s="2">
        <f t="shared" si="61"/>
        <v>215</v>
      </c>
      <c r="Q657" s="2">
        <f t="shared" si="62"/>
        <v>365</v>
      </c>
      <c r="R657" s="38">
        <f t="shared" si="63"/>
        <v>1.6610958904109587</v>
      </c>
      <c r="S657" s="76">
        <f t="shared" si="64"/>
        <v>2.82</v>
      </c>
      <c r="T657" s="38">
        <f>2.82/365*N657+'Breakdown Log'!$H$28*P657</f>
        <v>0</v>
      </c>
      <c r="U657" s="78">
        <f>2.82/365*O657+'Breakdown Log'!$H$28*Q657</f>
        <v>0</v>
      </c>
    </row>
    <row r="658" spans="2:21" ht="14.4" customHeight="1" x14ac:dyDescent="0.4">
      <c r="B658" s="30">
        <f t="shared" si="65"/>
        <v>657</v>
      </c>
      <c r="C658" s="2" t="s">
        <v>142</v>
      </c>
      <c r="D658" s="2" t="s">
        <v>595</v>
      </c>
      <c r="E658" s="2">
        <v>868</v>
      </c>
      <c r="F658" s="2" t="s">
        <v>595</v>
      </c>
      <c r="G658" s="2">
        <v>688</v>
      </c>
      <c r="H658" s="2">
        <v>60</v>
      </c>
      <c r="I658" s="2" t="s">
        <v>451</v>
      </c>
      <c r="J658" s="31">
        <v>42397</v>
      </c>
      <c r="K658" s="31">
        <v>44347</v>
      </c>
      <c r="L658" s="31">
        <v>44926</v>
      </c>
      <c r="M658" s="2">
        <f t="shared" si="60"/>
        <v>580</v>
      </c>
      <c r="N658" s="2">
        <f>IFERROR(VLOOKUP($G658,'Breakdown Log'!$B$3:$E$940,2,FALSE),0)</f>
        <v>0</v>
      </c>
      <c r="O658" s="2">
        <f>IFERROR(VLOOKUP($G658,'Breakdown Log'!$B$3:$E$940,3,FALSE),0)</f>
        <v>0</v>
      </c>
      <c r="P658" s="2">
        <f t="shared" si="61"/>
        <v>215</v>
      </c>
      <c r="Q658" s="2">
        <f t="shared" si="62"/>
        <v>365</v>
      </c>
      <c r="R658" s="38">
        <f t="shared" si="63"/>
        <v>1.6610958904109587</v>
      </c>
      <c r="S658" s="76">
        <f t="shared" si="64"/>
        <v>2.82</v>
      </c>
      <c r="T658" s="38">
        <f>2.82/365*N658+'Breakdown Log'!$H$28*P658</f>
        <v>0</v>
      </c>
      <c r="U658" s="78">
        <f>2.82/365*O658+'Breakdown Log'!$H$28*Q658</f>
        <v>0</v>
      </c>
    </row>
    <row r="659" spans="2:21" ht="14.4" customHeight="1" x14ac:dyDescent="0.4">
      <c r="B659" s="30">
        <f t="shared" si="65"/>
        <v>658</v>
      </c>
      <c r="C659" s="2" t="s">
        <v>3</v>
      </c>
      <c r="D659" s="2" t="s">
        <v>655</v>
      </c>
      <c r="E659" s="2">
        <v>1068</v>
      </c>
      <c r="F659" s="2" t="s">
        <v>655</v>
      </c>
      <c r="G659" s="2">
        <v>689</v>
      </c>
      <c r="H659" s="2">
        <v>1</v>
      </c>
      <c r="I659" s="2" t="s">
        <v>656</v>
      </c>
      <c r="J659" s="31">
        <v>42236</v>
      </c>
      <c r="K659" s="31">
        <v>44347</v>
      </c>
      <c r="L659" s="31">
        <v>44926</v>
      </c>
      <c r="M659" s="2">
        <f t="shared" si="60"/>
        <v>580</v>
      </c>
      <c r="N659" s="2">
        <f>IFERROR(VLOOKUP($G659,'Breakdown Log'!$B$3:$E$940,2,FALSE),0)</f>
        <v>0</v>
      </c>
      <c r="O659" s="2">
        <f>IFERROR(VLOOKUP($G659,'Breakdown Log'!$B$3:$E$940,3,FALSE),0)</f>
        <v>0</v>
      </c>
      <c r="P659" s="2">
        <f t="shared" si="61"/>
        <v>215</v>
      </c>
      <c r="Q659" s="2">
        <f t="shared" si="62"/>
        <v>365</v>
      </c>
      <c r="R659" s="38">
        <f t="shared" si="63"/>
        <v>1.6610958904109587</v>
      </c>
      <c r="S659" s="76">
        <f t="shared" si="64"/>
        <v>2.82</v>
      </c>
      <c r="T659" s="38">
        <f>2.82/365*N659+'Breakdown Log'!$H$28*P659</f>
        <v>0</v>
      </c>
      <c r="U659" s="78">
        <f>2.82/365*O659+'Breakdown Log'!$H$28*Q659</f>
        <v>0</v>
      </c>
    </row>
    <row r="660" spans="2:21" ht="14.4" customHeight="1" x14ac:dyDescent="0.4">
      <c r="B660" s="30">
        <f t="shared" si="65"/>
        <v>659</v>
      </c>
      <c r="C660" s="2" t="s">
        <v>3</v>
      </c>
      <c r="D660" s="2" t="s">
        <v>655</v>
      </c>
      <c r="E660" s="2">
        <v>1068</v>
      </c>
      <c r="F660" s="2" t="s">
        <v>655</v>
      </c>
      <c r="G660" s="2">
        <v>691</v>
      </c>
      <c r="H660" s="2">
        <v>3</v>
      </c>
      <c r="I660" s="2" t="s">
        <v>657</v>
      </c>
      <c r="J660" s="31">
        <v>42214</v>
      </c>
      <c r="K660" s="31">
        <v>44347</v>
      </c>
      <c r="L660" s="31">
        <v>44926</v>
      </c>
      <c r="M660" s="2">
        <f t="shared" si="60"/>
        <v>580</v>
      </c>
      <c r="N660" s="2">
        <f>IFERROR(VLOOKUP($G660,'Breakdown Log'!$B$3:$E$940,2,FALSE),0)</f>
        <v>0</v>
      </c>
      <c r="O660" s="2">
        <f>IFERROR(VLOOKUP($G660,'Breakdown Log'!$B$3:$E$940,3,FALSE),0)</f>
        <v>0</v>
      </c>
      <c r="P660" s="2">
        <f t="shared" si="61"/>
        <v>215</v>
      </c>
      <c r="Q660" s="2">
        <f t="shared" si="62"/>
        <v>365</v>
      </c>
      <c r="R660" s="38">
        <f t="shared" si="63"/>
        <v>1.6610958904109587</v>
      </c>
      <c r="S660" s="76">
        <f t="shared" si="64"/>
        <v>2.82</v>
      </c>
      <c r="T660" s="38">
        <f>2.82/365*N660+'Breakdown Log'!$H$28*P660</f>
        <v>0</v>
      </c>
      <c r="U660" s="78">
        <f>2.82/365*O660+'Breakdown Log'!$H$28*Q660</f>
        <v>0</v>
      </c>
    </row>
    <row r="661" spans="2:21" ht="14.4" customHeight="1" x14ac:dyDescent="0.4">
      <c r="B661" s="30">
        <f t="shared" si="65"/>
        <v>660</v>
      </c>
      <c r="C661" s="2" t="s">
        <v>3</v>
      </c>
      <c r="D661" s="2" t="s">
        <v>655</v>
      </c>
      <c r="E661" s="2">
        <v>1068</v>
      </c>
      <c r="F661" s="2" t="s">
        <v>655</v>
      </c>
      <c r="G661" s="2">
        <v>693</v>
      </c>
      <c r="H661" s="2">
        <v>5</v>
      </c>
      <c r="I661" s="2" t="s">
        <v>658</v>
      </c>
      <c r="J661" s="31">
        <v>42179</v>
      </c>
      <c r="K661" s="31">
        <v>44347</v>
      </c>
      <c r="L661" s="31">
        <v>44926</v>
      </c>
      <c r="M661" s="2">
        <f t="shared" si="60"/>
        <v>580</v>
      </c>
      <c r="N661" s="2">
        <f>IFERROR(VLOOKUP($G661,'Breakdown Log'!$B$3:$E$940,2,FALSE),0)</f>
        <v>0</v>
      </c>
      <c r="O661" s="2">
        <f>IFERROR(VLOOKUP($G661,'Breakdown Log'!$B$3:$E$940,3,FALSE),0)</f>
        <v>0</v>
      </c>
      <c r="P661" s="2">
        <f t="shared" si="61"/>
        <v>215</v>
      </c>
      <c r="Q661" s="2">
        <f t="shared" si="62"/>
        <v>365</v>
      </c>
      <c r="R661" s="38">
        <f t="shared" si="63"/>
        <v>1.6610958904109587</v>
      </c>
      <c r="S661" s="76">
        <f t="shared" si="64"/>
        <v>2.82</v>
      </c>
      <c r="T661" s="38">
        <f>2.82/365*N661+'Breakdown Log'!$H$28*P661</f>
        <v>0</v>
      </c>
      <c r="U661" s="78">
        <f>2.82/365*O661+'Breakdown Log'!$H$28*Q661</f>
        <v>0</v>
      </c>
    </row>
    <row r="662" spans="2:21" ht="14.4" customHeight="1" x14ac:dyDescent="0.4">
      <c r="B662" s="30">
        <f t="shared" si="65"/>
        <v>661</v>
      </c>
      <c r="C662" s="2" t="s">
        <v>3</v>
      </c>
      <c r="D662" s="2" t="s">
        <v>655</v>
      </c>
      <c r="E662" s="2">
        <v>1068</v>
      </c>
      <c r="F662" s="2" t="s">
        <v>655</v>
      </c>
      <c r="G662" s="2">
        <v>694</v>
      </c>
      <c r="H662" s="2">
        <v>6</v>
      </c>
      <c r="I662" s="2" t="s">
        <v>550</v>
      </c>
      <c r="J662" s="31">
        <v>42183</v>
      </c>
      <c r="K662" s="31">
        <v>44347</v>
      </c>
      <c r="L662" s="31">
        <v>44926</v>
      </c>
      <c r="M662" s="2">
        <f t="shared" si="60"/>
        <v>580</v>
      </c>
      <c r="N662" s="2">
        <f>IFERROR(VLOOKUP($G662,'Breakdown Log'!$B$3:$E$940,2,FALSE),0)</f>
        <v>0</v>
      </c>
      <c r="O662" s="2">
        <f>IFERROR(VLOOKUP($G662,'Breakdown Log'!$B$3:$E$940,3,FALSE),0)</f>
        <v>0</v>
      </c>
      <c r="P662" s="2">
        <f t="shared" si="61"/>
        <v>215</v>
      </c>
      <c r="Q662" s="2">
        <f t="shared" si="62"/>
        <v>365</v>
      </c>
      <c r="R662" s="38">
        <f t="shared" si="63"/>
        <v>1.6610958904109587</v>
      </c>
      <c r="S662" s="76">
        <f t="shared" si="64"/>
        <v>2.82</v>
      </c>
      <c r="T662" s="38">
        <f>2.82/365*N662+'Breakdown Log'!$H$28*P662</f>
        <v>0</v>
      </c>
      <c r="U662" s="78">
        <f>2.82/365*O662+'Breakdown Log'!$H$28*Q662</f>
        <v>0</v>
      </c>
    </row>
    <row r="663" spans="2:21" ht="14.4" customHeight="1" x14ac:dyDescent="0.4">
      <c r="B663" s="30">
        <f t="shared" si="65"/>
        <v>662</v>
      </c>
      <c r="C663" s="2" t="s">
        <v>3</v>
      </c>
      <c r="D663" s="2" t="s">
        <v>655</v>
      </c>
      <c r="E663" s="2">
        <v>1068</v>
      </c>
      <c r="F663" s="2" t="s">
        <v>655</v>
      </c>
      <c r="G663" s="2">
        <v>695</v>
      </c>
      <c r="H663" s="2">
        <v>7</v>
      </c>
      <c r="I663" s="2" t="s">
        <v>659</v>
      </c>
      <c r="J663" s="31">
        <v>42173</v>
      </c>
      <c r="K663" s="31">
        <v>44347</v>
      </c>
      <c r="L663" s="31">
        <v>44926</v>
      </c>
      <c r="M663" s="2">
        <f t="shared" si="60"/>
        <v>580</v>
      </c>
      <c r="N663" s="2">
        <f>IFERROR(VLOOKUP($G663,'Breakdown Log'!$B$3:$E$940,2,FALSE),0)</f>
        <v>0</v>
      </c>
      <c r="O663" s="2">
        <f>IFERROR(VLOOKUP($G663,'Breakdown Log'!$B$3:$E$940,3,FALSE),0)</f>
        <v>0</v>
      </c>
      <c r="P663" s="2">
        <f t="shared" si="61"/>
        <v>215</v>
      </c>
      <c r="Q663" s="2">
        <f t="shared" si="62"/>
        <v>365</v>
      </c>
      <c r="R663" s="38">
        <f t="shared" si="63"/>
        <v>1.6610958904109587</v>
      </c>
      <c r="S663" s="76">
        <f t="shared" si="64"/>
        <v>2.82</v>
      </c>
      <c r="T663" s="38">
        <f>2.82/365*N663+'Breakdown Log'!$H$28*P663</f>
        <v>0</v>
      </c>
      <c r="U663" s="78">
        <f>2.82/365*O663+'Breakdown Log'!$H$28*Q663</f>
        <v>0</v>
      </c>
    </row>
    <row r="664" spans="2:21" ht="14.4" customHeight="1" x14ac:dyDescent="0.4">
      <c r="B664" s="30">
        <f t="shared" si="65"/>
        <v>663</v>
      </c>
      <c r="C664" s="2" t="s">
        <v>12</v>
      </c>
      <c r="D664" s="2" t="s">
        <v>206</v>
      </c>
      <c r="E664" s="2">
        <v>225</v>
      </c>
      <c r="F664" s="2" t="s">
        <v>660</v>
      </c>
      <c r="G664" s="2">
        <v>696</v>
      </c>
      <c r="H664" s="2">
        <v>14</v>
      </c>
      <c r="I664" s="2" t="s">
        <v>661</v>
      </c>
      <c r="J664" s="31">
        <v>42199</v>
      </c>
      <c r="K664" s="31">
        <v>44347</v>
      </c>
      <c r="L664" s="31">
        <v>44926</v>
      </c>
      <c r="M664" s="2">
        <f t="shared" si="60"/>
        <v>580</v>
      </c>
      <c r="N664" s="2">
        <f>IFERROR(VLOOKUP($G664,'Breakdown Log'!$B$3:$E$940,2,FALSE),0)</f>
        <v>0</v>
      </c>
      <c r="O664" s="2">
        <f>IFERROR(VLOOKUP($G664,'Breakdown Log'!$B$3:$E$940,3,FALSE),0)</f>
        <v>0</v>
      </c>
      <c r="P664" s="2">
        <f t="shared" si="61"/>
        <v>215</v>
      </c>
      <c r="Q664" s="2">
        <f t="shared" si="62"/>
        <v>365</v>
      </c>
      <c r="R664" s="38">
        <f t="shared" si="63"/>
        <v>1.6610958904109587</v>
      </c>
      <c r="S664" s="76">
        <f t="shared" si="64"/>
        <v>2.82</v>
      </c>
      <c r="T664" s="38">
        <f>2.82/365*N664+'Breakdown Log'!$H$28*P664</f>
        <v>0</v>
      </c>
      <c r="U664" s="78">
        <f>2.82/365*O664+'Breakdown Log'!$H$28*Q664</f>
        <v>0</v>
      </c>
    </row>
    <row r="665" spans="2:21" ht="14.4" customHeight="1" x14ac:dyDescent="0.4">
      <c r="B665" s="30">
        <f t="shared" si="65"/>
        <v>664</v>
      </c>
      <c r="C665" s="2" t="s">
        <v>12</v>
      </c>
      <c r="D665" s="2" t="s">
        <v>206</v>
      </c>
      <c r="E665" s="2">
        <v>225</v>
      </c>
      <c r="F665" s="2" t="s">
        <v>660</v>
      </c>
      <c r="G665" s="2">
        <v>697</v>
      </c>
      <c r="H665" s="2">
        <v>38</v>
      </c>
      <c r="I665" s="2" t="s">
        <v>646</v>
      </c>
      <c r="J665" s="31">
        <v>42565</v>
      </c>
      <c r="K665" s="31">
        <v>44347</v>
      </c>
      <c r="L665" s="31">
        <v>44926</v>
      </c>
      <c r="M665" s="2">
        <f t="shared" si="60"/>
        <v>580</v>
      </c>
      <c r="N665" s="2">
        <f>IFERROR(VLOOKUP($G665,'Breakdown Log'!$B$3:$E$940,2,FALSE),0)</f>
        <v>0</v>
      </c>
      <c r="O665" s="2">
        <f>IFERROR(VLOOKUP($G665,'Breakdown Log'!$B$3:$E$940,3,FALSE),0)</f>
        <v>0</v>
      </c>
      <c r="P665" s="2">
        <f t="shared" si="61"/>
        <v>215</v>
      </c>
      <c r="Q665" s="2">
        <f t="shared" si="62"/>
        <v>365</v>
      </c>
      <c r="R665" s="38">
        <f t="shared" si="63"/>
        <v>1.6610958904109587</v>
      </c>
      <c r="S665" s="76">
        <f t="shared" si="64"/>
        <v>2.82</v>
      </c>
      <c r="T665" s="38">
        <f>2.82/365*N665+'Breakdown Log'!$H$28*P665</f>
        <v>0</v>
      </c>
      <c r="U665" s="78">
        <f>2.82/365*O665+'Breakdown Log'!$H$28*Q665</f>
        <v>0</v>
      </c>
    </row>
    <row r="666" spans="2:21" ht="14.4" customHeight="1" x14ac:dyDescent="0.4">
      <c r="B666" s="30">
        <f t="shared" si="65"/>
        <v>665</v>
      </c>
      <c r="C666" s="2" t="s">
        <v>12</v>
      </c>
      <c r="D666" s="2" t="s">
        <v>206</v>
      </c>
      <c r="E666" s="2">
        <v>225</v>
      </c>
      <c r="F666" s="2" t="s">
        <v>660</v>
      </c>
      <c r="G666" s="2">
        <v>698</v>
      </c>
      <c r="H666" s="2">
        <v>45</v>
      </c>
      <c r="I666" s="2" t="s">
        <v>111</v>
      </c>
      <c r="J666" s="31">
        <v>42186</v>
      </c>
      <c r="K666" s="31">
        <v>44347</v>
      </c>
      <c r="L666" s="31">
        <v>44926</v>
      </c>
      <c r="M666" s="2">
        <f t="shared" si="60"/>
        <v>580</v>
      </c>
      <c r="N666" s="2">
        <f>IFERROR(VLOOKUP($G666,'Breakdown Log'!$B$3:$E$940,2,FALSE),0)</f>
        <v>0</v>
      </c>
      <c r="O666" s="2">
        <f>IFERROR(VLOOKUP($G666,'Breakdown Log'!$B$3:$E$940,3,FALSE),0)</f>
        <v>0</v>
      </c>
      <c r="P666" s="2">
        <f t="shared" si="61"/>
        <v>215</v>
      </c>
      <c r="Q666" s="2">
        <f t="shared" si="62"/>
        <v>365</v>
      </c>
      <c r="R666" s="38">
        <f t="shared" si="63"/>
        <v>1.6610958904109587</v>
      </c>
      <c r="S666" s="76">
        <f t="shared" si="64"/>
        <v>2.82</v>
      </c>
      <c r="T666" s="38">
        <f>2.82/365*N666+'Breakdown Log'!$H$28*P666</f>
        <v>0</v>
      </c>
      <c r="U666" s="78">
        <f>2.82/365*O666+'Breakdown Log'!$H$28*Q666</f>
        <v>0</v>
      </c>
    </row>
    <row r="667" spans="2:21" ht="14.4" customHeight="1" x14ac:dyDescent="0.4">
      <c r="B667" s="30">
        <f t="shared" si="65"/>
        <v>666</v>
      </c>
      <c r="C667" s="2" t="s">
        <v>12</v>
      </c>
      <c r="D667" s="2" t="s">
        <v>206</v>
      </c>
      <c r="E667" s="2">
        <v>225</v>
      </c>
      <c r="F667" s="2" t="s">
        <v>660</v>
      </c>
      <c r="G667" s="2">
        <v>699</v>
      </c>
      <c r="H667" s="2">
        <v>46</v>
      </c>
      <c r="I667" s="2" t="s">
        <v>451</v>
      </c>
      <c r="J667" s="31">
        <v>42217</v>
      </c>
      <c r="K667" s="31">
        <v>44347</v>
      </c>
      <c r="L667" s="31">
        <v>44926</v>
      </c>
      <c r="M667" s="2">
        <f t="shared" si="60"/>
        <v>580</v>
      </c>
      <c r="N667" s="2">
        <f>IFERROR(VLOOKUP($G667,'Breakdown Log'!$B$3:$E$940,2,FALSE),0)</f>
        <v>0</v>
      </c>
      <c r="O667" s="2">
        <f>IFERROR(VLOOKUP($G667,'Breakdown Log'!$B$3:$E$940,3,FALSE),0)</f>
        <v>0</v>
      </c>
      <c r="P667" s="2">
        <f t="shared" si="61"/>
        <v>215</v>
      </c>
      <c r="Q667" s="2">
        <f t="shared" si="62"/>
        <v>365</v>
      </c>
      <c r="R667" s="38">
        <f t="shared" si="63"/>
        <v>1.6610958904109587</v>
      </c>
      <c r="S667" s="76">
        <f t="shared" si="64"/>
        <v>2.82</v>
      </c>
      <c r="T667" s="38">
        <f>2.82/365*N667+'Breakdown Log'!$H$28*P667</f>
        <v>0</v>
      </c>
      <c r="U667" s="78">
        <f>2.82/365*O667+'Breakdown Log'!$H$28*Q667</f>
        <v>0</v>
      </c>
    </row>
    <row r="668" spans="2:21" ht="14.4" customHeight="1" x14ac:dyDescent="0.4">
      <c r="B668" s="30">
        <f t="shared" si="65"/>
        <v>667</v>
      </c>
      <c r="C668" s="2" t="s">
        <v>12</v>
      </c>
      <c r="D668" s="2" t="s">
        <v>206</v>
      </c>
      <c r="E668" s="2">
        <v>225</v>
      </c>
      <c r="F668" s="2" t="s">
        <v>660</v>
      </c>
      <c r="G668" s="2">
        <v>700</v>
      </c>
      <c r="H668" s="2">
        <v>47</v>
      </c>
      <c r="I668" s="2" t="s">
        <v>313</v>
      </c>
      <c r="J668" s="31">
        <v>42565</v>
      </c>
      <c r="K668" s="31">
        <v>44347</v>
      </c>
      <c r="L668" s="31">
        <v>44926</v>
      </c>
      <c r="M668" s="2">
        <f t="shared" si="60"/>
        <v>580</v>
      </c>
      <c r="N668" s="2">
        <f>IFERROR(VLOOKUP($G668,'Breakdown Log'!$B$3:$E$940,2,FALSE),0)</f>
        <v>0</v>
      </c>
      <c r="O668" s="2">
        <f>IFERROR(VLOOKUP($G668,'Breakdown Log'!$B$3:$E$940,3,FALSE),0)</f>
        <v>0</v>
      </c>
      <c r="P668" s="2">
        <f t="shared" si="61"/>
        <v>215</v>
      </c>
      <c r="Q668" s="2">
        <f t="shared" si="62"/>
        <v>365</v>
      </c>
      <c r="R668" s="38">
        <f t="shared" si="63"/>
        <v>1.6610958904109587</v>
      </c>
      <c r="S668" s="76">
        <f t="shared" si="64"/>
        <v>2.82</v>
      </c>
      <c r="T668" s="38">
        <f>2.82/365*N668+'Breakdown Log'!$H$28*P668</f>
        <v>0</v>
      </c>
      <c r="U668" s="78">
        <f>2.82/365*O668+'Breakdown Log'!$H$28*Q668</f>
        <v>0</v>
      </c>
    </row>
    <row r="669" spans="2:21" ht="14.4" customHeight="1" x14ac:dyDescent="0.4">
      <c r="B669" s="30">
        <f t="shared" si="65"/>
        <v>668</v>
      </c>
      <c r="C669" s="2" t="s">
        <v>12</v>
      </c>
      <c r="D669" s="2" t="s">
        <v>206</v>
      </c>
      <c r="E669" s="2">
        <v>225</v>
      </c>
      <c r="F669" s="2" t="s">
        <v>660</v>
      </c>
      <c r="G669" s="2">
        <v>701</v>
      </c>
      <c r="H669" s="2">
        <v>50</v>
      </c>
      <c r="I669" s="2" t="s">
        <v>662</v>
      </c>
      <c r="J669" s="31">
        <v>42204</v>
      </c>
      <c r="K669" s="31">
        <v>44347</v>
      </c>
      <c r="L669" s="31">
        <v>44926</v>
      </c>
      <c r="M669" s="2">
        <f t="shared" si="60"/>
        <v>580</v>
      </c>
      <c r="N669" s="2">
        <f>IFERROR(VLOOKUP($G669,'Breakdown Log'!$B$3:$E$940,2,FALSE),0)</f>
        <v>0</v>
      </c>
      <c r="O669" s="2">
        <f>IFERROR(VLOOKUP($G669,'Breakdown Log'!$B$3:$E$940,3,FALSE),0)</f>
        <v>0</v>
      </c>
      <c r="P669" s="2">
        <f t="shared" si="61"/>
        <v>215</v>
      </c>
      <c r="Q669" s="2">
        <f t="shared" si="62"/>
        <v>365</v>
      </c>
      <c r="R669" s="38">
        <f t="shared" si="63"/>
        <v>1.6610958904109587</v>
      </c>
      <c r="S669" s="76">
        <f t="shared" si="64"/>
        <v>2.82</v>
      </c>
      <c r="T669" s="38">
        <f>2.82/365*N669+'Breakdown Log'!$H$28*P669</f>
        <v>0</v>
      </c>
      <c r="U669" s="78">
        <f>2.82/365*O669+'Breakdown Log'!$H$28*Q669</f>
        <v>0</v>
      </c>
    </row>
    <row r="670" spans="2:21" ht="14.4" customHeight="1" x14ac:dyDescent="0.4">
      <c r="B670" s="30">
        <f t="shared" si="65"/>
        <v>669</v>
      </c>
      <c r="C670" s="2" t="s">
        <v>12</v>
      </c>
      <c r="D670" s="2" t="s">
        <v>206</v>
      </c>
      <c r="E670" s="2">
        <v>225</v>
      </c>
      <c r="F670" s="2" t="s">
        <v>660</v>
      </c>
      <c r="G670" s="2">
        <v>702</v>
      </c>
      <c r="H670" s="2">
        <v>51</v>
      </c>
      <c r="I670" s="2" t="s">
        <v>25</v>
      </c>
      <c r="J670" s="31">
        <v>42906</v>
      </c>
      <c r="K670" s="31">
        <v>44347</v>
      </c>
      <c r="L670" s="31">
        <v>44926</v>
      </c>
      <c r="M670" s="2">
        <f t="shared" si="60"/>
        <v>580</v>
      </c>
      <c r="N670" s="2">
        <f>IFERROR(VLOOKUP($G670,'Breakdown Log'!$B$3:$E$940,2,FALSE),0)</f>
        <v>215</v>
      </c>
      <c r="O670" s="2">
        <f>IFERROR(VLOOKUP($G670,'Breakdown Log'!$B$3:$E$940,3,FALSE),0)</f>
        <v>365</v>
      </c>
      <c r="P670" s="2">
        <f t="shared" si="61"/>
        <v>0</v>
      </c>
      <c r="Q670" s="2">
        <f t="shared" si="62"/>
        <v>0</v>
      </c>
      <c r="R670" s="38">
        <f t="shared" si="63"/>
        <v>1.6610958904109587</v>
      </c>
      <c r="S670" s="76">
        <f t="shared" si="64"/>
        <v>2.82</v>
      </c>
      <c r="T670" s="38">
        <f>2.82/365*N670+'Breakdown Log'!$H$28*P670</f>
        <v>1.6610958904109587</v>
      </c>
      <c r="U670" s="78">
        <f>2.82/365*O670+'Breakdown Log'!$H$28*Q670</f>
        <v>2.82</v>
      </c>
    </row>
    <row r="671" spans="2:21" ht="14.4" customHeight="1" x14ac:dyDescent="0.4">
      <c r="B671" s="30">
        <f t="shared" si="65"/>
        <v>670</v>
      </c>
      <c r="C671" s="2" t="s">
        <v>12</v>
      </c>
      <c r="D671" s="2" t="s">
        <v>206</v>
      </c>
      <c r="E671" s="2">
        <v>225</v>
      </c>
      <c r="F671" s="2" t="s">
        <v>660</v>
      </c>
      <c r="G671" s="2">
        <v>703</v>
      </c>
      <c r="H671" s="2">
        <v>52</v>
      </c>
      <c r="I671" s="2" t="s">
        <v>663</v>
      </c>
      <c r="J671" s="31">
        <v>42278</v>
      </c>
      <c r="K671" s="31">
        <v>44347</v>
      </c>
      <c r="L671" s="31">
        <v>44926</v>
      </c>
      <c r="M671" s="2">
        <f t="shared" si="60"/>
        <v>580</v>
      </c>
      <c r="N671" s="2">
        <f>IFERROR(VLOOKUP($G671,'Breakdown Log'!$B$3:$E$940,2,FALSE),0)</f>
        <v>0</v>
      </c>
      <c r="O671" s="2">
        <f>IFERROR(VLOOKUP($G671,'Breakdown Log'!$B$3:$E$940,3,FALSE),0)</f>
        <v>0</v>
      </c>
      <c r="P671" s="2">
        <f t="shared" si="61"/>
        <v>215</v>
      </c>
      <c r="Q671" s="2">
        <f t="shared" si="62"/>
        <v>365</v>
      </c>
      <c r="R671" s="38">
        <f t="shared" si="63"/>
        <v>1.6610958904109587</v>
      </c>
      <c r="S671" s="76">
        <f t="shared" si="64"/>
        <v>2.82</v>
      </c>
      <c r="T671" s="38">
        <f>2.82/365*N671+'Breakdown Log'!$H$28*P671</f>
        <v>0</v>
      </c>
      <c r="U671" s="78">
        <f>2.82/365*O671+'Breakdown Log'!$H$28*Q671</f>
        <v>0</v>
      </c>
    </row>
    <row r="672" spans="2:21" ht="14.4" customHeight="1" x14ac:dyDescent="0.4">
      <c r="B672" s="30">
        <f t="shared" si="65"/>
        <v>671</v>
      </c>
      <c r="C672" s="2" t="s">
        <v>12</v>
      </c>
      <c r="D672" s="2" t="s">
        <v>206</v>
      </c>
      <c r="E672" s="2">
        <v>225</v>
      </c>
      <c r="F672" s="2" t="s">
        <v>660</v>
      </c>
      <c r="G672" s="2">
        <v>704</v>
      </c>
      <c r="H672" s="2">
        <v>53</v>
      </c>
      <c r="I672" s="2" t="s">
        <v>111</v>
      </c>
      <c r="J672" s="31">
        <v>42195</v>
      </c>
      <c r="K672" s="31">
        <v>44347</v>
      </c>
      <c r="L672" s="31">
        <v>44926</v>
      </c>
      <c r="M672" s="2">
        <f t="shared" si="60"/>
        <v>580</v>
      </c>
      <c r="N672" s="2">
        <f>IFERROR(VLOOKUP($G672,'Breakdown Log'!$B$3:$E$940,2,FALSE),0)</f>
        <v>0</v>
      </c>
      <c r="O672" s="2">
        <f>IFERROR(VLOOKUP($G672,'Breakdown Log'!$B$3:$E$940,3,FALSE),0)</f>
        <v>0</v>
      </c>
      <c r="P672" s="2">
        <f t="shared" si="61"/>
        <v>215</v>
      </c>
      <c r="Q672" s="2">
        <f t="shared" si="62"/>
        <v>365</v>
      </c>
      <c r="R672" s="38">
        <f t="shared" si="63"/>
        <v>1.6610958904109587</v>
      </c>
      <c r="S672" s="76">
        <f t="shared" si="64"/>
        <v>2.82</v>
      </c>
      <c r="T672" s="38">
        <f>2.82/365*N672+'Breakdown Log'!$H$28*P672</f>
        <v>0</v>
      </c>
      <c r="U672" s="78">
        <f>2.82/365*O672+'Breakdown Log'!$H$28*Q672</f>
        <v>0</v>
      </c>
    </row>
    <row r="673" spans="2:21" ht="14.4" customHeight="1" x14ac:dyDescent="0.4">
      <c r="B673" s="30">
        <f t="shared" si="65"/>
        <v>672</v>
      </c>
      <c r="C673" s="2" t="s">
        <v>12</v>
      </c>
      <c r="D673" s="2" t="s">
        <v>206</v>
      </c>
      <c r="E673" s="2">
        <v>225</v>
      </c>
      <c r="F673" s="2" t="s">
        <v>660</v>
      </c>
      <c r="G673" s="2">
        <v>705</v>
      </c>
      <c r="H673" s="2">
        <v>54</v>
      </c>
      <c r="I673" s="2" t="s">
        <v>664</v>
      </c>
      <c r="J673" s="31">
        <v>42907</v>
      </c>
      <c r="K673" s="31">
        <v>44347</v>
      </c>
      <c r="L673" s="31">
        <v>44926</v>
      </c>
      <c r="M673" s="2">
        <f t="shared" si="60"/>
        <v>580</v>
      </c>
      <c r="N673" s="2">
        <f>IFERROR(VLOOKUP($G673,'Breakdown Log'!$B$3:$E$940,2,FALSE),0)</f>
        <v>0</v>
      </c>
      <c r="O673" s="2">
        <f>IFERROR(VLOOKUP($G673,'Breakdown Log'!$B$3:$E$940,3,FALSE),0)</f>
        <v>0</v>
      </c>
      <c r="P673" s="2">
        <f t="shared" si="61"/>
        <v>215</v>
      </c>
      <c r="Q673" s="2">
        <f t="shared" si="62"/>
        <v>365</v>
      </c>
      <c r="R673" s="38">
        <f t="shared" si="63"/>
        <v>1.6610958904109587</v>
      </c>
      <c r="S673" s="76">
        <f t="shared" si="64"/>
        <v>2.82</v>
      </c>
      <c r="T673" s="38">
        <f>2.82/365*N673+'Breakdown Log'!$H$28*P673</f>
        <v>0</v>
      </c>
      <c r="U673" s="78">
        <f>2.82/365*O673+'Breakdown Log'!$H$28*Q673</f>
        <v>0</v>
      </c>
    </row>
    <row r="674" spans="2:21" ht="14.4" customHeight="1" x14ac:dyDescent="0.4">
      <c r="B674" s="30">
        <f t="shared" si="65"/>
        <v>673</v>
      </c>
      <c r="C674" s="2" t="s">
        <v>3</v>
      </c>
      <c r="D674" s="2" t="s">
        <v>3</v>
      </c>
      <c r="E674" s="2">
        <v>144</v>
      </c>
      <c r="F674" s="2" t="s">
        <v>665</v>
      </c>
      <c r="G674" s="2">
        <v>706</v>
      </c>
      <c r="H674" s="2">
        <v>62</v>
      </c>
      <c r="I674" s="2" t="s">
        <v>666</v>
      </c>
      <c r="J674" s="31">
        <v>42262</v>
      </c>
      <c r="K674" s="31">
        <v>44347</v>
      </c>
      <c r="L674" s="31">
        <v>44926</v>
      </c>
      <c r="M674" s="2">
        <f t="shared" si="60"/>
        <v>580</v>
      </c>
      <c r="N674" s="2">
        <f>IFERROR(VLOOKUP($G674,'Breakdown Log'!$B$3:$E$940,2,FALSE),0)</f>
        <v>215</v>
      </c>
      <c r="O674" s="2">
        <f>IFERROR(VLOOKUP($G674,'Breakdown Log'!$B$3:$E$940,3,FALSE),0)</f>
        <v>365</v>
      </c>
      <c r="P674" s="2">
        <f t="shared" si="61"/>
        <v>0</v>
      </c>
      <c r="Q674" s="2">
        <f t="shared" si="62"/>
        <v>0</v>
      </c>
      <c r="R674" s="38">
        <f t="shared" si="63"/>
        <v>1.6610958904109587</v>
      </c>
      <c r="S674" s="76">
        <f t="shared" si="64"/>
        <v>2.82</v>
      </c>
      <c r="T674" s="38">
        <f>2.82/365*N674+'Breakdown Log'!$H$28*P674</f>
        <v>1.6610958904109587</v>
      </c>
      <c r="U674" s="78">
        <f>2.82/365*O674+'Breakdown Log'!$H$28*Q674</f>
        <v>2.82</v>
      </c>
    </row>
    <row r="675" spans="2:21" ht="14.4" customHeight="1" x14ac:dyDescent="0.4">
      <c r="B675" s="30">
        <f t="shared" si="65"/>
        <v>674</v>
      </c>
      <c r="C675" s="2" t="s">
        <v>3</v>
      </c>
      <c r="D675" s="2" t="s">
        <v>3</v>
      </c>
      <c r="E675" s="2">
        <v>144</v>
      </c>
      <c r="F675" s="2" t="s">
        <v>665</v>
      </c>
      <c r="G675" s="2">
        <v>707</v>
      </c>
      <c r="H675" s="2">
        <v>63</v>
      </c>
      <c r="I675" s="2" t="s">
        <v>667</v>
      </c>
      <c r="J675" s="31">
        <v>42750</v>
      </c>
      <c r="K675" s="31">
        <v>44347</v>
      </c>
      <c r="L675" s="31">
        <v>44926</v>
      </c>
      <c r="M675" s="2">
        <f t="shared" si="60"/>
        <v>580</v>
      </c>
      <c r="N675" s="2">
        <f>IFERROR(VLOOKUP($G675,'Breakdown Log'!$B$3:$E$940,2,FALSE),0)</f>
        <v>215</v>
      </c>
      <c r="O675" s="2">
        <f>IFERROR(VLOOKUP($G675,'Breakdown Log'!$B$3:$E$940,3,FALSE),0)</f>
        <v>365</v>
      </c>
      <c r="P675" s="2">
        <f t="shared" si="61"/>
        <v>0</v>
      </c>
      <c r="Q675" s="2">
        <f t="shared" si="62"/>
        <v>0</v>
      </c>
      <c r="R675" s="38">
        <f t="shared" si="63"/>
        <v>1.6610958904109587</v>
      </c>
      <c r="S675" s="76">
        <f t="shared" si="64"/>
        <v>2.82</v>
      </c>
      <c r="T675" s="38">
        <f>2.82/365*N675+'Breakdown Log'!$H$28*P675</f>
        <v>1.6610958904109587</v>
      </c>
      <c r="U675" s="78">
        <f>2.82/365*O675+'Breakdown Log'!$H$28*Q675</f>
        <v>2.82</v>
      </c>
    </row>
    <row r="676" spans="2:21" ht="14.4" customHeight="1" x14ac:dyDescent="0.4">
      <c r="B676" s="30">
        <f t="shared" si="65"/>
        <v>675</v>
      </c>
      <c r="C676" s="2" t="s">
        <v>3</v>
      </c>
      <c r="D676" s="2" t="s">
        <v>3</v>
      </c>
      <c r="E676" s="2">
        <v>144</v>
      </c>
      <c r="F676" s="2" t="s">
        <v>665</v>
      </c>
      <c r="G676" s="2">
        <v>708</v>
      </c>
      <c r="H676" s="2">
        <v>64</v>
      </c>
      <c r="I676" s="2" t="s">
        <v>668</v>
      </c>
      <c r="J676" s="31">
        <v>42250</v>
      </c>
      <c r="K676" s="31">
        <v>44347</v>
      </c>
      <c r="L676" s="31">
        <v>44926</v>
      </c>
      <c r="M676" s="2">
        <f t="shared" si="60"/>
        <v>580</v>
      </c>
      <c r="N676" s="2">
        <f>IFERROR(VLOOKUP($G676,'Breakdown Log'!$B$3:$E$940,2,FALSE),0)</f>
        <v>0</v>
      </c>
      <c r="O676" s="2">
        <f>IFERROR(VLOOKUP($G676,'Breakdown Log'!$B$3:$E$940,3,FALSE),0)</f>
        <v>0</v>
      </c>
      <c r="P676" s="2">
        <f t="shared" si="61"/>
        <v>215</v>
      </c>
      <c r="Q676" s="2">
        <f t="shared" si="62"/>
        <v>365</v>
      </c>
      <c r="R676" s="38">
        <f t="shared" si="63"/>
        <v>1.6610958904109587</v>
      </c>
      <c r="S676" s="76">
        <f t="shared" si="64"/>
        <v>2.82</v>
      </c>
      <c r="T676" s="38">
        <f>2.82/365*N676+'Breakdown Log'!$H$28*P676</f>
        <v>0</v>
      </c>
      <c r="U676" s="78">
        <f>2.82/365*O676+'Breakdown Log'!$H$28*Q676</f>
        <v>0</v>
      </c>
    </row>
    <row r="677" spans="2:21" ht="14.4" customHeight="1" x14ac:dyDescent="0.4">
      <c r="B677" s="30">
        <f t="shared" si="65"/>
        <v>676</v>
      </c>
      <c r="C677" s="2" t="s">
        <v>3</v>
      </c>
      <c r="D677" s="2" t="s">
        <v>3</v>
      </c>
      <c r="E677" s="2">
        <v>144</v>
      </c>
      <c r="F677" s="2" t="s">
        <v>665</v>
      </c>
      <c r="G677" s="2">
        <v>709</v>
      </c>
      <c r="H677" s="2">
        <v>65</v>
      </c>
      <c r="I677" s="2" t="s">
        <v>669</v>
      </c>
      <c r="J677" s="31">
        <v>42847</v>
      </c>
      <c r="K677" s="31">
        <v>44347</v>
      </c>
      <c r="L677" s="31">
        <v>44926</v>
      </c>
      <c r="M677" s="2">
        <f t="shared" si="60"/>
        <v>580</v>
      </c>
      <c r="N677" s="2">
        <f>IFERROR(VLOOKUP($G677,'Breakdown Log'!$B$3:$E$940,2,FALSE),0)</f>
        <v>215</v>
      </c>
      <c r="O677" s="2">
        <f>IFERROR(VLOOKUP($G677,'Breakdown Log'!$B$3:$E$940,3,FALSE),0)</f>
        <v>365</v>
      </c>
      <c r="P677" s="2">
        <f t="shared" si="61"/>
        <v>0</v>
      </c>
      <c r="Q677" s="2">
        <f t="shared" si="62"/>
        <v>0</v>
      </c>
      <c r="R677" s="38">
        <f t="shared" si="63"/>
        <v>1.6610958904109587</v>
      </c>
      <c r="S677" s="76">
        <f t="shared" si="64"/>
        <v>2.82</v>
      </c>
      <c r="T677" s="38">
        <f>2.82/365*N677+'Breakdown Log'!$H$28*P677</f>
        <v>1.6610958904109587</v>
      </c>
      <c r="U677" s="78">
        <f>2.82/365*O677+'Breakdown Log'!$H$28*Q677</f>
        <v>2.82</v>
      </c>
    </row>
    <row r="678" spans="2:21" ht="14.4" customHeight="1" x14ac:dyDescent="0.4">
      <c r="B678" s="30">
        <f t="shared" si="65"/>
        <v>677</v>
      </c>
      <c r="C678" s="2" t="s">
        <v>3</v>
      </c>
      <c r="D678" s="2" t="s">
        <v>3</v>
      </c>
      <c r="E678" s="2">
        <v>144</v>
      </c>
      <c r="F678" s="2" t="s">
        <v>665</v>
      </c>
      <c r="G678" s="2">
        <v>710</v>
      </c>
      <c r="H678" s="2">
        <v>66</v>
      </c>
      <c r="I678" s="2" t="s">
        <v>670</v>
      </c>
      <c r="J678" s="31">
        <v>42201</v>
      </c>
      <c r="K678" s="31">
        <v>44347</v>
      </c>
      <c r="L678" s="31">
        <v>44926</v>
      </c>
      <c r="M678" s="2">
        <f t="shared" si="60"/>
        <v>580</v>
      </c>
      <c r="N678" s="2">
        <f>IFERROR(VLOOKUP($G678,'Breakdown Log'!$B$3:$E$940,2,FALSE),0)</f>
        <v>0</v>
      </c>
      <c r="O678" s="2">
        <f>IFERROR(VLOOKUP($G678,'Breakdown Log'!$B$3:$E$940,3,FALSE),0)</f>
        <v>0</v>
      </c>
      <c r="P678" s="2">
        <f t="shared" si="61"/>
        <v>215</v>
      </c>
      <c r="Q678" s="2">
        <f t="shared" si="62"/>
        <v>365</v>
      </c>
      <c r="R678" s="38">
        <f t="shared" si="63"/>
        <v>1.6610958904109587</v>
      </c>
      <c r="S678" s="76">
        <f t="shared" si="64"/>
        <v>2.82</v>
      </c>
      <c r="T678" s="38">
        <f>2.82/365*N678+'Breakdown Log'!$H$28*P678</f>
        <v>0</v>
      </c>
      <c r="U678" s="78">
        <f>2.82/365*O678+'Breakdown Log'!$H$28*Q678</f>
        <v>0</v>
      </c>
    </row>
    <row r="679" spans="2:21" ht="14.4" customHeight="1" x14ac:dyDescent="0.4">
      <c r="B679" s="30">
        <f t="shared" si="65"/>
        <v>678</v>
      </c>
      <c r="C679" s="2" t="s">
        <v>3</v>
      </c>
      <c r="D679" s="2" t="s">
        <v>3</v>
      </c>
      <c r="E679" s="2">
        <v>144</v>
      </c>
      <c r="F679" s="2" t="s">
        <v>665</v>
      </c>
      <c r="G679" s="2">
        <v>711</v>
      </c>
      <c r="H679" s="2">
        <v>67</v>
      </c>
      <c r="I679" s="2" t="s">
        <v>671</v>
      </c>
      <c r="J679" s="31">
        <v>42274</v>
      </c>
      <c r="K679" s="31">
        <v>44347</v>
      </c>
      <c r="L679" s="31">
        <v>44926</v>
      </c>
      <c r="M679" s="2">
        <f t="shared" si="60"/>
        <v>580</v>
      </c>
      <c r="N679" s="2">
        <f>IFERROR(VLOOKUP($G679,'Breakdown Log'!$B$3:$E$940,2,FALSE),0)</f>
        <v>215</v>
      </c>
      <c r="O679" s="2">
        <f>IFERROR(VLOOKUP($G679,'Breakdown Log'!$B$3:$E$940,3,FALSE),0)</f>
        <v>365</v>
      </c>
      <c r="P679" s="2">
        <f t="shared" si="61"/>
        <v>0</v>
      </c>
      <c r="Q679" s="2">
        <f t="shared" si="62"/>
        <v>0</v>
      </c>
      <c r="R679" s="38">
        <f t="shared" si="63"/>
        <v>1.6610958904109587</v>
      </c>
      <c r="S679" s="76">
        <f t="shared" si="64"/>
        <v>2.82</v>
      </c>
      <c r="T679" s="38">
        <f>2.82/365*N679+'Breakdown Log'!$H$28*P679</f>
        <v>1.6610958904109587</v>
      </c>
      <c r="U679" s="78">
        <f>2.82/365*O679+'Breakdown Log'!$H$28*Q679</f>
        <v>2.82</v>
      </c>
    </row>
    <row r="680" spans="2:21" ht="14.4" customHeight="1" x14ac:dyDescent="0.4">
      <c r="B680" s="30">
        <f t="shared" si="65"/>
        <v>679</v>
      </c>
      <c r="C680" s="2" t="s">
        <v>3</v>
      </c>
      <c r="D680" s="2" t="s">
        <v>3</v>
      </c>
      <c r="E680" s="2">
        <v>144</v>
      </c>
      <c r="F680" s="2" t="s">
        <v>665</v>
      </c>
      <c r="G680" s="2">
        <v>712</v>
      </c>
      <c r="H680" s="2">
        <v>68</v>
      </c>
      <c r="I680" s="2" t="s">
        <v>672</v>
      </c>
      <c r="J680" s="31">
        <v>42847</v>
      </c>
      <c r="K680" s="31">
        <v>44347</v>
      </c>
      <c r="L680" s="31">
        <v>44926</v>
      </c>
      <c r="M680" s="2">
        <f t="shared" si="60"/>
        <v>580</v>
      </c>
      <c r="N680" s="2">
        <f>IFERROR(VLOOKUP($G680,'Breakdown Log'!$B$3:$E$940,2,FALSE),0)</f>
        <v>215</v>
      </c>
      <c r="O680" s="2">
        <f>IFERROR(VLOOKUP($G680,'Breakdown Log'!$B$3:$E$940,3,FALSE),0)</f>
        <v>365</v>
      </c>
      <c r="P680" s="2">
        <f t="shared" si="61"/>
        <v>0</v>
      </c>
      <c r="Q680" s="2">
        <f t="shared" si="62"/>
        <v>0</v>
      </c>
      <c r="R680" s="38">
        <f t="shared" si="63"/>
        <v>1.6610958904109587</v>
      </c>
      <c r="S680" s="76">
        <f t="shared" si="64"/>
        <v>2.82</v>
      </c>
      <c r="T680" s="38">
        <f>2.82/365*N680+'Breakdown Log'!$H$28*P680</f>
        <v>1.6610958904109587</v>
      </c>
      <c r="U680" s="78">
        <f>2.82/365*O680+'Breakdown Log'!$H$28*Q680</f>
        <v>2.82</v>
      </c>
    </row>
    <row r="681" spans="2:21" ht="14.4" customHeight="1" x14ac:dyDescent="0.4">
      <c r="B681" s="30">
        <f t="shared" si="65"/>
        <v>680</v>
      </c>
      <c r="C681" s="2" t="s">
        <v>3</v>
      </c>
      <c r="D681" s="2" t="s">
        <v>3</v>
      </c>
      <c r="E681" s="2">
        <v>144</v>
      </c>
      <c r="F681" s="2" t="s">
        <v>665</v>
      </c>
      <c r="G681" s="2">
        <v>713</v>
      </c>
      <c r="H681" s="2">
        <v>69</v>
      </c>
      <c r="I681" s="2" t="s">
        <v>673</v>
      </c>
      <c r="J681" s="31">
        <v>42250</v>
      </c>
      <c r="K681" s="31">
        <v>44347</v>
      </c>
      <c r="L681" s="31">
        <v>44926</v>
      </c>
      <c r="M681" s="2">
        <f t="shared" si="60"/>
        <v>580</v>
      </c>
      <c r="N681" s="2">
        <f>IFERROR(VLOOKUP($G681,'Breakdown Log'!$B$3:$E$940,2,FALSE),0)</f>
        <v>0</v>
      </c>
      <c r="O681" s="2">
        <f>IFERROR(VLOOKUP($G681,'Breakdown Log'!$B$3:$E$940,3,FALSE),0)</f>
        <v>0</v>
      </c>
      <c r="P681" s="2">
        <f t="shared" si="61"/>
        <v>215</v>
      </c>
      <c r="Q681" s="2">
        <f t="shared" si="62"/>
        <v>365</v>
      </c>
      <c r="R681" s="38">
        <f t="shared" si="63"/>
        <v>1.6610958904109587</v>
      </c>
      <c r="S681" s="76">
        <f t="shared" si="64"/>
        <v>2.82</v>
      </c>
      <c r="T681" s="38">
        <f>2.82/365*N681+'Breakdown Log'!$H$28*P681</f>
        <v>0</v>
      </c>
      <c r="U681" s="78">
        <f>2.82/365*O681+'Breakdown Log'!$H$28*Q681</f>
        <v>0</v>
      </c>
    </row>
    <row r="682" spans="2:21" ht="14.4" customHeight="1" x14ac:dyDescent="0.4">
      <c r="B682" s="30">
        <f t="shared" si="65"/>
        <v>681</v>
      </c>
      <c r="C682" s="2" t="s">
        <v>3</v>
      </c>
      <c r="D682" s="2" t="s">
        <v>3</v>
      </c>
      <c r="E682" s="2">
        <v>144</v>
      </c>
      <c r="F682" s="2" t="s">
        <v>665</v>
      </c>
      <c r="G682" s="2">
        <v>714</v>
      </c>
      <c r="H682" s="2">
        <v>70</v>
      </c>
      <c r="I682" s="2" t="s">
        <v>674</v>
      </c>
      <c r="J682" s="31">
        <v>42319</v>
      </c>
      <c r="K682" s="31">
        <v>44347</v>
      </c>
      <c r="L682" s="31">
        <v>44926</v>
      </c>
      <c r="M682" s="2">
        <f t="shared" si="60"/>
        <v>580</v>
      </c>
      <c r="N682" s="2">
        <f>IFERROR(VLOOKUP($G682,'Breakdown Log'!$B$3:$E$940,2,FALSE),0)</f>
        <v>0</v>
      </c>
      <c r="O682" s="2">
        <f>IFERROR(VLOOKUP($G682,'Breakdown Log'!$B$3:$E$940,3,FALSE),0)</f>
        <v>0</v>
      </c>
      <c r="P682" s="2">
        <f t="shared" si="61"/>
        <v>215</v>
      </c>
      <c r="Q682" s="2">
        <f t="shared" si="62"/>
        <v>365</v>
      </c>
      <c r="R682" s="38">
        <f t="shared" si="63"/>
        <v>1.6610958904109587</v>
      </c>
      <c r="S682" s="76">
        <f t="shared" si="64"/>
        <v>2.82</v>
      </c>
      <c r="T682" s="38">
        <f>2.82/365*N682+'Breakdown Log'!$H$28*P682</f>
        <v>0</v>
      </c>
      <c r="U682" s="78">
        <f>2.82/365*O682+'Breakdown Log'!$H$28*Q682</f>
        <v>0</v>
      </c>
    </row>
    <row r="683" spans="2:21" ht="14.4" customHeight="1" x14ac:dyDescent="0.4">
      <c r="B683" s="30">
        <f t="shared" si="65"/>
        <v>682</v>
      </c>
      <c r="C683" s="2" t="s">
        <v>3</v>
      </c>
      <c r="D683" s="2" t="s">
        <v>3</v>
      </c>
      <c r="E683" s="2">
        <v>144</v>
      </c>
      <c r="F683" s="2" t="s">
        <v>665</v>
      </c>
      <c r="G683" s="2">
        <v>715</v>
      </c>
      <c r="H683" s="2">
        <v>71</v>
      </c>
      <c r="I683" s="2" t="s">
        <v>675</v>
      </c>
      <c r="J683" s="31">
        <v>42909</v>
      </c>
      <c r="K683" s="31">
        <v>44347</v>
      </c>
      <c r="L683" s="31">
        <v>44926</v>
      </c>
      <c r="M683" s="2">
        <f t="shared" si="60"/>
        <v>580</v>
      </c>
      <c r="N683" s="2">
        <f>IFERROR(VLOOKUP($G683,'Breakdown Log'!$B$3:$E$940,2,FALSE),0)</f>
        <v>215</v>
      </c>
      <c r="O683" s="2">
        <f>IFERROR(VLOOKUP($G683,'Breakdown Log'!$B$3:$E$940,3,FALSE),0)</f>
        <v>365</v>
      </c>
      <c r="P683" s="2">
        <f t="shared" si="61"/>
        <v>0</v>
      </c>
      <c r="Q683" s="2">
        <f t="shared" si="62"/>
        <v>0</v>
      </c>
      <c r="R683" s="38">
        <f t="shared" si="63"/>
        <v>1.6610958904109587</v>
      </c>
      <c r="S683" s="76">
        <f t="shared" si="64"/>
        <v>2.82</v>
      </c>
      <c r="T683" s="38">
        <f>2.82/365*N683+'Breakdown Log'!$H$28*P683</f>
        <v>1.6610958904109587</v>
      </c>
      <c r="U683" s="78">
        <f>2.82/365*O683+'Breakdown Log'!$H$28*Q683</f>
        <v>2.82</v>
      </c>
    </row>
    <row r="684" spans="2:21" ht="14.4" customHeight="1" x14ac:dyDescent="0.4">
      <c r="B684" s="30">
        <f t="shared" si="65"/>
        <v>683</v>
      </c>
      <c r="C684" s="2" t="s">
        <v>3</v>
      </c>
      <c r="D684" s="2" t="s">
        <v>3</v>
      </c>
      <c r="E684" s="2">
        <v>144</v>
      </c>
      <c r="F684" s="2" t="s">
        <v>665</v>
      </c>
      <c r="G684" s="2">
        <v>716</v>
      </c>
      <c r="H684" s="2">
        <v>72</v>
      </c>
      <c r="I684" s="2" t="s">
        <v>676</v>
      </c>
      <c r="J684" s="31">
        <v>42750</v>
      </c>
      <c r="K684" s="31">
        <v>44347</v>
      </c>
      <c r="L684" s="31">
        <v>44926</v>
      </c>
      <c r="M684" s="2">
        <f t="shared" si="60"/>
        <v>580</v>
      </c>
      <c r="N684" s="2">
        <f>IFERROR(VLOOKUP($G684,'Breakdown Log'!$B$3:$E$940,2,FALSE),0)</f>
        <v>0</v>
      </c>
      <c r="O684" s="2">
        <f>IFERROR(VLOOKUP($G684,'Breakdown Log'!$B$3:$E$940,3,FALSE),0)</f>
        <v>0</v>
      </c>
      <c r="P684" s="2">
        <f t="shared" si="61"/>
        <v>215</v>
      </c>
      <c r="Q684" s="2">
        <f t="shared" si="62"/>
        <v>365</v>
      </c>
      <c r="R684" s="38">
        <f t="shared" si="63"/>
        <v>1.6610958904109587</v>
      </c>
      <c r="S684" s="76">
        <f t="shared" si="64"/>
        <v>2.82</v>
      </c>
      <c r="T684" s="38">
        <f>2.82/365*N684+'Breakdown Log'!$H$28*P684</f>
        <v>0</v>
      </c>
      <c r="U684" s="78">
        <f>2.82/365*O684+'Breakdown Log'!$H$28*Q684</f>
        <v>0</v>
      </c>
    </row>
    <row r="685" spans="2:21" ht="14.4" customHeight="1" x14ac:dyDescent="0.4">
      <c r="B685" s="30">
        <f t="shared" si="65"/>
        <v>684</v>
      </c>
      <c r="C685" s="2" t="s">
        <v>3</v>
      </c>
      <c r="D685" s="2" t="s">
        <v>3</v>
      </c>
      <c r="E685" s="2">
        <v>144</v>
      </c>
      <c r="F685" s="2" t="s">
        <v>665</v>
      </c>
      <c r="G685" s="2">
        <v>717</v>
      </c>
      <c r="H685" s="2">
        <v>73</v>
      </c>
      <c r="I685" s="2" t="s">
        <v>677</v>
      </c>
      <c r="J685" s="31">
        <v>42322</v>
      </c>
      <c r="K685" s="31">
        <v>44347</v>
      </c>
      <c r="L685" s="31">
        <v>44926</v>
      </c>
      <c r="M685" s="2">
        <f t="shared" si="60"/>
        <v>580</v>
      </c>
      <c r="N685" s="2">
        <f>IFERROR(VLOOKUP($G685,'Breakdown Log'!$B$3:$E$940,2,FALSE),0)</f>
        <v>215</v>
      </c>
      <c r="O685" s="2">
        <f>IFERROR(VLOOKUP($G685,'Breakdown Log'!$B$3:$E$940,3,FALSE),0)</f>
        <v>365</v>
      </c>
      <c r="P685" s="2">
        <f t="shared" si="61"/>
        <v>0</v>
      </c>
      <c r="Q685" s="2">
        <f t="shared" si="62"/>
        <v>0</v>
      </c>
      <c r="R685" s="38">
        <f t="shared" si="63"/>
        <v>1.6610958904109587</v>
      </c>
      <c r="S685" s="76">
        <f t="shared" si="64"/>
        <v>2.82</v>
      </c>
      <c r="T685" s="38">
        <f>2.82/365*N685+'Breakdown Log'!$H$28*P685</f>
        <v>1.6610958904109587</v>
      </c>
      <c r="U685" s="78">
        <f>2.82/365*O685+'Breakdown Log'!$H$28*Q685</f>
        <v>2.82</v>
      </c>
    </row>
    <row r="686" spans="2:21" ht="14.4" customHeight="1" x14ac:dyDescent="0.4">
      <c r="B686" s="30">
        <f t="shared" si="65"/>
        <v>685</v>
      </c>
      <c r="C686" s="2" t="s">
        <v>3</v>
      </c>
      <c r="D686" s="2" t="s">
        <v>678</v>
      </c>
      <c r="E686" s="2">
        <v>141</v>
      </c>
      <c r="F686" s="2" t="s">
        <v>679</v>
      </c>
      <c r="G686" s="2">
        <v>718</v>
      </c>
      <c r="H686" s="2">
        <v>37</v>
      </c>
      <c r="I686" s="2" t="s">
        <v>680</v>
      </c>
      <c r="J686" s="31">
        <v>42287</v>
      </c>
      <c r="K686" s="31">
        <v>44347</v>
      </c>
      <c r="L686" s="31">
        <v>44926</v>
      </c>
      <c r="M686" s="2">
        <f t="shared" si="60"/>
        <v>580</v>
      </c>
      <c r="N686" s="2">
        <f>IFERROR(VLOOKUP($G686,'Breakdown Log'!$B$3:$E$940,2,FALSE),0)</f>
        <v>215</v>
      </c>
      <c r="O686" s="2">
        <f>IFERROR(VLOOKUP($G686,'Breakdown Log'!$B$3:$E$940,3,FALSE),0)</f>
        <v>365</v>
      </c>
      <c r="P686" s="2">
        <f t="shared" si="61"/>
        <v>0</v>
      </c>
      <c r="Q686" s="2">
        <f t="shared" si="62"/>
        <v>0</v>
      </c>
      <c r="R686" s="38">
        <f t="shared" si="63"/>
        <v>1.6610958904109587</v>
      </c>
      <c r="S686" s="76">
        <f t="shared" si="64"/>
        <v>2.82</v>
      </c>
      <c r="T686" s="38">
        <f>2.82/365*N686+'Breakdown Log'!$H$28*P686</f>
        <v>1.6610958904109587</v>
      </c>
      <c r="U686" s="78">
        <f>2.82/365*O686+'Breakdown Log'!$H$28*Q686</f>
        <v>2.82</v>
      </c>
    </row>
    <row r="687" spans="2:21" ht="14.4" customHeight="1" x14ac:dyDescent="0.4">
      <c r="B687" s="30">
        <f t="shared" si="65"/>
        <v>686</v>
      </c>
      <c r="C687" s="2" t="s">
        <v>3</v>
      </c>
      <c r="D687" s="2" t="s">
        <v>678</v>
      </c>
      <c r="E687" s="2">
        <v>141</v>
      </c>
      <c r="F687" s="2" t="s">
        <v>679</v>
      </c>
      <c r="G687" s="2">
        <v>719</v>
      </c>
      <c r="H687" s="2">
        <v>38</v>
      </c>
      <c r="I687" s="2" t="s">
        <v>213</v>
      </c>
      <c r="J687" s="31">
        <v>42920</v>
      </c>
      <c r="K687" s="31">
        <v>44347</v>
      </c>
      <c r="L687" s="31">
        <v>44926</v>
      </c>
      <c r="M687" s="2">
        <f t="shared" si="60"/>
        <v>580</v>
      </c>
      <c r="N687" s="2">
        <f>IFERROR(VLOOKUP($G687,'Breakdown Log'!$B$3:$E$940,2,FALSE),0)</f>
        <v>0</v>
      </c>
      <c r="O687" s="2">
        <f>IFERROR(VLOOKUP($G687,'Breakdown Log'!$B$3:$E$940,3,FALSE),0)</f>
        <v>0</v>
      </c>
      <c r="P687" s="2">
        <f t="shared" si="61"/>
        <v>215</v>
      </c>
      <c r="Q687" s="2">
        <f t="shared" si="62"/>
        <v>365</v>
      </c>
      <c r="R687" s="38">
        <f t="shared" si="63"/>
        <v>1.6610958904109587</v>
      </c>
      <c r="S687" s="76">
        <f t="shared" si="64"/>
        <v>2.82</v>
      </c>
      <c r="T687" s="38">
        <f>2.82/365*N687+'Breakdown Log'!$H$28*P687</f>
        <v>0</v>
      </c>
      <c r="U687" s="78">
        <f>2.82/365*O687+'Breakdown Log'!$H$28*Q687</f>
        <v>0</v>
      </c>
    </row>
    <row r="688" spans="2:21" ht="14.4" customHeight="1" x14ac:dyDescent="0.4">
      <c r="B688" s="30">
        <f t="shared" si="65"/>
        <v>687</v>
      </c>
      <c r="C688" s="2" t="s">
        <v>3</v>
      </c>
      <c r="D688" s="2" t="s">
        <v>678</v>
      </c>
      <c r="E688" s="2">
        <v>141</v>
      </c>
      <c r="F688" s="2" t="s">
        <v>679</v>
      </c>
      <c r="G688" s="2">
        <v>720</v>
      </c>
      <c r="H688" s="2">
        <v>39</v>
      </c>
      <c r="I688" s="2" t="s">
        <v>681</v>
      </c>
      <c r="J688" s="31">
        <v>42302</v>
      </c>
      <c r="K688" s="31">
        <v>44347</v>
      </c>
      <c r="L688" s="31">
        <v>44926</v>
      </c>
      <c r="M688" s="2">
        <f t="shared" si="60"/>
        <v>580</v>
      </c>
      <c r="N688" s="2">
        <f>IFERROR(VLOOKUP($G688,'Breakdown Log'!$B$3:$E$940,2,FALSE),0)</f>
        <v>215</v>
      </c>
      <c r="O688" s="2">
        <f>IFERROR(VLOOKUP($G688,'Breakdown Log'!$B$3:$E$940,3,FALSE),0)</f>
        <v>365</v>
      </c>
      <c r="P688" s="2">
        <f t="shared" si="61"/>
        <v>0</v>
      </c>
      <c r="Q688" s="2">
        <f t="shared" si="62"/>
        <v>0</v>
      </c>
      <c r="R688" s="38">
        <f t="shared" si="63"/>
        <v>1.6610958904109587</v>
      </c>
      <c r="S688" s="76">
        <f t="shared" si="64"/>
        <v>2.82</v>
      </c>
      <c r="T688" s="38">
        <f>2.82/365*N688+'Breakdown Log'!$H$28*P688</f>
        <v>1.6610958904109587</v>
      </c>
      <c r="U688" s="78">
        <f>2.82/365*O688+'Breakdown Log'!$H$28*Q688</f>
        <v>2.82</v>
      </c>
    </row>
    <row r="689" spans="2:21" ht="14.4" customHeight="1" x14ac:dyDescent="0.4">
      <c r="B689" s="30">
        <f t="shared" si="65"/>
        <v>688</v>
      </c>
      <c r="C689" s="2" t="s">
        <v>3</v>
      </c>
      <c r="D689" s="2" t="s">
        <v>678</v>
      </c>
      <c r="E689" s="2">
        <v>141</v>
      </c>
      <c r="F689" s="2" t="s">
        <v>679</v>
      </c>
      <c r="G689" s="2">
        <v>721</v>
      </c>
      <c r="H689" s="2">
        <v>40</v>
      </c>
      <c r="I689" s="2" t="s">
        <v>682</v>
      </c>
      <c r="J689" s="31">
        <v>42835</v>
      </c>
      <c r="K689" s="31">
        <v>44347</v>
      </c>
      <c r="L689" s="31">
        <v>44926</v>
      </c>
      <c r="M689" s="2">
        <f t="shared" si="60"/>
        <v>580</v>
      </c>
      <c r="N689" s="2">
        <f>IFERROR(VLOOKUP($G689,'Breakdown Log'!$B$3:$E$940,2,FALSE),0)</f>
        <v>0</v>
      </c>
      <c r="O689" s="2">
        <f>IFERROR(VLOOKUP($G689,'Breakdown Log'!$B$3:$E$940,3,FALSE),0)</f>
        <v>0</v>
      </c>
      <c r="P689" s="2">
        <f t="shared" si="61"/>
        <v>215</v>
      </c>
      <c r="Q689" s="2">
        <f t="shared" si="62"/>
        <v>365</v>
      </c>
      <c r="R689" s="38">
        <f t="shared" si="63"/>
        <v>1.6610958904109587</v>
      </c>
      <c r="S689" s="76">
        <f t="shared" si="64"/>
        <v>2.82</v>
      </c>
      <c r="T689" s="38">
        <f>2.82/365*N689+'Breakdown Log'!$H$28*P689</f>
        <v>0</v>
      </c>
      <c r="U689" s="78">
        <f>2.82/365*O689+'Breakdown Log'!$H$28*Q689</f>
        <v>0</v>
      </c>
    </row>
    <row r="690" spans="2:21" ht="14.4" customHeight="1" x14ac:dyDescent="0.4">
      <c r="B690" s="30">
        <f t="shared" si="65"/>
        <v>689</v>
      </c>
      <c r="C690" s="2" t="s">
        <v>3</v>
      </c>
      <c r="D690" s="2" t="s">
        <v>678</v>
      </c>
      <c r="E690" s="2">
        <v>141</v>
      </c>
      <c r="F690" s="2" t="s">
        <v>679</v>
      </c>
      <c r="G690" s="2">
        <v>722</v>
      </c>
      <c r="H690" s="2">
        <v>41</v>
      </c>
      <c r="I690" s="2" t="s">
        <v>167</v>
      </c>
      <c r="J690" s="31">
        <v>42907</v>
      </c>
      <c r="K690" s="31">
        <v>44347</v>
      </c>
      <c r="L690" s="31">
        <v>44926</v>
      </c>
      <c r="M690" s="2">
        <f t="shared" si="60"/>
        <v>580</v>
      </c>
      <c r="N690" s="2">
        <f>IFERROR(VLOOKUP($G690,'Breakdown Log'!$B$3:$E$940,2,FALSE),0)</f>
        <v>0</v>
      </c>
      <c r="O690" s="2">
        <f>IFERROR(VLOOKUP($G690,'Breakdown Log'!$B$3:$E$940,3,FALSE),0)</f>
        <v>0</v>
      </c>
      <c r="P690" s="2">
        <f t="shared" si="61"/>
        <v>215</v>
      </c>
      <c r="Q690" s="2">
        <f t="shared" si="62"/>
        <v>365</v>
      </c>
      <c r="R690" s="38">
        <f t="shared" si="63"/>
        <v>1.6610958904109587</v>
      </c>
      <c r="S690" s="76">
        <f t="shared" si="64"/>
        <v>2.82</v>
      </c>
      <c r="T690" s="38">
        <f>2.82/365*N690+'Breakdown Log'!$H$28*P690</f>
        <v>0</v>
      </c>
      <c r="U690" s="78">
        <f>2.82/365*O690+'Breakdown Log'!$H$28*Q690</f>
        <v>0</v>
      </c>
    </row>
    <row r="691" spans="2:21" ht="14.4" customHeight="1" x14ac:dyDescent="0.4">
      <c r="B691" s="30">
        <f t="shared" si="65"/>
        <v>690</v>
      </c>
      <c r="C691" s="2" t="s">
        <v>3</v>
      </c>
      <c r="D691" s="2" t="s">
        <v>678</v>
      </c>
      <c r="E691" s="2">
        <v>141</v>
      </c>
      <c r="F691" s="2" t="s">
        <v>679</v>
      </c>
      <c r="G691" s="2">
        <v>723</v>
      </c>
      <c r="H691" s="2">
        <v>42</v>
      </c>
      <c r="I691" s="2" t="s">
        <v>683</v>
      </c>
      <c r="J691" s="31">
        <v>42926</v>
      </c>
      <c r="K691" s="31">
        <v>44347</v>
      </c>
      <c r="L691" s="31">
        <v>44926</v>
      </c>
      <c r="M691" s="2">
        <f t="shared" si="60"/>
        <v>580</v>
      </c>
      <c r="N691" s="2">
        <f>IFERROR(VLOOKUP($G691,'Breakdown Log'!$B$3:$E$940,2,FALSE),0)</f>
        <v>0</v>
      </c>
      <c r="O691" s="2">
        <f>IFERROR(VLOOKUP($G691,'Breakdown Log'!$B$3:$E$940,3,FALSE),0)</f>
        <v>0</v>
      </c>
      <c r="P691" s="2">
        <f t="shared" si="61"/>
        <v>215</v>
      </c>
      <c r="Q691" s="2">
        <f t="shared" si="62"/>
        <v>365</v>
      </c>
      <c r="R691" s="38">
        <f t="shared" si="63"/>
        <v>1.6610958904109587</v>
      </c>
      <c r="S691" s="76">
        <f t="shared" si="64"/>
        <v>2.82</v>
      </c>
      <c r="T691" s="38">
        <f>2.82/365*N691+'Breakdown Log'!$H$28*P691</f>
        <v>0</v>
      </c>
      <c r="U691" s="78">
        <f>2.82/365*O691+'Breakdown Log'!$H$28*Q691</f>
        <v>0</v>
      </c>
    </row>
    <row r="692" spans="2:21" ht="14.4" customHeight="1" x14ac:dyDescent="0.4">
      <c r="B692" s="30">
        <f t="shared" si="65"/>
        <v>691</v>
      </c>
      <c r="C692" s="2" t="s">
        <v>142</v>
      </c>
      <c r="D692" s="2" t="s">
        <v>595</v>
      </c>
      <c r="E692" s="2">
        <v>868</v>
      </c>
      <c r="F692" s="2" t="s">
        <v>595</v>
      </c>
      <c r="G692" s="2">
        <v>724</v>
      </c>
      <c r="H692" s="2">
        <v>61</v>
      </c>
      <c r="I692" s="2" t="s">
        <v>684</v>
      </c>
      <c r="J692" s="31">
        <v>42598</v>
      </c>
      <c r="K692" s="31">
        <v>44347</v>
      </c>
      <c r="L692" s="31">
        <v>44926</v>
      </c>
      <c r="M692" s="2">
        <f t="shared" si="60"/>
        <v>580</v>
      </c>
      <c r="N692" s="2">
        <f>IFERROR(VLOOKUP($G692,'Breakdown Log'!$B$3:$E$940,2,FALSE),0)</f>
        <v>0</v>
      </c>
      <c r="O692" s="2">
        <f>IFERROR(VLOOKUP($G692,'Breakdown Log'!$B$3:$E$940,3,FALSE),0)</f>
        <v>0</v>
      </c>
      <c r="P692" s="2">
        <f t="shared" si="61"/>
        <v>215</v>
      </c>
      <c r="Q692" s="2">
        <f t="shared" si="62"/>
        <v>365</v>
      </c>
      <c r="R692" s="38">
        <f t="shared" si="63"/>
        <v>1.6610958904109587</v>
      </c>
      <c r="S692" s="76">
        <f t="shared" si="64"/>
        <v>2.82</v>
      </c>
      <c r="T692" s="38">
        <f>2.82/365*N692+'Breakdown Log'!$H$28*P692</f>
        <v>0</v>
      </c>
      <c r="U692" s="78">
        <f>2.82/365*O692+'Breakdown Log'!$H$28*Q692</f>
        <v>0</v>
      </c>
    </row>
    <row r="693" spans="2:21" ht="14.4" customHeight="1" x14ac:dyDescent="0.4">
      <c r="B693" s="30">
        <f t="shared" si="65"/>
        <v>692</v>
      </c>
      <c r="C693" s="2" t="s">
        <v>142</v>
      </c>
      <c r="D693" s="2" t="s">
        <v>595</v>
      </c>
      <c r="E693" s="2">
        <v>868</v>
      </c>
      <c r="F693" s="2" t="s">
        <v>595</v>
      </c>
      <c r="G693" s="2">
        <v>725</v>
      </c>
      <c r="H693" s="2">
        <v>62</v>
      </c>
      <c r="I693" s="2" t="s">
        <v>685</v>
      </c>
      <c r="J693" s="31">
        <v>42291</v>
      </c>
      <c r="K693" s="31">
        <v>44347</v>
      </c>
      <c r="L693" s="31">
        <v>44926</v>
      </c>
      <c r="M693" s="2">
        <f t="shared" si="60"/>
        <v>580</v>
      </c>
      <c r="N693" s="2">
        <f>IFERROR(VLOOKUP($G693,'Breakdown Log'!$B$3:$E$940,2,FALSE),0)</f>
        <v>0</v>
      </c>
      <c r="O693" s="2">
        <f>IFERROR(VLOOKUP($G693,'Breakdown Log'!$B$3:$E$940,3,FALSE),0)</f>
        <v>0</v>
      </c>
      <c r="P693" s="2">
        <f t="shared" si="61"/>
        <v>215</v>
      </c>
      <c r="Q693" s="2">
        <f t="shared" si="62"/>
        <v>365</v>
      </c>
      <c r="R693" s="38">
        <f t="shared" si="63"/>
        <v>1.6610958904109587</v>
      </c>
      <c r="S693" s="76">
        <f t="shared" si="64"/>
        <v>2.82</v>
      </c>
      <c r="T693" s="38">
        <f>2.82/365*N693+'Breakdown Log'!$H$28*P693</f>
        <v>0</v>
      </c>
      <c r="U693" s="78">
        <f>2.82/365*O693+'Breakdown Log'!$H$28*Q693</f>
        <v>0</v>
      </c>
    </row>
    <row r="694" spans="2:21" ht="14.4" customHeight="1" x14ac:dyDescent="0.4">
      <c r="B694" s="30">
        <f t="shared" si="65"/>
        <v>693</v>
      </c>
      <c r="C694" s="2" t="s">
        <v>142</v>
      </c>
      <c r="D694" s="2" t="s">
        <v>595</v>
      </c>
      <c r="E694" s="2">
        <v>868</v>
      </c>
      <c r="F694" s="2" t="s">
        <v>595</v>
      </c>
      <c r="G694" s="2">
        <v>726</v>
      </c>
      <c r="H694" s="2">
        <v>63</v>
      </c>
      <c r="I694" s="2" t="s">
        <v>686</v>
      </c>
      <c r="J694" s="31">
        <v>42345</v>
      </c>
      <c r="K694" s="31">
        <v>44347</v>
      </c>
      <c r="L694" s="31">
        <v>44926</v>
      </c>
      <c r="M694" s="2">
        <f t="shared" si="60"/>
        <v>580</v>
      </c>
      <c r="N694" s="2">
        <f>IFERROR(VLOOKUP($G694,'Breakdown Log'!$B$3:$E$940,2,FALSE),0)</f>
        <v>0</v>
      </c>
      <c r="O694" s="2">
        <f>IFERROR(VLOOKUP($G694,'Breakdown Log'!$B$3:$E$940,3,FALSE),0)</f>
        <v>0</v>
      </c>
      <c r="P694" s="2">
        <f t="shared" si="61"/>
        <v>215</v>
      </c>
      <c r="Q694" s="2">
        <f t="shared" si="62"/>
        <v>365</v>
      </c>
      <c r="R694" s="38">
        <f t="shared" si="63"/>
        <v>1.6610958904109587</v>
      </c>
      <c r="S694" s="76">
        <f t="shared" si="64"/>
        <v>2.82</v>
      </c>
      <c r="T694" s="38">
        <f>2.82/365*N694+'Breakdown Log'!$H$28*P694</f>
        <v>0</v>
      </c>
      <c r="U694" s="78">
        <f>2.82/365*O694+'Breakdown Log'!$H$28*Q694</f>
        <v>0</v>
      </c>
    </row>
    <row r="695" spans="2:21" ht="14.4" customHeight="1" x14ac:dyDescent="0.4">
      <c r="B695" s="30">
        <f t="shared" si="65"/>
        <v>694</v>
      </c>
      <c r="C695" s="2" t="s">
        <v>151</v>
      </c>
      <c r="D695" s="2" t="s">
        <v>687</v>
      </c>
      <c r="E695" s="2">
        <v>1067</v>
      </c>
      <c r="F695" s="2" t="s">
        <v>688</v>
      </c>
      <c r="G695" s="2">
        <v>727</v>
      </c>
      <c r="H695" s="2">
        <v>1</v>
      </c>
      <c r="I695" s="2" t="s">
        <v>689</v>
      </c>
      <c r="J695" s="31">
        <v>42190</v>
      </c>
      <c r="K695" s="31">
        <v>44347</v>
      </c>
      <c r="L695" s="31">
        <v>44926</v>
      </c>
      <c r="M695" s="2">
        <f t="shared" si="60"/>
        <v>580</v>
      </c>
      <c r="N695" s="2">
        <f>IFERROR(VLOOKUP($G695,'Breakdown Log'!$B$3:$E$940,2,FALSE),0)</f>
        <v>0</v>
      </c>
      <c r="O695" s="2">
        <f>IFERROR(VLOOKUP($G695,'Breakdown Log'!$B$3:$E$940,3,FALSE),0)</f>
        <v>0</v>
      </c>
      <c r="P695" s="2">
        <f t="shared" si="61"/>
        <v>215</v>
      </c>
      <c r="Q695" s="2">
        <f t="shared" si="62"/>
        <v>365</v>
      </c>
      <c r="R695" s="38">
        <f t="shared" si="63"/>
        <v>1.6610958904109587</v>
      </c>
      <c r="S695" s="76">
        <f t="shared" si="64"/>
        <v>2.82</v>
      </c>
      <c r="T695" s="38">
        <f>2.82/365*N695+'Breakdown Log'!$H$28*P695</f>
        <v>0</v>
      </c>
      <c r="U695" s="78">
        <f>2.82/365*O695+'Breakdown Log'!$H$28*Q695</f>
        <v>0</v>
      </c>
    </row>
    <row r="696" spans="2:21" ht="14.4" customHeight="1" x14ac:dyDescent="0.4">
      <c r="B696" s="30">
        <f t="shared" si="65"/>
        <v>695</v>
      </c>
      <c r="C696" s="2" t="s">
        <v>151</v>
      </c>
      <c r="D696" s="2" t="s">
        <v>687</v>
      </c>
      <c r="E696" s="2">
        <v>1067</v>
      </c>
      <c r="F696" s="2" t="s">
        <v>688</v>
      </c>
      <c r="G696" s="2">
        <v>728</v>
      </c>
      <c r="H696" s="2">
        <v>2</v>
      </c>
      <c r="I696" s="2" t="s">
        <v>690</v>
      </c>
      <c r="J696" s="31">
        <v>42200</v>
      </c>
      <c r="K696" s="31">
        <v>44347</v>
      </c>
      <c r="L696" s="31">
        <v>44926</v>
      </c>
      <c r="M696" s="2">
        <f t="shared" si="60"/>
        <v>580</v>
      </c>
      <c r="N696" s="2">
        <f>IFERROR(VLOOKUP($G696,'Breakdown Log'!$B$3:$E$940,2,FALSE),0)</f>
        <v>0</v>
      </c>
      <c r="O696" s="2">
        <f>IFERROR(VLOOKUP($G696,'Breakdown Log'!$B$3:$E$940,3,FALSE),0)</f>
        <v>0</v>
      </c>
      <c r="P696" s="2">
        <f t="shared" si="61"/>
        <v>215</v>
      </c>
      <c r="Q696" s="2">
        <f t="shared" si="62"/>
        <v>365</v>
      </c>
      <c r="R696" s="38">
        <f t="shared" si="63"/>
        <v>1.6610958904109587</v>
      </c>
      <c r="S696" s="76">
        <f t="shared" si="64"/>
        <v>2.82</v>
      </c>
      <c r="T696" s="38">
        <f>2.82/365*N696+'Breakdown Log'!$H$28*P696</f>
        <v>0</v>
      </c>
      <c r="U696" s="78">
        <f>2.82/365*O696+'Breakdown Log'!$H$28*Q696</f>
        <v>0</v>
      </c>
    </row>
    <row r="697" spans="2:21" ht="14.4" customHeight="1" x14ac:dyDescent="0.4">
      <c r="B697" s="30">
        <f t="shared" si="65"/>
        <v>696</v>
      </c>
      <c r="C697" s="2" t="s">
        <v>151</v>
      </c>
      <c r="D697" s="2" t="s">
        <v>687</v>
      </c>
      <c r="E697" s="2">
        <v>1067</v>
      </c>
      <c r="F697" s="2" t="s">
        <v>688</v>
      </c>
      <c r="G697" s="2">
        <v>729</v>
      </c>
      <c r="H697" s="2">
        <v>3</v>
      </c>
      <c r="I697" s="2" t="s">
        <v>691</v>
      </c>
      <c r="J697" s="31">
        <v>42267</v>
      </c>
      <c r="K697" s="31">
        <v>44347</v>
      </c>
      <c r="L697" s="31">
        <v>44926</v>
      </c>
      <c r="M697" s="2">
        <f t="shared" si="60"/>
        <v>580</v>
      </c>
      <c r="N697" s="2">
        <f>IFERROR(VLOOKUP($G697,'Breakdown Log'!$B$3:$E$940,2,FALSE),0)</f>
        <v>0</v>
      </c>
      <c r="O697" s="2">
        <f>IFERROR(VLOOKUP($G697,'Breakdown Log'!$B$3:$E$940,3,FALSE),0)</f>
        <v>0</v>
      </c>
      <c r="P697" s="2">
        <f t="shared" si="61"/>
        <v>215</v>
      </c>
      <c r="Q697" s="2">
        <f t="shared" si="62"/>
        <v>365</v>
      </c>
      <c r="R697" s="38">
        <f t="shared" si="63"/>
        <v>1.6610958904109587</v>
      </c>
      <c r="S697" s="76">
        <f t="shared" si="64"/>
        <v>2.82</v>
      </c>
      <c r="T697" s="38">
        <f>2.82/365*N697+'Breakdown Log'!$H$28*P697</f>
        <v>0</v>
      </c>
      <c r="U697" s="78">
        <f>2.82/365*O697+'Breakdown Log'!$H$28*Q697</f>
        <v>0</v>
      </c>
    </row>
    <row r="698" spans="2:21" ht="14.4" customHeight="1" x14ac:dyDescent="0.4">
      <c r="B698" s="30">
        <f t="shared" si="65"/>
        <v>697</v>
      </c>
      <c r="C698" s="2" t="s">
        <v>151</v>
      </c>
      <c r="D698" s="2" t="s">
        <v>687</v>
      </c>
      <c r="E698" s="2">
        <v>1067</v>
      </c>
      <c r="F698" s="2" t="s">
        <v>688</v>
      </c>
      <c r="G698" s="2">
        <v>730</v>
      </c>
      <c r="H698" s="2">
        <v>4</v>
      </c>
      <c r="I698" s="2" t="s">
        <v>692</v>
      </c>
      <c r="J698" s="31">
        <v>42255</v>
      </c>
      <c r="K698" s="31">
        <v>44347</v>
      </c>
      <c r="L698" s="31">
        <v>44926</v>
      </c>
      <c r="M698" s="2">
        <f t="shared" si="60"/>
        <v>580</v>
      </c>
      <c r="N698" s="2">
        <f>IFERROR(VLOOKUP($G698,'Breakdown Log'!$B$3:$E$940,2,FALSE),0)</f>
        <v>0</v>
      </c>
      <c r="O698" s="2">
        <f>IFERROR(VLOOKUP($G698,'Breakdown Log'!$B$3:$E$940,3,FALSE),0)</f>
        <v>0</v>
      </c>
      <c r="P698" s="2">
        <f t="shared" si="61"/>
        <v>215</v>
      </c>
      <c r="Q698" s="2">
        <f t="shared" si="62"/>
        <v>365</v>
      </c>
      <c r="R698" s="38">
        <f t="shared" si="63"/>
        <v>1.6610958904109587</v>
      </c>
      <c r="S698" s="76">
        <f t="shared" si="64"/>
        <v>2.82</v>
      </c>
      <c r="T698" s="38">
        <f>2.82/365*N698+'Breakdown Log'!$H$28*P698</f>
        <v>0</v>
      </c>
      <c r="U698" s="78">
        <f>2.82/365*O698+'Breakdown Log'!$H$28*Q698</f>
        <v>0</v>
      </c>
    </row>
    <row r="699" spans="2:21" ht="14.4" customHeight="1" x14ac:dyDescent="0.4">
      <c r="B699" s="30">
        <f t="shared" si="65"/>
        <v>698</v>
      </c>
      <c r="C699" s="2" t="s">
        <v>151</v>
      </c>
      <c r="D699" s="2" t="s">
        <v>687</v>
      </c>
      <c r="E699" s="2">
        <v>1067</v>
      </c>
      <c r="F699" s="2" t="s">
        <v>688</v>
      </c>
      <c r="G699" s="2">
        <v>731</v>
      </c>
      <c r="H699" s="2">
        <v>5</v>
      </c>
      <c r="I699" s="2" t="s">
        <v>693</v>
      </c>
      <c r="J699" s="31">
        <v>42216</v>
      </c>
      <c r="K699" s="31">
        <v>44347</v>
      </c>
      <c r="L699" s="31">
        <v>44926</v>
      </c>
      <c r="M699" s="2">
        <f t="shared" si="60"/>
        <v>580</v>
      </c>
      <c r="N699" s="2">
        <f>IFERROR(VLOOKUP($G699,'Breakdown Log'!$B$3:$E$940,2,FALSE),0)</f>
        <v>0</v>
      </c>
      <c r="O699" s="2">
        <f>IFERROR(VLOOKUP($G699,'Breakdown Log'!$B$3:$E$940,3,FALSE),0)</f>
        <v>0</v>
      </c>
      <c r="P699" s="2">
        <f t="shared" si="61"/>
        <v>215</v>
      </c>
      <c r="Q699" s="2">
        <f t="shared" si="62"/>
        <v>365</v>
      </c>
      <c r="R699" s="38">
        <f t="shared" si="63"/>
        <v>1.6610958904109587</v>
      </c>
      <c r="S699" s="76">
        <f t="shared" si="64"/>
        <v>2.82</v>
      </c>
      <c r="T699" s="38">
        <f>2.82/365*N699+'Breakdown Log'!$H$28*P699</f>
        <v>0</v>
      </c>
      <c r="U699" s="78">
        <f>2.82/365*O699+'Breakdown Log'!$H$28*Q699</f>
        <v>0</v>
      </c>
    </row>
    <row r="700" spans="2:21" ht="14.4" customHeight="1" x14ac:dyDescent="0.4">
      <c r="B700" s="30">
        <f t="shared" si="65"/>
        <v>699</v>
      </c>
      <c r="C700" s="2" t="s">
        <v>151</v>
      </c>
      <c r="D700" s="2" t="s">
        <v>687</v>
      </c>
      <c r="E700" s="2">
        <v>1067</v>
      </c>
      <c r="F700" s="2" t="s">
        <v>688</v>
      </c>
      <c r="G700" s="2">
        <v>732</v>
      </c>
      <c r="H700" s="2">
        <v>6</v>
      </c>
      <c r="I700" s="2" t="s">
        <v>694</v>
      </c>
      <c r="J700" s="31">
        <v>42216</v>
      </c>
      <c r="K700" s="31">
        <v>44347</v>
      </c>
      <c r="L700" s="31">
        <v>44926</v>
      </c>
      <c r="M700" s="2">
        <f t="shared" si="60"/>
        <v>580</v>
      </c>
      <c r="N700" s="2">
        <f>IFERROR(VLOOKUP($G700,'Breakdown Log'!$B$3:$E$940,2,FALSE),0)</f>
        <v>0</v>
      </c>
      <c r="O700" s="2">
        <f>IFERROR(VLOOKUP($G700,'Breakdown Log'!$B$3:$E$940,3,FALSE),0)</f>
        <v>0</v>
      </c>
      <c r="P700" s="2">
        <f t="shared" si="61"/>
        <v>215</v>
      </c>
      <c r="Q700" s="2">
        <f t="shared" si="62"/>
        <v>365</v>
      </c>
      <c r="R700" s="38">
        <f t="shared" si="63"/>
        <v>1.6610958904109587</v>
      </c>
      <c r="S700" s="76">
        <f t="shared" si="64"/>
        <v>2.82</v>
      </c>
      <c r="T700" s="38">
        <f>2.82/365*N700+'Breakdown Log'!$H$28*P700</f>
        <v>0</v>
      </c>
      <c r="U700" s="78">
        <f>2.82/365*O700+'Breakdown Log'!$H$28*Q700</f>
        <v>0</v>
      </c>
    </row>
    <row r="701" spans="2:21" ht="14.4" customHeight="1" x14ac:dyDescent="0.4">
      <c r="B701" s="30">
        <f t="shared" si="65"/>
        <v>700</v>
      </c>
      <c r="C701" s="2" t="s">
        <v>151</v>
      </c>
      <c r="D701" s="2" t="s">
        <v>687</v>
      </c>
      <c r="E701" s="2">
        <v>1067</v>
      </c>
      <c r="F701" s="2" t="s">
        <v>688</v>
      </c>
      <c r="G701" s="2">
        <v>733</v>
      </c>
      <c r="H701" s="2">
        <v>7</v>
      </c>
      <c r="I701" s="2" t="s">
        <v>695</v>
      </c>
      <c r="J701" s="31">
        <v>42171</v>
      </c>
      <c r="K701" s="31">
        <v>44347</v>
      </c>
      <c r="L701" s="31">
        <v>44926</v>
      </c>
      <c r="M701" s="2">
        <f t="shared" si="60"/>
        <v>580</v>
      </c>
      <c r="N701" s="2">
        <f>IFERROR(VLOOKUP($G701,'Breakdown Log'!$B$3:$E$940,2,FALSE),0)</f>
        <v>0</v>
      </c>
      <c r="O701" s="2">
        <f>IFERROR(VLOOKUP($G701,'Breakdown Log'!$B$3:$E$940,3,FALSE),0)</f>
        <v>0</v>
      </c>
      <c r="P701" s="2">
        <f t="shared" si="61"/>
        <v>215</v>
      </c>
      <c r="Q701" s="2">
        <f t="shared" si="62"/>
        <v>365</v>
      </c>
      <c r="R701" s="38">
        <f t="shared" si="63"/>
        <v>1.6610958904109587</v>
      </c>
      <c r="S701" s="76">
        <f t="shared" si="64"/>
        <v>2.82</v>
      </c>
      <c r="T701" s="38">
        <f>2.82/365*N701+'Breakdown Log'!$H$28*P701</f>
        <v>0</v>
      </c>
      <c r="U701" s="78">
        <f>2.82/365*O701+'Breakdown Log'!$H$28*Q701</f>
        <v>0</v>
      </c>
    </row>
    <row r="702" spans="2:21" ht="14.4" customHeight="1" x14ac:dyDescent="0.4">
      <c r="B702" s="30">
        <f t="shared" si="65"/>
        <v>701</v>
      </c>
      <c r="C702" s="2" t="s">
        <v>151</v>
      </c>
      <c r="D702" s="2" t="s">
        <v>687</v>
      </c>
      <c r="E702" s="2">
        <v>1067</v>
      </c>
      <c r="F702" s="2" t="s">
        <v>688</v>
      </c>
      <c r="G702" s="2">
        <v>734</v>
      </c>
      <c r="H702" s="2">
        <v>8</v>
      </c>
      <c r="I702" s="2" t="s">
        <v>696</v>
      </c>
      <c r="J702" s="31">
        <v>42216</v>
      </c>
      <c r="K702" s="31">
        <v>44347</v>
      </c>
      <c r="L702" s="31">
        <v>44926</v>
      </c>
      <c r="M702" s="2">
        <f t="shared" si="60"/>
        <v>580</v>
      </c>
      <c r="N702" s="2">
        <f>IFERROR(VLOOKUP($G702,'Breakdown Log'!$B$3:$E$940,2,FALSE),0)</f>
        <v>0</v>
      </c>
      <c r="O702" s="2">
        <f>IFERROR(VLOOKUP($G702,'Breakdown Log'!$B$3:$E$940,3,FALSE),0)</f>
        <v>0</v>
      </c>
      <c r="P702" s="2">
        <f t="shared" si="61"/>
        <v>215</v>
      </c>
      <c r="Q702" s="2">
        <f t="shared" si="62"/>
        <v>365</v>
      </c>
      <c r="R702" s="38">
        <f t="shared" si="63"/>
        <v>1.6610958904109587</v>
      </c>
      <c r="S702" s="76">
        <f t="shared" si="64"/>
        <v>2.82</v>
      </c>
      <c r="T702" s="38">
        <f>2.82/365*N702+'Breakdown Log'!$H$28*P702</f>
        <v>0</v>
      </c>
      <c r="U702" s="78">
        <f>2.82/365*O702+'Breakdown Log'!$H$28*Q702</f>
        <v>0</v>
      </c>
    </row>
    <row r="703" spans="2:21" ht="14.4" customHeight="1" x14ac:dyDescent="0.4">
      <c r="B703" s="30">
        <f t="shared" si="65"/>
        <v>702</v>
      </c>
      <c r="C703" s="2" t="s">
        <v>151</v>
      </c>
      <c r="D703" s="2" t="s">
        <v>687</v>
      </c>
      <c r="E703" s="2">
        <v>1067</v>
      </c>
      <c r="F703" s="2" t="s">
        <v>688</v>
      </c>
      <c r="G703" s="2">
        <v>735</v>
      </c>
      <c r="H703" s="2">
        <v>9</v>
      </c>
      <c r="I703" s="2" t="s">
        <v>697</v>
      </c>
      <c r="J703" s="31">
        <v>42267</v>
      </c>
      <c r="K703" s="31">
        <v>44347</v>
      </c>
      <c r="L703" s="31">
        <v>44926</v>
      </c>
      <c r="M703" s="2">
        <f t="shared" si="60"/>
        <v>580</v>
      </c>
      <c r="N703" s="2">
        <f>IFERROR(VLOOKUP($G703,'Breakdown Log'!$B$3:$E$940,2,FALSE),0)</f>
        <v>215</v>
      </c>
      <c r="O703" s="2">
        <f>IFERROR(VLOOKUP($G703,'Breakdown Log'!$B$3:$E$940,3,FALSE),0)</f>
        <v>365</v>
      </c>
      <c r="P703" s="2">
        <f t="shared" si="61"/>
        <v>0</v>
      </c>
      <c r="Q703" s="2">
        <f t="shared" si="62"/>
        <v>0</v>
      </c>
      <c r="R703" s="38">
        <f t="shared" si="63"/>
        <v>1.6610958904109587</v>
      </c>
      <c r="S703" s="76">
        <f t="shared" si="64"/>
        <v>2.82</v>
      </c>
      <c r="T703" s="38">
        <f>2.82/365*N703+'Breakdown Log'!$H$28*P703</f>
        <v>1.6610958904109587</v>
      </c>
      <c r="U703" s="78">
        <f>2.82/365*O703+'Breakdown Log'!$H$28*Q703</f>
        <v>2.82</v>
      </c>
    </row>
    <row r="704" spans="2:21" ht="14.4" customHeight="1" x14ac:dyDescent="0.4">
      <c r="B704" s="30">
        <f t="shared" si="65"/>
        <v>703</v>
      </c>
      <c r="C704" s="2" t="s">
        <v>151</v>
      </c>
      <c r="D704" s="2" t="s">
        <v>687</v>
      </c>
      <c r="E704" s="2">
        <v>1067</v>
      </c>
      <c r="F704" s="2" t="s">
        <v>688</v>
      </c>
      <c r="G704" s="2">
        <v>736</v>
      </c>
      <c r="H704" s="2">
        <v>10</v>
      </c>
      <c r="I704" s="2" t="s">
        <v>698</v>
      </c>
      <c r="J704" s="31">
        <v>42805</v>
      </c>
      <c r="K704" s="31">
        <v>44347</v>
      </c>
      <c r="L704" s="31">
        <v>44926</v>
      </c>
      <c r="M704" s="2">
        <f t="shared" si="60"/>
        <v>580</v>
      </c>
      <c r="N704" s="2">
        <f>IFERROR(VLOOKUP($G704,'Breakdown Log'!$B$3:$E$940,2,FALSE),0)</f>
        <v>215</v>
      </c>
      <c r="O704" s="2">
        <f>IFERROR(VLOOKUP($G704,'Breakdown Log'!$B$3:$E$940,3,FALSE),0)</f>
        <v>365</v>
      </c>
      <c r="P704" s="2">
        <f t="shared" si="61"/>
        <v>0</v>
      </c>
      <c r="Q704" s="2">
        <f t="shared" si="62"/>
        <v>0</v>
      </c>
      <c r="R704" s="38">
        <f t="shared" si="63"/>
        <v>1.6610958904109587</v>
      </c>
      <c r="S704" s="76">
        <f t="shared" si="64"/>
        <v>2.82</v>
      </c>
      <c r="T704" s="38">
        <f>2.82/365*N704+'Breakdown Log'!$H$28*P704</f>
        <v>1.6610958904109587</v>
      </c>
      <c r="U704" s="78">
        <f>2.82/365*O704+'Breakdown Log'!$H$28*Q704</f>
        <v>2.82</v>
      </c>
    </row>
    <row r="705" spans="2:21" ht="14.4" customHeight="1" x14ac:dyDescent="0.4">
      <c r="B705" s="30">
        <f t="shared" si="65"/>
        <v>704</v>
      </c>
      <c r="C705" s="2" t="s">
        <v>151</v>
      </c>
      <c r="D705" s="2" t="s">
        <v>687</v>
      </c>
      <c r="E705" s="2">
        <v>1067</v>
      </c>
      <c r="F705" s="2" t="s">
        <v>688</v>
      </c>
      <c r="G705" s="2">
        <v>737</v>
      </c>
      <c r="H705" s="2">
        <v>11</v>
      </c>
      <c r="I705" s="2" t="s">
        <v>699</v>
      </c>
      <c r="J705" s="31">
        <v>42653</v>
      </c>
      <c r="K705" s="31">
        <v>44347</v>
      </c>
      <c r="L705" s="31">
        <v>44926</v>
      </c>
      <c r="M705" s="2">
        <f t="shared" si="60"/>
        <v>580</v>
      </c>
      <c r="N705" s="2">
        <f>IFERROR(VLOOKUP($G705,'Breakdown Log'!$B$3:$E$940,2,FALSE),0)</f>
        <v>215</v>
      </c>
      <c r="O705" s="2">
        <f>IFERROR(VLOOKUP($G705,'Breakdown Log'!$B$3:$E$940,3,FALSE),0)</f>
        <v>365</v>
      </c>
      <c r="P705" s="2">
        <f t="shared" si="61"/>
        <v>0</v>
      </c>
      <c r="Q705" s="2">
        <f t="shared" si="62"/>
        <v>0</v>
      </c>
      <c r="R705" s="38">
        <f t="shared" si="63"/>
        <v>1.6610958904109587</v>
      </c>
      <c r="S705" s="76">
        <f t="shared" si="64"/>
        <v>2.82</v>
      </c>
      <c r="T705" s="38">
        <f>2.82/365*N705+'Breakdown Log'!$H$28*P705</f>
        <v>1.6610958904109587</v>
      </c>
      <c r="U705" s="78">
        <f>2.82/365*O705+'Breakdown Log'!$H$28*Q705</f>
        <v>2.82</v>
      </c>
    </row>
    <row r="706" spans="2:21" ht="14.4" customHeight="1" x14ac:dyDescent="0.4">
      <c r="B706" s="30">
        <f t="shared" si="65"/>
        <v>705</v>
      </c>
      <c r="C706" s="2" t="s">
        <v>151</v>
      </c>
      <c r="D706" s="2" t="s">
        <v>687</v>
      </c>
      <c r="E706" s="2">
        <v>1067</v>
      </c>
      <c r="F706" s="2" t="s">
        <v>688</v>
      </c>
      <c r="G706" s="2">
        <v>738</v>
      </c>
      <c r="H706" s="2">
        <v>12</v>
      </c>
      <c r="I706" s="2" t="s">
        <v>700</v>
      </c>
      <c r="J706" s="31">
        <v>42216</v>
      </c>
      <c r="K706" s="31">
        <v>44347</v>
      </c>
      <c r="L706" s="31">
        <v>44926</v>
      </c>
      <c r="M706" s="2">
        <f t="shared" ref="M706:M769" si="66">IFERROR(L706-K706+1,0)</f>
        <v>580</v>
      </c>
      <c r="N706" s="2">
        <f>IFERROR(VLOOKUP($G706,'Breakdown Log'!$B$3:$E$940,2,FALSE),0)</f>
        <v>0</v>
      </c>
      <c r="O706" s="2">
        <f>IFERROR(VLOOKUP($G706,'Breakdown Log'!$B$3:$E$940,3,FALSE),0)</f>
        <v>0</v>
      </c>
      <c r="P706" s="2">
        <f t="shared" si="61"/>
        <v>215</v>
      </c>
      <c r="Q706" s="2">
        <f t="shared" si="62"/>
        <v>365</v>
      </c>
      <c r="R706" s="38">
        <f t="shared" si="63"/>
        <v>1.6610958904109587</v>
      </c>
      <c r="S706" s="76">
        <f t="shared" si="64"/>
        <v>2.82</v>
      </c>
      <c r="T706" s="38">
        <f>2.82/365*N706+'Breakdown Log'!$H$28*P706</f>
        <v>0</v>
      </c>
      <c r="U706" s="78">
        <f>2.82/365*O706+'Breakdown Log'!$H$28*Q706</f>
        <v>0</v>
      </c>
    </row>
    <row r="707" spans="2:21" ht="14.4" customHeight="1" x14ac:dyDescent="0.4">
      <c r="B707" s="30">
        <f t="shared" si="65"/>
        <v>706</v>
      </c>
      <c r="C707" s="2" t="s">
        <v>151</v>
      </c>
      <c r="D707" s="2" t="s">
        <v>687</v>
      </c>
      <c r="E707" s="2">
        <v>1067</v>
      </c>
      <c r="F707" s="2" t="s">
        <v>688</v>
      </c>
      <c r="G707" s="2">
        <v>739</v>
      </c>
      <c r="H707" s="2">
        <v>13</v>
      </c>
      <c r="I707" s="2" t="s">
        <v>701</v>
      </c>
      <c r="J707" s="31">
        <v>42653</v>
      </c>
      <c r="K707" s="31">
        <v>44347</v>
      </c>
      <c r="L707" s="31">
        <v>44926</v>
      </c>
      <c r="M707" s="2">
        <f t="shared" si="66"/>
        <v>580</v>
      </c>
      <c r="N707" s="2">
        <f>IFERROR(VLOOKUP($G707,'Breakdown Log'!$B$3:$E$940,2,FALSE),0)</f>
        <v>0</v>
      </c>
      <c r="O707" s="2">
        <f>IFERROR(VLOOKUP($G707,'Breakdown Log'!$B$3:$E$940,3,FALSE),0)</f>
        <v>0</v>
      </c>
      <c r="P707" s="2">
        <f t="shared" ref="P707:P770" si="67">DATE(2021,12,31)-DATE(2021,5,31)+1-N707</f>
        <v>215</v>
      </c>
      <c r="Q707" s="2">
        <f t="shared" ref="Q707:Q770" si="68">365-O707</f>
        <v>365</v>
      </c>
      <c r="R707" s="38">
        <f t="shared" ref="R707:R770" si="69">2.82/365*215</f>
        <v>1.6610958904109587</v>
      </c>
      <c r="S707" s="76">
        <f t="shared" ref="S707:S770" si="70">2.82/365*365</f>
        <v>2.82</v>
      </c>
      <c r="T707" s="38">
        <f>2.82/365*N707+'Breakdown Log'!$H$28*P707</f>
        <v>0</v>
      </c>
      <c r="U707" s="78">
        <f>2.82/365*O707+'Breakdown Log'!$H$28*Q707</f>
        <v>0</v>
      </c>
    </row>
    <row r="708" spans="2:21" ht="14.4" customHeight="1" x14ac:dyDescent="0.4">
      <c r="B708" s="30">
        <f t="shared" ref="B708:B771" si="71">B707+1</f>
        <v>707</v>
      </c>
      <c r="C708" s="2" t="s">
        <v>151</v>
      </c>
      <c r="D708" s="2" t="s">
        <v>687</v>
      </c>
      <c r="E708" s="2">
        <v>1067</v>
      </c>
      <c r="F708" s="2" t="s">
        <v>688</v>
      </c>
      <c r="G708" s="2">
        <v>740</v>
      </c>
      <c r="H708" s="2">
        <v>14</v>
      </c>
      <c r="I708" s="2" t="s">
        <v>702</v>
      </c>
      <c r="J708" s="31">
        <v>42241</v>
      </c>
      <c r="K708" s="31">
        <v>44347</v>
      </c>
      <c r="L708" s="31">
        <v>44926</v>
      </c>
      <c r="M708" s="2">
        <f t="shared" si="66"/>
        <v>580</v>
      </c>
      <c r="N708" s="2">
        <f>IFERROR(VLOOKUP($G708,'Breakdown Log'!$B$3:$E$940,2,FALSE),0)</f>
        <v>0</v>
      </c>
      <c r="O708" s="2">
        <f>IFERROR(VLOOKUP($G708,'Breakdown Log'!$B$3:$E$940,3,FALSE),0)</f>
        <v>0</v>
      </c>
      <c r="P708" s="2">
        <f t="shared" si="67"/>
        <v>215</v>
      </c>
      <c r="Q708" s="2">
        <f t="shared" si="68"/>
        <v>365</v>
      </c>
      <c r="R708" s="38">
        <f t="shared" si="69"/>
        <v>1.6610958904109587</v>
      </c>
      <c r="S708" s="76">
        <f t="shared" si="70"/>
        <v>2.82</v>
      </c>
      <c r="T708" s="38">
        <f>2.82/365*N708+'Breakdown Log'!$H$28*P708</f>
        <v>0</v>
      </c>
      <c r="U708" s="78">
        <f>2.82/365*O708+'Breakdown Log'!$H$28*Q708</f>
        <v>0</v>
      </c>
    </row>
    <row r="709" spans="2:21" ht="14.4" customHeight="1" x14ac:dyDescent="0.4">
      <c r="B709" s="30">
        <f t="shared" si="71"/>
        <v>708</v>
      </c>
      <c r="C709" s="2" t="s">
        <v>151</v>
      </c>
      <c r="D709" s="2" t="s">
        <v>687</v>
      </c>
      <c r="E709" s="2">
        <v>1067</v>
      </c>
      <c r="F709" s="2" t="s">
        <v>688</v>
      </c>
      <c r="G709" s="2">
        <v>741</v>
      </c>
      <c r="H709" s="2">
        <v>15</v>
      </c>
      <c r="I709" s="2" t="s">
        <v>703</v>
      </c>
      <c r="J709" s="31">
        <v>42267</v>
      </c>
      <c r="K709" s="31">
        <v>44347</v>
      </c>
      <c r="L709" s="31">
        <v>44926</v>
      </c>
      <c r="M709" s="2">
        <f t="shared" si="66"/>
        <v>580</v>
      </c>
      <c r="N709" s="2">
        <f>IFERROR(VLOOKUP($G709,'Breakdown Log'!$B$3:$E$940,2,FALSE),0)</f>
        <v>0</v>
      </c>
      <c r="O709" s="2">
        <f>IFERROR(VLOOKUP($G709,'Breakdown Log'!$B$3:$E$940,3,FALSE),0)</f>
        <v>0</v>
      </c>
      <c r="P709" s="2">
        <f t="shared" si="67"/>
        <v>215</v>
      </c>
      <c r="Q709" s="2">
        <f t="shared" si="68"/>
        <v>365</v>
      </c>
      <c r="R709" s="38">
        <f t="shared" si="69"/>
        <v>1.6610958904109587</v>
      </c>
      <c r="S709" s="76">
        <f t="shared" si="70"/>
        <v>2.82</v>
      </c>
      <c r="T709" s="38">
        <f>2.82/365*N709+'Breakdown Log'!$H$28*P709</f>
        <v>0</v>
      </c>
      <c r="U709" s="78">
        <f>2.82/365*O709+'Breakdown Log'!$H$28*Q709</f>
        <v>0</v>
      </c>
    </row>
    <row r="710" spans="2:21" ht="14.4" customHeight="1" x14ac:dyDescent="0.4">
      <c r="B710" s="30">
        <f t="shared" si="71"/>
        <v>709</v>
      </c>
      <c r="C710" s="2" t="s">
        <v>151</v>
      </c>
      <c r="D710" s="2" t="s">
        <v>687</v>
      </c>
      <c r="E710" s="2">
        <v>1067</v>
      </c>
      <c r="F710" s="2" t="s">
        <v>688</v>
      </c>
      <c r="G710" s="2">
        <v>742</v>
      </c>
      <c r="H710" s="2">
        <v>16</v>
      </c>
      <c r="I710" s="2" t="s">
        <v>704</v>
      </c>
      <c r="J710" s="31">
        <v>42267</v>
      </c>
      <c r="K710" s="31">
        <v>44347</v>
      </c>
      <c r="L710" s="31">
        <v>44926</v>
      </c>
      <c r="M710" s="2">
        <f t="shared" si="66"/>
        <v>580</v>
      </c>
      <c r="N710" s="2">
        <f>IFERROR(VLOOKUP($G710,'Breakdown Log'!$B$3:$E$940,2,FALSE),0)</f>
        <v>0</v>
      </c>
      <c r="O710" s="2">
        <f>IFERROR(VLOOKUP($G710,'Breakdown Log'!$B$3:$E$940,3,FALSE),0)</f>
        <v>0</v>
      </c>
      <c r="P710" s="2">
        <f t="shared" si="67"/>
        <v>215</v>
      </c>
      <c r="Q710" s="2">
        <f t="shared" si="68"/>
        <v>365</v>
      </c>
      <c r="R710" s="38">
        <f t="shared" si="69"/>
        <v>1.6610958904109587</v>
      </c>
      <c r="S710" s="76">
        <f t="shared" si="70"/>
        <v>2.82</v>
      </c>
      <c r="T710" s="38">
        <f>2.82/365*N710+'Breakdown Log'!$H$28*P710</f>
        <v>0</v>
      </c>
      <c r="U710" s="78">
        <f>2.82/365*O710+'Breakdown Log'!$H$28*Q710</f>
        <v>0</v>
      </c>
    </row>
    <row r="711" spans="2:21" ht="14.4" customHeight="1" x14ac:dyDescent="0.4">
      <c r="B711" s="30">
        <f t="shared" si="71"/>
        <v>710</v>
      </c>
      <c r="C711" s="2" t="s">
        <v>151</v>
      </c>
      <c r="D711" s="2" t="s">
        <v>687</v>
      </c>
      <c r="E711" s="2">
        <v>1067</v>
      </c>
      <c r="F711" s="2" t="s">
        <v>688</v>
      </c>
      <c r="G711" s="2">
        <v>743</v>
      </c>
      <c r="H711" s="2">
        <v>17</v>
      </c>
      <c r="I711" s="2" t="s">
        <v>638</v>
      </c>
      <c r="J711" s="31">
        <v>42267</v>
      </c>
      <c r="K711" s="31">
        <v>44347</v>
      </c>
      <c r="L711" s="31">
        <v>44926</v>
      </c>
      <c r="M711" s="2">
        <f t="shared" si="66"/>
        <v>580</v>
      </c>
      <c r="N711" s="2">
        <f>IFERROR(VLOOKUP($G711,'Breakdown Log'!$B$3:$E$940,2,FALSE),0)</f>
        <v>0</v>
      </c>
      <c r="O711" s="2">
        <f>IFERROR(VLOOKUP($G711,'Breakdown Log'!$B$3:$E$940,3,FALSE),0)</f>
        <v>0</v>
      </c>
      <c r="P711" s="2">
        <f t="shared" si="67"/>
        <v>215</v>
      </c>
      <c r="Q711" s="2">
        <f t="shared" si="68"/>
        <v>365</v>
      </c>
      <c r="R711" s="38">
        <f t="shared" si="69"/>
        <v>1.6610958904109587</v>
      </c>
      <c r="S711" s="76">
        <f t="shared" si="70"/>
        <v>2.82</v>
      </c>
      <c r="T711" s="38">
        <f>2.82/365*N711+'Breakdown Log'!$H$28*P711</f>
        <v>0</v>
      </c>
      <c r="U711" s="78">
        <f>2.82/365*O711+'Breakdown Log'!$H$28*Q711</f>
        <v>0</v>
      </c>
    </row>
    <row r="712" spans="2:21" ht="14.4" customHeight="1" x14ac:dyDescent="0.4">
      <c r="B712" s="30">
        <f t="shared" si="71"/>
        <v>711</v>
      </c>
      <c r="C712" s="2" t="s">
        <v>151</v>
      </c>
      <c r="D712" s="2" t="s">
        <v>687</v>
      </c>
      <c r="E712" s="2">
        <v>1067</v>
      </c>
      <c r="F712" s="2" t="s">
        <v>688</v>
      </c>
      <c r="G712" s="2">
        <v>744</v>
      </c>
      <c r="H712" s="2">
        <v>18</v>
      </c>
      <c r="I712" s="2" t="s">
        <v>705</v>
      </c>
      <c r="J712" s="31">
        <v>42236</v>
      </c>
      <c r="K712" s="31">
        <v>44347</v>
      </c>
      <c r="L712" s="31">
        <v>44926</v>
      </c>
      <c r="M712" s="2">
        <f t="shared" si="66"/>
        <v>580</v>
      </c>
      <c r="N712" s="2">
        <f>IFERROR(VLOOKUP($G712,'Breakdown Log'!$B$3:$E$940,2,FALSE),0)</f>
        <v>0</v>
      </c>
      <c r="O712" s="2">
        <f>IFERROR(VLOOKUP($G712,'Breakdown Log'!$B$3:$E$940,3,FALSE),0)</f>
        <v>0</v>
      </c>
      <c r="P712" s="2">
        <f t="shared" si="67"/>
        <v>215</v>
      </c>
      <c r="Q712" s="2">
        <f t="shared" si="68"/>
        <v>365</v>
      </c>
      <c r="R712" s="38">
        <f t="shared" si="69"/>
        <v>1.6610958904109587</v>
      </c>
      <c r="S712" s="76">
        <f t="shared" si="70"/>
        <v>2.82</v>
      </c>
      <c r="T712" s="38">
        <f>2.82/365*N712+'Breakdown Log'!$H$28*P712</f>
        <v>0</v>
      </c>
      <c r="U712" s="78">
        <f>2.82/365*O712+'Breakdown Log'!$H$28*Q712</f>
        <v>0</v>
      </c>
    </row>
    <row r="713" spans="2:21" ht="14.4" customHeight="1" x14ac:dyDescent="0.4">
      <c r="B713" s="30">
        <f t="shared" si="71"/>
        <v>712</v>
      </c>
      <c r="C713" s="2" t="s">
        <v>151</v>
      </c>
      <c r="D713" s="2" t="s">
        <v>687</v>
      </c>
      <c r="E713" s="2">
        <v>1067</v>
      </c>
      <c r="F713" s="2" t="s">
        <v>688</v>
      </c>
      <c r="G713" s="2">
        <v>745</v>
      </c>
      <c r="H713" s="2">
        <v>19</v>
      </c>
      <c r="I713" s="2" t="s">
        <v>706</v>
      </c>
      <c r="J713" s="31">
        <v>42267</v>
      </c>
      <c r="K713" s="31">
        <v>44347</v>
      </c>
      <c r="L713" s="31">
        <v>44926</v>
      </c>
      <c r="M713" s="2">
        <f t="shared" si="66"/>
        <v>580</v>
      </c>
      <c r="N713" s="2">
        <f>IFERROR(VLOOKUP($G713,'Breakdown Log'!$B$3:$E$940,2,FALSE),0)</f>
        <v>0</v>
      </c>
      <c r="O713" s="2">
        <f>IFERROR(VLOOKUP($G713,'Breakdown Log'!$B$3:$E$940,3,FALSE),0)</f>
        <v>0</v>
      </c>
      <c r="P713" s="2">
        <f t="shared" si="67"/>
        <v>215</v>
      </c>
      <c r="Q713" s="2">
        <f t="shared" si="68"/>
        <v>365</v>
      </c>
      <c r="R713" s="38">
        <f t="shared" si="69"/>
        <v>1.6610958904109587</v>
      </c>
      <c r="S713" s="76">
        <f t="shared" si="70"/>
        <v>2.82</v>
      </c>
      <c r="T713" s="38">
        <f>2.82/365*N713+'Breakdown Log'!$H$28*P713</f>
        <v>0</v>
      </c>
      <c r="U713" s="78">
        <f>2.82/365*O713+'Breakdown Log'!$H$28*Q713</f>
        <v>0</v>
      </c>
    </row>
    <row r="714" spans="2:21" ht="14.4" customHeight="1" x14ac:dyDescent="0.4">
      <c r="B714" s="30">
        <f t="shared" si="71"/>
        <v>713</v>
      </c>
      <c r="C714" s="2" t="s">
        <v>151</v>
      </c>
      <c r="D714" s="2" t="s">
        <v>687</v>
      </c>
      <c r="E714" s="2">
        <v>1067</v>
      </c>
      <c r="F714" s="2" t="s">
        <v>688</v>
      </c>
      <c r="G714" s="2">
        <v>746</v>
      </c>
      <c r="H714" s="2">
        <v>20</v>
      </c>
      <c r="I714" s="2" t="s">
        <v>707</v>
      </c>
      <c r="J714" s="31">
        <v>42267</v>
      </c>
      <c r="K714" s="31">
        <v>44347</v>
      </c>
      <c r="L714" s="31">
        <v>44926</v>
      </c>
      <c r="M714" s="2">
        <f t="shared" si="66"/>
        <v>580</v>
      </c>
      <c r="N714" s="2">
        <f>IFERROR(VLOOKUP($G714,'Breakdown Log'!$B$3:$E$940,2,FALSE),0)</f>
        <v>0</v>
      </c>
      <c r="O714" s="2">
        <f>IFERROR(VLOOKUP($G714,'Breakdown Log'!$B$3:$E$940,3,FALSE),0)</f>
        <v>0</v>
      </c>
      <c r="P714" s="2">
        <f t="shared" si="67"/>
        <v>215</v>
      </c>
      <c r="Q714" s="2">
        <f t="shared" si="68"/>
        <v>365</v>
      </c>
      <c r="R714" s="38">
        <f t="shared" si="69"/>
        <v>1.6610958904109587</v>
      </c>
      <c r="S714" s="76">
        <f t="shared" si="70"/>
        <v>2.82</v>
      </c>
      <c r="T714" s="38">
        <f>2.82/365*N714+'Breakdown Log'!$H$28*P714</f>
        <v>0</v>
      </c>
      <c r="U714" s="78">
        <f>2.82/365*O714+'Breakdown Log'!$H$28*Q714</f>
        <v>0</v>
      </c>
    </row>
    <row r="715" spans="2:21" ht="14.4" customHeight="1" x14ac:dyDescent="0.4">
      <c r="B715" s="30">
        <f t="shared" si="71"/>
        <v>714</v>
      </c>
      <c r="C715" s="2" t="s">
        <v>151</v>
      </c>
      <c r="D715" s="2" t="s">
        <v>687</v>
      </c>
      <c r="E715" s="2">
        <v>1067</v>
      </c>
      <c r="F715" s="2" t="s">
        <v>688</v>
      </c>
      <c r="G715" s="2">
        <v>747</v>
      </c>
      <c r="H715" s="2">
        <v>21</v>
      </c>
      <c r="I715" s="2" t="s">
        <v>708</v>
      </c>
      <c r="J715" s="31">
        <v>42328</v>
      </c>
      <c r="K715" s="31">
        <v>44347</v>
      </c>
      <c r="L715" s="31">
        <v>44926</v>
      </c>
      <c r="M715" s="2">
        <f t="shared" si="66"/>
        <v>580</v>
      </c>
      <c r="N715" s="2">
        <f>IFERROR(VLOOKUP($G715,'Breakdown Log'!$B$3:$E$940,2,FALSE),0)</f>
        <v>0</v>
      </c>
      <c r="O715" s="2">
        <f>IFERROR(VLOOKUP($G715,'Breakdown Log'!$B$3:$E$940,3,FALSE),0)</f>
        <v>0</v>
      </c>
      <c r="P715" s="2">
        <f t="shared" si="67"/>
        <v>215</v>
      </c>
      <c r="Q715" s="2">
        <f t="shared" si="68"/>
        <v>365</v>
      </c>
      <c r="R715" s="38">
        <f t="shared" si="69"/>
        <v>1.6610958904109587</v>
      </c>
      <c r="S715" s="76">
        <f t="shared" si="70"/>
        <v>2.82</v>
      </c>
      <c r="T715" s="38">
        <f>2.82/365*N715+'Breakdown Log'!$H$28*P715</f>
        <v>0</v>
      </c>
      <c r="U715" s="78">
        <f>2.82/365*O715+'Breakdown Log'!$H$28*Q715</f>
        <v>0</v>
      </c>
    </row>
    <row r="716" spans="2:21" ht="14.4" customHeight="1" x14ac:dyDescent="0.4">
      <c r="B716" s="30">
        <f t="shared" si="71"/>
        <v>715</v>
      </c>
      <c r="C716" s="2" t="s">
        <v>3</v>
      </c>
      <c r="D716" s="2" t="s">
        <v>655</v>
      </c>
      <c r="E716" s="2">
        <v>1068</v>
      </c>
      <c r="F716" s="2" t="s">
        <v>655</v>
      </c>
      <c r="G716" s="2">
        <v>749</v>
      </c>
      <c r="H716" s="2">
        <v>9</v>
      </c>
      <c r="I716" s="2" t="s">
        <v>709</v>
      </c>
      <c r="J716" s="31">
        <v>42244</v>
      </c>
      <c r="K716" s="31">
        <v>44347</v>
      </c>
      <c r="L716" s="31">
        <v>44926</v>
      </c>
      <c r="M716" s="2">
        <f t="shared" si="66"/>
        <v>580</v>
      </c>
      <c r="N716" s="2">
        <f>IFERROR(VLOOKUP($G716,'Breakdown Log'!$B$3:$E$940,2,FALSE),0)</f>
        <v>0</v>
      </c>
      <c r="O716" s="2">
        <f>IFERROR(VLOOKUP($G716,'Breakdown Log'!$B$3:$E$940,3,FALSE),0)</f>
        <v>0</v>
      </c>
      <c r="P716" s="2">
        <f t="shared" si="67"/>
        <v>215</v>
      </c>
      <c r="Q716" s="2">
        <f t="shared" si="68"/>
        <v>365</v>
      </c>
      <c r="R716" s="38">
        <f t="shared" si="69"/>
        <v>1.6610958904109587</v>
      </c>
      <c r="S716" s="76">
        <f t="shared" si="70"/>
        <v>2.82</v>
      </c>
      <c r="T716" s="38">
        <f>2.82/365*N716+'Breakdown Log'!$H$28*P716</f>
        <v>0</v>
      </c>
      <c r="U716" s="78">
        <f>2.82/365*O716+'Breakdown Log'!$H$28*Q716</f>
        <v>0</v>
      </c>
    </row>
    <row r="717" spans="2:21" ht="14.4" customHeight="1" x14ac:dyDescent="0.4">
      <c r="B717" s="30">
        <f t="shared" si="71"/>
        <v>716</v>
      </c>
      <c r="C717" s="2" t="s">
        <v>3</v>
      </c>
      <c r="D717" s="2" t="s">
        <v>655</v>
      </c>
      <c r="E717" s="2">
        <v>1068</v>
      </c>
      <c r="F717" s="2" t="s">
        <v>655</v>
      </c>
      <c r="G717" s="2">
        <v>751</v>
      </c>
      <c r="H717" s="2">
        <v>11</v>
      </c>
      <c r="I717" s="2" t="s">
        <v>710</v>
      </c>
      <c r="J717" s="31">
        <v>42394</v>
      </c>
      <c r="K717" s="31">
        <v>44347</v>
      </c>
      <c r="L717" s="31">
        <v>44926</v>
      </c>
      <c r="M717" s="2">
        <f t="shared" si="66"/>
        <v>580</v>
      </c>
      <c r="N717" s="2">
        <f>IFERROR(VLOOKUP($G717,'Breakdown Log'!$B$3:$E$940,2,FALSE),0)</f>
        <v>0</v>
      </c>
      <c r="O717" s="2">
        <f>IFERROR(VLOOKUP($G717,'Breakdown Log'!$B$3:$E$940,3,FALSE),0)</f>
        <v>0</v>
      </c>
      <c r="P717" s="2">
        <f t="shared" si="67"/>
        <v>215</v>
      </c>
      <c r="Q717" s="2">
        <f t="shared" si="68"/>
        <v>365</v>
      </c>
      <c r="R717" s="38">
        <f t="shared" si="69"/>
        <v>1.6610958904109587</v>
      </c>
      <c r="S717" s="76">
        <f t="shared" si="70"/>
        <v>2.82</v>
      </c>
      <c r="T717" s="38">
        <f>2.82/365*N717+'Breakdown Log'!$H$28*P717</f>
        <v>0</v>
      </c>
      <c r="U717" s="78">
        <f>2.82/365*O717+'Breakdown Log'!$H$28*Q717</f>
        <v>0</v>
      </c>
    </row>
    <row r="718" spans="2:21" ht="14.4" customHeight="1" x14ac:dyDescent="0.4">
      <c r="B718" s="30">
        <f t="shared" si="71"/>
        <v>717</v>
      </c>
      <c r="C718" s="2" t="s">
        <v>3</v>
      </c>
      <c r="D718" s="2" t="s">
        <v>655</v>
      </c>
      <c r="E718" s="2">
        <v>1068</v>
      </c>
      <c r="F718" s="2" t="s">
        <v>655</v>
      </c>
      <c r="G718" s="2">
        <v>753</v>
      </c>
      <c r="H718" s="2">
        <v>13</v>
      </c>
      <c r="I718" s="2" t="s">
        <v>712</v>
      </c>
      <c r="J718" s="31">
        <v>42257</v>
      </c>
      <c r="K718" s="31">
        <v>44347</v>
      </c>
      <c r="L718" s="31">
        <v>44926</v>
      </c>
      <c r="M718" s="2">
        <f t="shared" si="66"/>
        <v>580</v>
      </c>
      <c r="N718" s="2">
        <f>IFERROR(VLOOKUP($G718,'Breakdown Log'!$B$3:$E$940,2,FALSE),0)</f>
        <v>0</v>
      </c>
      <c r="O718" s="2">
        <f>IFERROR(VLOOKUP($G718,'Breakdown Log'!$B$3:$E$940,3,FALSE),0)</f>
        <v>0</v>
      </c>
      <c r="P718" s="2">
        <f t="shared" si="67"/>
        <v>215</v>
      </c>
      <c r="Q718" s="2">
        <f t="shared" si="68"/>
        <v>365</v>
      </c>
      <c r="R718" s="38">
        <f t="shared" si="69"/>
        <v>1.6610958904109587</v>
      </c>
      <c r="S718" s="76">
        <f t="shared" si="70"/>
        <v>2.82</v>
      </c>
      <c r="T718" s="38">
        <f>2.82/365*N718+'Breakdown Log'!$H$28*P718</f>
        <v>0</v>
      </c>
      <c r="U718" s="78">
        <f>2.82/365*O718+'Breakdown Log'!$H$28*Q718</f>
        <v>0</v>
      </c>
    </row>
    <row r="719" spans="2:21" ht="14.4" customHeight="1" x14ac:dyDescent="0.4">
      <c r="B719" s="30">
        <f t="shared" si="71"/>
        <v>718</v>
      </c>
      <c r="C719" s="2" t="s">
        <v>151</v>
      </c>
      <c r="D719" s="2" t="s">
        <v>687</v>
      </c>
      <c r="E719" s="2">
        <v>1067</v>
      </c>
      <c r="F719" s="2" t="s">
        <v>688</v>
      </c>
      <c r="G719" s="2">
        <v>754</v>
      </c>
      <c r="H719" s="2">
        <v>22</v>
      </c>
      <c r="I719" s="2" t="s">
        <v>713</v>
      </c>
      <c r="J719" s="31">
        <v>42328</v>
      </c>
      <c r="K719" s="31">
        <v>44347</v>
      </c>
      <c r="L719" s="31">
        <v>44926</v>
      </c>
      <c r="M719" s="2">
        <f t="shared" si="66"/>
        <v>580</v>
      </c>
      <c r="N719" s="2">
        <f>IFERROR(VLOOKUP($G719,'Breakdown Log'!$B$3:$E$940,2,FALSE),0)</f>
        <v>0</v>
      </c>
      <c r="O719" s="2">
        <f>IFERROR(VLOOKUP($G719,'Breakdown Log'!$B$3:$E$940,3,FALSE),0)</f>
        <v>0</v>
      </c>
      <c r="P719" s="2">
        <f t="shared" si="67"/>
        <v>215</v>
      </c>
      <c r="Q719" s="2">
        <f t="shared" si="68"/>
        <v>365</v>
      </c>
      <c r="R719" s="38">
        <f t="shared" si="69"/>
        <v>1.6610958904109587</v>
      </c>
      <c r="S719" s="76">
        <f t="shared" si="70"/>
        <v>2.82</v>
      </c>
      <c r="T719" s="38">
        <f>2.82/365*N719+'Breakdown Log'!$H$28*P719</f>
        <v>0</v>
      </c>
      <c r="U719" s="78">
        <f>2.82/365*O719+'Breakdown Log'!$H$28*Q719</f>
        <v>0</v>
      </c>
    </row>
    <row r="720" spans="2:21" ht="14.4" customHeight="1" x14ac:dyDescent="0.4">
      <c r="B720" s="30">
        <f t="shared" si="71"/>
        <v>719</v>
      </c>
      <c r="C720" s="2" t="s">
        <v>151</v>
      </c>
      <c r="D720" s="2" t="s">
        <v>687</v>
      </c>
      <c r="E720" s="2">
        <v>1067</v>
      </c>
      <c r="F720" s="2" t="s">
        <v>688</v>
      </c>
      <c r="G720" s="2">
        <v>755</v>
      </c>
      <c r="H720" s="2">
        <v>23</v>
      </c>
      <c r="I720" s="2" t="s">
        <v>714</v>
      </c>
      <c r="J720" s="31">
        <v>42328</v>
      </c>
      <c r="K720" s="31">
        <v>44347</v>
      </c>
      <c r="L720" s="31">
        <v>44926</v>
      </c>
      <c r="M720" s="2">
        <f t="shared" si="66"/>
        <v>580</v>
      </c>
      <c r="N720" s="2">
        <f>IFERROR(VLOOKUP($G720,'Breakdown Log'!$B$3:$E$940,2,FALSE),0)</f>
        <v>0</v>
      </c>
      <c r="O720" s="2">
        <f>IFERROR(VLOOKUP($G720,'Breakdown Log'!$B$3:$E$940,3,FALSE),0)</f>
        <v>0</v>
      </c>
      <c r="P720" s="2">
        <f t="shared" si="67"/>
        <v>215</v>
      </c>
      <c r="Q720" s="2">
        <f t="shared" si="68"/>
        <v>365</v>
      </c>
      <c r="R720" s="38">
        <f t="shared" si="69"/>
        <v>1.6610958904109587</v>
      </c>
      <c r="S720" s="76">
        <f t="shared" si="70"/>
        <v>2.82</v>
      </c>
      <c r="T720" s="38">
        <f>2.82/365*N720+'Breakdown Log'!$H$28*P720</f>
        <v>0</v>
      </c>
      <c r="U720" s="78">
        <f>2.82/365*O720+'Breakdown Log'!$H$28*Q720</f>
        <v>0</v>
      </c>
    </row>
    <row r="721" spans="2:21" ht="14.4" customHeight="1" x14ac:dyDescent="0.4">
      <c r="B721" s="30">
        <f t="shared" si="71"/>
        <v>720</v>
      </c>
      <c r="C721" s="2" t="s">
        <v>151</v>
      </c>
      <c r="D721" s="2" t="s">
        <v>687</v>
      </c>
      <c r="E721" s="2">
        <v>1067</v>
      </c>
      <c r="F721" s="2" t="s">
        <v>688</v>
      </c>
      <c r="G721" s="2">
        <v>756</v>
      </c>
      <c r="H721" s="2">
        <v>24</v>
      </c>
      <c r="I721" s="2" t="s">
        <v>715</v>
      </c>
      <c r="J721" s="31">
        <v>42222</v>
      </c>
      <c r="K721" s="31">
        <v>44347</v>
      </c>
      <c r="L721" s="31">
        <v>44926</v>
      </c>
      <c r="M721" s="2">
        <f t="shared" si="66"/>
        <v>580</v>
      </c>
      <c r="N721" s="2">
        <f>IFERROR(VLOOKUP($G721,'Breakdown Log'!$B$3:$E$940,2,FALSE),0)</f>
        <v>0</v>
      </c>
      <c r="O721" s="2">
        <f>IFERROR(VLOOKUP($G721,'Breakdown Log'!$B$3:$E$940,3,FALSE),0)</f>
        <v>0</v>
      </c>
      <c r="P721" s="2">
        <f t="shared" si="67"/>
        <v>215</v>
      </c>
      <c r="Q721" s="2">
        <f t="shared" si="68"/>
        <v>365</v>
      </c>
      <c r="R721" s="38">
        <f t="shared" si="69"/>
        <v>1.6610958904109587</v>
      </c>
      <c r="S721" s="76">
        <f t="shared" si="70"/>
        <v>2.82</v>
      </c>
      <c r="T721" s="38">
        <f>2.82/365*N721+'Breakdown Log'!$H$28*P721</f>
        <v>0</v>
      </c>
      <c r="U721" s="78">
        <f>2.82/365*O721+'Breakdown Log'!$H$28*Q721</f>
        <v>0</v>
      </c>
    </row>
    <row r="722" spans="2:21" ht="14.4" customHeight="1" x14ac:dyDescent="0.4">
      <c r="B722" s="30">
        <f t="shared" si="71"/>
        <v>721</v>
      </c>
      <c r="C722" s="2" t="s">
        <v>151</v>
      </c>
      <c r="D722" s="2" t="s">
        <v>687</v>
      </c>
      <c r="E722" s="2">
        <v>1067</v>
      </c>
      <c r="F722" s="2" t="s">
        <v>688</v>
      </c>
      <c r="G722" s="2">
        <v>757</v>
      </c>
      <c r="H722" s="2">
        <v>25</v>
      </c>
      <c r="I722" s="2" t="s">
        <v>716</v>
      </c>
      <c r="J722" s="31">
        <v>42267</v>
      </c>
      <c r="K722" s="31">
        <v>44347</v>
      </c>
      <c r="L722" s="31">
        <v>44926</v>
      </c>
      <c r="M722" s="2">
        <f t="shared" si="66"/>
        <v>580</v>
      </c>
      <c r="N722" s="2">
        <f>IFERROR(VLOOKUP($G722,'Breakdown Log'!$B$3:$E$940,2,FALSE),0)</f>
        <v>0</v>
      </c>
      <c r="O722" s="2">
        <f>IFERROR(VLOOKUP($G722,'Breakdown Log'!$B$3:$E$940,3,FALSE),0)</f>
        <v>0</v>
      </c>
      <c r="P722" s="2">
        <f t="shared" si="67"/>
        <v>215</v>
      </c>
      <c r="Q722" s="2">
        <f t="shared" si="68"/>
        <v>365</v>
      </c>
      <c r="R722" s="38">
        <f t="shared" si="69"/>
        <v>1.6610958904109587</v>
      </c>
      <c r="S722" s="76">
        <f t="shared" si="70"/>
        <v>2.82</v>
      </c>
      <c r="T722" s="38">
        <f>2.82/365*N722+'Breakdown Log'!$H$28*P722</f>
        <v>0</v>
      </c>
      <c r="U722" s="78">
        <f>2.82/365*O722+'Breakdown Log'!$H$28*Q722</f>
        <v>0</v>
      </c>
    </row>
    <row r="723" spans="2:21" ht="14.4" customHeight="1" x14ac:dyDescent="0.4">
      <c r="B723" s="30">
        <f t="shared" si="71"/>
        <v>722</v>
      </c>
      <c r="C723" s="2" t="s">
        <v>151</v>
      </c>
      <c r="D723" s="2" t="s">
        <v>687</v>
      </c>
      <c r="E723" s="2">
        <v>1067</v>
      </c>
      <c r="F723" s="2" t="s">
        <v>688</v>
      </c>
      <c r="G723" s="2">
        <v>758</v>
      </c>
      <c r="H723" s="2">
        <v>26</v>
      </c>
      <c r="I723" s="2" t="s">
        <v>717</v>
      </c>
      <c r="J723" s="31">
        <v>42256</v>
      </c>
      <c r="K723" s="31">
        <v>44347</v>
      </c>
      <c r="L723" s="31">
        <v>44926</v>
      </c>
      <c r="M723" s="2">
        <f t="shared" si="66"/>
        <v>580</v>
      </c>
      <c r="N723" s="2">
        <f>IFERROR(VLOOKUP($G723,'Breakdown Log'!$B$3:$E$940,2,FALSE),0)</f>
        <v>0</v>
      </c>
      <c r="O723" s="2">
        <f>IFERROR(VLOOKUP($G723,'Breakdown Log'!$B$3:$E$940,3,FALSE),0)</f>
        <v>0</v>
      </c>
      <c r="P723" s="2">
        <f t="shared" si="67"/>
        <v>215</v>
      </c>
      <c r="Q723" s="2">
        <f t="shared" si="68"/>
        <v>365</v>
      </c>
      <c r="R723" s="38">
        <f t="shared" si="69"/>
        <v>1.6610958904109587</v>
      </c>
      <c r="S723" s="76">
        <f t="shared" si="70"/>
        <v>2.82</v>
      </c>
      <c r="T723" s="38">
        <f>2.82/365*N723+'Breakdown Log'!$H$28*P723</f>
        <v>0</v>
      </c>
      <c r="U723" s="78">
        <f>2.82/365*O723+'Breakdown Log'!$H$28*Q723</f>
        <v>0</v>
      </c>
    </row>
    <row r="724" spans="2:21" ht="14.4" customHeight="1" x14ac:dyDescent="0.4">
      <c r="B724" s="30">
        <f t="shared" si="71"/>
        <v>723</v>
      </c>
      <c r="C724" s="2" t="s">
        <v>3</v>
      </c>
      <c r="D724" s="2" t="s">
        <v>718</v>
      </c>
      <c r="E724" s="2">
        <v>154</v>
      </c>
      <c r="F724" s="2" t="s">
        <v>718</v>
      </c>
      <c r="G724" s="2">
        <v>759</v>
      </c>
      <c r="H724" s="2">
        <v>56</v>
      </c>
      <c r="I724" s="2" t="s">
        <v>719</v>
      </c>
      <c r="J724" s="31">
        <v>42323</v>
      </c>
      <c r="K724" s="31">
        <v>44347</v>
      </c>
      <c r="L724" s="31">
        <v>44926</v>
      </c>
      <c r="M724" s="2">
        <f t="shared" si="66"/>
        <v>580</v>
      </c>
      <c r="N724" s="2">
        <f>IFERROR(VLOOKUP($G724,'Breakdown Log'!$B$3:$E$940,2,FALSE),0)</f>
        <v>0</v>
      </c>
      <c r="O724" s="2">
        <f>IFERROR(VLOOKUP($G724,'Breakdown Log'!$B$3:$E$940,3,FALSE),0)</f>
        <v>0</v>
      </c>
      <c r="P724" s="2">
        <f t="shared" si="67"/>
        <v>215</v>
      </c>
      <c r="Q724" s="2">
        <f t="shared" si="68"/>
        <v>365</v>
      </c>
      <c r="R724" s="38">
        <f t="shared" si="69"/>
        <v>1.6610958904109587</v>
      </c>
      <c r="S724" s="76">
        <f t="shared" si="70"/>
        <v>2.82</v>
      </c>
      <c r="T724" s="38">
        <f>2.82/365*N724+'Breakdown Log'!$H$28*P724</f>
        <v>0</v>
      </c>
      <c r="U724" s="78">
        <f>2.82/365*O724+'Breakdown Log'!$H$28*Q724</f>
        <v>0</v>
      </c>
    </row>
    <row r="725" spans="2:21" ht="14.4" customHeight="1" x14ac:dyDescent="0.4">
      <c r="B725" s="30">
        <f t="shared" si="71"/>
        <v>724</v>
      </c>
      <c r="C725" s="2" t="s">
        <v>3</v>
      </c>
      <c r="D725" s="2" t="s">
        <v>718</v>
      </c>
      <c r="E725" s="2">
        <v>154</v>
      </c>
      <c r="F725" s="2" t="s">
        <v>718</v>
      </c>
      <c r="G725" s="2">
        <v>760</v>
      </c>
      <c r="H725" s="2">
        <v>57</v>
      </c>
      <c r="I725" s="2" t="s">
        <v>720</v>
      </c>
      <c r="J725" s="31">
        <v>42323</v>
      </c>
      <c r="K725" s="31">
        <v>44347</v>
      </c>
      <c r="L725" s="31">
        <v>44926</v>
      </c>
      <c r="M725" s="2">
        <f t="shared" si="66"/>
        <v>580</v>
      </c>
      <c r="N725" s="2">
        <f>IFERROR(VLOOKUP($G725,'Breakdown Log'!$B$3:$E$940,2,FALSE),0)</f>
        <v>0</v>
      </c>
      <c r="O725" s="2">
        <f>IFERROR(VLOOKUP($G725,'Breakdown Log'!$B$3:$E$940,3,FALSE),0)</f>
        <v>0</v>
      </c>
      <c r="P725" s="2">
        <f t="shared" si="67"/>
        <v>215</v>
      </c>
      <c r="Q725" s="2">
        <f t="shared" si="68"/>
        <v>365</v>
      </c>
      <c r="R725" s="38">
        <f t="shared" si="69"/>
        <v>1.6610958904109587</v>
      </c>
      <c r="S725" s="76">
        <f t="shared" si="70"/>
        <v>2.82</v>
      </c>
      <c r="T725" s="38">
        <f>2.82/365*N725+'Breakdown Log'!$H$28*P725</f>
        <v>0</v>
      </c>
      <c r="U725" s="78">
        <f>2.82/365*O725+'Breakdown Log'!$H$28*Q725</f>
        <v>0</v>
      </c>
    </row>
    <row r="726" spans="2:21" ht="14.4" customHeight="1" x14ac:dyDescent="0.4">
      <c r="B726" s="30">
        <f t="shared" si="71"/>
        <v>725</v>
      </c>
      <c r="C726" s="2" t="s">
        <v>3</v>
      </c>
      <c r="D726" s="2" t="s">
        <v>718</v>
      </c>
      <c r="E726" s="2">
        <v>154</v>
      </c>
      <c r="F726" s="2" t="s">
        <v>718</v>
      </c>
      <c r="G726" s="2">
        <v>761</v>
      </c>
      <c r="H726" s="2">
        <v>58</v>
      </c>
      <c r="I726" s="2" t="s">
        <v>457</v>
      </c>
      <c r="J726" s="31">
        <v>42401</v>
      </c>
      <c r="K726" s="31">
        <v>44347</v>
      </c>
      <c r="L726" s="31">
        <v>44926</v>
      </c>
      <c r="M726" s="2">
        <f t="shared" si="66"/>
        <v>580</v>
      </c>
      <c r="N726" s="2">
        <f>IFERROR(VLOOKUP($G726,'Breakdown Log'!$B$3:$E$940,2,FALSE),0)</f>
        <v>215</v>
      </c>
      <c r="O726" s="2">
        <f>IFERROR(VLOOKUP($G726,'Breakdown Log'!$B$3:$E$940,3,FALSE),0)</f>
        <v>365</v>
      </c>
      <c r="P726" s="2">
        <f t="shared" si="67"/>
        <v>0</v>
      </c>
      <c r="Q726" s="2">
        <f t="shared" si="68"/>
        <v>0</v>
      </c>
      <c r="R726" s="38">
        <f t="shared" si="69"/>
        <v>1.6610958904109587</v>
      </c>
      <c r="S726" s="76">
        <f t="shared" si="70"/>
        <v>2.82</v>
      </c>
      <c r="T726" s="38">
        <f>2.82/365*N726+'Breakdown Log'!$H$28*P726</f>
        <v>1.6610958904109587</v>
      </c>
      <c r="U726" s="78">
        <f>2.82/365*O726+'Breakdown Log'!$H$28*Q726</f>
        <v>2.82</v>
      </c>
    </row>
    <row r="727" spans="2:21" ht="14.4" customHeight="1" x14ac:dyDescent="0.4">
      <c r="B727" s="30">
        <f t="shared" si="71"/>
        <v>726</v>
      </c>
      <c r="C727" s="2" t="s">
        <v>3</v>
      </c>
      <c r="D727" s="2" t="s">
        <v>718</v>
      </c>
      <c r="E727" s="2">
        <v>154</v>
      </c>
      <c r="F727" s="2" t="s">
        <v>718</v>
      </c>
      <c r="G727" s="2">
        <v>762</v>
      </c>
      <c r="H727" s="2">
        <v>59</v>
      </c>
      <c r="I727" s="2" t="s">
        <v>721</v>
      </c>
      <c r="J727" s="31">
        <v>42754</v>
      </c>
      <c r="K727" s="31">
        <v>44347</v>
      </c>
      <c r="L727" s="31">
        <v>44926</v>
      </c>
      <c r="M727" s="2">
        <f t="shared" si="66"/>
        <v>580</v>
      </c>
      <c r="N727" s="2">
        <f>IFERROR(VLOOKUP($G727,'Breakdown Log'!$B$3:$E$940,2,FALSE),0)</f>
        <v>0</v>
      </c>
      <c r="O727" s="2">
        <f>IFERROR(VLOOKUP($G727,'Breakdown Log'!$B$3:$E$940,3,FALSE),0)</f>
        <v>0</v>
      </c>
      <c r="P727" s="2">
        <f t="shared" si="67"/>
        <v>215</v>
      </c>
      <c r="Q727" s="2">
        <f t="shared" si="68"/>
        <v>365</v>
      </c>
      <c r="R727" s="38">
        <f t="shared" si="69"/>
        <v>1.6610958904109587</v>
      </c>
      <c r="S727" s="76">
        <f t="shared" si="70"/>
        <v>2.82</v>
      </c>
      <c r="T727" s="38">
        <f>2.82/365*N727+'Breakdown Log'!$H$28*P727</f>
        <v>0</v>
      </c>
      <c r="U727" s="78">
        <f>2.82/365*O727+'Breakdown Log'!$H$28*Q727</f>
        <v>0</v>
      </c>
    </row>
    <row r="728" spans="2:21" ht="14.4" customHeight="1" x14ac:dyDescent="0.4">
      <c r="B728" s="30">
        <f t="shared" si="71"/>
        <v>727</v>
      </c>
      <c r="C728" s="2" t="s">
        <v>3</v>
      </c>
      <c r="D728" s="2" t="s">
        <v>718</v>
      </c>
      <c r="E728" s="2">
        <v>154</v>
      </c>
      <c r="F728" s="2" t="s">
        <v>718</v>
      </c>
      <c r="G728" s="2">
        <v>763</v>
      </c>
      <c r="H728" s="2">
        <v>60</v>
      </c>
      <c r="I728" s="2" t="s">
        <v>722</v>
      </c>
      <c r="J728" s="31">
        <v>42901</v>
      </c>
      <c r="K728" s="31">
        <v>44347</v>
      </c>
      <c r="L728" s="31">
        <v>44926</v>
      </c>
      <c r="M728" s="2">
        <f t="shared" si="66"/>
        <v>580</v>
      </c>
      <c r="N728" s="2">
        <f>IFERROR(VLOOKUP($G728,'Breakdown Log'!$B$3:$E$940,2,FALSE),0)</f>
        <v>215</v>
      </c>
      <c r="O728" s="2">
        <f>IFERROR(VLOOKUP($G728,'Breakdown Log'!$B$3:$E$940,3,FALSE),0)</f>
        <v>365</v>
      </c>
      <c r="P728" s="2">
        <f t="shared" si="67"/>
        <v>0</v>
      </c>
      <c r="Q728" s="2">
        <f t="shared" si="68"/>
        <v>0</v>
      </c>
      <c r="R728" s="38">
        <f t="shared" si="69"/>
        <v>1.6610958904109587</v>
      </c>
      <c r="S728" s="76">
        <f t="shared" si="70"/>
        <v>2.82</v>
      </c>
      <c r="T728" s="38">
        <f>2.82/365*N728+'Breakdown Log'!$H$28*P728</f>
        <v>1.6610958904109587</v>
      </c>
      <c r="U728" s="78">
        <f>2.82/365*O728+'Breakdown Log'!$H$28*Q728</f>
        <v>2.82</v>
      </c>
    </row>
    <row r="729" spans="2:21" ht="14.4" customHeight="1" x14ac:dyDescent="0.4">
      <c r="B729" s="30">
        <f t="shared" si="71"/>
        <v>728</v>
      </c>
      <c r="C729" s="2" t="s">
        <v>3</v>
      </c>
      <c r="D729" s="2" t="s">
        <v>718</v>
      </c>
      <c r="E729" s="2">
        <v>154</v>
      </c>
      <c r="F729" s="2" t="s">
        <v>718</v>
      </c>
      <c r="G729" s="2">
        <v>764</v>
      </c>
      <c r="H729" s="2">
        <v>61</v>
      </c>
      <c r="I729" s="2" t="s">
        <v>723</v>
      </c>
      <c r="J729" s="31">
        <v>42401</v>
      </c>
      <c r="K729" s="31">
        <v>44347</v>
      </c>
      <c r="L729" s="31">
        <v>44926</v>
      </c>
      <c r="M729" s="2">
        <f t="shared" si="66"/>
        <v>580</v>
      </c>
      <c r="N729" s="2">
        <f>IFERROR(VLOOKUP($G729,'Breakdown Log'!$B$3:$E$940,2,FALSE),0)</f>
        <v>0</v>
      </c>
      <c r="O729" s="2">
        <f>IFERROR(VLOOKUP($G729,'Breakdown Log'!$B$3:$E$940,3,FALSE),0)</f>
        <v>0</v>
      </c>
      <c r="P729" s="2">
        <f t="shared" si="67"/>
        <v>215</v>
      </c>
      <c r="Q729" s="2">
        <f t="shared" si="68"/>
        <v>365</v>
      </c>
      <c r="R729" s="38">
        <f t="shared" si="69"/>
        <v>1.6610958904109587</v>
      </c>
      <c r="S729" s="76">
        <f t="shared" si="70"/>
        <v>2.82</v>
      </c>
      <c r="T729" s="38">
        <f>2.82/365*N729+'Breakdown Log'!$H$28*P729</f>
        <v>0</v>
      </c>
      <c r="U729" s="78">
        <f>2.82/365*O729+'Breakdown Log'!$H$28*Q729</f>
        <v>0</v>
      </c>
    </row>
    <row r="730" spans="2:21" ht="14.4" customHeight="1" x14ac:dyDescent="0.4">
      <c r="B730" s="30">
        <f t="shared" si="71"/>
        <v>729</v>
      </c>
      <c r="C730" s="2" t="s">
        <v>3</v>
      </c>
      <c r="D730" s="2" t="s">
        <v>718</v>
      </c>
      <c r="E730" s="2">
        <v>154</v>
      </c>
      <c r="F730" s="2" t="s">
        <v>718</v>
      </c>
      <c r="G730" s="2">
        <v>765</v>
      </c>
      <c r="H730" s="2">
        <v>62</v>
      </c>
      <c r="I730" s="2" t="s">
        <v>724</v>
      </c>
      <c r="J730" s="31">
        <v>42323</v>
      </c>
      <c r="K730" s="31">
        <v>44347</v>
      </c>
      <c r="L730" s="31">
        <v>44926</v>
      </c>
      <c r="M730" s="2">
        <f t="shared" si="66"/>
        <v>580</v>
      </c>
      <c r="N730" s="2">
        <f>IFERROR(VLOOKUP($G730,'Breakdown Log'!$B$3:$E$940,2,FALSE),0)</f>
        <v>0</v>
      </c>
      <c r="O730" s="2">
        <f>IFERROR(VLOOKUP($G730,'Breakdown Log'!$B$3:$E$940,3,FALSE),0)</f>
        <v>0</v>
      </c>
      <c r="P730" s="2">
        <f t="shared" si="67"/>
        <v>215</v>
      </c>
      <c r="Q730" s="2">
        <f t="shared" si="68"/>
        <v>365</v>
      </c>
      <c r="R730" s="38">
        <f t="shared" si="69"/>
        <v>1.6610958904109587</v>
      </c>
      <c r="S730" s="76">
        <f t="shared" si="70"/>
        <v>2.82</v>
      </c>
      <c r="T730" s="38">
        <f>2.82/365*N730+'Breakdown Log'!$H$28*P730</f>
        <v>0</v>
      </c>
      <c r="U730" s="78">
        <f>2.82/365*O730+'Breakdown Log'!$H$28*Q730</f>
        <v>0</v>
      </c>
    </row>
    <row r="731" spans="2:21" ht="14.4" customHeight="1" x14ac:dyDescent="0.4">
      <c r="B731" s="30">
        <f t="shared" si="71"/>
        <v>730</v>
      </c>
      <c r="C731" s="2" t="s">
        <v>3</v>
      </c>
      <c r="D731" s="2" t="s">
        <v>718</v>
      </c>
      <c r="E731" s="2">
        <v>154</v>
      </c>
      <c r="F731" s="2" t="s">
        <v>718</v>
      </c>
      <c r="G731" s="2">
        <v>766</v>
      </c>
      <c r="H731" s="2">
        <v>63</v>
      </c>
      <c r="I731" s="2" t="s">
        <v>725</v>
      </c>
      <c r="J731" s="31">
        <v>42693</v>
      </c>
      <c r="K731" s="31">
        <v>44347</v>
      </c>
      <c r="L731" s="31">
        <v>44926</v>
      </c>
      <c r="M731" s="2">
        <f t="shared" si="66"/>
        <v>580</v>
      </c>
      <c r="N731" s="2">
        <f>IFERROR(VLOOKUP($G731,'Breakdown Log'!$B$3:$E$940,2,FALSE),0)</f>
        <v>0</v>
      </c>
      <c r="O731" s="2">
        <f>IFERROR(VLOOKUP($G731,'Breakdown Log'!$B$3:$E$940,3,FALSE),0)</f>
        <v>0</v>
      </c>
      <c r="P731" s="2">
        <f t="shared" si="67"/>
        <v>215</v>
      </c>
      <c r="Q731" s="2">
        <f t="shared" si="68"/>
        <v>365</v>
      </c>
      <c r="R731" s="38">
        <f t="shared" si="69"/>
        <v>1.6610958904109587</v>
      </c>
      <c r="S731" s="76">
        <f t="shared" si="70"/>
        <v>2.82</v>
      </c>
      <c r="T731" s="38">
        <f>2.82/365*N731+'Breakdown Log'!$H$28*P731</f>
        <v>0</v>
      </c>
      <c r="U731" s="78">
        <f>2.82/365*O731+'Breakdown Log'!$H$28*Q731</f>
        <v>0</v>
      </c>
    </row>
    <row r="732" spans="2:21" ht="14.4" customHeight="1" x14ac:dyDescent="0.4">
      <c r="B732" s="30">
        <f t="shared" si="71"/>
        <v>731</v>
      </c>
      <c r="C732" s="2" t="s">
        <v>3</v>
      </c>
      <c r="D732" s="2" t="s">
        <v>718</v>
      </c>
      <c r="E732" s="2">
        <v>154</v>
      </c>
      <c r="F732" s="2" t="s">
        <v>718</v>
      </c>
      <c r="G732" s="2">
        <v>767</v>
      </c>
      <c r="H732" s="2">
        <v>65</v>
      </c>
      <c r="I732" s="2" t="s">
        <v>726</v>
      </c>
      <c r="J732" s="31">
        <v>42401</v>
      </c>
      <c r="K732" s="31">
        <v>44347</v>
      </c>
      <c r="L732" s="31">
        <v>44926</v>
      </c>
      <c r="M732" s="2">
        <f t="shared" si="66"/>
        <v>580</v>
      </c>
      <c r="N732" s="2">
        <f>IFERROR(VLOOKUP($G732,'Breakdown Log'!$B$3:$E$940,2,FALSE),0)</f>
        <v>215</v>
      </c>
      <c r="O732" s="2">
        <f>IFERROR(VLOOKUP($G732,'Breakdown Log'!$B$3:$E$940,3,FALSE),0)</f>
        <v>365</v>
      </c>
      <c r="P732" s="2">
        <f t="shared" si="67"/>
        <v>0</v>
      </c>
      <c r="Q732" s="2">
        <f t="shared" si="68"/>
        <v>0</v>
      </c>
      <c r="R732" s="38">
        <f t="shared" si="69"/>
        <v>1.6610958904109587</v>
      </c>
      <c r="S732" s="76">
        <f t="shared" si="70"/>
        <v>2.82</v>
      </c>
      <c r="T732" s="38">
        <f>2.82/365*N732+'Breakdown Log'!$H$28*P732</f>
        <v>1.6610958904109587</v>
      </c>
      <c r="U732" s="78">
        <f>2.82/365*O732+'Breakdown Log'!$H$28*Q732</f>
        <v>2.82</v>
      </c>
    </row>
    <row r="733" spans="2:21" ht="14.4" customHeight="1" x14ac:dyDescent="0.4">
      <c r="B733" s="30">
        <f t="shared" si="71"/>
        <v>732</v>
      </c>
      <c r="C733" s="2" t="s">
        <v>3</v>
      </c>
      <c r="D733" s="2" t="s">
        <v>718</v>
      </c>
      <c r="E733" s="2">
        <v>154</v>
      </c>
      <c r="F733" s="2" t="s">
        <v>718</v>
      </c>
      <c r="G733" s="2">
        <v>768</v>
      </c>
      <c r="H733" s="2">
        <v>66</v>
      </c>
      <c r="I733" s="2" t="s">
        <v>727</v>
      </c>
      <c r="J733" s="31">
        <v>42401</v>
      </c>
      <c r="K733" s="31">
        <v>44347</v>
      </c>
      <c r="L733" s="31">
        <v>44926</v>
      </c>
      <c r="M733" s="2">
        <f t="shared" si="66"/>
        <v>580</v>
      </c>
      <c r="N733" s="2">
        <f>IFERROR(VLOOKUP($G733,'Breakdown Log'!$B$3:$E$940,2,FALSE),0)</f>
        <v>0</v>
      </c>
      <c r="O733" s="2">
        <f>IFERROR(VLOOKUP($G733,'Breakdown Log'!$B$3:$E$940,3,FALSE),0)</f>
        <v>0</v>
      </c>
      <c r="P733" s="2">
        <f t="shared" si="67"/>
        <v>215</v>
      </c>
      <c r="Q733" s="2">
        <f t="shared" si="68"/>
        <v>365</v>
      </c>
      <c r="R733" s="38">
        <f t="shared" si="69"/>
        <v>1.6610958904109587</v>
      </c>
      <c r="S733" s="76">
        <f t="shared" si="70"/>
        <v>2.82</v>
      </c>
      <c r="T733" s="38">
        <f>2.82/365*N733+'Breakdown Log'!$H$28*P733</f>
        <v>0</v>
      </c>
      <c r="U733" s="78">
        <f>2.82/365*O733+'Breakdown Log'!$H$28*Q733</f>
        <v>0</v>
      </c>
    </row>
    <row r="734" spans="2:21" ht="14.4" customHeight="1" x14ac:dyDescent="0.4">
      <c r="B734" s="30">
        <f t="shared" si="71"/>
        <v>733</v>
      </c>
      <c r="C734" s="2" t="s">
        <v>3</v>
      </c>
      <c r="D734" s="2" t="s">
        <v>718</v>
      </c>
      <c r="E734" s="2">
        <v>154</v>
      </c>
      <c r="F734" s="2" t="s">
        <v>718</v>
      </c>
      <c r="G734" s="2">
        <v>769</v>
      </c>
      <c r="H734" s="2">
        <v>67</v>
      </c>
      <c r="I734" s="2" t="s">
        <v>728</v>
      </c>
      <c r="J734" s="31">
        <v>42323</v>
      </c>
      <c r="K734" s="31">
        <v>44347</v>
      </c>
      <c r="L734" s="31">
        <v>44926</v>
      </c>
      <c r="M734" s="2">
        <f t="shared" si="66"/>
        <v>580</v>
      </c>
      <c r="N734" s="2">
        <f>IFERROR(VLOOKUP($G734,'Breakdown Log'!$B$3:$E$940,2,FALSE),0)</f>
        <v>215</v>
      </c>
      <c r="O734" s="2">
        <f>IFERROR(VLOOKUP($G734,'Breakdown Log'!$B$3:$E$940,3,FALSE),0)</f>
        <v>365</v>
      </c>
      <c r="P734" s="2">
        <f t="shared" si="67"/>
        <v>0</v>
      </c>
      <c r="Q734" s="2">
        <f t="shared" si="68"/>
        <v>0</v>
      </c>
      <c r="R734" s="38">
        <f t="shared" si="69"/>
        <v>1.6610958904109587</v>
      </c>
      <c r="S734" s="76">
        <f t="shared" si="70"/>
        <v>2.82</v>
      </c>
      <c r="T734" s="38">
        <f>2.82/365*N734+'Breakdown Log'!$H$28*P734</f>
        <v>1.6610958904109587</v>
      </c>
      <c r="U734" s="78">
        <f>2.82/365*O734+'Breakdown Log'!$H$28*Q734</f>
        <v>2.82</v>
      </c>
    </row>
    <row r="735" spans="2:21" ht="14.4" customHeight="1" x14ac:dyDescent="0.4">
      <c r="B735" s="30">
        <f t="shared" si="71"/>
        <v>734</v>
      </c>
      <c r="C735" s="2" t="s">
        <v>3</v>
      </c>
      <c r="D735" s="2" t="s">
        <v>718</v>
      </c>
      <c r="E735" s="2">
        <v>154</v>
      </c>
      <c r="F735" s="2" t="s">
        <v>718</v>
      </c>
      <c r="G735" s="2">
        <v>770</v>
      </c>
      <c r="H735" s="2">
        <v>68</v>
      </c>
      <c r="I735" s="2" t="s">
        <v>729</v>
      </c>
      <c r="J735" s="31">
        <v>42901</v>
      </c>
      <c r="K735" s="31">
        <v>44347</v>
      </c>
      <c r="L735" s="31">
        <v>44926</v>
      </c>
      <c r="M735" s="2">
        <f t="shared" si="66"/>
        <v>580</v>
      </c>
      <c r="N735" s="2">
        <f>IFERROR(VLOOKUP($G735,'Breakdown Log'!$B$3:$E$940,2,FALSE),0)</f>
        <v>215</v>
      </c>
      <c r="O735" s="2">
        <f>IFERROR(VLOOKUP($G735,'Breakdown Log'!$B$3:$E$940,3,FALSE),0)</f>
        <v>365</v>
      </c>
      <c r="P735" s="2">
        <f t="shared" si="67"/>
        <v>0</v>
      </c>
      <c r="Q735" s="2">
        <f t="shared" si="68"/>
        <v>0</v>
      </c>
      <c r="R735" s="38">
        <f t="shared" si="69"/>
        <v>1.6610958904109587</v>
      </c>
      <c r="S735" s="76">
        <f t="shared" si="70"/>
        <v>2.82</v>
      </c>
      <c r="T735" s="38">
        <f>2.82/365*N735+'Breakdown Log'!$H$28*P735</f>
        <v>1.6610958904109587</v>
      </c>
      <c r="U735" s="78">
        <f>2.82/365*O735+'Breakdown Log'!$H$28*Q735</f>
        <v>2.82</v>
      </c>
    </row>
    <row r="736" spans="2:21" ht="14.4" customHeight="1" x14ac:dyDescent="0.4">
      <c r="B736" s="30">
        <f t="shared" si="71"/>
        <v>735</v>
      </c>
      <c r="C736" s="2" t="s">
        <v>3</v>
      </c>
      <c r="D736" s="2" t="s">
        <v>718</v>
      </c>
      <c r="E736" s="2">
        <v>154</v>
      </c>
      <c r="F736" s="2" t="s">
        <v>718</v>
      </c>
      <c r="G736" s="2">
        <v>771</v>
      </c>
      <c r="H736" s="2">
        <v>69</v>
      </c>
      <c r="I736" s="2" t="s">
        <v>730</v>
      </c>
      <c r="J736" s="31">
        <v>42250</v>
      </c>
      <c r="K736" s="31">
        <v>44347</v>
      </c>
      <c r="L736" s="31">
        <v>44926</v>
      </c>
      <c r="M736" s="2">
        <f t="shared" si="66"/>
        <v>580</v>
      </c>
      <c r="N736" s="2">
        <f>IFERROR(VLOOKUP($G736,'Breakdown Log'!$B$3:$E$940,2,FALSE),0)</f>
        <v>215</v>
      </c>
      <c r="O736" s="2">
        <f>IFERROR(VLOOKUP($G736,'Breakdown Log'!$B$3:$E$940,3,FALSE),0)</f>
        <v>365</v>
      </c>
      <c r="P736" s="2">
        <f t="shared" si="67"/>
        <v>0</v>
      </c>
      <c r="Q736" s="2">
        <f t="shared" si="68"/>
        <v>0</v>
      </c>
      <c r="R736" s="38">
        <f t="shared" si="69"/>
        <v>1.6610958904109587</v>
      </c>
      <c r="S736" s="76">
        <f t="shared" si="70"/>
        <v>2.82</v>
      </c>
      <c r="T736" s="38">
        <f>2.82/365*N736+'Breakdown Log'!$H$28*P736</f>
        <v>1.6610958904109587</v>
      </c>
      <c r="U736" s="78">
        <f>2.82/365*O736+'Breakdown Log'!$H$28*Q736</f>
        <v>2.82</v>
      </c>
    </row>
    <row r="737" spans="2:21" ht="14.4" customHeight="1" x14ac:dyDescent="0.4">
      <c r="B737" s="30">
        <f t="shared" si="71"/>
        <v>736</v>
      </c>
      <c r="C737" s="2" t="s">
        <v>3</v>
      </c>
      <c r="D737" s="2" t="s">
        <v>718</v>
      </c>
      <c r="E737" s="2">
        <v>154</v>
      </c>
      <c r="F737" s="2" t="s">
        <v>718</v>
      </c>
      <c r="G737" s="2">
        <v>772</v>
      </c>
      <c r="H737" s="2">
        <v>70</v>
      </c>
      <c r="I737" s="2" t="s">
        <v>731</v>
      </c>
      <c r="J737" s="31">
        <v>42250</v>
      </c>
      <c r="K737" s="31">
        <v>44347</v>
      </c>
      <c r="L737" s="31">
        <v>44926</v>
      </c>
      <c r="M737" s="2">
        <f t="shared" si="66"/>
        <v>580</v>
      </c>
      <c r="N737" s="2">
        <f>IFERROR(VLOOKUP($G737,'Breakdown Log'!$B$3:$E$940,2,FALSE),0)</f>
        <v>0</v>
      </c>
      <c r="O737" s="2">
        <f>IFERROR(VLOOKUP($G737,'Breakdown Log'!$B$3:$E$940,3,FALSE),0)</f>
        <v>0</v>
      </c>
      <c r="P737" s="2">
        <f t="shared" si="67"/>
        <v>215</v>
      </c>
      <c r="Q737" s="2">
        <f t="shared" si="68"/>
        <v>365</v>
      </c>
      <c r="R737" s="38">
        <f t="shared" si="69"/>
        <v>1.6610958904109587</v>
      </c>
      <c r="S737" s="76">
        <f t="shared" si="70"/>
        <v>2.82</v>
      </c>
      <c r="T737" s="38">
        <f>2.82/365*N737+'Breakdown Log'!$H$28*P737</f>
        <v>0</v>
      </c>
      <c r="U737" s="78">
        <f>2.82/365*O737+'Breakdown Log'!$H$28*Q737</f>
        <v>0</v>
      </c>
    </row>
    <row r="738" spans="2:21" ht="14.4" customHeight="1" x14ac:dyDescent="0.4">
      <c r="B738" s="30">
        <f t="shared" si="71"/>
        <v>737</v>
      </c>
      <c r="C738" s="2" t="s">
        <v>3</v>
      </c>
      <c r="D738" s="2" t="s">
        <v>718</v>
      </c>
      <c r="E738" s="2">
        <v>154</v>
      </c>
      <c r="F738" s="2" t="s">
        <v>718</v>
      </c>
      <c r="G738" s="2">
        <v>773</v>
      </c>
      <c r="H738" s="2">
        <v>71</v>
      </c>
      <c r="I738" s="2" t="s">
        <v>732</v>
      </c>
      <c r="J738" s="31">
        <v>42333</v>
      </c>
      <c r="K738" s="31">
        <v>44347</v>
      </c>
      <c r="L738" s="31">
        <v>44926</v>
      </c>
      <c r="M738" s="2">
        <f t="shared" si="66"/>
        <v>580</v>
      </c>
      <c r="N738" s="2">
        <f>IFERROR(VLOOKUP($G738,'Breakdown Log'!$B$3:$E$940,2,FALSE),0)</f>
        <v>0</v>
      </c>
      <c r="O738" s="2">
        <f>IFERROR(VLOOKUP($G738,'Breakdown Log'!$B$3:$E$940,3,FALSE),0)</f>
        <v>0</v>
      </c>
      <c r="P738" s="2">
        <f t="shared" si="67"/>
        <v>215</v>
      </c>
      <c r="Q738" s="2">
        <f t="shared" si="68"/>
        <v>365</v>
      </c>
      <c r="R738" s="38">
        <f t="shared" si="69"/>
        <v>1.6610958904109587</v>
      </c>
      <c r="S738" s="76">
        <f t="shared" si="70"/>
        <v>2.82</v>
      </c>
      <c r="T738" s="38">
        <f>2.82/365*N738+'Breakdown Log'!$H$28*P738</f>
        <v>0</v>
      </c>
      <c r="U738" s="78">
        <f>2.82/365*O738+'Breakdown Log'!$H$28*Q738</f>
        <v>0</v>
      </c>
    </row>
    <row r="739" spans="2:21" ht="14.4" customHeight="1" x14ac:dyDescent="0.4">
      <c r="B739" s="30">
        <f t="shared" si="71"/>
        <v>738</v>
      </c>
      <c r="C739" s="2" t="s">
        <v>3</v>
      </c>
      <c r="D739" s="2" t="s">
        <v>718</v>
      </c>
      <c r="E739" s="2">
        <v>154</v>
      </c>
      <c r="F739" s="2" t="s">
        <v>718</v>
      </c>
      <c r="G739" s="2">
        <v>774</v>
      </c>
      <c r="H739" s="2">
        <v>72</v>
      </c>
      <c r="I739" s="2" t="s">
        <v>733</v>
      </c>
      <c r="J739" s="31">
        <v>42323</v>
      </c>
      <c r="K739" s="31">
        <v>44347</v>
      </c>
      <c r="L739" s="31">
        <v>44926</v>
      </c>
      <c r="M739" s="2">
        <f t="shared" si="66"/>
        <v>580</v>
      </c>
      <c r="N739" s="2">
        <f>IFERROR(VLOOKUP($G739,'Breakdown Log'!$B$3:$E$940,2,FALSE),0)</f>
        <v>0</v>
      </c>
      <c r="O739" s="2">
        <f>IFERROR(VLOOKUP($G739,'Breakdown Log'!$B$3:$E$940,3,FALSE),0)</f>
        <v>0</v>
      </c>
      <c r="P739" s="2">
        <f t="shared" si="67"/>
        <v>215</v>
      </c>
      <c r="Q739" s="2">
        <f t="shared" si="68"/>
        <v>365</v>
      </c>
      <c r="R739" s="38">
        <f t="shared" si="69"/>
        <v>1.6610958904109587</v>
      </c>
      <c r="S739" s="76">
        <f t="shared" si="70"/>
        <v>2.82</v>
      </c>
      <c r="T739" s="38">
        <f>2.82/365*N739+'Breakdown Log'!$H$28*P739</f>
        <v>0</v>
      </c>
      <c r="U739" s="78">
        <f>2.82/365*O739+'Breakdown Log'!$H$28*Q739</f>
        <v>0</v>
      </c>
    </row>
    <row r="740" spans="2:21" ht="14.4" customHeight="1" x14ac:dyDescent="0.4">
      <c r="B740" s="30">
        <f t="shared" si="71"/>
        <v>739</v>
      </c>
      <c r="C740" s="2" t="s">
        <v>3</v>
      </c>
      <c r="D740" s="2" t="s">
        <v>718</v>
      </c>
      <c r="E740" s="2">
        <v>154</v>
      </c>
      <c r="F740" s="2" t="s">
        <v>718</v>
      </c>
      <c r="G740" s="2">
        <v>775</v>
      </c>
      <c r="H740" s="2">
        <v>73</v>
      </c>
      <c r="I740" s="2" t="s">
        <v>734</v>
      </c>
      <c r="J740" s="31">
        <v>42240</v>
      </c>
      <c r="K740" s="31">
        <v>44347</v>
      </c>
      <c r="L740" s="31">
        <v>44926</v>
      </c>
      <c r="M740" s="2">
        <f t="shared" si="66"/>
        <v>580</v>
      </c>
      <c r="N740" s="2">
        <f>IFERROR(VLOOKUP($G740,'Breakdown Log'!$B$3:$E$940,2,FALSE),0)</f>
        <v>215</v>
      </c>
      <c r="O740" s="2">
        <f>IFERROR(VLOOKUP($G740,'Breakdown Log'!$B$3:$E$940,3,FALSE),0)</f>
        <v>365</v>
      </c>
      <c r="P740" s="2">
        <f t="shared" si="67"/>
        <v>0</v>
      </c>
      <c r="Q740" s="2">
        <f t="shared" si="68"/>
        <v>0</v>
      </c>
      <c r="R740" s="38">
        <f t="shared" si="69"/>
        <v>1.6610958904109587</v>
      </c>
      <c r="S740" s="76">
        <f t="shared" si="70"/>
        <v>2.82</v>
      </c>
      <c r="T740" s="38">
        <f>2.82/365*N740+'Breakdown Log'!$H$28*P740</f>
        <v>1.6610958904109587</v>
      </c>
      <c r="U740" s="78">
        <f>2.82/365*O740+'Breakdown Log'!$H$28*Q740</f>
        <v>2.82</v>
      </c>
    </row>
    <row r="741" spans="2:21" ht="14.4" customHeight="1" x14ac:dyDescent="0.4">
      <c r="B741" s="30">
        <f t="shared" si="71"/>
        <v>740</v>
      </c>
      <c r="C741" s="2" t="s">
        <v>3</v>
      </c>
      <c r="D741" s="2" t="s">
        <v>718</v>
      </c>
      <c r="E741" s="2">
        <v>154</v>
      </c>
      <c r="F741" s="2" t="s">
        <v>718</v>
      </c>
      <c r="G741" s="2">
        <v>776</v>
      </c>
      <c r="H741" s="2">
        <v>74</v>
      </c>
      <c r="I741" s="2" t="s">
        <v>735</v>
      </c>
      <c r="J741" s="31">
        <v>42323</v>
      </c>
      <c r="K741" s="31">
        <v>44347</v>
      </c>
      <c r="L741" s="31">
        <v>44926</v>
      </c>
      <c r="M741" s="2">
        <f t="shared" si="66"/>
        <v>580</v>
      </c>
      <c r="N741" s="2">
        <f>IFERROR(VLOOKUP($G741,'Breakdown Log'!$B$3:$E$940,2,FALSE),0)</f>
        <v>215</v>
      </c>
      <c r="O741" s="2">
        <f>IFERROR(VLOOKUP($G741,'Breakdown Log'!$B$3:$E$940,3,FALSE),0)</f>
        <v>365</v>
      </c>
      <c r="P741" s="2">
        <f t="shared" si="67"/>
        <v>0</v>
      </c>
      <c r="Q741" s="2">
        <f t="shared" si="68"/>
        <v>0</v>
      </c>
      <c r="R741" s="38">
        <f t="shared" si="69"/>
        <v>1.6610958904109587</v>
      </c>
      <c r="S741" s="76">
        <f t="shared" si="70"/>
        <v>2.82</v>
      </c>
      <c r="T741" s="38">
        <f>2.82/365*N741+'Breakdown Log'!$H$28*P741</f>
        <v>1.6610958904109587</v>
      </c>
      <c r="U741" s="78">
        <f>2.82/365*O741+'Breakdown Log'!$H$28*Q741</f>
        <v>2.82</v>
      </c>
    </row>
    <row r="742" spans="2:21" ht="14.4" customHeight="1" x14ac:dyDescent="0.4">
      <c r="B742" s="30">
        <f t="shared" si="71"/>
        <v>741</v>
      </c>
      <c r="C742" s="2" t="s">
        <v>3</v>
      </c>
      <c r="D742" s="2" t="s">
        <v>718</v>
      </c>
      <c r="E742" s="2">
        <v>154</v>
      </c>
      <c r="F742" s="2" t="s">
        <v>718</v>
      </c>
      <c r="G742" s="2">
        <v>777</v>
      </c>
      <c r="H742" s="2">
        <v>75</v>
      </c>
      <c r="I742" s="2" t="s">
        <v>736</v>
      </c>
      <c r="J742" s="31">
        <v>42323</v>
      </c>
      <c r="K742" s="31">
        <v>44347</v>
      </c>
      <c r="L742" s="31">
        <v>44926</v>
      </c>
      <c r="M742" s="2">
        <f t="shared" si="66"/>
        <v>580</v>
      </c>
      <c r="N742" s="2">
        <f>IFERROR(VLOOKUP($G742,'Breakdown Log'!$B$3:$E$940,2,FALSE),0)</f>
        <v>0</v>
      </c>
      <c r="O742" s="2">
        <f>IFERROR(VLOOKUP($G742,'Breakdown Log'!$B$3:$E$940,3,FALSE),0)</f>
        <v>0</v>
      </c>
      <c r="P742" s="2">
        <f t="shared" si="67"/>
        <v>215</v>
      </c>
      <c r="Q742" s="2">
        <f t="shared" si="68"/>
        <v>365</v>
      </c>
      <c r="R742" s="38">
        <f t="shared" si="69"/>
        <v>1.6610958904109587</v>
      </c>
      <c r="S742" s="76">
        <f t="shared" si="70"/>
        <v>2.82</v>
      </c>
      <c r="T742" s="38">
        <f>2.82/365*N742+'Breakdown Log'!$H$28*P742</f>
        <v>0</v>
      </c>
      <c r="U742" s="78">
        <f>2.82/365*O742+'Breakdown Log'!$H$28*Q742</f>
        <v>0</v>
      </c>
    </row>
    <row r="743" spans="2:21" ht="14.4" customHeight="1" x14ac:dyDescent="0.4">
      <c r="B743" s="30">
        <f t="shared" si="71"/>
        <v>742</v>
      </c>
      <c r="C743" s="2" t="s">
        <v>3</v>
      </c>
      <c r="D743" s="2" t="s">
        <v>718</v>
      </c>
      <c r="E743" s="2">
        <v>154</v>
      </c>
      <c r="F743" s="2" t="s">
        <v>718</v>
      </c>
      <c r="G743" s="2">
        <v>778</v>
      </c>
      <c r="H743" s="2">
        <v>76</v>
      </c>
      <c r="I743" s="2" t="s">
        <v>737</v>
      </c>
      <c r="J743" s="31">
        <v>42929</v>
      </c>
      <c r="K743" s="31">
        <v>44347</v>
      </c>
      <c r="L743" s="31">
        <v>44926</v>
      </c>
      <c r="M743" s="2">
        <f t="shared" si="66"/>
        <v>580</v>
      </c>
      <c r="N743" s="2">
        <f>IFERROR(VLOOKUP($G743,'Breakdown Log'!$B$3:$E$940,2,FALSE),0)</f>
        <v>215</v>
      </c>
      <c r="O743" s="2">
        <f>IFERROR(VLOOKUP($G743,'Breakdown Log'!$B$3:$E$940,3,FALSE),0)</f>
        <v>365</v>
      </c>
      <c r="P743" s="2">
        <f t="shared" si="67"/>
        <v>0</v>
      </c>
      <c r="Q743" s="2">
        <f t="shared" si="68"/>
        <v>0</v>
      </c>
      <c r="R743" s="38">
        <f t="shared" si="69"/>
        <v>1.6610958904109587</v>
      </c>
      <c r="S743" s="76">
        <f t="shared" si="70"/>
        <v>2.82</v>
      </c>
      <c r="T743" s="38">
        <f>2.82/365*N743+'Breakdown Log'!$H$28*P743</f>
        <v>1.6610958904109587</v>
      </c>
      <c r="U743" s="78">
        <f>2.82/365*O743+'Breakdown Log'!$H$28*Q743</f>
        <v>2.82</v>
      </c>
    </row>
    <row r="744" spans="2:21" ht="14.4" customHeight="1" x14ac:dyDescent="0.4">
      <c r="B744" s="30">
        <f t="shared" si="71"/>
        <v>743</v>
      </c>
      <c r="C744" s="2" t="s">
        <v>3</v>
      </c>
      <c r="D744" s="2" t="s">
        <v>718</v>
      </c>
      <c r="E744" s="2">
        <v>154</v>
      </c>
      <c r="F744" s="2" t="s">
        <v>718</v>
      </c>
      <c r="G744" s="2">
        <v>779</v>
      </c>
      <c r="H744" s="2">
        <v>77</v>
      </c>
      <c r="I744" s="2" t="s">
        <v>738</v>
      </c>
      <c r="J744" s="31">
        <v>42693</v>
      </c>
      <c r="K744" s="31">
        <v>44347</v>
      </c>
      <c r="L744" s="31">
        <v>44926</v>
      </c>
      <c r="M744" s="2">
        <f t="shared" si="66"/>
        <v>580</v>
      </c>
      <c r="N744" s="2">
        <f>IFERROR(VLOOKUP($G744,'Breakdown Log'!$B$3:$E$940,2,FALSE),0)</f>
        <v>0</v>
      </c>
      <c r="O744" s="2">
        <f>IFERROR(VLOOKUP($G744,'Breakdown Log'!$B$3:$E$940,3,FALSE),0)</f>
        <v>0</v>
      </c>
      <c r="P744" s="2">
        <f t="shared" si="67"/>
        <v>215</v>
      </c>
      <c r="Q744" s="2">
        <f t="shared" si="68"/>
        <v>365</v>
      </c>
      <c r="R744" s="38">
        <f t="shared" si="69"/>
        <v>1.6610958904109587</v>
      </c>
      <c r="S744" s="76">
        <f t="shared" si="70"/>
        <v>2.82</v>
      </c>
      <c r="T744" s="38">
        <f>2.82/365*N744+'Breakdown Log'!$H$28*P744</f>
        <v>0</v>
      </c>
      <c r="U744" s="78">
        <f>2.82/365*O744+'Breakdown Log'!$H$28*Q744</f>
        <v>0</v>
      </c>
    </row>
    <row r="745" spans="2:21" ht="14.4" customHeight="1" x14ac:dyDescent="0.4">
      <c r="B745" s="30">
        <f t="shared" si="71"/>
        <v>744</v>
      </c>
      <c r="C745" s="2" t="s">
        <v>3</v>
      </c>
      <c r="D745" s="2" t="s">
        <v>718</v>
      </c>
      <c r="E745" s="2">
        <v>154</v>
      </c>
      <c r="F745" s="2" t="s">
        <v>718</v>
      </c>
      <c r="G745" s="2">
        <v>780</v>
      </c>
      <c r="H745" s="2">
        <v>78</v>
      </c>
      <c r="I745" s="2" t="s">
        <v>739</v>
      </c>
      <c r="J745" s="31">
        <v>42402</v>
      </c>
      <c r="K745" s="31">
        <v>44347</v>
      </c>
      <c r="L745" s="31">
        <v>44926</v>
      </c>
      <c r="M745" s="2">
        <f t="shared" si="66"/>
        <v>580</v>
      </c>
      <c r="N745" s="2">
        <f>IFERROR(VLOOKUP($G745,'Breakdown Log'!$B$3:$E$940,2,FALSE),0)</f>
        <v>215</v>
      </c>
      <c r="O745" s="2">
        <f>IFERROR(VLOOKUP($G745,'Breakdown Log'!$B$3:$E$940,3,FALSE),0)</f>
        <v>365</v>
      </c>
      <c r="P745" s="2">
        <f t="shared" si="67"/>
        <v>0</v>
      </c>
      <c r="Q745" s="2">
        <f t="shared" si="68"/>
        <v>0</v>
      </c>
      <c r="R745" s="38">
        <f t="shared" si="69"/>
        <v>1.6610958904109587</v>
      </c>
      <c r="S745" s="76">
        <f t="shared" si="70"/>
        <v>2.82</v>
      </c>
      <c r="T745" s="38">
        <f>2.82/365*N745+'Breakdown Log'!$H$28*P745</f>
        <v>1.6610958904109587</v>
      </c>
      <c r="U745" s="78">
        <f>2.82/365*O745+'Breakdown Log'!$H$28*Q745</f>
        <v>2.82</v>
      </c>
    </row>
    <row r="746" spans="2:21" ht="14.4" customHeight="1" x14ac:dyDescent="0.4">
      <c r="B746" s="30">
        <f t="shared" si="71"/>
        <v>745</v>
      </c>
      <c r="C746" s="2" t="s">
        <v>3</v>
      </c>
      <c r="D746" s="2" t="s">
        <v>718</v>
      </c>
      <c r="E746" s="2">
        <v>154</v>
      </c>
      <c r="F746" s="2" t="s">
        <v>718</v>
      </c>
      <c r="G746" s="2">
        <v>781</v>
      </c>
      <c r="H746" s="2">
        <v>79</v>
      </c>
      <c r="I746" s="2" t="s">
        <v>111</v>
      </c>
      <c r="J746" s="31">
        <v>42333</v>
      </c>
      <c r="K746" s="31">
        <v>44347</v>
      </c>
      <c r="L746" s="31">
        <v>44926</v>
      </c>
      <c r="M746" s="2">
        <f t="shared" si="66"/>
        <v>580</v>
      </c>
      <c r="N746" s="2">
        <f>IFERROR(VLOOKUP($G746,'Breakdown Log'!$B$3:$E$940,2,FALSE),0)</f>
        <v>0</v>
      </c>
      <c r="O746" s="2">
        <f>IFERROR(VLOOKUP($G746,'Breakdown Log'!$B$3:$E$940,3,FALSE),0)</f>
        <v>0</v>
      </c>
      <c r="P746" s="2">
        <f t="shared" si="67"/>
        <v>215</v>
      </c>
      <c r="Q746" s="2">
        <f t="shared" si="68"/>
        <v>365</v>
      </c>
      <c r="R746" s="38">
        <f t="shared" si="69"/>
        <v>1.6610958904109587</v>
      </c>
      <c r="S746" s="76">
        <f t="shared" si="70"/>
        <v>2.82</v>
      </c>
      <c r="T746" s="38">
        <f>2.82/365*N746+'Breakdown Log'!$H$28*P746</f>
        <v>0</v>
      </c>
      <c r="U746" s="78">
        <f>2.82/365*O746+'Breakdown Log'!$H$28*Q746</f>
        <v>0</v>
      </c>
    </row>
    <row r="747" spans="2:21" ht="14.4" customHeight="1" x14ac:dyDescent="0.4">
      <c r="B747" s="30">
        <f t="shared" si="71"/>
        <v>746</v>
      </c>
      <c r="C747" s="2" t="s">
        <v>3</v>
      </c>
      <c r="D747" s="2" t="s">
        <v>718</v>
      </c>
      <c r="E747" s="2">
        <v>154</v>
      </c>
      <c r="F747" s="2" t="s">
        <v>718</v>
      </c>
      <c r="G747" s="2">
        <v>782</v>
      </c>
      <c r="H747" s="2">
        <v>80</v>
      </c>
      <c r="I747" s="2" t="s">
        <v>740</v>
      </c>
      <c r="J747" s="31">
        <v>42248</v>
      </c>
      <c r="K747" s="31">
        <v>44347</v>
      </c>
      <c r="L747" s="31">
        <v>44926</v>
      </c>
      <c r="M747" s="2">
        <f t="shared" si="66"/>
        <v>580</v>
      </c>
      <c r="N747" s="2">
        <f>IFERROR(VLOOKUP($G747,'Breakdown Log'!$B$3:$E$940,2,FALSE),0)</f>
        <v>0</v>
      </c>
      <c r="O747" s="2">
        <f>IFERROR(VLOOKUP($G747,'Breakdown Log'!$B$3:$E$940,3,FALSE),0)</f>
        <v>0</v>
      </c>
      <c r="P747" s="2">
        <f t="shared" si="67"/>
        <v>215</v>
      </c>
      <c r="Q747" s="2">
        <f t="shared" si="68"/>
        <v>365</v>
      </c>
      <c r="R747" s="38">
        <f t="shared" si="69"/>
        <v>1.6610958904109587</v>
      </c>
      <c r="S747" s="76">
        <f t="shared" si="70"/>
        <v>2.82</v>
      </c>
      <c r="T747" s="38">
        <f>2.82/365*N747+'Breakdown Log'!$H$28*P747</f>
        <v>0</v>
      </c>
      <c r="U747" s="78">
        <f>2.82/365*O747+'Breakdown Log'!$H$28*Q747</f>
        <v>0</v>
      </c>
    </row>
    <row r="748" spans="2:21" ht="14.4" customHeight="1" x14ac:dyDescent="0.4">
      <c r="B748" s="30">
        <f t="shared" si="71"/>
        <v>747</v>
      </c>
      <c r="C748" s="2" t="s">
        <v>3</v>
      </c>
      <c r="D748" s="2" t="s">
        <v>718</v>
      </c>
      <c r="E748" s="2">
        <v>154</v>
      </c>
      <c r="F748" s="2" t="s">
        <v>718</v>
      </c>
      <c r="G748" s="2">
        <v>783</v>
      </c>
      <c r="H748" s="2">
        <v>81</v>
      </c>
      <c r="I748" s="2" t="s">
        <v>741</v>
      </c>
      <c r="J748" s="31">
        <v>42401</v>
      </c>
      <c r="K748" s="31">
        <v>44347</v>
      </c>
      <c r="L748" s="31">
        <v>44926</v>
      </c>
      <c r="M748" s="2">
        <f t="shared" si="66"/>
        <v>580</v>
      </c>
      <c r="N748" s="2">
        <f>IFERROR(VLOOKUP($G748,'Breakdown Log'!$B$3:$E$940,2,FALSE),0)</f>
        <v>0</v>
      </c>
      <c r="O748" s="2">
        <f>IFERROR(VLOOKUP($G748,'Breakdown Log'!$B$3:$E$940,3,FALSE),0)</f>
        <v>0</v>
      </c>
      <c r="P748" s="2">
        <f t="shared" si="67"/>
        <v>215</v>
      </c>
      <c r="Q748" s="2">
        <f t="shared" si="68"/>
        <v>365</v>
      </c>
      <c r="R748" s="38">
        <f t="shared" si="69"/>
        <v>1.6610958904109587</v>
      </c>
      <c r="S748" s="76">
        <f t="shared" si="70"/>
        <v>2.82</v>
      </c>
      <c r="T748" s="38">
        <f>2.82/365*N748+'Breakdown Log'!$H$28*P748</f>
        <v>0</v>
      </c>
      <c r="U748" s="78">
        <f>2.82/365*O748+'Breakdown Log'!$H$28*Q748</f>
        <v>0</v>
      </c>
    </row>
    <row r="749" spans="2:21" ht="14.4" customHeight="1" x14ac:dyDescent="0.4">
      <c r="B749" s="30">
        <f t="shared" si="71"/>
        <v>748</v>
      </c>
      <c r="C749" s="2" t="s">
        <v>3</v>
      </c>
      <c r="D749" s="2" t="s">
        <v>718</v>
      </c>
      <c r="E749" s="2">
        <v>154</v>
      </c>
      <c r="F749" s="2" t="s">
        <v>718</v>
      </c>
      <c r="G749" s="2">
        <v>784</v>
      </c>
      <c r="H749" s="2">
        <v>82</v>
      </c>
      <c r="I749" s="2" t="s">
        <v>742</v>
      </c>
      <c r="J749" s="31">
        <v>42401</v>
      </c>
      <c r="K749" s="31">
        <v>44347</v>
      </c>
      <c r="L749" s="31">
        <v>44926</v>
      </c>
      <c r="M749" s="2">
        <f t="shared" si="66"/>
        <v>580</v>
      </c>
      <c r="N749" s="2">
        <f>IFERROR(VLOOKUP($G749,'Breakdown Log'!$B$3:$E$940,2,FALSE),0)</f>
        <v>0</v>
      </c>
      <c r="O749" s="2">
        <f>IFERROR(VLOOKUP($G749,'Breakdown Log'!$B$3:$E$940,3,FALSE),0)</f>
        <v>0</v>
      </c>
      <c r="P749" s="2">
        <f t="shared" si="67"/>
        <v>215</v>
      </c>
      <c r="Q749" s="2">
        <f t="shared" si="68"/>
        <v>365</v>
      </c>
      <c r="R749" s="38">
        <f t="shared" si="69"/>
        <v>1.6610958904109587</v>
      </c>
      <c r="S749" s="76">
        <f t="shared" si="70"/>
        <v>2.82</v>
      </c>
      <c r="T749" s="38">
        <f>2.82/365*N749+'Breakdown Log'!$H$28*P749</f>
        <v>0</v>
      </c>
      <c r="U749" s="78">
        <f>2.82/365*O749+'Breakdown Log'!$H$28*Q749</f>
        <v>0</v>
      </c>
    </row>
    <row r="750" spans="2:21" ht="14.4" customHeight="1" x14ac:dyDescent="0.4">
      <c r="B750" s="30">
        <f t="shared" si="71"/>
        <v>749</v>
      </c>
      <c r="C750" s="2" t="s">
        <v>3</v>
      </c>
      <c r="D750" s="2" t="s">
        <v>718</v>
      </c>
      <c r="E750" s="2">
        <v>154</v>
      </c>
      <c r="F750" s="2" t="s">
        <v>718</v>
      </c>
      <c r="G750" s="2">
        <v>785</v>
      </c>
      <c r="H750" s="2">
        <v>83</v>
      </c>
      <c r="I750" s="2" t="s">
        <v>743</v>
      </c>
      <c r="J750" s="31">
        <v>42328</v>
      </c>
      <c r="K750" s="31">
        <v>44347</v>
      </c>
      <c r="L750" s="31">
        <v>44926</v>
      </c>
      <c r="M750" s="2">
        <f t="shared" si="66"/>
        <v>580</v>
      </c>
      <c r="N750" s="2">
        <f>IFERROR(VLOOKUP($G750,'Breakdown Log'!$B$3:$E$940,2,FALSE),0)</f>
        <v>0</v>
      </c>
      <c r="O750" s="2">
        <f>IFERROR(VLOOKUP($G750,'Breakdown Log'!$B$3:$E$940,3,FALSE),0)</f>
        <v>0</v>
      </c>
      <c r="P750" s="2">
        <f t="shared" si="67"/>
        <v>215</v>
      </c>
      <c r="Q750" s="2">
        <f t="shared" si="68"/>
        <v>365</v>
      </c>
      <c r="R750" s="38">
        <f t="shared" si="69"/>
        <v>1.6610958904109587</v>
      </c>
      <c r="S750" s="76">
        <f t="shared" si="70"/>
        <v>2.82</v>
      </c>
      <c r="T750" s="38">
        <f>2.82/365*N750+'Breakdown Log'!$H$28*P750</f>
        <v>0</v>
      </c>
      <c r="U750" s="78">
        <f>2.82/365*O750+'Breakdown Log'!$H$28*Q750</f>
        <v>0</v>
      </c>
    </row>
    <row r="751" spans="2:21" ht="14.4" customHeight="1" x14ac:dyDescent="0.4">
      <c r="B751" s="30">
        <f t="shared" si="71"/>
        <v>750</v>
      </c>
      <c r="C751" s="2" t="s">
        <v>3</v>
      </c>
      <c r="D751" s="2" t="s">
        <v>718</v>
      </c>
      <c r="E751" s="2">
        <v>154</v>
      </c>
      <c r="F751" s="2" t="s">
        <v>718</v>
      </c>
      <c r="G751" s="2">
        <v>786</v>
      </c>
      <c r="H751" s="2">
        <v>84</v>
      </c>
      <c r="I751" s="2" t="s">
        <v>744</v>
      </c>
      <c r="J751" s="31">
        <v>42328</v>
      </c>
      <c r="K751" s="31">
        <v>44347</v>
      </c>
      <c r="L751" s="31">
        <v>44926</v>
      </c>
      <c r="M751" s="2">
        <f t="shared" si="66"/>
        <v>580</v>
      </c>
      <c r="N751" s="2">
        <f>IFERROR(VLOOKUP($G751,'Breakdown Log'!$B$3:$E$940,2,FALSE),0)</f>
        <v>0</v>
      </c>
      <c r="O751" s="2">
        <f>IFERROR(VLOOKUP($G751,'Breakdown Log'!$B$3:$E$940,3,FALSE),0)</f>
        <v>0</v>
      </c>
      <c r="P751" s="2">
        <f t="shared" si="67"/>
        <v>215</v>
      </c>
      <c r="Q751" s="2">
        <f t="shared" si="68"/>
        <v>365</v>
      </c>
      <c r="R751" s="38">
        <f t="shared" si="69"/>
        <v>1.6610958904109587</v>
      </c>
      <c r="S751" s="76">
        <f t="shared" si="70"/>
        <v>2.82</v>
      </c>
      <c r="T751" s="38">
        <f>2.82/365*N751+'Breakdown Log'!$H$28*P751</f>
        <v>0</v>
      </c>
      <c r="U751" s="78">
        <f>2.82/365*O751+'Breakdown Log'!$H$28*Q751</f>
        <v>0</v>
      </c>
    </row>
    <row r="752" spans="2:21" ht="14.4" customHeight="1" x14ac:dyDescent="0.4">
      <c r="B752" s="30">
        <f t="shared" si="71"/>
        <v>751</v>
      </c>
      <c r="C752" s="2" t="s">
        <v>3</v>
      </c>
      <c r="D752" s="2" t="s">
        <v>718</v>
      </c>
      <c r="E752" s="2">
        <v>154</v>
      </c>
      <c r="F752" s="2" t="s">
        <v>718</v>
      </c>
      <c r="G752" s="2">
        <v>787</v>
      </c>
      <c r="H752" s="2">
        <v>64</v>
      </c>
      <c r="I752" s="2" t="s">
        <v>745</v>
      </c>
      <c r="J752" s="31">
        <v>42754</v>
      </c>
      <c r="K752" s="31">
        <v>44347</v>
      </c>
      <c r="L752" s="31">
        <v>44926</v>
      </c>
      <c r="M752" s="2">
        <f t="shared" si="66"/>
        <v>580</v>
      </c>
      <c r="N752" s="2">
        <f>IFERROR(VLOOKUP($G752,'Breakdown Log'!$B$3:$E$940,2,FALSE),0)</f>
        <v>0</v>
      </c>
      <c r="O752" s="2">
        <f>IFERROR(VLOOKUP($G752,'Breakdown Log'!$B$3:$E$940,3,FALSE),0)</f>
        <v>0</v>
      </c>
      <c r="P752" s="2">
        <f t="shared" si="67"/>
        <v>215</v>
      </c>
      <c r="Q752" s="2">
        <f t="shared" si="68"/>
        <v>365</v>
      </c>
      <c r="R752" s="38">
        <f t="shared" si="69"/>
        <v>1.6610958904109587</v>
      </c>
      <c r="S752" s="76">
        <f t="shared" si="70"/>
        <v>2.82</v>
      </c>
      <c r="T752" s="38">
        <f>2.82/365*N752+'Breakdown Log'!$H$28*P752</f>
        <v>0</v>
      </c>
      <c r="U752" s="78">
        <f>2.82/365*O752+'Breakdown Log'!$H$28*Q752</f>
        <v>0</v>
      </c>
    </row>
    <row r="753" spans="2:21" ht="14.4" customHeight="1" x14ac:dyDescent="0.4">
      <c r="B753" s="30">
        <f t="shared" si="71"/>
        <v>752</v>
      </c>
      <c r="C753" s="2" t="s">
        <v>518</v>
      </c>
      <c r="D753" s="2" t="s">
        <v>519</v>
      </c>
      <c r="E753" s="2">
        <v>1049</v>
      </c>
      <c r="F753" s="2" t="s">
        <v>519</v>
      </c>
      <c r="G753" s="2">
        <v>788</v>
      </c>
      <c r="H753" s="2">
        <v>14</v>
      </c>
      <c r="I753" s="2" t="s">
        <v>746</v>
      </c>
      <c r="J753" s="31">
        <v>42216</v>
      </c>
      <c r="K753" s="31">
        <v>44347</v>
      </c>
      <c r="L753" s="31">
        <v>44926</v>
      </c>
      <c r="M753" s="2">
        <f t="shared" si="66"/>
        <v>580</v>
      </c>
      <c r="N753" s="2">
        <f>IFERROR(VLOOKUP($G753,'Breakdown Log'!$B$3:$E$940,2,FALSE),0)</f>
        <v>0</v>
      </c>
      <c r="O753" s="2">
        <f>IFERROR(VLOOKUP($G753,'Breakdown Log'!$B$3:$E$940,3,FALSE),0)</f>
        <v>0</v>
      </c>
      <c r="P753" s="2">
        <f t="shared" si="67"/>
        <v>215</v>
      </c>
      <c r="Q753" s="2">
        <f t="shared" si="68"/>
        <v>365</v>
      </c>
      <c r="R753" s="38">
        <f t="shared" si="69"/>
        <v>1.6610958904109587</v>
      </c>
      <c r="S753" s="76">
        <f t="shared" si="70"/>
        <v>2.82</v>
      </c>
      <c r="T753" s="38">
        <f>2.82/365*N753+'Breakdown Log'!$H$28*P753</f>
        <v>0</v>
      </c>
      <c r="U753" s="78">
        <f>2.82/365*O753+'Breakdown Log'!$H$28*Q753</f>
        <v>0</v>
      </c>
    </row>
    <row r="754" spans="2:21" ht="14.4" customHeight="1" x14ac:dyDescent="0.4">
      <c r="B754" s="30">
        <f t="shared" si="71"/>
        <v>753</v>
      </c>
      <c r="C754" s="2" t="s">
        <v>518</v>
      </c>
      <c r="D754" s="2" t="s">
        <v>519</v>
      </c>
      <c r="E754" s="2">
        <v>1049</v>
      </c>
      <c r="F754" s="2" t="s">
        <v>519</v>
      </c>
      <c r="G754" s="2">
        <v>789</v>
      </c>
      <c r="H754" s="2">
        <v>15</v>
      </c>
      <c r="I754" s="2" t="s">
        <v>747</v>
      </c>
      <c r="J754" s="31">
        <v>42216</v>
      </c>
      <c r="K754" s="31">
        <v>44347</v>
      </c>
      <c r="L754" s="31">
        <v>44926</v>
      </c>
      <c r="M754" s="2">
        <f t="shared" si="66"/>
        <v>580</v>
      </c>
      <c r="N754" s="2">
        <f>IFERROR(VLOOKUP($G754,'Breakdown Log'!$B$3:$E$940,2,FALSE),0)</f>
        <v>266</v>
      </c>
      <c r="O754" s="2">
        <f>IFERROR(VLOOKUP($G754,'Breakdown Log'!$B$3:$E$940,3,FALSE),0)</f>
        <v>34</v>
      </c>
      <c r="P754" s="2">
        <f t="shared" si="67"/>
        <v>-51</v>
      </c>
      <c r="Q754" s="2">
        <f t="shared" si="68"/>
        <v>331</v>
      </c>
      <c r="R754" s="38">
        <f t="shared" si="69"/>
        <v>1.6610958904109587</v>
      </c>
      <c r="S754" s="76">
        <f t="shared" si="70"/>
        <v>2.82</v>
      </c>
      <c r="T754" s="38">
        <f>2.82/365*N754+'Breakdown Log'!$H$28*P754</f>
        <v>2.0551232876712326</v>
      </c>
      <c r="U754" s="78">
        <f>2.82/365*O754+'Breakdown Log'!$H$28*Q754</f>
        <v>0.2626849315068493</v>
      </c>
    </row>
    <row r="755" spans="2:21" ht="14.4" customHeight="1" x14ac:dyDescent="0.4">
      <c r="B755" s="30">
        <f t="shared" si="71"/>
        <v>754</v>
      </c>
      <c r="C755" s="2" t="s">
        <v>12</v>
      </c>
      <c r="D755" s="2" t="s">
        <v>127</v>
      </c>
      <c r="E755" s="2">
        <v>1070</v>
      </c>
      <c r="F755" s="2" t="s">
        <v>127</v>
      </c>
      <c r="G755" s="2">
        <v>790</v>
      </c>
      <c r="H755" s="2">
        <v>1</v>
      </c>
      <c r="I755" s="2" t="s">
        <v>366</v>
      </c>
      <c r="J755" s="31">
        <v>42389</v>
      </c>
      <c r="K755" s="31">
        <v>44347</v>
      </c>
      <c r="L755" s="31">
        <v>44926</v>
      </c>
      <c r="M755" s="2">
        <f t="shared" si="66"/>
        <v>580</v>
      </c>
      <c r="N755" s="2">
        <f>IFERROR(VLOOKUP($G755,'Breakdown Log'!$B$3:$E$940,2,FALSE),0)</f>
        <v>0</v>
      </c>
      <c r="O755" s="2">
        <f>IFERROR(VLOOKUP($G755,'Breakdown Log'!$B$3:$E$940,3,FALSE),0)</f>
        <v>0</v>
      </c>
      <c r="P755" s="2">
        <f t="shared" si="67"/>
        <v>215</v>
      </c>
      <c r="Q755" s="2">
        <f t="shared" si="68"/>
        <v>365</v>
      </c>
      <c r="R755" s="38">
        <f t="shared" si="69"/>
        <v>1.6610958904109587</v>
      </c>
      <c r="S755" s="76">
        <f t="shared" si="70"/>
        <v>2.82</v>
      </c>
      <c r="T755" s="38">
        <f>2.82/365*N755+'Breakdown Log'!$H$28*P755</f>
        <v>0</v>
      </c>
      <c r="U755" s="78">
        <f>2.82/365*O755+'Breakdown Log'!$H$28*Q755</f>
        <v>0</v>
      </c>
    </row>
    <row r="756" spans="2:21" ht="14.4" customHeight="1" x14ac:dyDescent="0.4">
      <c r="B756" s="30">
        <f t="shared" si="71"/>
        <v>755</v>
      </c>
      <c r="C756" s="2" t="s">
        <v>12</v>
      </c>
      <c r="D756" s="2" t="s">
        <v>127</v>
      </c>
      <c r="E756" s="2">
        <v>1070</v>
      </c>
      <c r="F756" s="2" t="s">
        <v>127</v>
      </c>
      <c r="G756" s="2">
        <v>791</v>
      </c>
      <c r="H756" s="2">
        <v>2</v>
      </c>
      <c r="I756" s="2" t="s">
        <v>167</v>
      </c>
      <c r="J756" s="31">
        <v>42389</v>
      </c>
      <c r="K756" s="31">
        <v>44347</v>
      </c>
      <c r="L756" s="31">
        <v>44926</v>
      </c>
      <c r="M756" s="2">
        <f t="shared" si="66"/>
        <v>580</v>
      </c>
      <c r="N756" s="2">
        <f>IFERROR(VLOOKUP($G756,'Breakdown Log'!$B$3:$E$940,2,FALSE),0)</f>
        <v>0</v>
      </c>
      <c r="O756" s="2">
        <f>IFERROR(VLOOKUP($G756,'Breakdown Log'!$B$3:$E$940,3,FALSE),0)</f>
        <v>0</v>
      </c>
      <c r="P756" s="2">
        <f t="shared" si="67"/>
        <v>215</v>
      </c>
      <c r="Q756" s="2">
        <f t="shared" si="68"/>
        <v>365</v>
      </c>
      <c r="R756" s="38">
        <f t="shared" si="69"/>
        <v>1.6610958904109587</v>
      </c>
      <c r="S756" s="76">
        <f t="shared" si="70"/>
        <v>2.82</v>
      </c>
      <c r="T756" s="38">
        <f>2.82/365*N756+'Breakdown Log'!$H$28*P756</f>
        <v>0</v>
      </c>
      <c r="U756" s="78">
        <f>2.82/365*O756+'Breakdown Log'!$H$28*Q756</f>
        <v>0</v>
      </c>
    </row>
    <row r="757" spans="2:21" ht="14.4" customHeight="1" x14ac:dyDescent="0.4">
      <c r="B757" s="30">
        <f t="shared" si="71"/>
        <v>756</v>
      </c>
      <c r="C757" s="2" t="s">
        <v>12</v>
      </c>
      <c r="D757" s="2" t="s">
        <v>127</v>
      </c>
      <c r="E757" s="2">
        <v>1070</v>
      </c>
      <c r="F757" s="2" t="s">
        <v>127</v>
      </c>
      <c r="G757" s="2">
        <v>792</v>
      </c>
      <c r="H757" s="2">
        <v>3</v>
      </c>
      <c r="I757" s="2" t="s">
        <v>748</v>
      </c>
      <c r="J757" s="31">
        <v>42389</v>
      </c>
      <c r="K757" s="31">
        <v>44347</v>
      </c>
      <c r="L757" s="31">
        <v>44926</v>
      </c>
      <c r="M757" s="2">
        <f t="shared" si="66"/>
        <v>580</v>
      </c>
      <c r="N757" s="2">
        <f>IFERROR(VLOOKUP($G757,'Breakdown Log'!$B$3:$E$940,2,FALSE),0)</f>
        <v>0</v>
      </c>
      <c r="O757" s="2">
        <f>IFERROR(VLOOKUP($G757,'Breakdown Log'!$B$3:$E$940,3,FALSE),0)</f>
        <v>0</v>
      </c>
      <c r="P757" s="2">
        <f t="shared" si="67"/>
        <v>215</v>
      </c>
      <c r="Q757" s="2">
        <f t="shared" si="68"/>
        <v>365</v>
      </c>
      <c r="R757" s="38">
        <f t="shared" si="69"/>
        <v>1.6610958904109587</v>
      </c>
      <c r="S757" s="76">
        <f t="shared" si="70"/>
        <v>2.82</v>
      </c>
      <c r="T757" s="38">
        <f>2.82/365*N757+'Breakdown Log'!$H$28*P757</f>
        <v>0</v>
      </c>
      <c r="U757" s="78">
        <f>2.82/365*O757+'Breakdown Log'!$H$28*Q757</f>
        <v>0</v>
      </c>
    </row>
    <row r="758" spans="2:21" ht="14.4" customHeight="1" x14ac:dyDescent="0.4">
      <c r="B758" s="30">
        <f t="shared" si="71"/>
        <v>757</v>
      </c>
      <c r="C758" s="2" t="s">
        <v>12</v>
      </c>
      <c r="D758" s="2" t="s">
        <v>127</v>
      </c>
      <c r="E758" s="2">
        <v>1070</v>
      </c>
      <c r="F758" s="2" t="s">
        <v>127</v>
      </c>
      <c r="G758" s="2">
        <v>793</v>
      </c>
      <c r="H758" s="2">
        <v>4</v>
      </c>
      <c r="I758" s="2" t="s">
        <v>749</v>
      </c>
      <c r="J758" s="31">
        <v>42389</v>
      </c>
      <c r="K758" s="31">
        <v>44347</v>
      </c>
      <c r="L758" s="31">
        <v>44926</v>
      </c>
      <c r="M758" s="2">
        <f t="shared" si="66"/>
        <v>580</v>
      </c>
      <c r="N758" s="2">
        <f>IFERROR(VLOOKUP($G758,'Breakdown Log'!$B$3:$E$940,2,FALSE),0)</f>
        <v>0</v>
      </c>
      <c r="O758" s="2">
        <f>IFERROR(VLOOKUP($G758,'Breakdown Log'!$B$3:$E$940,3,FALSE),0)</f>
        <v>0</v>
      </c>
      <c r="P758" s="2">
        <f t="shared" si="67"/>
        <v>215</v>
      </c>
      <c r="Q758" s="2">
        <f t="shared" si="68"/>
        <v>365</v>
      </c>
      <c r="R758" s="38">
        <f t="shared" si="69"/>
        <v>1.6610958904109587</v>
      </c>
      <c r="S758" s="76">
        <f t="shared" si="70"/>
        <v>2.82</v>
      </c>
      <c r="T758" s="38">
        <f>2.82/365*N758+'Breakdown Log'!$H$28*P758</f>
        <v>0</v>
      </c>
      <c r="U758" s="78">
        <f>2.82/365*O758+'Breakdown Log'!$H$28*Q758</f>
        <v>0</v>
      </c>
    </row>
    <row r="759" spans="2:21" x14ac:dyDescent="0.4">
      <c r="B759" s="30">
        <f t="shared" si="71"/>
        <v>758</v>
      </c>
      <c r="C759" s="2" t="s">
        <v>12</v>
      </c>
      <c r="D759" s="2" t="s">
        <v>127</v>
      </c>
      <c r="E759" s="2">
        <v>1070</v>
      </c>
      <c r="F759" s="2" t="s">
        <v>127</v>
      </c>
      <c r="G759" s="2">
        <v>794</v>
      </c>
      <c r="H759" s="2">
        <v>5</v>
      </c>
      <c r="I759" s="2" t="s">
        <v>750</v>
      </c>
      <c r="J759" s="31">
        <v>42389</v>
      </c>
      <c r="K759" s="31">
        <v>44347</v>
      </c>
      <c r="L759" s="31">
        <v>44926</v>
      </c>
      <c r="M759" s="2">
        <f t="shared" si="66"/>
        <v>580</v>
      </c>
      <c r="N759" s="2">
        <f>IFERROR(VLOOKUP($G759,'Breakdown Log'!$B$3:$E$940,2,FALSE),0)</f>
        <v>0</v>
      </c>
      <c r="O759" s="2">
        <f>IFERROR(VLOOKUP($G759,'Breakdown Log'!$B$3:$E$940,3,FALSE),0)</f>
        <v>0</v>
      </c>
      <c r="P759" s="2">
        <f t="shared" si="67"/>
        <v>215</v>
      </c>
      <c r="Q759" s="2">
        <f t="shared" si="68"/>
        <v>365</v>
      </c>
      <c r="R759" s="38">
        <f t="shared" si="69"/>
        <v>1.6610958904109587</v>
      </c>
      <c r="S759" s="76">
        <f t="shared" si="70"/>
        <v>2.82</v>
      </c>
      <c r="T759" s="38">
        <f>2.82/365*N759+'Breakdown Log'!$H$28*P759</f>
        <v>0</v>
      </c>
      <c r="U759" s="78">
        <f>2.82/365*O759+'Breakdown Log'!$H$28*Q759</f>
        <v>0</v>
      </c>
    </row>
    <row r="760" spans="2:21" ht="14.4" customHeight="1" x14ac:dyDescent="0.4">
      <c r="B760" s="30">
        <f t="shared" si="71"/>
        <v>759</v>
      </c>
      <c r="C760" s="2" t="s">
        <v>12</v>
      </c>
      <c r="D760" s="2" t="s">
        <v>127</v>
      </c>
      <c r="E760" s="2">
        <v>1070</v>
      </c>
      <c r="F760" s="2" t="s">
        <v>127</v>
      </c>
      <c r="G760" s="2">
        <v>795</v>
      </c>
      <c r="H760" s="2">
        <v>6</v>
      </c>
      <c r="I760" s="2" t="s">
        <v>751</v>
      </c>
      <c r="J760" s="31">
        <v>42389</v>
      </c>
      <c r="K760" s="31">
        <v>44347</v>
      </c>
      <c r="L760" s="31">
        <v>44926</v>
      </c>
      <c r="M760" s="2">
        <f t="shared" si="66"/>
        <v>580</v>
      </c>
      <c r="N760" s="2">
        <f>IFERROR(VLOOKUP($G760,'Breakdown Log'!$B$3:$E$940,2,FALSE),0)</f>
        <v>0</v>
      </c>
      <c r="O760" s="2">
        <f>IFERROR(VLOOKUP($G760,'Breakdown Log'!$B$3:$E$940,3,FALSE),0)</f>
        <v>0</v>
      </c>
      <c r="P760" s="2">
        <f t="shared" si="67"/>
        <v>215</v>
      </c>
      <c r="Q760" s="2">
        <f t="shared" si="68"/>
        <v>365</v>
      </c>
      <c r="R760" s="38">
        <f t="shared" si="69"/>
        <v>1.6610958904109587</v>
      </c>
      <c r="S760" s="76">
        <f t="shared" si="70"/>
        <v>2.82</v>
      </c>
      <c r="T760" s="38">
        <f>2.82/365*N760+'Breakdown Log'!$H$28*P760</f>
        <v>0</v>
      </c>
      <c r="U760" s="78">
        <f>2.82/365*O760+'Breakdown Log'!$H$28*Q760</f>
        <v>0</v>
      </c>
    </row>
    <row r="761" spans="2:21" ht="14.4" customHeight="1" x14ac:dyDescent="0.4">
      <c r="B761" s="30">
        <f t="shared" si="71"/>
        <v>760</v>
      </c>
      <c r="C761" s="2" t="s">
        <v>12</v>
      </c>
      <c r="D761" s="2" t="s">
        <v>127</v>
      </c>
      <c r="E761" s="2">
        <v>1070</v>
      </c>
      <c r="F761" s="2" t="s">
        <v>127</v>
      </c>
      <c r="G761" s="2">
        <v>796</v>
      </c>
      <c r="H761" s="2">
        <v>7</v>
      </c>
      <c r="I761" s="2" t="s">
        <v>752</v>
      </c>
      <c r="J761" s="31">
        <v>42389</v>
      </c>
      <c r="K761" s="31">
        <v>44347</v>
      </c>
      <c r="L761" s="31">
        <v>44926</v>
      </c>
      <c r="M761" s="2">
        <f t="shared" si="66"/>
        <v>580</v>
      </c>
      <c r="N761" s="2">
        <f>IFERROR(VLOOKUP($G761,'Breakdown Log'!$B$3:$E$940,2,FALSE),0)</f>
        <v>0</v>
      </c>
      <c r="O761" s="2">
        <f>IFERROR(VLOOKUP($G761,'Breakdown Log'!$B$3:$E$940,3,FALSE),0)</f>
        <v>0</v>
      </c>
      <c r="P761" s="2">
        <f t="shared" si="67"/>
        <v>215</v>
      </c>
      <c r="Q761" s="2">
        <f t="shared" si="68"/>
        <v>365</v>
      </c>
      <c r="R761" s="38">
        <f t="shared" si="69"/>
        <v>1.6610958904109587</v>
      </c>
      <c r="S761" s="76">
        <f t="shared" si="70"/>
        <v>2.82</v>
      </c>
      <c r="T761" s="38">
        <f>2.82/365*N761+'Breakdown Log'!$H$28*P761</f>
        <v>0</v>
      </c>
      <c r="U761" s="78">
        <f>2.82/365*O761+'Breakdown Log'!$H$28*Q761</f>
        <v>0</v>
      </c>
    </row>
    <row r="762" spans="2:21" ht="14.4" customHeight="1" x14ac:dyDescent="0.4">
      <c r="B762" s="30">
        <f t="shared" si="71"/>
        <v>761</v>
      </c>
      <c r="C762" s="2" t="s">
        <v>12</v>
      </c>
      <c r="D762" s="2" t="s">
        <v>127</v>
      </c>
      <c r="E762" s="2">
        <v>1070</v>
      </c>
      <c r="F762" s="2" t="s">
        <v>127</v>
      </c>
      <c r="G762" s="2">
        <v>797</v>
      </c>
      <c r="H762" s="2">
        <v>8</v>
      </c>
      <c r="I762" s="2" t="s">
        <v>753</v>
      </c>
      <c r="J762" s="31">
        <v>42389</v>
      </c>
      <c r="K762" s="31">
        <v>44347</v>
      </c>
      <c r="L762" s="31">
        <v>44926</v>
      </c>
      <c r="M762" s="2">
        <f t="shared" si="66"/>
        <v>580</v>
      </c>
      <c r="N762" s="2">
        <f>IFERROR(VLOOKUP($G762,'Breakdown Log'!$B$3:$E$940,2,FALSE),0)</f>
        <v>0</v>
      </c>
      <c r="O762" s="2">
        <f>IFERROR(VLOOKUP($G762,'Breakdown Log'!$B$3:$E$940,3,FALSE),0)</f>
        <v>0</v>
      </c>
      <c r="P762" s="2">
        <f t="shared" si="67"/>
        <v>215</v>
      </c>
      <c r="Q762" s="2">
        <f t="shared" si="68"/>
        <v>365</v>
      </c>
      <c r="R762" s="38">
        <f t="shared" si="69"/>
        <v>1.6610958904109587</v>
      </c>
      <c r="S762" s="76">
        <f t="shared" si="70"/>
        <v>2.82</v>
      </c>
      <c r="T762" s="38">
        <f>2.82/365*N762+'Breakdown Log'!$H$28*P762</f>
        <v>0</v>
      </c>
      <c r="U762" s="78">
        <f>2.82/365*O762+'Breakdown Log'!$H$28*Q762</f>
        <v>0</v>
      </c>
    </row>
    <row r="763" spans="2:21" ht="14.4" customHeight="1" x14ac:dyDescent="0.4">
      <c r="B763" s="30">
        <f t="shared" si="71"/>
        <v>762</v>
      </c>
      <c r="C763" s="2" t="s">
        <v>12</v>
      </c>
      <c r="D763" s="2" t="s">
        <v>127</v>
      </c>
      <c r="E763" s="2">
        <v>1070</v>
      </c>
      <c r="F763" s="2" t="s">
        <v>127</v>
      </c>
      <c r="G763" s="2">
        <v>798</v>
      </c>
      <c r="H763" s="2">
        <v>9</v>
      </c>
      <c r="I763" s="2" t="s">
        <v>754</v>
      </c>
      <c r="J763" s="31">
        <v>42389</v>
      </c>
      <c r="K763" s="31">
        <v>44347</v>
      </c>
      <c r="L763" s="31">
        <v>44926</v>
      </c>
      <c r="M763" s="2">
        <f t="shared" si="66"/>
        <v>580</v>
      </c>
      <c r="N763" s="2">
        <f>IFERROR(VLOOKUP($G763,'Breakdown Log'!$B$3:$E$940,2,FALSE),0)</f>
        <v>0</v>
      </c>
      <c r="O763" s="2">
        <f>IFERROR(VLOOKUP($G763,'Breakdown Log'!$B$3:$E$940,3,FALSE),0)</f>
        <v>0</v>
      </c>
      <c r="P763" s="2">
        <f t="shared" si="67"/>
        <v>215</v>
      </c>
      <c r="Q763" s="2">
        <f t="shared" si="68"/>
        <v>365</v>
      </c>
      <c r="R763" s="38">
        <f t="shared" si="69"/>
        <v>1.6610958904109587</v>
      </c>
      <c r="S763" s="76">
        <f t="shared" si="70"/>
        <v>2.82</v>
      </c>
      <c r="T763" s="38">
        <f>2.82/365*N763+'Breakdown Log'!$H$28*P763</f>
        <v>0</v>
      </c>
      <c r="U763" s="78">
        <f>2.82/365*O763+'Breakdown Log'!$H$28*Q763</f>
        <v>0</v>
      </c>
    </row>
    <row r="764" spans="2:21" ht="14.4" customHeight="1" x14ac:dyDescent="0.4">
      <c r="B764" s="30">
        <f t="shared" si="71"/>
        <v>763</v>
      </c>
      <c r="C764" s="2" t="s">
        <v>12</v>
      </c>
      <c r="D764" s="2" t="s">
        <v>127</v>
      </c>
      <c r="E764" s="2">
        <v>1070</v>
      </c>
      <c r="F764" s="2" t="s">
        <v>127</v>
      </c>
      <c r="G764" s="2">
        <v>799</v>
      </c>
      <c r="H764" s="2">
        <v>10</v>
      </c>
      <c r="I764" s="2" t="s">
        <v>755</v>
      </c>
      <c r="J764" s="31">
        <v>42389</v>
      </c>
      <c r="K764" s="31">
        <v>44347</v>
      </c>
      <c r="L764" s="31">
        <v>44926</v>
      </c>
      <c r="M764" s="2">
        <f t="shared" si="66"/>
        <v>580</v>
      </c>
      <c r="N764" s="2">
        <f>IFERROR(VLOOKUP($G764,'Breakdown Log'!$B$3:$E$940,2,FALSE),0)</f>
        <v>0</v>
      </c>
      <c r="O764" s="2">
        <f>IFERROR(VLOOKUP($G764,'Breakdown Log'!$B$3:$E$940,3,FALSE),0)</f>
        <v>0</v>
      </c>
      <c r="P764" s="2">
        <f t="shared" si="67"/>
        <v>215</v>
      </c>
      <c r="Q764" s="2">
        <f t="shared" si="68"/>
        <v>365</v>
      </c>
      <c r="R764" s="38">
        <f t="shared" si="69"/>
        <v>1.6610958904109587</v>
      </c>
      <c r="S764" s="76">
        <f t="shared" si="70"/>
        <v>2.82</v>
      </c>
      <c r="T764" s="38">
        <f>2.82/365*N764+'Breakdown Log'!$H$28*P764</f>
        <v>0</v>
      </c>
      <c r="U764" s="78">
        <f>2.82/365*O764+'Breakdown Log'!$H$28*Q764</f>
        <v>0</v>
      </c>
    </row>
    <row r="765" spans="2:21" ht="14.4" customHeight="1" x14ac:dyDescent="0.4">
      <c r="B765" s="30">
        <f t="shared" si="71"/>
        <v>764</v>
      </c>
      <c r="C765" s="2" t="s">
        <v>12</v>
      </c>
      <c r="D765" s="2" t="s">
        <v>127</v>
      </c>
      <c r="E765" s="2">
        <v>1070</v>
      </c>
      <c r="F765" s="2" t="s">
        <v>127</v>
      </c>
      <c r="G765" s="2">
        <v>800</v>
      </c>
      <c r="H765" s="2">
        <v>11</v>
      </c>
      <c r="I765" s="2" t="s">
        <v>756</v>
      </c>
      <c r="J765" s="31">
        <v>42389</v>
      </c>
      <c r="K765" s="31">
        <v>44347</v>
      </c>
      <c r="L765" s="31">
        <v>44926</v>
      </c>
      <c r="M765" s="2">
        <f t="shared" si="66"/>
        <v>580</v>
      </c>
      <c r="N765" s="2">
        <f>IFERROR(VLOOKUP($G765,'Breakdown Log'!$B$3:$E$940,2,FALSE),0)</f>
        <v>0</v>
      </c>
      <c r="O765" s="2">
        <f>IFERROR(VLOOKUP($G765,'Breakdown Log'!$B$3:$E$940,3,FALSE),0)</f>
        <v>0</v>
      </c>
      <c r="P765" s="2">
        <f t="shared" si="67"/>
        <v>215</v>
      </c>
      <c r="Q765" s="2">
        <f t="shared" si="68"/>
        <v>365</v>
      </c>
      <c r="R765" s="38">
        <f t="shared" si="69"/>
        <v>1.6610958904109587</v>
      </c>
      <c r="S765" s="76">
        <f t="shared" si="70"/>
        <v>2.82</v>
      </c>
      <c r="T765" s="38">
        <f>2.82/365*N765+'Breakdown Log'!$H$28*P765</f>
        <v>0</v>
      </c>
      <c r="U765" s="78">
        <f>2.82/365*O765+'Breakdown Log'!$H$28*Q765</f>
        <v>0</v>
      </c>
    </row>
    <row r="766" spans="2:21" ht="14.4" customHeight="1" x14ac:dyDescent="0.4">
      <c r="B766" s="30">
        <f t="shared" si="71"/>
        <v>765</v>
      </c>
      <c r="C766" s="2" t="s">
        <v>12</v>
      </c>
      <c r="D766" s="2" t="s">
        <v>127</v>
      </c>
      <c r="E766" s="2">
        <v>1070</v>
      </c>
      <c r="F766" s="2" t="s">
        <v>127</v>
      </c>
      <c r="G766" s="2">
        <v>801</v>
      </c>
      <c r="H766" s="2">
        <v>12</v>
      </c>
      <c r="I766" s="2" t="s">
        <v>757</v>
      </c>
      <c r="J766" s="31">
        <v>42389</v>
      </c>
      <c r="K766" s="31">
        <v>44347</v>
      </c>
      <c r="L766" s="31">
        <v>44926</v>
      </c>
      <c r="M766" s="2">
        <f t="shared" si="66"/>
        <v>580</v>
      </c>
      <c r="N766" s="2">
        <f>IFERROR(VLOOKUP($G766,'Breakdown Log'!$B$3:$E$940,2,FALSE),0)</f>
        <v>0</v>
      </c>
      <c r="O766" s="2">
        <f>IFERROR(VLOOKUP($G766,'Breakdown Log'!$B$3:$E$940,3,FALSE),0)</f>
        <v>0</v>
      </c>
      <c r="P766" s="2">
        <f t="shared" si="67"/>
        <v>215</v>
      </c>
      <c r="Q766" s="2">
        <f t="shared" si="68"/>
        <v>365</v>
      </c>
      <c r="R766" s="38">
        <f t="shared" si="69"/>
        <v>1.6610958904109587</v>
      </c>
      <c r="S766" s="76">
        <f t="shared" si="70"/>
        <v>2.82</v>
      </c>
      <c r="T766" s="38">
        <f>2.82/365*N766+'Breakdown Log'!$H$28*P766</f>
        <v>0</v>
      </c>
      <c r="U766" s="78">
        <f>2.82/365*O766+'Breakdown Log'!$H$28*Q766</f>
        <v>0</v>
      </c>
    </row>
    <row r="767" spans="2:21" ht="14.4" customHeight="1" x14ac:dyDescent="0.4">
      <c r="B767" s="30">
        <f t="shared" si="71"/>
        <v>766</v>
      </c>
      <c r="C767" s="2" t="s">
        <v>12</v>
      </c>
      <c r="D767" s="2" t="s">
        <v>127</v>
      </c>
      <c r="E767" s="2">
        <v>1070</v>
      </c>
      <c r="F767" s="2" t="s">
        <v>127</v>
      </c>
      <c r="G767" s="2">
        <v>802</v>
      </c>
      <c r="H767" s="2">
        <v>13</v>
      </c>
      <c r="I767" s="2" t="s">
        <v>758</v>
      </c>
      <c r="J767" s="31">
        <v>42389</v>
      </c>
      <c r="K767" s="31">
        <v>44347</v>
      </c>
      <c r="L767" s="31">
        <v>44926</v>
      </c>
      <c r="M767" s="2">
        <f t="shared" si="66"/>
        <v>580</v>
      </c>
      <c r="N767" s="2">
        <f>IFERROR(VLOOKUP($G767,'Breakdown Log'!$B$3:$E$940,2,FALSE),0)</f>
        <v>0</v>
      </c>
      <c r="O767" s="2">
        <f>IFERROR(VLOOKUP($G767,'Breakdown Log'!$B$3:$E$940,3,FALSE),0)</f>
        <v>0</v>
      </c>
      <c r="P767" s="2">
        <f t="shared" si="67"/>
        <v>215</v>
      </c>
      <c r="Q767" s="2">
        <f t="shared" si="68"/>
        <v>365</v>
      </c>
      <c r="R767" s="38">
        <f t="shared" si="69"/>
        <v>1.6610958904109587</v>
      </c>
      <c r="S767" s="76">
        <f t="shared" si="70"/>
        <v>2.82</v>
      </c>
      <c r="T767" s="38">
        <f>2.82/365*N767+'Breakdown Log'!$H$28*P767</f>
        <v>0</v>
      </c>
      <c r="U767" s="78">
        <f>2.82/365*O767+'Breakdown Log'!$H$28*Q767</f>
        <v>0</v>
      </c>
    </row>
    <row r="768" spans="2:21" ht="14.4" customHeight="1" x14ac:dyDescent="0.4">
      <c r="B768" s="30">
        <f t="shared" si="71"/>
        <v>767</v>
      </c>
      <c r="C768" s="2" t="s">
        <v>12</v>
      </c>
      <c r="D768" s="2" t="s">
        <v>127</v>
      </c>
      <c r="E768" s="2">
        <v>1070</v>
      </c>
      <c r="F768" s="2" t="s">
        <v>127</v>
      </c>
      <c r="G768" s="2">
        <v>803</v>
      </c>
      <c r="H768" s="2">
        <v>14</v>
      </c>
      <c r="I768" s="2" t="s">
        <v>759</v>
      </c>
      <c r="J768" s="31">
        <v>42389</v>
      </c>
      <c r="K768" s="31">
        <v>44347</v>
      </c>
      <c r="L768" s="31">
        <v>44926</v>
      </c>
      <c r="M768" s="2">
        <f t="shared" si="66"/>
        <v>580</v>
      </c>
      <c r="N768" s="2">
        <f>IFERROR(VLOOKUP($G768,'Breakdown Log'!$B$3:$E$940,2,FALSE),0)</f>
        <v>0</v>
      </c>
      <c r="O768" s="2">
        <f>IFERROR(VLOOKUP($G768,'Breakdown Log'!$B$3:$E$940,3,FALSE),0)</f>
        <v>0</v>
      </c>
      <c r="P768" s="2">
        <f t="shared" si="67"/>
        <v>215</v>
      </c>
      <c r="Q768" s="2">
        <f t="shared" si="68"/>
        <v>365</v>
      </c>
      <c r="R768" s="38">
        <f t="shared" si="69"/>
        <v>1.6610958904109587</v>
      </c>
      <c r="S768" s="76">
        <f t="shared" si="70"/>
        <v>2.82</v>
      </c>
      <c r="T768" s="38">
        <f>2.82/365*N768+'Breakdown Log'!$H$28*P768</f>
        <v>0</v>
      </c>
      <c r="U768" s="78">
        <f>2.82/365*O768+'Breakdown Log'!$H$28*Q768</f>
        <v>0</v>
      </c>
    </row>
    <row r="769" spans="2:21" ht="14.4" customHeight="1" x14ac:dyDescent="0.4">
      <c r="B769" s="30">
        <f t="shared" si="71"/>
        <v>768</v>
      </c>
      <c r="C769" s="2" t="s">
        <v>12</v>
      </c>
      <c r="D769" s="2" t="s">
        <v>127</v>
      </c>
      <c r="E769" s="2">
        <v>1070</v>
      </c>
      <c r="F769" s="2" t="s">
        <v>127</v>
      </c>
      <c r="G769" s="2">
        <v>804</v>
      </c>
      <c r="H769" s="2">
        <v>15</v>
      </c>
      <c r="I769" s="2" t="s">
        <v>457</v>
      </c>
      <c r="J769" s="31">
        <v>42389</v>
      </c>
      <c r="K769" s="31">
        <v>44347</v>
      </c>
      <c r="L769" s="31">
        <v>44926</v>
      </c>
      <c r="M769" s="2">
        <f t="shared" si="66"/>
        <v>580</v>
      </c>
      <c r="N769" s="2">
        <f>IFERROR(VLOOKUP($G769,'Breakdown Log'!$B$3:$E$940,2,FALSE),0)</f>
        <v>0</v>
      </c>
      <c r="O769" s="2">
        <f>IFERROR(VLOOKUP($G769,'Breakdown Log'!$B$3:$E$940,3,FALSE),0)</f>
        <v>0</v>
      </c>
      <c r="P769" s="2">
        <f t="shared" si="67"/>
        <v>215</v>
      </c>
      <c r="Q769" s="2">
        <f t="shared" si="68"/>
        <v>365</v>
      </c>
      <c r="R769" s="38">
        <f t="shared" si="69"/>
        <v>1.6610958904109587</v>
      </c>
      <c r="S769" s="76">
        <f t="shared" si="70"/>
        <v>2.82</v>
      </c>
      <c r="T769" s="38">
        <f>2.82/365*N769+'Breakdown Log'!$H$28*P769</f>
        <v>0</v>
      </c>
      <c r="U769" s="78">
        <f>2.82/365*O769+'Breakdown Log'!$H$28*Q769</f>
        <v>0</v>
      </c>
    </row>
    <row r="770" spans="2:21" ht="14.4" customHeight="1" x14ac:dyDescent="0.4">
      <c r="B770" s="30">
        <f t="shared" si="71"/>
        <v>769</v>
      </c>
      <c r="C770" s="2" t="s">
        <v>12</v>
      </c>
      <c r="D770" s="2" t="s">
        <v>127</v>
      </c>
      <c r="E770" s="2">
        <v>1070</v>
      </c>
      <c r="F770" s="2" t="s">
        <v>127</v>
      </c>
      <c r="G770" s="2">
        <v>805</v>
      </c>
      <c r="H770" s="2">
        <v>16</v>
      </c>
      <c r="I770" s="2" t="s">
        <v>760</v>
      </c>
      <c r="J770" s="31">
        <v>42389</v>
      </c>
      <c r="K770" s="31">
        <v>44347</v>
      </c>
      <c r="L770" s="31">
        <v>44926</v>
      </c>
      <c r="M770" s="2">
        <f t="shared" ref="M770:M833" si="72">IFERROR(L770-K770+1,0)</f>
        <v>580</v>
      </c>
      <c r="N770" s="2">
        <f>IFERROR(VLOOKUP($G770,'Breakdown Log'!$B$3:$E$940,2,FALSE),0)</f>
        <v>0</v>
      </c>
      <c r="O770" s="2">
        <f>IFERROR(VLOOKUP($G770,'Breakdown Log'!$B$3:$E$940,3,FALSE),0)</f>
        <v>0</v>
      </c>
      <c r="P770" s="2">
        <f t="shared" si="67"/>
        <v>215</v>
      </c>
      <c r="Q770" s="2">
        <f t="shared" si="68"/>
        <v>365</v>
      </c>
      <c r="R770" s="38">
        <f t="shared" si="69"/>
        <v>1.6610958904109587</v>
      </c>
      <c r="S770" s="76">
        <f t="shared" si="70"/>
        <v>2.82</v>
      </c>
      <c r="T770" s="38">
        <f>2.82/365*N770+'Breakdown Log'!$H$28*P770</f>
        <v>0</v>
      </c>
      <c r="U770" s="78">
        <f>2.82/365*O770+'Breakdown Log'!$H$28*Q770</f>
        <v>0</v>
      </c>
    </row>
    <row r="771" spans="2:21" ht="14.4" customHeight="1" x14ac:dyDescent="0.4">
      <c r="B771" s="30">
        <f t="shared" si="71"/>
        <v>770</v>
      </c>
      <c r="C771" s="2" t="s">
        <v>12</v>
      </c>
      <c r="D771" s="2" t="s">
        <v>127</v>
      </c>
      <c r="E771" s="2">
        <v>1070</v>
      </c>
      <c r="F771" s="2" t="s">
        <v>127</v>
      </c>
      <c r="G771" s="2">
        <v>806</v>
      </c>
      <c r="H771" s="2">
        <v>17</v>
      </c>
      <c r="I771" s="2" t="s">
        <v>761</v>
      </c>
      <c r="J771" s="31">
        <v>42389</v>
      </c>
      <c r="K771" s="31">
        <v>44347</v>
      </c>
      <c r="L771" s="31">
        <v>44926</v>
      </c>
      <c r="M771" s="2">
        <f t="shared" si="72"/>
        <v>580</v>
      </c>
      <c r="N771" s="2">
        <f>IFERROR(VLOOKUP($G771,'Breakdown Log'!$B$3:$E$940,2,FALSE),0)</f>
        <v>0</v>
      </c>
      <c r="O771" s="2">
        <f>IFERROR(VLOOKUP($G771,'Breakdown Log'!$B$3:$E$940,3,FALSE),0)</f>
        <v>0</v>
      </c>
      <c r="P771" s="2">
        <f t="shared" ref="P771:P834" si="73">DATE(2021,12,31)-DATE(2021,5,31)+1-N771</f>
        <v>215</v>
      </c>
      <c r="Q771" s="2">
        <f t="shared" ref="Q771:Q834" si="74">365-O771</f>
        <v>365</v>
      </c>
      <c r="R771" s="38">
        <f t="shared" ref="R771:R834" si="75">2.82/365*215</f>
        <v>1.6610958904109587</v>
      </c>
      <c r="S771" s="76">
        <f t="shared" ref="S771:S834" si="76">2.82/365*365</f>
        <v>2.82</v>
      </c>
      <c r="T771" s="38">
        <f>2.82/365*N771+'Breakdown Log'!$H$28*P771</f>
        <v>0</v>
      </c>
      <c r="U771" s="78">
        <f>2.82/365*O771+'Breakdown Log'!$H$28*Q771</f>
        <v>0</v>
      </c>
    </row>
    <row r="772" spans="2:21" ht="14.4" customHeight="1" x14ac:dyDescent="0.4">
      <c r="B772" s="30">
        <f t="shared" ref="B772:B835" si="77">B771+1</f>
        <v>771</v>
      </c>
      <c r="C772" s="2" t="s">
        <v>12</v>
      </c>
      <c r="D772" s="2" t="s">
        <v>127</v>
      </c>
      <c r="E772" s="2">
        <v>1070</v>
      </c>
      <c r="F772" s="2" t="s">
        <v>127</v>
      </c>
      <c r="G772" s="2">
        <v>807</v>
      </c>
      <c r="H772" s="2">
        <v>18</v>
      </c>
      <c r="I772" s="2" t="s">
        <v>762</v>
      </c>
      <c r="J772" s="31">
        <v>42389</v>
      </c>
      <c r="K772" s="31">
        <v>44347</v>
      </c>
      <c r="L772" s="31">
        <v>44926</v>
      </c>
      <c r="M772" s="2">
        <f t="shared" si="72"/>
        <v>580</v>
      </c>
      <c r="N772" s="2">
        <f>IFERROR(VLOOKUP($G772,'Breakdown Log'!$B$3:$E$940,2,FALSE),0)</f>
        <v>0</v>
      </c>
      <c r="O772" s="2">
        <f>IFERROR(VLOOKUP($G772,'Breakdown Log'!$B$3:$E$940,3,FALSE),0)</f>
        <v>0</v>
      </c>
      <c r="P772" s="2">
        <f t="shared" si="73"/>
        <v>215</v>
      </c>
      <c r="Q772" s="2">
        <f t="shared" si="74"/>
        <v>365</v>
      </c>
      <c r="R772" s="38">
        <f t="shared" si="75"/>
        <v>1.6610958904109587</v>
      </c>
      <c r="S772" s="76">
        <f t="shared" si="76"/>
        <v>2.82</v>
      </c>
      <c r="T772" s="38">
        <f>2.82/365*N772+'Breakdown Log'!$H$28*P772</f>
        <v>0</v>
      </c>
      <c r="U772" s="78">
        <f>2.82/365*O772+'Breakdown Log'!$H$28*Q772</f>
        <v>0</v>
      </c>
    </row>
    <row r="773" spans="2:21" ht="14.4" customHeight="1" x14ac:dyDescent="0.4">
      <c r="B773" s="30">
        <f t="shared" si="77"/>
        <v>772</v>
      </c>
      <c r="C773" s="2" t="s">
        <v>12</v>
      </c>
      <c r="D773" s="2" t="s">
        <v>127</v>
      </c>
      <c r="E773" s="2">
        <v>1070</v>
      </c>
      <c r="F773" s="2" t="s">
        <v>127</v>
      </c>
      <c r="G773" s="2">
        <v>808</v>
      </c>
      <c r="H773" s="2">
        <v>19</v>
      </c>
      <c r="I773" s="2" t="s">
        <v>763</v>
      </c>
      <c r="J773" s="31">
        <v>42389</v>
      </c>
      <c r="K773" s="31">
        <v>44347</v>
      </c>
      <c r="L773" s="31">
        <v>44926</v>
      </c>
      <c r="M773" s="2">
        <f t="shared" si="72"/>
        <v>580</v>
      </c>
      <c r="N773" s="2">
        <f>IFERROR(VLOOKUP($G773,'Breakdown Log'!$B$3:$E$940,2,FALSE),0)</f>
        <v>0</v>
      </c>
      <c r="O773" s="2">
        <f>IFERROR(VLOOKUP($G773,'Breakdown Log'!$B$3:$E$940,3,FALSE),0)</f>
        <v>0</v>
      </c>
      <c r="P773" s="2">
        <f t="shared" si="73"/>
        <v>215</v>
      </c>
      <c r="Q773" s="2">
        <f t="shared" si="74"/>
        <v>365</v>
      </c>
      <c r="R773" s="38">
        <f t="shared" si="75"/>
        <v>1.6610958904109587</v>
      </c>
      <c r="S773" s="76">
        <f t="shared" si="76"/>
        <v>2.82</v>
      </c>
      <c r="T773" s="38">
        <f>2.82/365*N773+'Breakdown Log'!$H$28*P773</f>
        <v>0</v>
      </c>
      <c r="U773" s="78">
        <f>2.82/365*O773+'Breakdown Log'!$H$28*Q773</f>
        <v>0</v>
      </c>
    </row>
    <row r="774" spans="2:21" ht="14.4" customHeight="1" x14ac:dyDescent="0.4">
      <c r="B774" s="30">
        <f t="shared" si="77"/>
        <v>773</v>
      </c>
      <c r="C774" s="2" t="s">
        <v>12</v>
      </c>
      <c r="D774" s="2" t="s">
        <v>127</v>
      </c>
      <c r="E774" s="2">
        <v>1070</v>
      </c>
      <c r="F774" s="2" t="s">
        <v>127</v>
      </c>
      <c r="G774" s="2">
        <v>809</v>
      </c>
      <c r="H774" s="2">
        <v>20</v>
      </c>
      <c r="I774" s="2" t="s">
        <v>183</v>
      </c>
      <c r="J774" s="31">
        <v>42389</v>
      </c>
      <c r="K774" s="31">
        <v>44347</v>
      </c>
      <c r="L774" s="31">
        <v>44926</v>
      </c>
      <c r="M774" s="2">
        <f t="shared" si="72"/>
        <v>580</v>
      </c>
      <c r="N774" s="2">
        <f>IFERROR(VLOOKUP($G774,'Breakdown Log'!$B$3:$E$940,2,FALSE),0)</f>
        <v>0</v>
      </c>
      <c r="O774" s="2">
        <f>IFERROR(VLOOKUP($G774,'Breakdown Log'!$B$3:$E$940,3,FALSE),0)</f>
        <v>0</v>
      </c>
      <c r="P774" s="2">
        <f t="shared" si="73"/>
        <v>215</v>
      </c>
      <c r="Q774" s="2">
        <f t="shared" si="74"/>
        <v>365</v>
      </c>
      <c r="R774" s="38">
        <f t="shared" si="75"/>
        <v>1.6610958904109587</v>
      </c>
      <c r="S774" s="76">
        <f t="shared" si="76"/>
        <v>2.82</v>
      </c>
      <c r="T774" s="38">
        <f>2.82/365*N774+'Breakdown Log'!$H$28*P774</f>
        <v>0</v>
      </c>
      <c r="U774" s="78">
        <f>2.82/365*O774+'Breakdown Log'!$H$28*Q774</f>
        <v>0</v>
      </c>
    </row>
    <row r="775" spans="2:21" ht="14.4" customHeight="1" x14ac:dyDescent="0.4">
      <c r="B775" s="30">
        <f t="shared" si="77"/>
        <v>774</v>
      </c>
      <c r="C775" s="2" t="s">
        <v>12</v>
      </c>
      <c r="D775" s="2" t="s">
        <v>127</v>
      </c>
      <c r="E775" s="2">
        <v>1070</v>
      </c>
      <c r="F775" s="2" t="s">
        <v>127</v>
      </c>
      <c r="G775" s="2">
        <v>810</v>
      </c>
      <c r="H775" s="2">
        <v>21</v>
      </c>
      <c r="I775" s="2" t="s">
        <v>497</v>
      </c>
      <c r="J775" s="31">
        <v>42412</v>
      </c>
      <c r="K775" s="31">
        <v>44347</v>
      </c>
      <c r="L775" s="31">
        <v>44926</v>
      </c>
      <c r="M775" s="2">
        <f t="shared" si="72"/>
        <v>580</v>
      </c>
      <c r="N775" s="2">
        <f>IFERROR(VLOOKUP($G775,'Breakdown Log'!$B$3:$E$940,2,FALSE),0)</f>
        <v>0</v>
      </c>
      <c r="O775" s="2">
        <f>IFERROR(VLOOKUP($G775,'Breakdown Log'!$B$3:$E$940,3,FALSE),0)</f>
        <v>0</v>
      </c>
      <c r="P775" s="2">
        <f t="shared" si="73"/>
        <v>215</v>
      </c>
      <c r="Q775" s="2">
        <f t="shared" si="74"/>
        <v>365</v>
      </c>
      <c r="R775" s="38">
        <f t="shared" si="75"/>
        <v>1.6610958904109587</v>
      </c>
      <c r="S775" s="76">
        <f t="shared" si="76"/>
        <v>2.82</v>
      </c>
      <c r="T775" s="38">
        <f>2.82/365*N775+'Breakdown Log'!$H$28*P775</f>
        <v>0</v>
      </c>
      <c r="U775" s="78">
        <f>2.82/365*O775+'Breakdown Log'!$H$28*Q775</f>
        <v>0</v>
      </c>
    </row>
    <row r="776" spans="2:21" ht="14.4" customHeight="1" x14ac:dyDescent="0.4">
      <c r="B776" s="30">
        <f t="shared" si="77"/>
        <v>775</v>
      </c>
      <c r="C776" s="2" t="s">
        <v>12</v>
      </c>
      <c r="D776" s="2" t="s">
        <v>127</v>
      </c>
      <c r="E776" s="2">
        <v>1070</v>
      </c>
      <c r="F776" s="2" t="s">
        <v>127</v>
      </c>
      <c r="G776" s="2">
        <v>811</v>
      </c>
      <c r="H776" s="2">
        <v>22</v>
      </c>
      <c r="I776" s="2" t="s">
        <v>764</v>
      </c>
      <c r="J776" s="31">
        <v>42412</v>
      </c>
      <c r="K776" s="31">
        <v>44347</v>
      </c>
      <c r="L776" s="31">
        <v>44926</v>
      </c>
      <c r="M776" s="2">
        <f t="shared" si="72"/>
        <v>580</v>
      </c>
      <c r="N776" s="2">
        <f>IFERROR(VLOOKUP($G776,'Breakdown Log'!$B$3:$E$940,2,FALSE),0)</f>
        <v>0</v>
      </c>
      <c r="O776" s="2">
        <f>IFERROR(VLOOKUP($G776,'Breakdown Log'!$B$3:$E$940,3,FALSE),0)</f>
        <v>0</v>
      </c>
      <c r="P776" s="2">
        <f t="shared" si="73"/>
        <v>215</v>
      </c>
      <c r="Q776" s="2">
        <f t="shared" si="74"/>
        <v>365</v>
      </c>
      <c r="R776" s="38">
        <f t="shared" si="75"/>
        <v>1.6610958904109587</v>
      </c>
      <c r="S776" s="76">
        <f t="shared" si="76"/>
        <v>2.82</v>
      </c>
      <c r="T776" s="38">
        <f>2.82/365*N776+'Breakdown Log'!$H$28*P776</f>
        <v>0</v>
      </c>
      <c r="U776" s="78">
        <f>2.82/365*O776+'Breakdown Log'!$H$28*Q776</f>
        <v>0</v>
      </c>
    </row>
    <row r="777" spans="2:21" ht="14.4" customHeight="1" x14ac:dyDescent="0.4">
      <c r="B777" s="30">
        <f t="shared" si="77"/>
        <v>776</v>
      </c>
      <c r="C777" s="2" t="s">
        <v>12</v>
      </c>
      <c r="D777" s="2" t="s">
        <v>127</v>
      </c>
      <c r="E777" s="2">
        <v>1070</v>
      </c>
      <c r="F777" s="2" t="s">
        <v>127</v>
      </c>
      <c r="G777" s="2">
        <v>812</v>
      </c>
      <c r="H777" s="2">
        <v>23</v>
      </c>
      <c r="I777" s="2" t="s">
        <v>729</v>
      </c>
      <c r="J777" s="31">
        <v>42412</v>
      </c>
      <c r="K777" s="31">
        <v>44347</v>
      </c>
      <c r="L777" s="31">
        <v>44926</v>
      </c>
      <c r="M777" s="2">
        <f t="shared" si="72"/>
        <v>580</v>
      </c>
      <c r="N777" s="2">
        <f>IFERROR(VLOOKUP($G777,'Breakdown Log'!$B$3:$E$940,2,FALSE),0)</f>
        <v>0</v>
      </c>
      <c r="O777" s="2">
        <f>IFERROR(VLOOKUP($G777,'Breakdown Log'!$B$3:$E$940,3,FALSE),0)</f>
        <v>0</v>
      </c>
      <c r="P777" s="2">
        <f t="shared" si="73"/>
        <v>215</v>
      </c>
      <c r="Q777" s="2">
        <f t="shared" si="74"/>
        <v>365</v>
      </c>
      <c r="R777" s="38">
        <f t="shared" si="75"/>
        <v>1.6610958904109587</v>
      </c>
      <c r="S777" s="76">
        <f t="shared" si="76"/>
        <v>2.82</v>
      </c>
      <c r="T777" s="38">
        <f>2.82/365*N777+'Breakdown Log'!$H$28*P777</f>
        <v>0</v>
      </c>
      <c r="U777" s="78">
        <f>2.82/365*O777+'Breakdown Log'!$H$28*Q777</f>
        <v>0</v>
      </c>
    </row>
    <row r="778" spans="2:21" ht="14.4" customHeight="1" x14ac:dyDescent="0.4">
      <c r="B778" s="30">
        <f t="shared" si="77"/>
        <v>777</v>
      </c>
      <c r="C778" s="2" t="s">
        <v>12</v>
      </c>
      <c r="D778" s="2" t="s">
        <v>127</v>
      </c>
      <c r="E778" s="2">
        <v>1070</v>
      </c>
      <c r="F778" s="2" t="s">
        <v>127</v>
      </c>
      <c r="G778" s="2">
        <v>813</v>
      </c>
      <c r="H778" s="2">
        <v>24</v>
      </c>
      <c r="I778" s="2" t="s">
        <v>765</v>
      </c>
      <c r="J778" s="31">
        <v>42732</v>
      </c>
      <c r="K778" s="31">
        <v>44347</v>
      </c>
      <c r="L778" s="31">
        <v>44926</v>
      </c>
      <c r="M778" s="2">
        <f t="shared" si="72"/>
        <v>580</v>
      </c>
      <c r="N778" s="2">
        <f>IFERROR(VLOOKUP($G778,'Breakdown Log'!$B$3:$E$940,2,FALSE),0)</f>
        <v>0</v>
      </c>
      <c r="O778" s="2">
        <f>IFERROR(VLOOKUP($G778,'Breakdown Log'!$B$3:$E$940,3,FALSE),0)</f>
        <v>0</v>
      </c>
      <c r="P778" s="2">
        <f t="shared" si="73"/>
        <v>215</v>
      </c>
      <c r="Q778" s="2">
        <f t="shared" si="74"/>
        <v>365</v>
      </c>
      <c r="R778" s="38">
        <f t="shared" si="75"/>
        <v>1.6610958904109587</v>
      </c>
      <c r="S778" s="76">
        <f t="shared" si="76"/>
        <v>2.82</v>
      </c>
      <c r="T778" s="38">
        <f>2.82/365*N778+'Breakdown Log'!$H$28*P778</f>
        <v>0</v>
      </c>
      <c r="U778" s="78">
        <f>2.82/365*O778+'Breakdown Log'!$H$28*Q778</f>
        <v>0</v>
      </c>
    </row>
    <row r="779" spans="2:21" ht="14.4" customHeight="1" x14ac:dyDescent="0.4">
      <c r="B779" s="30">
        <f t="shared" si="77"/>
        <v>778</v>
      </c>
      <c r="C779" s="2" t="s">
        <v>12</v>
      </c>
      <c r="D779" s="2" t="s">
        <v>127</v>
      </c>
      <c r="E779" s="2">
        <v>1070</v>
      </c>
      <c r="F779" s="2" t="s">
        <v>127</v>
      </c>
      <c r="G779" s="2">
        <v>814</v>
      </c>
      <c r="H779" s="2">
        <v>25</v>
      </c>
      <c r="I779" s="2" t="s">
        <v>766</v>
      </c>
      <c r="J779" s="31">
        <v>42412</v>
      </c>
      <c r="K779" s="31">
        <v>44347</v>
      </c>
      <c r="L779" s="31">
        <v>44926</v>
      </c>
      <c r="M779" s="2">
        <f t="shared" si="72"/>
        <v>580</v>
      </c>
      <c r="N779" s="2">
        <f>IFERROR(VLOOKUP($G779,'Breakdown Log'!$B$3:$E$940,2,FALSE),0)</f>
        <v>215</v>
      </c>
      <c r="O779" s="2">
        <f>IFERROR(VLOOKUP($G779,'Breakdown Log'!$B$3:$E$940,3,FALSE),0)</f>
        <v>365</v>
      </c>
      <c r="P779" s="2">
        <f t="shared" si="73"/>
        <v>0</v>
      </c>
      <c r="Q779" s="2">
        <f t="shared" si="74"/>
        <v>0</v>
      </c>
      <c r="R779" s="38">
        <f t="shared" si="75"/>
        <v>1.6610958904109587</v>
      </c>
      <c r="S779" s="76">
        <f t="shared" si="76"/>
        <v>2.82</v>
      </c>
      <c r="T779" s="38">
        <f>2.82/365*N779+'Breakdown Log'!$H$28*P779</f>
        <v>1.6610958904109587</v>
      </c>
      <c r="U779" s="78">
        <f>2.82/365*O779+'Breakdown Log'!$H$28*Q779</f>
        <v>2.82</v>
      </c>
    </row>
    <row r="780" spans="2:21" ht="14.4" customHeight="1" x14ac:dyDescent="0.4">
      <c r="B780" s="30">
        <f t="shared" si="77"/>
        <v>779</v>
      </c>
      <c r="C780" s="2" t="s">
        <v>12</v>
      </c>
      <c r="D780" s="2" t="s">
        <v>127</v>
      </c>
      <c r="E780" s="2">
        <v>1070</v>
      </c>
      <c r="F780" s="2" t="s">
        <v>127</v>
      </c>
      <c r="G780" s="2">
        <v>815</v>
      </c>
      <c r="H780" s="2">
        <v>26</v>
      </c>
      <c r="I780" s="2" t="s">
        <v>767</v>
      </c>
      <c r="J780" s="31">
        <v>42767</v>
      </c>
      <c r="K780" s="31">
        <v>44347</v>
      </c>
      <c r="L780" s="31">
        <v>44926</v>
      </c>
      <c r="M780" s="2">
        <f t="shared" si="72"/>
        <v>580</v>
      </c>
      <c r="N780" s="2">
        <f>IFERROR(VLOOKUP($G780,'Breakdown Log'!$B$3:$E$940,2,FALSE),0)</f>
        <v>0</v>
      </c>
      <c r="O780" s="2">
        <f>IFERROR(VLOOKUP($G780,'Breakdown Log'!$B$3:$E$940,3,FALSE),0)</f>
        <v>0</v>
      </c>
      <c r="P780" s="2">
        <f t="shared" si="73"/>
        <v>215</v>
      </c>
      <c r="Q780" s="2">
        <f t="shared" si="74"/>
        <v>365</v>
      </c>
      <c r="R780" s="38">
        <f t="shared" si="75"/>
        <v>1.6610958904109587</v>
      </c>
      <c r="S780" s="76">
        <f t="shared" si="76"/>
        <v>2.82</v>
      </c>
      <c r="T780" s="38">
        <f>2.82/365*N780+'Breakdown Log'!$H$28*P780</f>
        <v>0</v>
      </c>
      <c r="U780" s="78">
        <f>2.82/365*O780+'Breakdown Log'!$H$28*Q780</f>
        <v>0</v>
      </c>
    </row>
    <row r="781" spans="2:21" ht="14.4" customHeight="1" x14ac:dyDescent="0.4">
      <c r="B781" s="30">
        <f t="shared" si="77"/>
        <v>780</v>
      </c>
      <c r="C781" s="2" t="s">
        <v>12</v>
      </c>
      <c r="D781" s="2" t="s">
        <v>127</v>
      </c>
      <c r="E781" s="2">
        <v>1070</v>
      </c>
      <c r="F781" s="2" t="s">
        <v>127</v>
      </c>
      <c r="G781" s="2">
        <v>816</v>
      </c>
      <c r="H781" s="2">
        <v>27</v>
      </c>
      <c r="I781" s="2" t="s">
        <v>768</v>
      </c>
      <c r="J781" s="31">
        <v>42889</v>
      </c>
      <c r="K781" s="31">
        <v>44347</v>
      </c>
      <c r="L781" s="31">
        <v>44926</v>
      </c>
      <c r="M781" s="2">
        <f t="shared" si="72"/>
        <v>580</v>
      </c>
      <c r="N781" s="2">
        <f>IFERROR(VLOOKUP($G781,'Breakdown Log'!$B$3:$E$940,2,FALSE),0)</f>
        <v>0</v>
      </c>
      <c r="O781" s="2">
        <f>IFERROR(VLOOKUP($G781,'Breakdown Log'!$B$3:$E$940,3,FALSE),0)</f>
        <v>0</v>
      </c>
      <c r="P781" s="2">
        <f t="shared" si="73"/>
        <v>215</v>
      </c>
      <c r="Q781" s="2">
        <f t="shared" si="74"/>
        <v>365</v>
      </c>
      <c r="R781" s="38">
        <f t="shared" si="75"/>
        <v>1.6610958904109587</v>
      </c>
      <c r="S781" s="76">
        <f t="shared" si="76"/>
        <v>2.82</v>
      </c>
      <c r="T781" s="38">
        <f>2.82/365*N781+'Breakdown Log'!$H$28*P781</f>
        <v>0</v>
      </c>
      <c r="U781" s="78">
        <f>2.82/365*O781+'Breakdown Log'!$H$28*Q781</f>
        <v>0</v>
      </c>
    </row>
    <row r="782" spans="2:21" ht="14.4" customHeight="1" x14ac:dyDescent="0.4">
      <c r="B782" s="30">
        <f t="shared" si="77"/>
        <v>781</v>
      </c>
      <c r="C782" s="2" t="s">
        <v>12</v>
      </c>
      <c r="D782" s="2" t="s">
        <v>127</v>
      </c>
      <c r="E782" s="2">
        <v>1070</v>
      </c>
      <c r="F782" s="2" t="s">
        <v>127</v>
      </c>
      <c r="G782" s="2">
        <v>817</v>
      </c>
      <c r="H782" s="2">
        <v>28</v>
      </c>
      <c r="I782" s="2" t="s">
        <v>769</v>
      </c>
      <c r="J782" s="31">
        <v>42412</v>
      </c>
      <c r="K782" s="31">
        <v>44347</v>
      </c>
      <c r="L782" s="31">
        <v>44926</v>
      </c>
      <c r="M782" s="2">
        <f t="shared" si="72"/>
        <v>580</v>
      </c>
      <c r="N782" s="2">
        <f>IFERROR(VLOOKUP($G782,'Breakdown Log'!$B$3:$E$940,2,FALSE),0)</f>
        <v>0</v>
      </c>
      <c r="O782" s="2">
        <f>IFERROR(VLOOKUP($G782,'Breakdown Log'!$B$3:$E$940,3,FALSE),0)</f>
        <v>0</v>
      </c>
      <c r="P782" s="2">
        <f t="shared" si="73"/>
        <v>215</v>
      </c>
      <c r="Q782" s="2">
        <f t="shared" si="74"/>
        <v>365</v>
      </c>
      <c r="R782" s="38">
        <f t="shared" si="75"/>
        <v>1.6610958904109587</v>
      </c>
      <c r="S782" s="76">
        <f t="shared" si="76"/>
        <v>2.82</v>
      </c>
      <c r="T782" s="38">
        <f>2.82/365*N782+'Breakdown Log'!$H$28*P782</f>
        <v>0</v>
      </c>
      <c r="U782" s="78">
        <f>2.82/365*O782+'Breakdown Log'!$H$28*Q782</f>
        <v>0</v>
      </c>
    </row>
    <row r="783" spans="2:21" ht="14.4" customHeight="1" x14ac:dyDescent="0.4">
      <c r="B783" s="30">
        <f t="shared" si="77"/>
        <v>782</v>
      </c>
      <c r="C783" s="2" t="s">
        <v>12</v>
      </c>
      <c r="D783" s="2" t="s">
        <v>127</v>
      </c>
      <c r="E783" s="2">
        <v>1070</v>
      </c>
      <c r="F783" s="2" t="s">
        <v>127</v>
      </c>
      <c r="G783" s="2">
        <v>818</v>
      </c>
      <c r="H783" s="2">
        <v>29</v>
      </c>
      <c r="I783" s="2" t="s">
        <v>770</v>
      </c>
      <c r="J783" s="31">
        <v>42412</v>
      </c>
      <c r="K783" s="31">
        <v>44347</v>
      </c>
      <c r="L783" s="31">
        <v>44926</v>
      </c>
      <c r="M783" s="2">
        <f t="shared" si="72"/>
        <v>580</v>
      </c>
      <c r="N783" s="2">
        <f>IFERROR(VLOOKUP($G783,'Breakdown Log'!$B$3:$E$940,2,FALSE),0)</f>
        <v>0</v>
      </c>
      <c r="O783" s="2">
        <f>IFERROR(VLOOKUP($G783,'Breakdown Log'!$B$3:$E$940,3,FALSE),0)</f>
        <v>0</v>
      </c>
      <c r="P783" s="2">
        <f t="shared" si="73"/>
        <v>215</v>
      </c>
      <c r="Q783" s="2">
        <f t="shared" si="74"/>
        <v>365</v>
      </c>
      <c r="R783" s="38">
        <f t="shared" si="75"/>
        <v>1.6610958904109587</v>
      </c>
      <c r="S783" s="76">
        <f t="shared" si="76"/>
        <v>2.82</v>
      </c>
      <c r="T783" s="38">
        <f>2.82/365*N783+'Breakdown Log'!$H$28*P783</f>
        <v>0</v>
      </c>
      <c r="U783" s="78">
        <f>2.82/365*O783+'Breakdown Log'!$H$28*Q783</f>
        <v>0</v>
      </c>
    </row>
    <row r="784" spans="2:21" ht="14.4" customHeight="1" x14ac:dyDescent="0.4">
      <c r="B784" s="30">
        <f t="shared" si="77"/>
        <v>783</v>
      </c>
      <c r="C784" s="2" t="s">
        <v>151</v>
      </c>
      <c r="D784" s="2" t="s">
        <v>687</v>
      </c>
      <c r="E784" s="2">
        <v>1067</v>
      </c>
      <c r="F784" s="2" t="s">
        <v>688</v>
      </c>
      <c r="G784" s="2">
        <v>819</v>
      </c>
      <c r="H784" s="2">
        <v>27</v>
      </c>
      <c r="I784" s="2" t="s">
        <v>771</v>
      </c>
      <c r="J784" s="31">
        <v>42309</v>
      </c>
      <c r="K784" s="31">
        <v>44347</v>
      </c>
      <c r="L784" s="31">
        <v>44926</v>
      </c>
      <c r="M784" s="2">
        <f t="shared" si="72"/>
        <v>580</v>
      </c>
      <c r="N784" s="2">
        <f>IFERROR(VLOOKUP($G784,'Breakdown Log'!$B$3:$E$940,2,FALSE),0)</f>
        <v>0</v>
      </c>
      <c r="O784" s="2">
        <f>IFERROR(VLOOKUP($G784,'Breakdown Log'!$B$3:$E$940,3,FALSE),0)</f>
        <v>0</v>
      </c>
      <c r="P784" s="2">
        <f t="shared" si="73"/>
        <v>215</v>
      </c>
      <c r="Q784" s="2">
        <f t="shared" si="74"/>
        <v>365</v>
      </c>
      <c r="R784" s="38">
        <f t="shared" si="75"/>
        <v>1.6610958904109587</v>
      </c>
      <c r="S784" s="76">
        <f t="shared" si="76"/>
        <v>2.82</v>
      </c>
      <c r="T784" s="38">
        <f>2.82/365*N784+'Breakdown Log'!$H$28*P784</f>
        <v>0</v>
      </c>
      <c r="U784" s="78">
        <f>2.82/365*O784+'Breakdown Log'!$H$28*Q784</f>
        <v>0</v>
      </c>
    </row>
    <row r="785" spans="2:21" ht="14.4" customHeight="1" x14ac:dyDescent="0.4">
      <c r="B785" s="30">
        <f t="shared" si="77"/>
        <v>784</v>
      </c>
      <c r="C785" s="2" t="s">
        <v>151</v>
      </c>
      <c r="D785" s="2" t="s">
        <v>687</v>
      </c>
      <c r="E785" s="2">
        <v>1067</v>
      </c>
      <c r="F785" s="2" t="s">
        <v>688</v>
      </c>
      <c r="G785" s="2">
        <v>820</v>
      </c>
      <c r="H785" s="2">
        <v>28</v>
      </c>
      <c r="I785" s="2" t="s">
        <v>448</v>
      </c>
      <c r="J785" s="31">
        <v>42835</v>
      </c>
      <c r="K785" s="31">
        <v>44347</v>
      </c>
      <c r="L785" s="31">
        <v>44926</v>
      </c>
      <c r="M785" s="2">
        <f t="shared" si="72"/>
        <v>580</v>
      </c>
      <c r="N785" s="2">
        <f>IFERROR(VLOOKUP($G785,'Breakdown Log'!$B$3:$E$940,2,FALSE),0)</f>
        <v>215</v>
      </c>
      <c r="O785" s="2">
        <f>IFERROR(VLOOKUP($G785,'Breakdown Log'!$B$3:$E$940,3,FALSE),0)</f>
        <v>365</v>
      </c>
      <c r="P785" s="2">
        <f t="shared" si="73"/>
        <v>0</v>
      </c>
      <c r="Q785" s="2">
        <f t="shared" si="74"/>
        <v>0</v>
      </c>
      <c r="R785" s="38">
        <f t="shared" si="75"/>
        <v>1.6610958904109587</v>
      </c>
      <c r="S785" s="76">
        <f t="shared" si="76"/>
        <v>2.82</v>
      </c>
      <c r="T785" s="38">
        <f>2.82/365*N785+'Breakdown Log'!$H$28*P785</f>
        <v>1.6610958904109587</v>
      </c>
      <c r="U785" s="78">
        <f>2.82/365*O785+'Breakdown Log'!$H$28*Q785</f>
        <v>2.82</v>
      </c>
    </row>
    <row r="786" spans="2:21" ht="14.4" customHeight="1" x14ac:dyDescent="0.4">
      <c r="B786" s="30">
        <f t="shared" si="77"/>
        <v>785</v>
      </c>
      <c r="C786" s="2" t="s">
        <v>151</v>
      </c>
      <c r="D786" s="2" t="s">
        <v>687</v>
      </c>
      <c r="E786" s="2">
        <v>1067</v>
      </c>
      <c r="F786" s="2" t="s">
        <v>688</v>
      </c>
      <c r="G786" s="2">
        <v>821</v>
      </c>
      <c r="H786" s="2">
        <v>29</v>
      </c>
      <c r="I786" s="2" t="s">
        <v>772</v>
      </c>
      <c r="J786" s="31">
        <v>42256</v>
      </c>
      <c r="K786" s="31">
        <v>44347</v>
      </c>
      <c r="L786" s="31">
        <v>44926</v>
      </c>
      <c r="M786" s="2">
        <f t="shared" si="72"/>
        <v>580</v>
      </c>
      <c r="N786" s="2">
        <f>IFERROR(VLOOKUP($G786,'Breakdown Log'!$B$3:$E$940,2,FALSE),0)</f>
        <v>0</v>
      </c>
      <c r="O786" s="2">
        <f>IFERROR(VLOOKUP($G786,'Breakdown Log'!$B$3:$E$940,3,FALSE),0)</f>
        <v>0</v>
      </c>
      <c r="P786" s="2">
        <f t="shared" si="73"/>
        <v>215</v>
      </c>
      <c r="Q786" s="2">
        <f t="shared" si="74"/>
        <v>365</v>
      </c>
      <c r="R786" s="38">
        <f t="shared" si="75"/>
        <v>1.6610958904109587</v>
      </c>
      <c r="S786" s="76">
        <f t="shared" si="76"/>
        <v>2.82</v>
      </c>
      <c r="T786" s="38">
        <f>2.82/365*N786+'Breakdown Log'!$H$28*P786</f>
        <v>0</v>
      </c>
      <c r="U786" s="78">
        <f>2.82/365*O786+'Breakdown Log'!$H$28*Q786</f>
        <v>0</v>
      </c>
    </row>
    <row r="787" spans="2:21" ht="14.4" customHeight="1" x14ac:dyDescent="0.4">
      <c r="B787" s="30">
        <f t="shared" si="77"/>
        <v>786</v>
      </c>
      <c r="C787" s="2" t="s">
        <v>151</v>
      </c>
      <c r="D787" s="2" t="s">
        <v>687</v>
      </c>
      <c r="E787" s="2">
        <v>1067</v>
      </c>
      <c r="F787" s="2" t="s">
        <v>688</v>
      </c>
      <c r="G787" s="2">
        <v>822</v>
      </c>
      <c r="H787" s="2">
        <v>30</v>
      </c>
      <c r="I787" s="2" t="s">
        <v>773</v>
      </c>
      <c r="J787" s="31">
        <v>42328</v>
      </c>
      <c r="K787" s="31">
        <v>44347</v>
      </c>
      <c r="L787" s="31">
        <v>44926</v>
      </c>
      <c r="M787" s="2">
        <f t="shared" si="72"/>
        <v>580</v>
      </c>
      <c r="N787" s="2">
        <f>IFERROR(VLOOKUP($G787,'Breakdown Log'!$B$3:$E$940,2,FALSE),0)</f>
        <v>0</v>
      </c>
      <c r="O787" s="2">
        <f>IFERROR(VLOOKUP($G787,'Breakdown Log'!$B$3:$E$940,3,FALSE),0)</f>
        <v>0</v>
      </c>
      <c r="P787" s="2">
        <f t="shared" si="73"/>
        <v>215</v>
      </c>
      <c r="Q787" s="2">
        <f t="shared" si="74"/>
        <v>365</v>
      </c>
      <c r="R787" s="38">
        <f t="shared" si="75"/>
        <v>1.6610958904109587</v>
      </c>
      <c r="S787" s="76">
        <f t="shared" si="76"/>
        <v>2.82</v>
      </c>
      <c r="T787" s="38">
        <f>2.82/365*N787+'Breakdown Log'!$H$28*P787</f>
        <v>0</v>
      </c>
      <c r="U787" s="78">
        <f>2.82/365*O787+'Breakdown Log'!$H$28*Q787</f>
        <v>0</v>
      </c>
    </row>
    <row r="788" spans="2:21" ht="14.4" customHeight="1" x14ac:dyDescent="0.4">
      <c r="B788" s="30">
        <f t="shared" si="77"/>
        <v>787</v>
      </c>
      <c r="C788" s="2" t="s">
        <v>151</v>
      </c>
      <c r="D788" s="2" t="s">
        <v>687</v>
      </c>
      <c r="E788" s="2">
        <v>1067</v>
      </c>
      <c r="F788" s="2" t="s">
        <v>688</v>
      </c>
      <c r="G788" s="2">
        <v>823</v>
      </c>
      <c r="H788" s="2">
        <v>31</v>
      </c>
      <c r="I788" s="2" t="s">
        <v>774</v>
      </c>
      <c r="J788" s="31">
        <v>42225</v>
      </c>
      <c r="K788" s="31">
        <v>44347</v>
      </c>
      <c r="L788" s="31">
        <v>44926</v>
      </c>
      <c r="M788" s="2">
        <f t="shared" si="72"/>
        <v>580</v>
      </c>
      <c r="N788" s="2">
        <f>IFERROR(VLOOKUP($G788,'Breakdown Log'!$B$3:$E$940,2,FALSE),0)</f>
        <v>0</v>
      </c>
      <c r="O788" s="2">
        <f>IFERROR(VLOOKUP($G788,'Breakdown Log'!$B$3:$E$940,3,FALSE),0)</f>
        <v>0</v>
      </c>
      <c r="P788" s="2">
        <f t="shared" si="73"/>
        <v>215</v>
      </c>
      <c r="Q788" s="2">
        <f t="shared" si="74"/>
        <v>365</v>
      </c>
      <c r="R788" s="38">
        <f t="shared" si="75"/>
        <v>1.6610958904109587</v>
      </c>
      <c r="S788" s="76">
        <f t="shared" si="76"/>
        <v>2.82</v>
      </c>
      <c r="T788" s="38">
        <f>2.82/365*N788+'Breakdown Log'!$H$28*P788</f>
        <v>0</v>
      </c>
      <c r="U788" s="78">
        <f>2.82/365*O788+'Breakdown Log'!$H$28*Q788</f>
        <v>0</v>
      </c>
    </row>
    <row r="789" spans="2:21" ht="14.4" customHeight="1" x14ac:dyDescent="0.4">
      <c r="B789" s="30">
        <f t="shared" si="77"/>
        <v>788</v>
      </c>
      <c r="C789" s="2" t="s">
        <v>12</v>
      </c>
      <c r="D789" s="2" t="s">
        <v>317</v>
      </c>
      <c r="E789" s="2">
        <v>1071</v>
      </c>
      <c r="F789" s="2" t="s">
        <v>318</v>
      </c>
      <c r="G789" s="2">
        <v>824</v>
      </c>
      <c r="H789" s="2">
        <v>1</v>
      </c>
      <c r="I789" s="2" t="s">
        <v>551</v>
      </c>
      <c r="J789" s="31">
        <v>42217</v>
      </c>
      <c r="K789" s="31">
        <v>44347</v>
      </c>
      <c r="L789" s="31">
        <v>44926</v>
      </c>
      <c r="M789" s="2">
        <f t="shared" si="72"/>
        <v>580</v>
      </c>
      <c r="N789" s="2">
        <f>IFERROR(VLOOKUP($G789,'Breakdown Log'!$B$3:$E$940,2,FALSE),0)</f>
        <v>0</v>
      </c>
      <c r="O789" s="2">
        <f>IFERROR(VLOOKUP($G789,'Breakdown Log'!$B$3:$E$940,3,FALSE),0)</f>
        <v>0</v>
      </c>
      <c r="P789" s="2">
        <f t="shared" si="73"/>
        <v>215</v>
      </c>
      <c r="Q789" s="2">
        <f t="shared" si="74"/>
        <v>365</v>
      </c>
      <c r="R789" s="38">
        <f t="shared" si="75"/>
        <v>1.6610958904109587</v>
      </c>
      <c r="S789" s="76">
        <f t="shared" si="76"/>
        <v>2.82</v>
      </c>
      <c r="T789" s="38">
        <f>2.82/365*N789+'Breakdown Log'!$H$28*P789</f>
        <v>0</v>
      </c>
      <c r="U789" s="78">
        <f>2.82/365*O789+'Breakdown Log'!$H$28*Q789</f>
        <v>0</v>
      </c>
    </row>
    <row r="790" spans="2:21" ht="14.4" customHeight="1" x14ac:dyDescent="0.4">
      <c r="B790" s="30">
        <f t="shared" si="77"/>
        <v>789</v>
      </c>
      <c r="C790" s="2" t="s">
        <v>12</v>
      </c>
      <c r="D790" s="2" t="s">
        <v>317</v>
      </c>
      <c r="E790" s="2">
        <v>1071</v>
      </c>
      <c r="F790" s="2" t="s">
        <v>318</v>
      </c>
      <c r="G790" s="2">
        <v>825</v>
      </c>
      <c r="H790" s="2">
        <v>2</v>
      </c>
      <c r="I790" s="2" t="s">
        <v>775</v>
      </c>
      <c r="J790" s="31">
        <v>42217</v>
      </c>
      <c r="K790" s="31">
        <v>44347</v>
      </c>
      <c r="L790" s="31">
        <v>44926</v>
      </c>
      <c r="M790" s="2">
        <f t="shared" si="72"/>
        <v>580</v>
      </c>
      <c r="N790" s="2">
        <f>IFERROR(VLOOKUP($G790,'Breakdown Log'!$B$3:$E$940,2,FALSE),0)</f>
        <v>0</v>
      </c>
      <c r="O790" s="2">
        <f>IFERROR(VLOOKUP($G790,'Breakdown Log'!$B$3:$E$940,3,FALSE),0)</f>
        <v>0</v>
      </c>
      <c r="P790" s="2">
        <f t="shared" si="73"/>
        <v>215</v>
      </c>
      <c r="Q790" s="2">
        <f t="shared" si="74"/>
        <v>365</v>
      </c>
      <c r="R790" s="38">
        <f t="shared" si="75"/>
        <v>1.6610958904109587</v>
      </c>
      <c r="S790" s="76">
        <f t="shared" si="76"/>
        <v>2.82</v>
      </c>
      <c r="T790" s="38">
        <f>2.82/365*N790+'Breakdown Log'!$H$28*P790</f>
        <v>0</v>
      </c>
      <c r="U790" s="78">
        <f>2.82/365*O790+'Breakdown Log'!$H$28*Q790</f>
        <v>0</v>
      </c>
    </row>
    <row r="791" spans="2:21" ht="14.4" customHeight="1" x14ac:dyDescent="0.4">
      <c r="B791" s="30">
        <f t="shared" si="77"/>
        <v>790</v>
      </c>
      <c r="C791" s="2" t="s">
        <v>12</v>
      </c>
      <c r="D791" s="2" t="s">
        <v>317</v>
      </c>
      <c r="E791" s="2">
        <v>1071</v>
      </c>
      <c r="F791" s="2" t="s">
        <v>318</v>
      </c>
      <c r="G791" s="2">
        <v>826</v>
      </c>
      <c r="H791" s="2">
        <v>3</v>
      </c>
      <c r="I791" s="2" t="s">
        <v>776</v>
      </c>
      <c r="J791" s="31">
        <v>42217</v>
      </c>
      <c r="K791" s="31">
        <v>44347</v>
      </c>
      <c r="L791" s="31">
        <v>44926</v>
      </c>
      <c r="M791" s="2">
        <f t="shared" si="72"/>
        <v>580</v>
      </c>
      <c r="N791" s="2">
        <f>IFERROR(VLOOKUP($G791,'Breakdown Log'!$B$3:$E$940,2,FALSE),0)</f>
        <v>0</v>
      </c>
      <c r="O791" s="2">
        <f>IFERROR(VLOOKUP($G791,'Breakdown Log'!$B$3:$E$940,3,FALSE),0)</f>
        <v>0</v>
      </c>
      <c r="P791" s="2">
        <f t="shared" si="73"/>
        <v>215</v>
      </c>
      <c r="Q791" s="2">
        <f t="shared" si="74"/>
        <v>365</v>
      </c>
      <c r="R791" s="38">
        <f t="shared" si="75"/>
        <v>1.6610958904109587</v>
      </c>
      <c r="S791" s="76">
        <f t="shared" si="76"/>
        <v>2.82</v>
      </c>
      <c r="T791" s="38">
        <f>2.82/365*N791+'Breakdown Log'!$H$28*P791</f>
        <v>0</v>
      </c>
      <c r="U791" s="78">
        <f>2.82/365*O791+'Breakdown Log'!$H$28*Q791</f>
        <v>0</v>
      </c>
    </row>
    <row r="792" spans="2:21" ht="14.4" customHeight="1" x14ac:dyDescent="0.4">
      <c r="B792" s="30">
        <f t="shared" si="77"/>
        <v>791</v>
      </c>
      <c r="C792" s="2" t="s">
        <v>12</v>
      </c>
      <c r="D792" s="2" t="s">
        <v>317</v>
      </c>
      <c r="E792" s="2">
        <v>1071</v>
      </c>
      <c r="F792" s="2" t="s">
        <v>318</v>
      </c>
      <c r="G792" s="2">
        <v>827</v>
      </c>
      <c r="H792" s="2">
        <v>4</v>
      </c>
      <c r="I792" s="2" t="s">
        <v>777</v>
      </c>
      <c r="J792" s="31">
        <v>42564</v>
      </c>
      <c r="K792" s="31">
        <v>44347</v>
      </c>
      <c r="L792" s="31">
        <v>44926</v>
      </c>
      <c r="M792" s="2">
        <f t="shared" si="72"/>
        <v>580</v>
      </c>
      <c r="N792" s="2">
        <f>IFERROR(VLOOKUP($G792,'Breakdown Log'!$B$3:$E$940,2,FALSE),0)</f>
        <v>0</v>
      </c>
      <c r="O792" s="2">
        <f>IFERROR(VLOOKUP($G792,'Breakdown Log'!$B$3:$E$940,3,FALSE),0)</f>
        <v>0</v>
      </c>
      <c r="P792" s="2">
        <f t="shared" si="73"/>
        <v>215</v>
      </c>
      <c r="Q792" s="2">
        <f t="shared" si="74"/>
        <v>365</v>
      </c>
      <c r="R792" s="38">
        <f t="shared" si="75"/>
        <v>1.6610958904109587</v>
      </c>
      <c r="S792" s="76">
        <f t="shared" si="76"/>
        <v>2.82</v>
      </c>
      <c r="T792" s="38">
        <f>2.82/365*N792+'Breakdown Log'!$H$28*P792</f>
        <v>0</v>
      </c>
      <c r="U792" s="78">
        <f>2.82/365*O792+'Breakdown Log'!$H$28*Q792</f>
        <v>0</v>
      </c>
    </row>
    <row r="793" spans="2:21" ht="14.4" customHeight="1" x14ac:dyDescent="0.4">
      <c r="B793" s="30">
        <f t="shared" si="77"/>
        <v>792</v>
      </c>
      <c r="C793" s="2" t="s">
        <v>12</v>
      </c>
      <c r="D793" s="2" t="s">
        <v>317</v>
      </c>
      <c r="E793" s="2">
        <v>1071</v>
      </c>
      <c r="F793" s="2" t="s">
        <v>318</v>
      </c>
      <c r="G793" s="2">
        <v>828</v>
      </c>
      <c r="H793" s="2">
        <v>5</v>
      </c>
      <c r="I793" s="2" t="s">
        <v>83</v>
      </c>
      <c r="J793" s="31">
        <v>42564</v>
      </c>
      <c r="K793" s="31">
        <v>44347</v>
      </c>
      <c r="L793" s="31">
        <v>44926</v>
      </c>
      <c r="M793" s="2">
        <f t="shared" si="72"/>
        <v>580</v>
      </c>
      <c r="N793" s="2">
        <f>IFERROR(VLOOKUP($G793,'Breakdown Log'!$B$3:$E$940,2,FALSE),0)</f>
        <v>0</v>
      </c>
      <c r="O793" s="2">
        <f>IFERROR(VLOOKUP($G793,'Breakdown Log'!$B$3:$E$940,3,FALSE),0)</f>
        <v>0</v>
      </c>
      <c r="P793" s="2">
        <f t="shared" si="73"/>
        <v>215</v>
      </c>
      <c r="Q793" s="2">
        <f t="shared" si="74"/>
        <v>365</v>
      </c>
      <c r="R793" s="38">
        <f t="shared" si="75"/>
        <v>1.6610958904109587</v>
      </c>
      <c r="S793" s="76">
        <f t="shared" si="76"/>
        <v>2.82</v>
      </c>
      <c r="T793" s="38">
        <f>2.82/365*N793+'Breakdown Log'!$H$28*P793</f>
        <v>0</v>
      </c>
      <c r="U793" s="78">
        <f>2.82/365*O793+'Breakdown Log'!$H$28*Q793</f>
        <v>0</v>
      </c>
    </row>
    <row r="794" spans="2:21" ht="14.4" customHeight="1" x14ac:dyDescent="0.4">
      <c r="B794" s="30">
        <f t="shared" si="77"/>
        <v>793</v>
      </c>
      <c r="C794" s="2" t="s">
        <v>12</v>
      </c>
      <c r="D794" s="2" t="s">
        <v>317</v>
      </c>
      <c r="E794" s="2">
        <v>1071</v>
      </c>
      <c r="F794" s="2" t="s">
        <v>318</v>
      </c>
      <c r="G794" s="2">
        <v>829</v>
      </c>
      <c r="H794" s="2">
        <v>6</v>
      </c>
      <c r="I794" s="2" t="s">
        <v>778</v>
      </c>
      <c r="J794" s="31">
        <v>42564</v>
      </c>
      <c r="K794" s="31">
        <v>44347</v>
      </c>
      <c r="L794" s="31">
        <v>44926</v>
      </c>
      <c r="M794" s="2">
        <f t="shared" si="72"/>
        <v>580</v>
      </c>
      <c r="N794" s="2">
        <f>IFERROR(VLOOKUP($G794,'Breakdown Log'!$B$3:$E$940,2,FALSE),0)</f>
        <v>0</v>
      </c>
      <c r="O794" s="2">
        <f>IFERROR(VLOOKUP($G794,'Breakdown Log'!$B$3:$E$940,3,FALSE),0)</f>
        <v>0</v>
      </c>
      <c r="P794" s="2">
        <f t="shared" si="73"/>
        <v>215</v>
      </c>
      <c r="Q794" s="2">
        <f t="shared" si="74"/>
        <v>365</v>
      </c>
      <c r="R794" s="38">
        <f t="shared" si="75"/>
        <v>1.6610958904109587</v>
      </c>
      <c r="S794" s="76">
        <f t="shared" si="76"/>
        <v>2.82</v>
      </c>
      <c r="T794" s="38">
        <f>2.82/365*N794+'Breakdown Log'!$H$28*P794</f>
        <v>0</v>
      </c>
      <c r="U794" s="78">
        <f>2.82/365*O794+'Breakdown Log'!$H$28*Q794</f>
        <v>0</v>
      </c>
    </row>
    <row r="795" spans="2:21" ht="14.4" customHeight="1" x14ac:dyDescent="0.4">
      <c r="B795" s="30">
        <f t="shared" si="77"/>
        <v>794</v>
      </c>
      <c r="C795" s="2" t="s">
        <v>12</v>
      </c>
      <c r="D795" s="2" t="s">
        <v>317</v>
      </c>
      <c r="E795" s="2">
        <v>1071</v>
      </c>
      <c r="F795" s="2" t="s">
        <v>318</v>
      </c>
      <c r="G795" s="2">
        <v>830</v>
      </c>
      <c r="H795" s="2">
        <v>7</v>
      </c>
      <c r="I795" s="2" t="s">
        <v>779</v>
      </c>
      <c r="J795" s="31">
        <v>42564</v>
      </c>
      <c r="K795" s="31">
        <v>44347</v>
      </c>
      <c r="L795" s="31">
        <v>44926</v>
      </c>
      <c r="M795" s="2">
        <f t="shared" si="72"/>
        <v>580</v>
      </c>
      <c r="N795" s="2">
        <f>IFERROR(VLOOKUP($G795,'Breakdown Log'!$B$3:$E$940,2,FALSE),0)</f>
        <v>215</v>
      </c>
      <c r="O795" s="2">
        <f>IFERROR(VLOOKUP($G795,'Breakdown Log'!$B$3:$E$940,3,FALSE),0)</f>
        <v>365</v>
      </c>
      <c r="P795" s="2">
        <f t="shared" si="73"/>
        <v>0</v>
      </c>
      <c r="Q795" s="2">
        <f t="shared" si="74"/>
        <v>0</v>
      </c>
      <c r="R795" s="38">
        <f t="shared" si="75"/>
        <v>1.6610958904109587</v>
      </c>
      <c r="S795" s="76">
        <f t="shared" si="76"/>
        <v>2.82</v>
      </c>
      <c r="T795" s="38">
        <f>2.82/365*N795+'Breakdown Log'!$H$28*P795</f>
        <v>1.6610958904109587</v>
      </c>
      <c r="U795" s="78">
        <f>2.82/365*O795+'Breakdown Log'!$H$28*Q795</f>
        <v>2.82</v>
      </c>
    </row>
    <row r="796" spans="2:21" ht="14.4" customHeight="1" x14ac:dyDescent="0.4">
      <c r="B796" s="30">
        <f t="shared" si="77"/>
        <v>795</v>
      </c>
      <c r="C796" s="2" t="s">
        <v>12</v>
      </c>
      <c r="D796" s="2" t="s">
        <v>317</v>
      </c>
      <c r="E796" s="2">
        <v>1071</v>
      </c>
      <c r="F796" s="2" t="s">
        <v>318</v>
      </c>
      <c r="G796" s="2">
        <v>831</v>
      </c>
      <c r="H796" s="2">
        <v>8</v>
      </c>
      <c r="I796" s="2" t="s">
        <v>780</v>
      </c>
      <c r="J796" s="31">
        <v>42564</v>
      </c>
      <c r="K796" s="31">
        <v>44347</v>
      </c>
      <c r="L796" s="31">
        <v>44926</v>
      </c>
      <c r="M796" s="2">
        <f t="shared" si="72"/>
        <v>580</v>
      </c>
      <c r="N796" s="2">
        <f>IFERROR(VLOOKUP($G796,'Breakdown Log'!$B$3:$E$940,2,FALSE),0)</f>
        <v>0</v>
      </c>
      <c r="O796" s="2">
        <f>IFERROR(VLOOKUP($G796,'Breakdown Log'!$B$3:$E$940,3,FALSE),0)</f>
        <v>0</v>
      </c>
      <c r="P796" s="2">
        <f t="shared" si="73"/>
        <v>215</v>
      </c>
      <c r="Q796" s="2">
        <f t="shared" si="74"/>
        <v>365</v>
      </c>
      <c r="R796" s="38">
        <f t="shared" si="75"/>
        <v>1.6610958904109587</v>
      </c>
      <c r="S796" s="76">
        <f t="shared" si="76"/>
        <v>2.82</v>
      </c>
      <c r="T796" s="38">
        <f>2.82/365*N796+'Breakdown Log'!$H$28*P796</f>
        <v>0</v>
      </c>
      <c r="U796" s="78">
        <f>2.82/365*O796+'Breakdown Log'!$H$28*Q796</f>
        <v>0</v>
      </c>
    </row>
    <row r="797" spans="2:21" ht="14.4" customHeight="1" x14ac:dyDescent="0.4">
      <c r="B797" s="30">
        <f t="shared" si="77"/>
        <v>796</v>
      </c>
      <c r="C797" s="2" t="s">
        <v>12</v>
      </c>
      <c r="D797" s="2" t="s">
        <v>317</v>
      </c>
      <c r="E797" s="2">
        <v>1071</v>
      </c>
      <c r="F797" s="2" t="s">
        <v>318</v>
      </c>
      <c r="G797" s="2">
        <v>832</v>
      </c>
      <c r="H797" s="2">
        <v>9</v>
      </c>
      <c r="I797" s="2" t="s">
        <v>781</v>
      </c>
      <c r="J797" s="31">
        <v>42564</v>
      </c>
      <c r="K797" s="31">
        <v>44347</v>
      </c>
      <c r="L797" s="31">
        <v>44926</v>
      </c>
      <c r="M797" s="2">
        <f t="shared" si="72"/>
        <v>580</v>
      </c>
      <c r="N797" s="2">
        <f>IFERROR(VLOOKUP($G797,'Breakdown Log'!$B$3:$E$940,2,FALSE),0)</f>
        <v>215</v>
      </c>
      <c r="O797" s="2">
        <f>IFERROR(VLOOKUP($G797,'Breakdown Log'!$B$3:$E$940,3,FALSE),0)</f>
        <v>365</v>
      </c>
      <c r="P797" s="2">
        <f t="shared" si="73"/>
        <v>0</v>
      </c>
      <c r="Q797" s="2">
        <f t="shared" si="74"/>
        <v>0</v>
      </c>
      <c r="R797" s="38">
        <f t="shared" si="75"/>
        <v>1.6610958904109587</v>
      </c>
      <c r="S797" s="76">
        <f t="shared" si="76"/>
        <v>2.82</v>
      </c>
      <c r="T797" s="38">
        <f>2.82/365*N797+'Breakdown Log'!$H$28*P797</f>
        <v>1.6610958904109587</v>
      </c>
      <c r="U797" s="78">
        <f>2.82/365*O797+'Breakdown Log'!$H$28*Q797</f>
        <v>2.82</v>
      </c>
    </row>
    <row r="798" spans="2:21" ht="14.4" customHeight="1" x14ac:dyDescent="0.4">
      <c r="B798" s="30">
        <f t="shared" si="77"/>
        <v>797</v>
      </c>
      <c r="C798" s="2" t="s">
        <v>12</v>
      </c>
      <c r="D798" s="2" t="s">
        <v>317</v>
      </c>
      <c r="E798" s="2">
        <v>1071</v>
      </c>
      <c r="F798" s="2" t="s">
        <v>318</v>
      </c>
      <c r="G798" s="2">
        <v>833</v>
      </c>
      <c r="H798" s="2">
        <v>10</v>
      </c>
      <c r="I798" s="2" t="s">
        <v>782</v>
      </c>
      <c r="J798" s="31">
        <v>42564</v>
      </c>
      <c r="K798" s="31">
        <v>44347</v>
      </c>
      <c r="L798" s="31">
        <v>44926</v>
      </c>
      <c r="M798" s="2">
        <f t="shared" si="72"/>
        <v>580</v>
      </c>
      <c r="N798" s="2">
        <f>IFERROR(VLOOKUP($G798,'Breakdown Log'!$B$3:$E$940,2,FALSE),0)</f>
        <v>0</v>
      </c>
      <c r="O798" s="2">
        <f>IFERROR(VLOOKUP($G798,'Breakdown Log'!$B$3:$E$940,3,FALSE),0)</f>
        <v>0</v>
      </c>
      <c r="P798" s="2">
        <f t="shared" si="73"/>
        <v>215</v>
      </c>
      <c r="Q798" s="2">
        <f t="shared" si="74"/>
        <v>365</v>
      </c>
      <c r="R798" s="38">
        <f t="shared" si="75"/>
        <v>1.6610958904109587</v>
      </c>
      <c r="S798" s="76">
        <f t="shared" si="76"/>
        <v>2.82</v>
      </c>
      <c r="T798" s="38">
        <f>2.82/365*N798+'Breakdown Log'!$H$28*P798</f>
        <v>0</v>
      </c>
      <c r="U798" s="78">
        <f>2.82/365*O798+'Breakdown Log'!$H$28*Q798</f>
        <v>0</v>
      </c>
    </row>
    <row r="799" spans="2:21" ht="14.4" customHeight="1" x14ac:dyDescent="0.4">
      <c r="B799" s="30">
        <f t="shared" si="77"/>
        <v>798</v>
      </c>
      <c r="C799" s="2" t="s">
        <v>12</v>
      </c>
      <c r="D799" s="2" t="s">
        <v>206</v>
      </c>
      <c r="E799" s="2">
        <v>948</v>
      </c>
      <c r="F799" s="2" t="s">
        <v>207</v>
      </c>
      <c r="G799" s="2">
        <v>834</v>
      </c>
      <c r="H799" s="2">
        <v>14</v>
      </c>
      <c r="I799" s="2" t="s">
        <v>783</v>
      </c>
      <c r="J799" s="31">
        <v>42222</v>
      </c>
      <c r="K799" s="31">
        <v>44347</v>
      </c>
      <c r="L799" s="31">
        <v>44926</v>
      </c>
      <c r="M799" s="2">
        <f t="shared" si="72"/>
        <v>580</v>
      </c>
      <c r="N799" s="2">
        <f>IFERROR(VLOOKUP($G799,'Breakdown Log'!$B$3:$E$940,2,FALSE),0)</f>
        <v>0</v>
      </c>
      <c r="O799" s="2">
        <f>IFERROR(VLOOKUP($G799,'Breakdown Log'!$B$3:$E$940,3,FALSE),0)</f>
        <v>0</v>
      </c>
      <c r="P799" s="2">
        <f t="shared" si="73"/>
        <v>215</v>
      </c>
      <c r="Q799" s="2">
        <f t="shared" si="74"/>
        <v>365</v>
      </c>
      <c r="R799" s="38">
        <f t="shared" si="75"/>
        <v>1.6610958904109587</v>
      </c>
      <c r="S799" s="76">
        <f t="shared" si="76"/>
        <v>2.82</v>
      </c>
      <c r="T799" s="38">
        <f>2.82/365*N799+'Breakdown Log'!$H$28*P799</f>
        <v>0</v>
      </c>
      <c r="U799" s="78">
        <f>2.82/365*O799+'Breakdown Log'!$H$28*Q799</f>
        <v>0</v>
      </c>
    </row>
    <row r="800" spans="2:21" ht="14.4" customHeight="1" x14ac:dyDescent="0.4">
      <c r="B800" s="30">
        <f t="shared" si="77"/>
        <v>799</v>
      </c>
      <c r="C800" s="2" t="s">
        <v>12</v>
      </c>
      <c r="D800" s="2" t="s">
        <v>206</v>
      </c>
      <c r="E800" s="2">
        <v>948</v>
      </c>
      <c r="F800" s="2" t="s">
        <v>207</v>
      </c>
      <c r="G800" s="2">
        <v>835</v>
      </c>
      <c r="H800" s="2">
        <v>15</v>
      </c>
      <c r="I800" s="2" t="s">
        <v>2558</v>
      </c>
      <c r="J800" s="31">
        <v>42218</v>
      </c>
      <c r="K800" s="31">
        <v>44347</v>
      </c>
      <c r="L800" s="31">
        <v>44926</v>
      </c>
      <c r="M800" s="2">
        <f t="shared" si="72"/>
        <v>580</v>
      </c>
      <c r="N800" s="2">
        <f>IFERROR(VLOOKUP($G800,'Breakdown Log'!$B$3:$E$940,2,FALSE),0)</f>
        <v>96</v>
      </c>
      <c r="O800" s="2">
        <f>IFERROR(VLOOKUP($G800,'Breakdown Log'!$B$3:$E$940,3,FALSE),0)</f>
        <v>0</v>
      </c>
      <c r="P800" s="2">
        <f t="shared" si="73"/>
        <v>119</v>
      </c>
      <c r="Q800" s="2">
        <f t="shared" si="74"/>
        <v>365</v>
      </c>
      <c r="R800" s="38">
        <f t="shared" si="75"/>
        <v>1.6610958904109587</v>
      </c>
      <c r="S800" s="76">
        <f t="shared" si="76"/>
        <v>2.82</v>
      </c>
      <c r="T800" s="38">
        <f>2.82/365*N800+'Breakdown Log'!$H$28*P800</f>
        <v>0.74169863013698623</v>
      </c>
      <c r="U800" s="78">
        <f>2.82/365*O800+'Breakdown Log'!$H$28*Q800</f>
        <v>0</v>
      </c>
    </row>
    <row r="801" spans="2:21" ht="14.4" customHeight="1" x14ac:dyDescent="0.4">
      <c r="B801" s="30">
        <f t="shared" si="77"/>
        <v>800</v>
      </c>
      <c r="C801" s="2" t="s">
        <v>12</v>
      </c>
      <c r="D801" s="2" t="s">
        <v>206</v>
      </c>
      <c r="E801" s="2">
        <v>948</v>
      </c>
      <c r="F801" s="2" t="s">
        <v>207</v>
      </c>
      <c r="G801" s="2">
        <v>836</v>
      </c>
      <c r="H801" s="2">
        <v>16</v>
      </c>
      <c r="I801" s="2" t="s">
        <v>784</v>
      </c>
      <c r="J801" s="31">
        <v>42218</v>
      </c>
      <c r="K801" s="31">
        <v>44347</v>
      </c>
      <c r="L801" s="31">
        <v>44926</v>
      </c>
      <c r="M801" s="2">
        <f t="shared" si="72"/>
        <v>580</v>
      </c>
      <c r="N801" s="2">
        <f>IFERROR(VLOOKUP($G801,'Breakdown Log'!$B$3:$E$940,2,FALSE),0)</f>
        <v>95</v>
      </c>
      <c r="O801" s="2">
        <f>IFERROR(VLOOKUP($G801,'Breakdown Log'!$B$3:$E$940,3,FALSE),0)</f>
        <v>0</v>
      </c>
      <c r="P801" s="2">
        <f t="shared" si="73"/>
        <v>120</v>
      </c>
      <c r="Q801" s="2">
        <f t="shared" si="74"/>
        <v>365</v>
      </c>
      <c r="R801" s="38">
        <f t="shared" si="75"/>
        <v>1.6610958904109587</v>
      </c>
      <c r="S801" s="76">
        <f t="shared" si="76"/>
        <v>2.82</v>
      </c>
      <c r="T801" s="38">
        <f>2.82/365*N801+'Breakdown Log'!$H$28*P801</f>
        <v>0.73397260273972598</v>
      </c>
      <c r="U801" s="78">
        <f>2.82/365*O801+'Breakdown Log'!$H$28*Q801</f>
        <v>0</v>
      </c>
    </row>
    <row r="802" spans="2:21" ht="14.4" customHeight="1" x14ac:dyDescent="0.4">
      <c r="B802" s="30">
        <f t="shared" si="77"/>
        <v>801</v>
      </c>
      <c r="C802" s="2" t="s">
        <v>12</v>
      </c>
      <c r="D802" s="2" t="s">
        <v>206</v>
      </c>
      <c r="E802" s="2">
        <v>948</v>
      </c>
      <c r="F802" s="2" t="s">
        <v>207</v>
      </c>
      <c r="G802" s="2">
        <v>837</v>
      </c>
      <c r="H802" s="2">
        <v>17</v>
      </c>
      <c r="I802" s="2" t="s">
        <v>2576</v>
      </c>
      <c r="J802" s="31">
        <v>42262</v>
      </c>
      <c r="K802" s="31">
        <v>44347</v>
      </c>
      <c r="L802" s="31">
        <v>44926</v>
      </c>
      <c r="M802" s="2">
        <f t="shared" si="72"/>
        <v>580</v>
      </c>
      <c r="N802" s="2">
        <f>IFERROR(VLOOKUP($G802,'Breakdown Log'!$B$3:$E$940,2,FALSE),0)</f>
        <v>0</v>
      </c>
      <c r="O802" s="2">
        <f>IFERROR(VLOOKUP($G802,'Breakdown Log'!$B$3:$E$940,3,FALSE),0)</f>
        <v>0</v>
      </c>
      <c r="P802" s="2">
        <f t="shared" si="73"/>
        <v>215</v>
      </c>
      <c r="Q802" s="2">
        <f t="shared" si="74"/>
        <v>365</v>
      </c>
      <c r="R802" s="38">
        <f t="shared" si="75"/>
        <v>1.6610958904109587</v>
      </c>
      <c r="S802" s="76">
        <f t="shared" si="76"/>
        <v>2.82</v>
      </c>
      <c r="T802" s="38">
        <f>2.82/365*N802+'Breakdown Log'!$H$28*P802</f>
        <v>0</v>
      </c>
      <c r="U802" s="78">
        <f>2.82/365*O802+'Breakdown Log'!$H$28*Q802</f>
        <v>0</v>
      </c>
    </row>
    <row r="803" spans="2:21" ht="14.4" customHeight="1" x14ac:dyDescent="0.4">
      <c r="B803" s="30">
        <f t="shared" si="77"/>
        <v>802</v>
      </c>
      <c r="C803" s="2" t="s">
        <v>12</v>
      </c>
      <c r="D803" s="2" t="s">
        <v>206</v>
      </c>
      <c r="E803" s="2">
        <v>948</v>
      </c>
      <c r="F803" s="2" t="s">
        <v>207</v>
      </c>
      <c r="G803" s="2">
        <v>838</v>
      </c>
      <c r="H803" s="2">
        <v>18</v>
      </c>
      <c r="I803" s="2" t="s">
        <v>2648</v>
      </c>
      <c r="J803" s="31">
        <v>42552</v>
      </c>
      <c r="K803" s="31">
        <v>44347</v>
      </c>
      <c r="L803" s="31">
        <v>44926</v>
      </c>
      <c r="M803" s="2">
        <f t="shared" si="72"/>
        <v>580</v>
      </c>
      <c r="N803" s="2">
        <f>IFERROR(VLOOKUP($G803,'Breakdown Log'!$B$3:$E$940,2,FALSE),0)</f>
        <v>215</v>
      </c>
      <c r="O803" s="2">
        <f>IFERROR(VLOOKUP($G803,'Breakdown Log'!$B$3:$E$940,3,FALSE),0)</f>
        <v>365</v>
      </c>
      <c r="P803" s="2">
        <f t="shared" si="73"/>
        <v>0</v>
      </c>
      <c r="Q803" s="2">
        <f t="shared" si="74"/>
        <v>0</v>
      </c>
      <c r="R803" s="38">
        <f t="shared" si="75"/>
        <v>1.6610958904109587</v>
      </c>
      <c r="S803" s="76">
        <f t="shared" si="76"/>
        <v>2.82</v>
      </c>
      <c r="T803" s="38">
        <f>2.82/365*N803+'Breakdown Log'!$H$28*P803</f>
        <v>1.6610958904109587</v>
      </c>
      <c r="U803" s="78">
        <f>2.82/365*O803+'Breakdown Log'!$H$28*Q803</f>
        <v>2.82</v>
      </c>
    </row>
    <row r="804" spans="2:21" ht="14.4" customHeight="1" x14ac:dyDescent="0.4">
      <c r="B804" s="30">
        <f t="shared" si="77"/>
        <v>803</v>
      </c>
      <c r="C804" s="2" t="s">
        <v>12</v>
      </c>
      <c r="D804" s="2" t="s">
        <v>206</v>
      </c>
      <c r="E804" s="2">
        <v>948</v>
      </c>
      <c r="F804" s="2" t="s">
        <v>207</v>
      </c>
      <c r="G804" s="2">
        <v>839</v>
      </c>
      <c r="H804" s="2">
        <v>19</v>
      </c>
      <c r="I804" s="2" t="s">
        <v>209</v>
      </c>
      <c r="J804" s="31">
        <v>42219</v>
      </c>
      <c r="K804" s="31">
        <v>44347</v>
      </c>
      <c r="L804" s="31">
        <v>44926</v>
      </c>
      <c r="M804" s="2">
        <f t="shared" si="72"/>
        <v>580</v>
      </c>
      <c r="N804" s="2">
        <f>IFERROR(VLOOKUP($G804,'Breakdown Log'!$B$3:$E$940,2,FALSE),0)</f>
        <v>97</v>
      </c>
      <c r="O804" s="2">
        <f>IFERROR(VLOOKUP($G804,'Breakdown Log'!$B$3:$E$940,3,FALSE),0)</f>
        <v>0</v>
      </c>
      <c r="P804" s="2">
        <f t="shared" si="73"/>
        <v>118</v>
      </c>
      <c r="Q804" s="2">
        <f t="shared" si="74"/>
        <v>365</v>
      </c>
      <c r="R804" s="38">
        <f t="shared" si="75"/>
        <v>1.6610958904109587</v>
      </c>
      <c r="S804" s="76">
        <f t="shared" si="76"/>
        <v>2.82</v>
      </c>
      <c r="T804" s="38">
        <f>2.82/365*N804+'Breakdown Log'!$H$28*P804</f>
        <v>0.74942465753424647</v>
      </c>
      <c r="U804" s="78">
        <f>2.82/365*O804+'Breakdown Log'!$H$28*Q804</f>
        <v>0</v>
      </c>
    </row>
    <row r="805" spans="2:21" ht="14.4" customHeight="1" x14ac:dyDescent="0.4">
      <c r="B805" s="30">
        <f t="shared" si="77"/>
        <v>804</v>
      </c>
      <c r="C805" s="2" t="s">
        <v>12</v>
      </c>
      <c r="D805" s="2" t="s">
        <v>206</v>
      </c>
      <c r="E805" s="2">
        <v>948</v>
      </c>
      <c r="F805" s="2" t="s">
        <v>207</v>
      </c>
      <c r="G805" s="2">
        <v>840</v>
      </c>
      <c r="H805" s="2">
        <v>20</v>
      </c>
      <c r="I805" s="2" t="s">
        <v>2583</v>
      </c>
      <c r="J805" s="31">
        <v>42277</v>
      </c>
      <c r="K805" s="31">
        <v>44347</v>
      </c>
      <c r="L805" s="31">
        <v>44926</v>
      </c>
      <c r="M805" s="2">
        <f t="shared" si="72"/>
        <v>580</v>
      </c>
      <c r="N805" s="2">
        <f>IFERROR(VLOOKUP($G805,'Breakdown Log'!$B$3:$E$940,2,FALSE),0)</f>
        <v>215</v>
      </c>
      <c r="O805" s="2">
        <f>IFERROR(VLOOKUP($G805,'Breakdown Log'!$B$3:$E$940,3,FALSE),0)</f>
        <v>365</v>
      </c>
      <c r="P805" s="2">
        <f t="shared" si="73"/>
        <v>0</v>
      </c>
      <c r="Q805" s="2">
        <f t="shared" si="74"/>
        <v>0</v>
      </c>
      <c r="R805" s="38">
        <f t="shared" si="75"/>
        <v>1.6610958904109587</v>
      </c>
      <c r="S805" s="76">
        <f t="shared" si="76"/>
        <v>2.82</v>
      </c>
      <c r="T805" s="38">
        <f>2.82/365*N805+'Breakdown Log'!$H$28*P805</f>
        <v>1.6610958904109587</v>
      </c>
      <c r="U805" s="78">
        <f>2.82/365*O805+'Breakdown Log'!$H$28*Q805</f>
        <v>2.82</v>
      </c>
    </row>
    <row r="806" spans="2:21" ht="14.4" customHeight="1" x14ac:dyDescent="0.4">
      <c r="B806" s="30">
        <f t="shared" si="77"/>
        <v>805</v>
      </c>
      <c r="C806" s="2" t="s">
        <v>12</v>
      </c>
      <c r="D806" s="2" t="s">
        <v>206</v>
      </c>
      <c r="E806" s="2">
        <v>948</v>
      </c>
      <c r="F806" s="2" t="s">
        <v>207</v>
      </c>
      <c r="G806" s="2">
        <v>841</v>
      </c>
      <c r="H806" s="2">
        <v>21</v>
      </c>
      <c r="I806" s="2" t="s">
        <v>2559</v>
      </c>
      <c r="J806" s="31">
        <v>42218</v>
      </c>
      <c r="K806" s="31">
        <v>44347</v>
      </c>
      <c r="L806" s="31">
        <v>44926</v>
      </c>
      <c r="M806" s="2">
        <f t="shared" si="72"/>
        <v>580</v>
      </c>
      <c r="N806" s="2">
        <f>IFERROR(VLOOKUP($G806,'Breakdown Log'!$B$3:$E$940,2,FALSE),0)</f>
        <v>0</v>
      </c>
      <c r="O806" s="2">
        <f>IFERROR(VLOOKUP($G806,'Breakdown Log'!$B$3:$E$940,3,FALSE),0)</f>
        <v>0</v>
      </c>
      <c r="P806" s="2">
        <f t="shared" si="73"/>
        <v>215</v>
      </c>
      <c r="Q806" s="2">
        <f t="shared" si="74"/>
        <v>365</v>
      </c>
      <c r="R806" s="38">
        <f t="shared" si="75"/>
        <v>1.6610958904109587</v>
      </c>
      <c r="S806" s="76">
        <f t="shared" si="76"/>
        <v>2.82</v>
      </c>
      <c r="T806" s="38">
        <f>2.82/365*N806+'Breakdown Log'!$H$28*P806</f>
        <v>0</v>
      </c>
      <c r="U806" s="78">
        <f>2.82/365*O806+'Breakdown Log'!$H$28*Q806</f>
        <v>0</v>
      </c>
    </row>
    <row r="807" spans="2:21" ht="14.4" customHeight="1" x14ac:dyDescent="0.4">
      <c r="B807" s="30">
        <f t="shared" si="77"/>
        <v>806</v>
      </c>
      <c r="C807" s="2" t="s">
        <v>12</v>
      </c>
      <c r="D807" s="2" t="s">
        <v>206</v>
      </c>
      <c r="E807" s="2">
        <v>948</v>
      </c>
      <c r="F807" s="2" t="s">
        <v>207</v>
      </c>
      <c r="G807" s="2">
        <v>842</v>
      </c>
      <c r="H807" s="2">
        <v>22</v>
      </c>
      <c r="I807" s="2" t="s">
        <v>2560</v>
      </c>
      <c r="J807" s="31">
        <v>42218</v>
      </c>
      <c r="K807" s="31">
        <v>44347</v>
      </c>
      <c r="L807" s="31">
        <v>44926</v>
      </c>
      <c r="M807" s="2">
        <f t="shared" si="72"/>
        <v>580</v>
      </c>
      <c r="N807" s="2">
        <f>IFERROR(VLOOKUP($G807,'Breakdown Log'!$B$3:$E$940,2,FALSE),0)</f>
        <v>0</v>
      </c>
      <c r="O807" s="2">
        <f>IFERROR(VLOOKUP($G807,'Breakdown Log'!$B$3:$E$940,3,FALSE),0)</f>
        <v>0</v>
      </c>
      <c r="P807" s="2">
        <f t="shared" si="73"/>
        <v>215</v>
      </c>
      <c r="Q807" s="2">
        <f t="shared" si="74"/>
        <v>365</v>
      </c>
      <c r="R807" s="38">
        <f t="shared" si="75"/>
        <v>1.6610958904109587</v>
      </c>
      <c r="S807" s="76">
        <f t="shared" si="76"/>
        <v>2.82</v>
      </c>
      <c r="T807" s="38">
        <f>2.82/365*N807+'Breakdown Log'!$H$28*P807</f>
        <v>0</v>
      </c>
      <c r="U807" s="78">
        <f>2.82/365*O807+'Breakdown Log'!$H$28*Q807</f>
        <v>0</v>
      </c>
    </row>
    <row r="808" spans="2:21" ht="14.4" customHeight="1" x14ac:dyDescent="0.4">
      <c r="B808" s="30">
        <f t="shared" si="77"/>
        <v>807</v>
      </c>
      <c r="C808" s="2" t="s">
        <v>12</v>
      </c>
      <c r="D808" s="2" t="s">
        <v>206</v>
      </c>
      <c r="E808" s="2">
        <v>948</v>
      </c>
      <c r="F808" s="2" t="s">
        <v>207</v>
      </c>
      <c r="G808" s="2">
        <v>843</v>
      </c>
      <c r="H808" s="2">
        <v>23</v>
      </c>
      <c r="I808" s="2" t="s">
        <v>2580</v>
      </c>
      <c r="J808" s="31">
        <v>42271</v>
      </c>
      <c r="K808" s="31">
        <v>44347</v>
      </c>
      <c r="L808" s="31">
        <v>44926</v>
      </c>
      <c r="M808" s="2">
        <f t="shared" si="72"/>
        <v>580</v>
      </c>
      <c r="N808" s="2">
        <f>IFERROR(VLOOKUP($G808,'Breakdown Log'!$B$3:$E$940,2,FALSE),0)</f>
        <v>215</v>
      </c>
      <c r="O808" s="2">
        <f>IFERROR(VLOOKUP($G808,'Breakdown Log'!$B$3:$E$940,3,FALSE),0)</f>
        <v>365</v>
      </c>
      <c r="P808" s="2">
        <f t="shared" si="73"/>
        <v>0</v>
      </c>
      <c r="Q808" s="2">
        <f t="shared" si="74"/>
        <v>0</v>
      </c>
      <c r="R808" s="38">
        <f t="shared" si="75"/>
        <v>1.6610958904109587</v>
      </c>
      <c r="S808" s="76">
        <f t="shared" si="76"/>
        <v>2.82</v>
      </c>
      <c r="T808" s="38">
        <f>2.82/365*N808+'Breakdown Log'!$H$28*P808</f>
        <v>1.6610958904109587</v>
      </c>
      <c r="U808" s="78">
        <f>2.82/365*O808+'Breakdown Log'!$H$28*Q808</f>
        <v>2.82</v>
      </c>
    </row>
    <row r="809" spans="2:21" ht="14.4" customHeight="1" x14ac:dyDescent="0.4">
      <c r="B809" s="30">
        <f t="shared" si="77"/>
        <v>808</v>
      </c>
      <c r="C809" s="2" t="s">
        <v>12</v>
      </c>
      <c r="D809" s="2" t="s">
        <v>206</v>
      </c>
      <c r="E809" s="2">
        <v>948</v>
      </c>
      <c r="F809" s="2" t="s">
        <v>207</v>
      </c>
      <c r="G809" s="2">
        <v>844</v>
      </c>
      <c r="H809" s="2">
        <v>24</v>
      </c>
      <c r="I809" s="2" t="s">
        <v>2561</v>
      </c>
      <c r="J809" s="31">
        <v>42218</v>
      </c>
      <c r="K809" s="31">
        <v>44347</v>
      </c>
      <c r="L809" s="31">
        <v>44926</v>
      </c>
      <c r="M809" s="2">
        <f t="shared" si="72"/>
        <v>580</v>
      </c>
      <c r="N809" s="2">
        <f>IFERROR(VLOOKUP($G809,'Breakdown Log'!$B$3:$E$940,2,FALSE),0)</f>
        <v>215</v>
      </c>
      <c r="O809" s="2">
        <f>IFERROR(VLOOKUP($G809,'Breakdown Log'!$B$3:$E$940,3,FALSE),0)</f>
        <v>365</v>
      </c>
      <c r="P809" s="2">
        <f t="shared" si="73"/>
        <v>0</v>
      </c>
      <c r="Q809" s="2">
        <f t="shared" si="74"/>
        <v>0</v>
      </c>
      <c r="R809" s="38">
        <f t="shared" si="75"/>
        <v>1.6610958904109587</v>
      </c>
      <c r="S809" s="76">
        <f t="shared" si="76"/>
        <v>2.82</v>
      </c>
      <c r="T809" s="38">
        <f>2.82/365*N809+'Breakdown Log'!$H$28*P809</f>
        <v>1.6610958904109587</v>
      </c>
      <c r="U809" s="78">
        <f>2.82/365*O809+'Breakdown Log'!$H$28*Q809</f>
        <v>2.82</v>
      </c>
    </row>
    <row r="810" spans="2:21" ht="14.4" customHeight="1" x14ac:dyDescent="0.4">
      <c r="B810" s="30">
        <f t="shared" si="77"/>
        <v>809</v>
      </c>
      <c r="C810" s="2" t="s">
        <v>12</v>
      </c>
      <c r="D810" s="2" t="s">
        <v>206</v>
      </c>
      <c r="E810" s="2">
        <v>948</v>
      </c>
      <c r="F810" s="2" t="s">
        <v>207</v>
      </c>
      <c r="G810" s="2">
        <v>845</v>
      </c>
      <c r="H810" s="2">
        <v>25</v>
      </c>
      <c r="I810" s="2" t="s">
        <v>1713</v>
      </c>
      <c r="J810" s="31">
        <v>42564</v>
      </c>
      <c r="K810" s="31">
        <v>44347</v>
      </c>
      <c r="L810" s="31">
        <v>44926</v>
      </c>
      <c r="M810" s="2">
        <f t="shared" si="72"/>
        <v>580</v>
      </c>
      <c r="N810" s="2">
        <f>IFERROR(VLOOKUP($G810,'Breakdown Log'!$B$3:$E$940,2,FALSE),0)</f>
        <v>120</v>
      </c>
      <c r="O810" s="2">
        <f>IFERROR(VLOOKUP($G810,'Breakdown Log'!$B$3:$E$940,3,FALSE),0)</f>
        <v>0</v>
      </c>
      <c r="P810" s="2">
        <f t="shared" si="73"/>
        <v>95</v>
      </c>
      <c r="Q810" s="2">
        <f t="shared" si="74"/>
        <v>365</v>
      </c>
      <c r="R810" s="38">
        <f t="shared" si="75"/>
        <v>1.6610958904109587</v>
      </c>
      <c r="S810" s="76">
        <f t="shared" si="76"/>
        <v>2.82</v>
      </c>
      <c r="T810" s="38">
        <f>2.82/365*N810+'Breakdown Log'!$H$28*P810</f>
        <v>0.92712328767123275</v>
      </c>
      <c r="U810" s="78">
        <f>2.82/365*O810+'Breakdown Log'!$H$28*Q810</f>
        <v>0</v>
      </c>
    </row>
    <row r="811" spans="2:21" ht="14.4" customHeight="1" x14ac:dyDescent="0.4">
      <c r="B811" s="30">
        <f t="shared" si="77"/>
        <v>810</v>
      </c>
      <c r="C811" s="2" t="s">
        <v>287</v>
      </c>
      <c r="D811" s="2" t="s">
        <v>785</v>
      </c>
      <c r="E811" s="2">
        <v>992</v>
      </c>
      <c r="F811" s="2" t="s">
        <v>785</v>
      </c>
      <c r="G811" s="2">
        <v>846</v>
      </c>
      <c r="H811" s="2">
        <v>1</v>
      </c>
      <c r="I811" s="2" t="s">
        <v>2666</v>
      </c>
      <c r="J811" s="31">
        <v>42632</v>
      </c>
      <c r="K811" s="31">
        <v>44347</v>
      </c>
      <c r="L811" s="31">
        <v>44926</v>
      </c>
      <c r="M811" s="2">
        <f t="shared" si="72"/>
        <v>580</v>
      </c>
      <c r="N811" s="2">
        <f>IFERROR(VLOOKUP($G811,'Breakdown Log'!$B$3:$E$940,2,FALSE),0)</f>
        <v>215</v>
      </c>
      <c r="O811" s="2">
        <f>IFERROR(VLOOKUP($G811,'Breakdown Log'!$B$3:$E$940,3,FALSE),0)</f>
        <v>365</v>
      </c>
      <c r="P811" s="2">
        <f t="shared" si="73"/>
        <v>0</v>
      </c>
      <c r="Q811" s="2">
        <f t="shared" si="74"/>
        <v>0</v>
      </c>
      <c r="R811" s="38">
        <f t="shared" si="75"/>
        <v>1.6610958904109587</v>
      </c>
      <c r="S811" s="76">
        <f t="shared" si="76"/>
        <v>2.82</v>
      </c>
      <c r="T811" s="38">
        <f>2.82/365*N811+'Breakdown Log'!$H$28*P811</f>
        <v>1.6610958904109587</v>
      </c>
      <c r="U811" s="78">
        <f>2.82/365*O811+'Breakdown Log'!$H$28*Q811</f>
        <v>2.82</v>
      </c>
    </row>
    <row r="812" spans="2:21" ht="14.4" customHeight="1" x14ac:dyDescent="0.4">
      <c r="B812" s="30">
        <f t="shared" si="77"/>
        <v>811</v>
      </c>
      <c r="C812" s="2" t="s">
        <v>287</v>
      </c>
      <c r="D812" s="2" t="s">
        <v>785</v>
      </c>
      <c r="E812" s="2">
        <v>992</v>
      </c>
      <c r="F812" s="2" t="s">
        <v>785</v>
      </c>
      <c r="G812" s="2">
        <v>847</v>
      </c>
      <c r="H812" s="2">
        <v>2</v>
      </c>
      <c r="I812" s="2" t="s">
        <v>512</v>
      </c>
      <c r="J812" s="31">
        <v>42358</v>
      </c>
      <c r="K812" s="31">
        <v>44347</v>
      </c>
      <c r="L812" s="31">
        <v>44926</v>
      </c>
      <c r="M812" s="2">
        <f t="shared" si="72"/>
        <v>580</v>
      </c>
      <c r="N812" s="2">
        <f>IFERROR(VLOOKUP($G812,'Breakdown Log'!$B$3:$E$940,2,FALSE),0)</f>
        <v>0</v>
      </c>
      <c r="O812" s="2">
        <f>IFERROR(VLOOKUP($G812,'Breakdown Log'!$B$3:$E$940,3,FALSE),0)</f>
        <v>0</v>
      </c>
      <c r="P812" s="2">
        <f t="shared" si="73"/>
        <v>215</v>
      </c>
      <c r="Q812" s="2">
        <f t="shared" si="74"/>
        <v>365</v>
      </c>
      <c r="R812" s="38">
        <f t="shared" si="75"/>
        <v>1.6610958904109587</v>
      </c>
      <c r="S812" s="76">
        <f t="shared" si="76"/>
        <v>2.82</v>
      </c>
      <c r="T812" s="38">
        <f>2.82/365*N812+'Breakdown Log'!$H$28*P812</f>
        <v>0</v>
      </c>
      <c r="U812" s="78">
        <f>2.82/365*O812+'Breakdown Log'!$H$28*Q812</f>
        <v>0</v>
      </c>
    </row>
    <row r="813" spans="2:21" ht="14.4" customHeight="1" x14ac:dyDescent="0.4">
      <c r="B813" s="30">
        <f t="shared" si="77"/>
        <v>812</v>
      </c>
      <c r="C813" s="2" t="s">
        <v>287</v>
      </c>
      <c r="D813" s="2" t="s">
        <v>785</v>
      </c>
      <c r="E813" s="2">
        <v>992</v>
      </c>
      <c r="F813" s="2" t="s">
        <v>785</v>
      </c>
      <c r="G813" s="2">
        <v>848</v>
      </c>
      <c r="H813" s="2">
        <v>3</v>
      </c>
      <c r="I813" s="2" t="s">
        <v>786</v>
      </c>
      <c r="J813" s="31">
        <v>42384</v>
      </c>
      <c r="K813" s="31">
        <v>44347</v>
      </c>
      <c r="L813" s="31">
        <v>44926</v>
      </c>
      <c r="M813" s="2">
        <f t="shared" si="72"/>
        <v>580</v>
      </c>
      <c r="N813" s="2">
        <f>IFERROR(VLOOKUP($G813,'Breakdown Log'!$B$3:$E$940,2,FALSE),0)</f>
        <v>0</v>
      </c>
      <c r="O813" s="2">
        <f>IFERROR(VLOOKUP($G813,'Breakdown Log'!$B$3:$E$940,3,FALSE),0)</f>
        <v>0</v>
      </c>
      <c r="P813" s="2">
        <f t="shared" si="73"/>
        <v>215</v>
      </c>
      <c r="Q813" s="2">
        <f t="shared" si="74"/>
        <v>365</v>
      </c>
      <c r="R813" s="38">
        <f t="shared" si="75"/>
        <v>1.6610958904109587</v>
      </c>
      <c r="S813" s="76">
        <f t="shared" si="76"/>
        <v>2.82</v>
      </c>
      <c r="T813" s="38">
        <f>2.82/365*N813+'Breakdown Log'!$H$28*P813</f>
        <v>0</v>
      </c>
      <c r="U813" s="78">
        <f>2.82/365*O813+'Breakdown Log'!$H$28*Q813</f>
        <v>0</v>
      </c>
    </row>
    <row r="814" spans="2:21" ht="14.4" customHeight="1" x14ac:dyDescent="0.4">
      <c r="B814" s="30">
        <f t="shared" si="77"/>
        <v>813</v>
      </c>
      <c r="C814" s="2" t="s">
        <v>287</v>
      </c>
      <c r="D814" s="2" t="s">
        <v>785</v>
      </c>
      <c r="E814" s="2">
        <v>992</v>
      </c>
      <c r="F814" s="2" t="s">
        <v>785</v>
      </c>
      <c r="G814" s="2">
        <v>849</v>
      </c>
      <c r="H814" s="2">
        <v>4</v>
      </c>
      <c r="I814" s="2" t="s">
        <v>2683</v>
      </c>
      <c r="J814" s="31">
        <v>42932</v>
      </c>
      <c r="K814" s="31">
        <v>44347</v>
      </c>
      <c r="L814" s="31">
        <v>44926</v>
      </c>
      <c r="M814" s="2">
        <f t="shared" si="72"/>
        <v>580</v>
      </c>
      <c r="N814" s="2">
        <f>IFERROR(VLOOKUP($G814,'Breakdown Log'!$B$3:$E$940,2,FALSE),0)</f>
        <v>0</v>
      </c>
      <c r="O814" s="2">
        <f>IFERROR(VLOOKUP($G814,'Breakdown Log'!$B$3:$E$940,3,FALSE),0)</f>
        <v>0</v>
      </c>
      <c r="P814" s="2">
        <f t="shared" si="73"/>
        <v>215</v>
      </c>
      <c r="Q814" s="2">
        <f t="shared" si="74"/>
        <v>365</v>
      </c>
      <c r="R814" s="38">
        <f t="shared" si="75"/>
        <v>1.6610958904109587</v>
      </c>
      <c r="S814" s="76">
        <f t="shared" si="76"/>
        <v>2.82</v>
      </c>
      <c r="T814" s="38">
        <f>2.82/365*N814+'Breakdown Log'!$H$28*P814</f>
        <v>0</v>
      </c>
      <c r="U814" s="78">
        <f>2.82/365*O814+'Breakdown Log'!$H$28*Q814</f>
        <v>0</v>
      </c>
    </row>
    <row r="815" spans="2:21" ht="14.4" customHeight="1" x14ac:dyDescent="0.4">
      <c r="B815" s="30">
        <f t="shared" si="77"/>
        <v>814</v>
      </c>
      <c r="C815" s="2" t="s">
        <v>287</v>
      </c>
      <c r="D815" s="2" t="s">
        <v>785</v>
      </c>
      <c r="E815" s="2">
        <v>992</v>
      </c>
      <c r="F815" s="2" t="s">
        <v>785</v>
      </c>
      <c r="G815" s="2">
        <v>850</v>
      </c>
      <c r="H815" s="2">
        <v>5</v>
      </c>
      <c r="I815" s="2" t="s">
        <v>787</v>
      </c>
      <c r="J815" s="31">
        <v>42675</v>
      </c>
      <c r="K815" s="31">
        <v>44347</v>
      </c>
      <c r="L815" s="31">
        <v>44926</v>
      </c>
      <c r="M815" s="2">
        <f t="shared" si="72"/>
        <v>580</v>
      </c>
      <c r="N815" s="2">
        <f>IFERROR(VLOOKUP($G815,'Breakdown Log'!$B$3:$E$940,2,FALSE),0)</f>
        <v>0</v>
      </c>
      <c r="O815" s="2">
        <f>IFERROR(VLOOKUP($G815,'Breakdown Log'!$B$3:$E$940,3,FALSE),0)</f>
        <v>0</v>
      </c>
      <c r="P815" s="2">
        <f t="shared" si="73"/>
        <v>215</v>
      </c>
      <c r="Q815" s="2">
        <f t="shared" si="74"/>
        <v>365</v>
      </c>
      <c r="R815" s="38">
        <f t="shared" si="75"/>
        <v>1.6610958904109587</v>
      </c>
      <c r="S815" s="76">
        <f t="shared" si="76"/>
        <v>2.82</v>
      </c>
      <c r="T815" s="38">
        <f>2.82/365*N815+'Breakdown Log'!$H$28*P815</f>
        <v>0</v>
      </c>
      <c r="U815" s="78">
        <f>2.82/365*O815+'Breakdown Log'!$H$28*Q815</f>
        <v>0</v>
      </c>
    </row>
    <row r="816" spans="2:21" ht="14.4" customHeight="1" x14ac:dyDescent="0.4">
      <c r="B816" s="30">
        <f t="shared" si="77"/>
        <v>815</v>
      </c>
      <c r="C816" s="2" t="s">
        <v>287</v>
      </c>
      <c r="D816" s="2" t="s">
        <v>785</v>
      </c>
      <c r="E816" s="2">
        <v>992</v>
      </c>
      <c r="F816" s="2" t="s">
        <v>785</v>
      </c>
      <c r="G816" s="2">
        <v>851</v>
      </c>
      <c r="H816" s="2">
        <v>6</v>
      </c>
      <c r="I816" s="2" t="s">
        <v>788</v>
      </c>
      <c r="J816" s="31">
        <v>42384</v>
      </c>
      <c r="K816" s="31">
        <v>44347</v>
      </c>
      <c r="L816" s="31">
        <v>44926</v>
      </c>
      <c r="M816" s="2">
        <f t="shared" si="72"/>
        <v>580</v>
      </c>
      <c r="N816" s="2">
        <f>IFERROR(VLOOKUP($G816,'Breakdown Log'!$B$3:$E$940,2,FALSE),0)</f>
        <v>0</v>
      </c>
      <c r="O816" s="2">
        <f>IFERROR(VLOOKUP($G816,'Breakdown Log'!$B$3:$E$940,3,FALSE),0)</f>
        <v>0</v>
      </c>
      <c r="P816" s="2">
        <f t="shared" si="73"/>
        <v>215</v>
      </c>
      <c r="Q816" s="2">
        <f t="shared" si="74"/>
        <v>365</v>
      </c>
      <c r="R816" s="38">
        <f t="shared" si="75"/>
        <v>1.6610958904109587</v>
      </c>
      <c r="S816" s="76">
        <f t="shared" si="76"/>
        <v>2.82</v>
      </c>
      <c r="T816" s="38">
        <f>2.82/365*N816+'Breakdown Log'!$H$28*P816</f>
        <v>0</v>
      </c>
      <c r="U816" s="78">
        <f>2.82/365*O816+'Breakdown Log'!$H$28*Q816</f>
        <v>0</v>
      </c>
    </row>
    <row r="817" spans="2:21" ht="14.4" customHeight="1" x14ac:dyDescent="0.4">
      <c r="B817" s="30">
        <f t="shared" si="77"/>
        <v>816</v>
      </c>
      <c r="C817" s="2" t="s">
        <v>287</v>
      </c>
      <c r="D817" s="2" t="s">
        <v>785</v>
      </c>
      <c r="E817" s="2">
        <v>992</v>
      </c>
      <c r="F817" s="2" t="s">
        <v>785</v>
      </c>
      <c r="G817" s="2">
        <v>852</v>
      </c>
      <c r="H817" s="2">
        <v>7</v>
      </c>
      <c r="I817" s="2" t="s">
        <v>789</v>
      </c>
      <c r="J817" s="31">
        <v>42675</v>
      </c>
      <c r="K817" s="31">
        <v>44347</v>
      </c>
      <c r="L817" s="31">
        <v>44926</v>
      </c>
      <c r="M817" s="2">
        <f t="shared" si="72"/>
        <v>580</v>
      </c>
      <c r="N817" s="2">
        <f>IFERROR(VLOOKUP($G817,'Breakdown Log'!$B$3:$E$940,2,FALSE),0)</f>
        <v>215</v>
      </c>
      <c r="O817" s="2">
        <f>IFERROR(VLOOKUP($G817,'Breakdown Log'!$B$3:$E$940,3,FALSE),0)</f>
        <v>91</v>
      </c>
      <c r="P817" s="2">
        <f t="shared" si="73"/>
        <v>0</v>
      </c>
      <c r="Q817" s="2">
        <f t="shared" si="74"/>
        <v>274</v>
      </c>
      <c r="R817" s="38">
        <f t="shared" si="75"/>
        <v>1.6610958904109587</v>
      </c>
      <c r="S817" s="76">
        <f t="shared" si="76"/>
        <v>2.82</v>
      </c>
      <c r="T817" s="38">
        <f>2.82/365*N817+'Breakdown Log'!$H$28*P817</f>
        <v>1.6610958904109587</v>
      </c>
      <c r="U817" s="78">
        <f>2.82/365*O817+'Breakdown Log'!$H$28*Q817</f>
        <v>0.70306849315068487</v>
      </c>
    </row>
    <row r="818" spans="2:21" ht="14.4" customHeight="1" x14ac:dyDescent="0.4">
      <c r="B818" s="30">
        <f t="shared" si="77"/>
        <v>817</v>
      </c>
      <c r="C818" s="2" t="s">
        <v>287</v>
      </c>
      <c r="D818" s="2" t="s">
        <v>785</v>
      </c>
      <c r="E818" s="2">
        <v>992</v>
      </c>
      <c r="F818" s="2" t="s">
        <v>785</v>
      </c>
      <c r="G818" s="2">
        <v>853</v>
      </c>
      <c r="H818" s="2">
        <v>8</v>
      </c>
      <c r="I818" s="2" t="s">
        <v>2603</v>
      </c>
      <c r="J818" s="31">
        <v>42384</v>
      </c>
      <c r="K818" s="31">
        <v>44347</v>
      </c>
      <c r="L818" s="31">
        <v>44926</v>
      </c>
      <c r="M818" s="2">
        <f t="shared" si="72"/>
        <v>580</v>
      </c>
      <c r="N818" s="2">
        <f>IFERROR(VLOOKUP($G818,'Breakdown Log'!$B$3:$E$940,2,FALSE),0)</f>
        <v>0</v>
      </c>
      <c r="O818" s="2">
        <f>IFERROR(VLOOKUP($G818,'Breakdown Log'!$B$3:$E$940,3,FALSE),0)</f>
        <v>0</v>
      </c>
      <c r="P818" s="2">
        <f t="shared" si="73"/>
        <v>215</v>
      </c>
      <c r="Q818" s="2">
        <f t="shared" si="74"/>
        <v>365</v>
      </c>
      <c r="R818" s="38">
        <f t="shared" si="75"/>
        <v>1.6610958904109587</v>
      </c>
      <c r="S818" s="76">
        <f t="shared" si="76"/>
        <v>2.82</v>
      </c>
      <c r="T818" s="38">
        <f>2.82/365*N818+'Breakdown Log'!$H$28*P818</f>
        <v>0</v>
      </c>
      <c r="U818" s="78">
        <f>2.82/365*O818+'Breakdown Log'!$H$28*Q818</f>
        <v>0</v>
      </c>
    </row>
    <row r="819" spans="2:21" ht="14.4" customHeight="1" x14ac:dyDescent="0.4">
      <c r="B819" s="30">
        <f t="shared" si="77"/>
        <v>818</v>
      </c>
      <c r="C819" s="2" t="s">
        <v>287</v>
      </c>
      <c r="D819" s="2" t="s">
        <v>785</v>
      </c>
      <c r="E819" s="2">
        <v>992</v>
      </c>
      <c r="F819" s="2" t="s">
        <v>785</v>
      </c>
      <c r="G819" s="2">
        <v>854</v>
      </c>
      <c r="H819" s="2">
        <v>9</v>
      </c>
      <c r="I819" s="2" t="s">
        <v>2604</v>
      </c>
      <c r="J819" s="31">
        <v>42384</v>
      </c>
      <c r="K819" s="31">
        <v>44347</v>
      </c>
      <c r="L819" s="31">
        <v>44926</v>
      </c>
      <c r="M819" s="2">
        <f t="shared" si="72"/>
        <v>580</v>
      </c>
      <c r="N819" s="2">
        <f>IFERROR(VLOOKUP($G819,'Breakdown Log'!$B$3:$E$940,2,FALSE),0)</f>
        <v>0</v>
      </c>
      <c r="O819" s="2">
        <f>IFERROR(VLOOKUP($G819,'Breakdown Log'!$B$3:$E$940,3,FALSE),0)</f>
        <v>0</v>
      </c>
      <c r="P819" s="2">
        <f t="shared" si="73"/>
        <v>215</v>
      </c>
      <c r="Q819" s="2">
        <f t="shared" si="74"/>
        <v>365</v>
      </c>
      <c r="R819" s="38">
        <f t="shared" si="75"/>
        <v>1.6610958904109587</v>
      </c>
      <c r="S819" s="76">
        <f t="shared" si="76"/>
        <v>2.82</v>
      </c>
      <c r="T819" s="38">
        <f>2.82/365*N819+'Breakdown Log'!$H$28*P819</f>
        <v>0</v>
      </c>
      <c r="U819" s="78">
        <f>2.82/365*O819+'Breakdown Log'!$H$28*Q819</f>
        <v>0</v>
      </c>
    </row>
    <row r="820" spans="2:21" ht="14.4" customHeight="1" x14ac:dyDescent="0.4">
      <c r="B820" s="30">
        <f t="shared" si="77"/>
        <v>819</v>
      </c>
      <c r="C820" s="2" t="s">
        <v>287</v>
      </c>
      <c r="D820" s="2" t="s">
        <v>785</v>
      </c>
      <c r="E820" s="2">
        <v>992</v>
      </c>
      <c r="F820" s="2" t="s">
        <v>785</v>
      </c>
      <c r="G820" s="2">
        <v>855</v>
      </c>
      <c r="H820" s="2">
        <v>10</v>
      </c>
      <c r="I820" s="2" t="s">
        <v>790</v>
      </c>
      <c r="J820" s="31">
        <v>42675</v>
      </c>
      <c r="K820" s="31">
        <v>44347</v>
      </c>
      <c r="L820" s="31">
        <v>44926</v>
      </c>
      <c r="M820" s="2">
        <f t="shared" si="72"/>
        <v>580</v>
      </c>
      <c r="N820" s="2">
        <f>IFERROR(VLOOKUP($G820,'Breakdown Log'!$B$3:$E$940,2,FALSE),0)</f>
        <v>0</v>
      </c>
      <c r="O820" s="2">
        <f>IFERROR(VLOOKUP($G820,'Breakdown Log'!$B$3:$E$940,3,FALSE),0)</f>
        <v>0</v>
      </c>
      <c r="P820" s="2">
        <f t="shared" si="73"/>
        <v>215</v>
      </c>
      <c r="Q820" s="2">
        <f t="shared" si="74"/>
        <v>365</v>
      </c>
      <c r="R820" s="38">
        <f t="shared" si="75"/>
        <v>1.6610958904109587</v>
      </c>
      <c r="S820" s="76">
        <f t="shared" si="76"/>
        <v>2.82</v>
      </c>
      <c r="T820" s="38">
        <f>2.82/365*N820+'Breakdown Log'!$H$28*P820</f>
        <v>0</v>
      </c>
      <c r="U820" s="78">
        <f>2.82/365*O820+'Breakdown Log'!$H$28*Q820</f>
        <v>0</v>
      </c>
    </row>
    <row r="821" spans="2:21" ht="14.4" customHeight="1" x14ac:dyDescent="0.4">
      <c r="B821" s="30">
        <f t="shared" si="77"/>
        <v>820</v>
      </c>
      <c r="C821" s="2" t="s">
        <v>287</v>
      </c>
      <c r="D821" s="2" t="s">
        <v>785</v>
      </c>
      <c r="E821" s="2">
        <v>992</v>
      </c>
      <c r="F821" s="2" t="s">
        <v>785</v>
      </c>
      <c r="G821" s="2">
        <v>856</v>
      </c>
      <c r="H821" s="2">
        <v>11</v>
      </c>
      <c r="I821" s="2" t="s">
        <v>789</v>
      </c>
      <c r="J821" s="31">
        <v>42358</v>
      </c>
      <c r="K821" s="31">
        <v>44347</v>
      </c>
      <c r="L821" s="31">
        <v>44926</v>
      </c>
      <c r="M821" s="2">
        <f t="shared" si="72"/>
        <v>580</v>
      </c>
      <c r="N821" s="2">
        <f>IFERROR(VLOOKUP($G821,'Breakdown Log'!$B$3:$E$940,2,FALSE),0)</f>
        <v>215</v>
      </c>
      <c r="O821" s="2">
        <f>IFERROR(VLOOKUP($G821,'Breakdown Log'!$B$3:$E$940,3,FALSE),0)</f>
        <v>91</v>
      </c>
      <c r="P821" s="2">
        <f t="shared" si="73"/>
        <v>0</v>
      </c>
      <c r="Q821" s="2">
        <f t="shared" si="74"/>
        <v>274</v>
      </c>
      <c r="R821" s="38">
        <f t="shared" si="75"/>
        <v>1.6610958904109587</v>
      </c>
      <c r="S821" s="76">
        <f t="shared" si="76"/>
        <v>2.82</v>
      </c>
      <c r="T821" s="38">
        <f>2.82/365*N821+'Breakdown Log'!$H$28*P821</f>
        <v>1.6610958904109587</v>
      </c>
      <c r="U821" s="78">
        <f>2.82/365*O821+'Breakdown Log'!$H$28*Q821</f>
        <v>0.70306849315068487</v>
      </c>
    </row>
    <row r="822" spans="2:21" ht="14.4" customHeight="1" x14ac:dyDescent="0.4">
      <c r="B822" s="30">
        <f t="shared" si="77"/>
        <v>821</v>
      </c>
      <c r="C822" s="2" t="s">
        <v>287</v>
      </c>
      <c r="D822" s="2" t="s">
        <v>785</v>
      </c>
      <c r="E822" s="2">
        <v>992</v>
      </c>
      <c r="F822" s="2" t="s">
        <v>785</v>
      </c>
      <c r="G822" s="2">
        <v>857</v>
      </c>
      <c r="H822" s="2">
        <v>12</v>
      </c>
      <c r="I822" s="2" t="s">
        <v>791</v>
      </c>
      <c r="J822" s="31">
        <v>42675</v>
      </c>
      <c r="K822" s="31">
        <v>44347</v>
      </c>
      <c r="L822" s="31">
        <v>44926</v>
      </c>
      <c r="M822" s="2">
        <f t="shared" si="72"/>
        <v>580</v>
      </c>
      <c r="N822" s="2">
        <f>IFERROR(VLOOKUP($G822,'Breakdown Log'!$B$3:$E$940,2,FALSE),0)</f>
        <v>0</v>
      </c>
      <c r="O822" s="2">
        <f>IFERROR(VLOOKUP($G822,'Breakdown Log'!$B$3:$E$940,3,FALSE),0)</f>
        <v>0</v>
      </c>
      <c r="P822" s="2">
        <f t="shared" si="73"/>
        <v>215</v>
      </c>
      <c r="Q822" s="2">
        <f t="shared" si="74"/>
        <v>365</v>
      </c>
      <c r="R822" s="38">
        <f t="shared" si="75"/>
        <v>1.6610958904109587</v>
      </c>
      <c r="S822" s="76">
        <f t="shared" si="76"/>
        <v>2.82</v>
      </c>
      <c r="T822" s="38">
        <f>2.82/365*N822+'Breakdown Log'!$H$28*P822</f>
        <v>0</v>
      </c>
      <c r="U822" s="78">
        <f>2.82/365*O822+'Breakdown Log'!$H$28*Q822</f>
        <v>0</v>
      </c>
    </row>
    <row r="823" spans="2:21" ht="14.4" customHeight="1" x14ac:dyDescent="0.4">
      <c r="B823" s="30">
        <f t="shared" si="77"/>
        <v>822</v>
      </c>
      <c r="C823" s="2" t="s">
        <v>287</v>
      </c>
      <c r="D823" s="2" t="s">
        <v>785</v>
      </c>
      <c r="E823" s="2">
        <v>992</v>
      </c>
      <c r="F823" s="2" t="s">
        <v>785</v>
      </c>
      <c r="G823" s="2">
        <v>858</v>
      </c>
      <c r="H823" s="2">
        <v>13</v>
      </c>
      <c r="I823" s="2" t="s">
        <v>792</v>
      </c>
      <c r="J823" s="31">
        <v>42721</v>
      </c>
      <c r="K823" s="31">
        <v>44347</v>
      </c>
      <c r="L823" s="31">
        <v>44926</v>
      </c>
      <c r="M823" s="2">
        <f t="shared" si="72"/>
        <v>580</v>
      </c>
      <c r="N823" s="2">
        <f>IFERROR(VLOOKUP($G823,'Breakdown Log'!$B$3:$E$940,2,FALSE),0)</f>
        <v>0</v>
      </c>
      <c r="O823" s="2">
        <f>IFERROR(VLOOKUP($G823,'Breakdown Log'!$B$3:$E$940,3,FALSE),0)</f>
        <v>0</v>
      </c>
      <c r="P823" s="2">
        <f t="shared" si="73"/>
        <v>215</v>
      </c>
      <c r="Q823" s="2">
        <f t="shared" si="74"/>
        <v>365</v>
      </c>
      <c r="R823" s="38">
        <f t="shared" si="75"/>
        <v>1.6610958904109587</v>
      </c>
      <c r="S823" s="76">
        <f t="shared" si="76"/>
        <v>2.82</v>
      </c>
      <c r="T823" s="38">
        <f>2.82/365*N823+'Breakdown Log'!$H$28*P823</f>
        <v>0</v>
      </c>
      <c r="U823" s="78">
        <f>2.82/365*O823+'Breakdown Log'!$H$28*Q823</f>
        <v>0</v>
      </c>
    </row>
    <row r="824" spans="2:21" ht="14.4" customHeight="1" x14ac:dyDescent="0.4">
      <c r="B824" s="30">
        <f t="shared" si="77"/>
        <v>823</v>
      </c>
      <c r="C824" s="2" t="s">
        <v>287</v>
      </c>
      <c r="D824" s="2" t="s">
        <v>785</v>
      </c>
      <c r="E824" s="2">
        <v>992</v>
      </c>
      <c r="F824" s="2" t="s">
        <v>785</v>
      </c>
      <c r="G824" s="2">
        <v>859</v>
      </c>
      <c r="H824" s="2">
        <v>14</v>
      </c>
      <c r="I824" s="2" t="s">
        <v>793</v>
      </c>
      <c r="J824" s="31">
        <v>42647</v>
      </c>
      <c r="K824" s="31">
        <v>44347</v>
      </c>
      <c r="L824" s="31">
        <v>44926</v>
      </c>
      <c r="M824" s="2">
        <f t="shared" si="72"/>
        <v>580</v>
      </c>
      <c r="N824" s="2">
        <f>IFERROR(VLOOKUP($G824,'Breakdown Log'!$B$3:$E$940,2,FALSE),0)</f>
        <v>0</v>
      </c>
      <c r="O824" s="2">
        <f>IFERROR(VLOOKUP($G824,'Breakdown Log'!$B$3:$E$940,3,FALSE),0)</f>
        <v>0</v>
      </c>
      <c r="P824" s="2">
        <f t="shared" si="73"/>
        <v>215</v>
      </c>
      <c r="Q824" s="2">
        <f t="shared" si="74"/>
        <v>365</v>
      </c>
      <c r="R824" s="38">
        <f t="shared" si="75"/>
        <v>1.6610958904109587</v>
      </c>
      <c r="S824" s="76">
        <f t="shared" si="76"/>
        <v>2.82</v>
      </c>
      <c r="T824" s="38">
        <f>2.82/365*N824+'Breakdown Log'!$H$28*P824</f>
        <v>0</v>
      </c>
      <c r="U824" s="78">
        <f>2.82/365*O824+'Breakdown Log'!$H$28*Q824</f>
        <v>0</v>
      </c>
    </row>
    <row r="825" spans="2:21" ht="14.4" customHeight="1" x14ac:dyDescent="0.4">
      <c r="B825" s="30">
        <f t="shared" si="77"/>
        <v>824</v>
      </c>
      <c r="C825" s="2" t="s">
        <v>287</v>
      </c>
      <c r="D825" s="2" t="s">
        <v>785</v>
      </c>
      <c r="E825" s="2">
        <v>977</v>
      </c>
      <c r="F825" s="2" t="s">
        <v>794</v>
      </c>
      <c r="G825" s="2">
        <v>860</v>
      </c>
      <c r="H825" s="2">
        <v>1</v>
      </c>
      <c r="I825" s="2" t="s">
        <v>795</v>
      </c>
      <c r="J825" s="31">
        <v>42648</v>
      </c>
      <c r="K825" s="31">
        <v>44347</v>
      </c>
      <c r="L825" s="31">
        <v>44926</v>
      </c>
      <c r="M825" s="2">
        <f t="shared" si="72"/>
        <v>580</v>
      </c>
      <c r="N825" s="2">
        <f>IFERROR(VLOOKUP($G825,'Breakdown Log'!$B$3:$E$940,2,FALSE),0)</f>
        <v>0</v>
      </c>
      <c r="O825" s="2">
        <f>IFERROR(VLOOKUP($G825,'Breakdown Log'!$B$3:$E$940,3,FALSE),0)</f>
        <v>0</v>
      </c>
      <c r="P825" s="2">
        <f t="shared" si="73"/>
        <v>215</v>
      </c>
      <c r="Q825" s="2">
        <f t="shared" si="74"/>
        <v>365</v>
      </c>
      <c r="R825" s="38">
        <f t="shared" si="75"/>
        <v>1.6610958904109587</v>
      </c>
      <c r="S825" s="76">
        <f t="shared" si="76"/>
        <v>2.82</v>
      </c>
      <c r="T825" s="38">
        <f>2.82/365*N825+'Breakdown Log'!$H$28*P825</f>
        <v>0</v>
      </c>
      <c r="U825" s="78">
        <f>2.82/365*O825+'Breakdown Log'!$H$28*Q825</f>
        <v>0</v>
      </c>
    </row>
    <row r="826" spans="2:21" ht="14.4" customHeight="1" x14ac:dyDescent="0.4">
      <c r="B826" s="30">
        <f t="shared" si="77"/>
        <v>825</v>
      </c>
      <c r="C826" s="2" t="s">
        <v>287</v>
      </c>
      <c r="D826" s="2" t="s">
        <v>785</v>
      </c>
      <c r="E826" s="2">
        <v>977</v>
      </c>
      <c r="F826" s="2" t="s">
        <v>794</v>
      </c>
      <c r="G826" s="2">
        <v>861</v>
      </c>
      <c r="H826" s="2">
        <v>2</v>
      </c>
      <c r="I826" s="2" t="s">
        <v>796</v>
      </c>
      <c r="J826" s="31">
        <v>42491</v>
      </c>
      <c r="K826" s="31">
        <v>44347</v>
      </c>
      <c r="L826" s="31">
        <v>44926</v>
      </c>
      <c r="M826" s="2">
        <f t="shared" si="72"/>
        <v>580</v>
      </c>
      <c r="N826" s="2">
        <f>IFERROR(VLOOKUP($G826,'Breakdown Log'!$B$3:$E$940,2,FALSE),0)</f>
        <v>0</v>
      </c>
      <c r="O826" s="2">
        <f>IFERROR(VLOOKUP($G826,'Breakdown Log'!$B$3:$E$940,3,FALSE),0)</f>
        <v>0</v>
      </c>
      <c r="P826" s="2">
        <f t="shared" si="73"/>
        <v>215</v>
      </c>
      <c r="Q826" s="2">
        <f t="shared" si="74"/>
        <v>365</v>
      </c>
      <c r="R826" s="38">
        <f t="shared" si="75"/>
        <v>1.6610958904109587</v>
      </c>
      <c r="S826" s="76">
        <f t="shared" si="76"/>
        <v>2.82</v>
      </c>
      <c r="T826" s="38">
        <f>2.82/365*N826+'Breakdown Log'!$H$28*P826</f>
        <v>0</v>
      </c>
      <c r="U826" s="78">
        <f>2.82/365*O826+'Breakdown Log'!$H$28*Q826</f>
        <v>0</v>
      </c>
    </row>
    <row r="827" spans="2:21" ht="14.4" customHeight="1" x14ac:dyDescent="0.4">
      <c r="B827" s="30">
        <f t="shared" si="77"/>
        <v>826</v>
      </c>
      <c r="C827" s="2" t="s">
        <v>287</v>
      </c>
      <c r="D827" s="2" t="s">
        <v>785</v>
      </c>
      <c r="E827" s="2">
        <v>977</v>
      </c>
      <c r="F827" s="2" t="s">
        <v>794</v>
      </c>
      <c r="G827" s="2">
        <v>862</v>
      </c>
      <c r="H827" s="2">
        <v>3</v>
      </c>
      <c r="I827" s="2" t="s">
        <v>796</v>
      </c>
      <c r="J827" s="31">
        <v>42491</v>
      </c>
      <c r="K827" s="31">
        <v>44347</v>
      </c>
      <c r="L827" s="31">
        <v>44926</v>
      </c>
      <c r="M827" s="2">
        <f t="shared" si="72"/>
        <v>580</v>
      </c>
      <c r="N827" s="2">
        <f>IFERROR(VLOOKUP($G827,'Breakdown Log'!$B$3:$E$940,2,FALSE),0)</f>
        <v>215</v>
      </c>
      <c r="O827" s="2">
        <f>IFERROR(VLOOKUP($G827,'Breakdown Log'!$B$3:$E$940,3,FALSE),0)</f>
        <v>63</v>
      </c>
      <c r="P827" s="2">
        <f t="shared" si="73"/>
        <v>0</v>
      </c>
      <c r="Q827" s="2">
        <f t="shared" si="74"/>
        <v>302</v>
      </c>
      <c r="R827" s="38">
        <f t="shared" si="75"/>
        <v>1.6610958904109587</v>
      </c>
      <c r="S827" s="76">
        <f t="shared" si="76"/>
        <v>2.82</v>
      </c>
      <c r="T827" s="38">
        <f>2.82/365*N827+'Breakdown Log'!$H$28*P827</f>
        <v>1.6610958904109587</v>
      </c>
      <c r="U827" s="78">
        <f>2.82/365*O827+'Breakdown Log'!$H$28*Q827</f>
        <v>0.48673972602739723</v>
      </c>
    </row>
    <row r="828" spans="2:21" ht="14.4" customHeight="1" x14ac:dyDescent="0.4">
      <c r="B828" s="30">
        <f t="shared" si="77"/>
        <v>827</v>
      </c>
      <c r="C828" s="2" t="s">
        <v>287</v>
      </c>
      <c r="D828" s="2" t="s">
        <v>785</v>
      </c>
      <c r="E828" s="2">
        <v>977</v>
      </c>
      <c r="F828" s="2" t="s">
        <v>794</v>
      </c>
      <c r="G828" s="2">
        <v>863</v>
      </c>
      <c r="H828" s="2">
        <v>4</v>
      </c>
      <c r="I828" s="2" t="s">
        <v>795</v>
      </c>
      <c r="J828" s="31">
        <v>42320</v>
      </c>
      <c r="K828" s="31">
        <v>44347</v>
      </c>
      <c r="L828" s="31">
        <v>44926</v>
      </c>
      <c r="M828" s="2">
        <f t="shared" si="72"/>
        <v>580</v>
      </c>
      <c r="N828" s="2">
        <f>IFERROR(VLOOKUP($G828,'Breakdown Log'!$B$3:$E$940,2,FALSE),0)</f>
        <v>0</v>
      </c>
      <c r="O828" s="2">
        <f>IFERROR(VLOOKUP($G828,'Breakdown Log'!$B$3:$E$940,3,FALSE),0)</f>
        <v>0</v>
      </c>
      <c r="P828" s="2">
        <f t="shared" si="73"/>
        <v>215</v>
      </c>
      <c r="Q828" s="2">
        <f t="shared" si="74"/>
        <v>365</v>
      </c>
      <c r="R828" s="38">
        <f t="shared" si="75"/>
        <v>1.6610958904109587</v>
      </c>
      <c r="S828" s="76">
        <f t="shared" si="76"/>
        <v>2.82</v>
      </c>
      <c r="T828" s="38">
        <f>2.82/365*N828+'Breakdown Log'!$H$28*P828</f>
        <v>0</v>
      </c>
      <c r="U828" s="78">
        <f>2.82/365*O828+'Breakdown Log'!$H$28*Q828</f>
        <v>0</v>
      </c>
    </row>
    <row r="829" spans="2:21" ht="14.4" customHeight="1" x14ac:dyDescent="0.4">
      <c r="B829" s="30">
        <f t="shared" si="77"/>
        <v>828</v>
      </c>
      <c r="C829" s="2" t="s">
        <v>287</v>
      </c>
      <c r="D829" s="2" t="s">
        <v>785</v>
      </c>
      <c r="E829" s="2">
        <v>977</v>
      </c>
      <c r="F829" s="2" t="s">
        <v>794</v>
      </c>
      <c r="G829" s="2">
        <v>864</v>
      </c>
      <c r="H829" s="2">
        <v>5</v>
      </c>
      <c r="I829" s="2" t="s">
        <v>797</v>
      </c>
      <c r="J829" s="31">
        <v>42354</v>
      </c>
      <c r="K829" s="31">
        <v>44347</v>
      </c>
      <c r="L829" s="31">
        <v>44926</v>
      </c>
      <c r="M829" s="2">
        <f t="shared" si="72"/>
        <v>580</v>
      </c>
      <c r="N829" s="2">
        <f>IFERROR(VLOOKUP($G829,'Breakdown Log'!$B$3:$E$940,2,FALSE),0)</f>
        <v>0</v>
      </c>
      <c r="O829" s="2">
        <f>IFERROR(VLOOKUP($G829,'Breakdown Log'!$B$3:$E$940,3,FALSE),0)</f>
        <v>1</v>
      </c>
      <c r="P829" s="2">
        <f t="shared" si="73"/>
        <v>215</v>
      </c>
      <c r="Q829" s="2">
        <f t="shared" si="74"/>
        <v>364</v>
      </c>
      <c r="R829" s="38">
        <f t="shared" si="75"/>
        <v>1.6610958904109587</v>
      </c>
      <c r="S829" s="76">
        <f t="shared" si="76"/>
        <v>2.82</v>
      </c>
      <c r="T829" s="38">
        <f>2.82/365*N829+'Breakdown Log'!$H$28*P829</f>
        <v>0</v>
      </c>
      <c r="U829" s="78">
        <f>2.82/365*O829+'Breakdown Log'!$H$28*Q829</f>
        <v>7.7260273972602732E-3</v>
      </c>
    </row>
    <row r="830" spans="2:21" ht="14.4" customHeight="1" x14ac:dyDescent="0.4">
      <c r="B830" s="30">
        <f t="shared" si="77"/>
        <v>829</v>
      </c>
      <c r="C830" s="2" t="s">
        <v>287</v>
      </c>
      <c r="D830" s="2" t="s">
        <v>785</v>
      </c>
      <c r="E830" s="2">
        <v>977</v>
      </c>
      <c r="F830" s="2" t="s">
        <v>794</v>
      </c>
      <c r="G830" s="2">
        <v>865</v>
      </c>
      <c r="H830" s="2">
        <v>6</v>
      </c>
      <c r="I830" s="2" t="s">
        <v>516</v>
      </c>
      <c r="J830" s="31">
        <v>42491</v>
      </c>
      <c r="K830" s="31">
        <v>44347</v>
      </c>
      <c r="L830" s="31">
        <v>44926</v>
      </c>
      <c r="M830" s="2">
        <f t="shared" si="72"/>
        <v>580</v>
      </c>
      <c r="N830" s="2">
        <f>IFERROR(VLOOKUP($G830,'Breakdown Log'!$B$3:$E$940,2,FALSE),0)</f>
        <v>0</v>
      </c>
      <c r="O830" s="2">
        <f>IFERROR(VLOOKUP($G830,'Breakdown Log'!$B$3:$E$940,3,FALSE),0)</f>
        <v>1</v>
      </c>
      <c r="P830" s="2">
        <f t="shared" si="73"/>
        <v>215</v>
      </c>
      <c r="Q830" s="2">
        <f t="shared" si="74"/>
        <v>364</v>
      </c>
      <c r="R830" s="38">
        <f t="shared" si="75"/>
        <v>1.6610958904109587</v>
      </c>
      <c r="S830" s="76">
        <f t="shared" si="76"/>
        <v>2.82</v>
      </c>
      <c r="T830" s="38">
        <f>2.82/365*N830+'Breakdown Log'!$H$28*P830</f>
        <v>0</v>
      </c>
      <c r="U830" s="78">
        <f>2.82/365*O830+'Breakdown Log'!$H$28*Q830</f>
        <v>7.7260273972602732E-3</v>
      </c>
    </row>
    <row r="831" spans="2:21" ht="14.4" customHeight="1" x14ac:dyDescent="0.4">
      <c r="B831" s="30">
        <f t="shared" si="77"/>
        <v>830</v>
      </c>
      <c r="C831" s="2" t="s">
        <v>287</v>
      </c>
      <c r="D831" s="2" t="s">
        <v>785</v>
      </c>
      <c r="E831" s="2">
        <v>977</v>
      </c>
      <c r="F831" s="2" t="s">
        <v>794</v>
      </c>
      <c r="G831" s="2">
        <v>866</v>
      </c>
      <c r="H831" s="2">
        <v>7</v>
      </c>
      <c r="I831" s="2" t="s">
        <v>798</v>
      </c>
      <c r="J831" s="31">
        <v>42491</v>
      </c>
      <c r="K831" s="31">
        <v>44347</v>
      </c>
      <c r="L831" s="31">
        <v>44926</v>
      </c>
      <c r="M831" s="2">
        <f t="shared" si="72"/>
        <v>580</v>
      </c>
      <c r="N831" s="2">
        <f>IFERROR(VLOOKUP($G831,'Breakdown Log'!$B$3:$E$940,2,FALSE),0)</f>
        <v>0</v>
      </c>
      <c r="O831" s="2">
        <f>IFERROR(VLOOKUP($G831,'Breakdown Log'!$B$3:$E$940,3,FALSE),0)</f>
        <v>0</v>
      </c>
      <c r="P831" s="2">
        <f t="shared" si="73"/>
        <v>215</v>
      </c>
      <c r="Q831" s="2">
        <f t="shared" si="74"/>
        <v>365</v>
      </c>
      <c r="R831" s="38">
        <f t="shared" si="75"/>
        <v>1.6610958904109587</v>
      </c>
      <c r="S831" s="76">
        <f t="shared" si="76"/>
        <v>2.82</v>
      </c>
      <c r="T831" s="38">
        <f>2.82/365*N831+'Breakdown Log'!$H$28*P831</f>
        <v>0</v>
      </c>
      <c r="U831" s="78">
        <f>2.82/365*O831+'Breakdown Log'!$H$28*Q831</f>
        <v>0</v>
      </c>
    </row>
    <row r="832" spans="2:21" ht="14.4" customHeight="1" x14ac:dyDescent="0.4">
      <c r="B832" s="30">
        <f t="shared" si="77"/>
        <v>831</v>
      </c>
      <c r="C832" s="2" t="s">
        <v>287</v>
      </c>
      <c r="D832" s="2" t="s">
        <v>785</v>
      </c>
      <c r="E832" s="2">
        <v>977</v>
      </c>
      <c r="F832" s="2" t="s">
        <v>794</v>
      </c>
      <c r="G832" s="2">
        <v>867</v>
      </c>
      <c r="H832" s="2">
        <v>8</v>
      </c>
      <c r="I832" s="2" t="s">
        <v>799</v>
      </c>
      <c r="J832" s="31">
        <v>42358</v>
      </c>
      <c r="K832" s="31">
        <v>44347</v>
      </c>
      <c r="L832" s="31">
        <v>44926</v>
      </c>
      <c r="M832" s="2">
        <f t="shared" si="72"/>
        <v>580</v>
      </c>
      <c r="N832" s="2">
        <f>IFERROR(VLOOKUP($G832,'Breakdown Log'!$B$3:$E$940,2,FALSE),0)</f>
        <v>215</v>
      </c>
      <c r="O832" s="2">
        <f>IFERROR(VLOOKUP($G832,'Breakdown Log'!$B$3:$E$940,3,FALSE),0)</f>
        <v>67</v>
      </c>
      <c r="P832" s="2">
        <f t="shared" si="73"/>
        <v>0</v>
      </c>
      <c r="Q832" s="2">
        <f t="shared" si="74"/>
        <v>298</v>
      </c>
      <c r="R832" s="38">
        <f t="shared" si="75"/>
        <v>1.6610958904109587</v>
      </c>
      <c r="S832" s="76">
        <f t="shared" si="76"/>
        <v>2.82</v>
      </c>
      <c r="T832" s="38">
        <f>2.82/365*N832+'Breakdown Log'!$H$28*P832</f>
        <v>1.6610958904109587</v>
      </c>
      <c r="U832" s="78">
        <f>2.82/365*O832+'Breakdown Log'!$H$28*Q832</f>
        <v>0.51764383561643834</v>
      </c>
    </row>
    <row r="833" spans="2:21" ht="14.4" customHeight="1" x14ac:dyDescent="0.4">
      <c r="B833" s="30">
        <f t="shared" si="77"/>
        <v>832</v>
      </c>
      <c r="C833" s="2" t="s">
        <v>287</v>
      </c>
      <c r="D833" s="2" t="s">
        <v>785</v>
      </c>
      <c r="E833" s="2">
        <v>977</v>
      </c>
      <c r="F833" s="2" t="s">
        <v>794</v>
      </c>
      <c r="G833" s="2">
        <v>868</v>
      </c>
      <c r="H833" s="2">
        <v>9</v>
      </c>
      <c r="I833" s="2" t="s">
        <v>800</v>
      </c>
      <c r="J833" s="31">
        <v>42358</v>
      </c>
      <c r="K833" s="31">
        <v>44347</v>
      </c>
      <c r="L833" s="31">
        <v>44926</v>
      </c>
      <c r="M833" s="2">
        <f t="shared" si="72"/>
        <v>580</v>
      </c>
      <c r="N833" s="2">
        <f>IFERROR(VLOOKUP($G833,'Breakdown Log'!$B$3:$E$940,2,FALSE),0)</f>
        <v>215</v>
      </c>
      <c r="O833" s="2">
        <f>IFERROR(VLOOKUP($G833,'Breakdown Log'!$B$3:$E$940,3,FALSE),0)</f>
        <v>61</v>
      </c>
      <c r="P833" s="2">
        <f t="shared" si="73"/>
        <v>0</v>
      </c>
      <c r="Q833" s="2">
        <f t="shared" si="74"/>
        <v>304</v>
      </c>
      <c r="R833" s="38">
        <f t="shared" si="75"/>
        <v>1.6610958904109587</v>
      </c>
      <c r="S833" s="76">
        <f t="shared" si="76"/>
        <v>2.82</v>
      </c>
      <c r="T833" s="38">
        <f>2.82/365*N833+'Breakdown Log'!$H$28*P833</f>
        <v>1.6610958904109587</v>
      </c>
      <c r="U833" s="78">
        <f>2.82/365*O833+'Breakdown Log'!$H$28*Q833</f>
        <v>0.47128767123287668</v>
      </c>
    </row>
    <row r="834" spans="2:21" ht="14.4" customHeight="1" x14ac:dyDescent="0.4">
      <c r="B834" s="30">
        <f t="shared" si="77"/>
        <v>833</v>
      </c>
      <c r="C834" s="2" t="s">
        <v>287</v>
      </c>
      <c r="D834" s="2" t="s">
        <v>785</v>
      </c>
      <c r="E834" s="2">
        <v>977</v>
      </c>
      <c r="F834" s="2" t="s">
        <v>794</v>
      </c>
      <c r="G834" s="2">
        <v>869</v>
      </c>
      <c r="H834" s="2">
        <v>10</v>
      </c>
      <c r="I834" s="2" t="s">
        <v>801</v>
      </c>
      <c r="J834" s="31">
        <v>42491</v>
      </c>
      <c r="K834" s="31">
        <v>44347</v>
      </c>
      <c r="L834" s="31">
        <v>44926</v>
      </c>
      <c r="M834" s="2">
        <f t="shared" ref="M834:M897" si="78">IFERROR(L834-K834+1,0)</f>
        <v>580</v>
      </c>
      <c r="N834" s="2">
        <f>IFERROR(VLOOKUP($G834,'Breakdown Log'!$B$3:$E$940,2,FALSE),0)</f>
        <v>0</v>
      </c>
      <c r="O834" s="2">
        <f>IFERROR(VLOOKUP($G834,'Breakdown Log'!$B$3:$E$940,3,FALSE),0)</f>
        <v>0</v>
      </c>
      <c r="P834" s="2">
        <f t="shared" si="73"/>
        <v>215</v>
      </c>
      <c r="Q834" s="2">
        <f t="shared" si="74"/>
        <v>365</v>
      </c>
      <c r="R834" s="38">
        <f t="shared" si="75"/>
        <v>1.6610958904109587</v>
      </c>
      <c r="S834" s="76">
        <f t="shared" si="76"/>
        <v>2.82</v>
      </c>
      <c r="T834" s="38">
        <f>2.82/365*N834+'Breakdown Log'!$H$28*P834</f>
        <v>0</v>
      </c>
      <c r="U834" s="78">
        <f>2.82/365*O834+'Breakdown Log'!$H$28*Q834</f>
        <v>0</v>
      </c>
    </row>
    <row r="835" spans="2:21" ht="14.4" customHeight="1" x14ac:dyDescent="0.4">
      <c r="B835" s="30">
        <f t="shared" si="77"/>
        <v>834</v>
      </c>
      <c r="C835" s="2" t="s">
        <v>287</v>
      </c>
      <c r="D835" s="2" t="s">
        <v>785</v>
      </c>
      <c r="E835" s="2">
        <v>977</v>
      </c>
      <c r="F835" s="2" t="s">
        <v>794</v>
      </c>
      <c r="G835" s="2">
        <v>870</v>
      </c>
      <c r="H835" s="2">
        <v>11</v>
      </c>
      <c r="I835" s="2" t="s">
        <v>802</v>
      </c>
      <c r="J835" s="31">
        <v>42906</v>
      </c>
      <c r="K835" s="31">
        <v>44347</v>
      </c>
      <c r="L835" s="31">
        <v>44926</v>
      </c>
      <c r="M835" s="2">
        <f t="shared" si="78"/>
        <v>580</v>
      </c>
      <c r="N835" s="2">
        <f>IFERROR(VLOOKUP($G835,'Breakdown Log'!$B$3:$E$940,2,FALSE),0)</f>
        <v>0</v>
      </c>
      <c r="O835" s="2">
        <f>IFERROR(VLOOKUP($G835,'Breakdown Log'!$B$3:$E$940,3,FALSE),0)</f>
        <v>0</v>
      </c>
      <c r="P835" s="2">
        <f t="shared" ref="P835:P898" si="79">DATE(2021,12,31)-DATE(2021,5,31)+1-N835</f>
        <v>215</v>
      </c>
      <c r="Q835" s="2">
        <f t="shared" ref="Q835:Q898" si="80">365-O835</f>
        <v>365</v>
      </c>
      <c r="R835" s="38">
        <f t="shared" ref="R835:R898" si="81">2.82/365*215</f>
        <v>1.6610958904109587</v>
      </c>
      <c r="S835" s="76">
        <f t="shared" ref="S835:S898" si="82">2.82/365*365</f>
        <v>2.82</v>
      </c>
      <c r="T835" s="38">
        <f>2.82/365*N835+'Breakdown Log'!$H$28*P835</f>
        <v>0</v>
      </c>
      <c r="U835" s="78">
        <f>2.82/365*O835+'Breakdown Log'!$H$28*Q835</f>
        <v>0</v>
      </c>
    </row>
    <row r="836" spans="2:21" ht="14.4" customHeight="1" x14ac:dyDescent="0.4">
      <c r="B836" s="30">
        <f t="shared" ref="B836:B899" si="83">B835+1</f>
        <v>835</v>
      </c>
      <c r="C836" s="2" t="s">
        <v>151</v>
      </c>
      <c r="D836" s="2" t="s">
        <v>803</v>
      </c>
      <c r="E836" s="2">
        <v>1072</v>
      </c>
      <c r="F836" s="2" t="s">
        <v>803</v>
      </c>
      <c r="G836" s="2">
        <v>871</v>
      </c>
      <c r="H836" s="2">
        <v>1</v>
      </c>
      <c r="I836" s="2" t="s">
        <v>804</v>
      </c>
      <c r="J836" s="31">
        <v>42263</v>
      </c>
      <c r="K836" s="31">
        <v>44347</v>
      </c>
      <c r="L836" s="31">
        <v>44926</v>
      </c>
      <c r="M836" s="2">
        <f t="shared" si="78"/>
        <v>580</v>
      </c>
      <c r="N836" s="2">
        <f>IFERROR(VLOOKUP($G836,'Breakdown Log'!$B$3:$E$940,2,FALSE),0)</f>
        <v>0</v>
      </c>
      <c r="O836" s="2">
        <f>IFERROR(VLOOKUP($G836,'Breakdown Log'!$B$3:$E$940,3,FALSE),0)</f>
        <v>0</v>
      </c>
      <c r="P836" s="2">
        <f t="shared" si="79"/>
        <v>215</v>
      </c>
      <c r="Q836" s="2">
        <f t="shared" si="80"/>
        <v>365</v>
      </c>
      <c r="R836" s="38">
        <f t="shared" si="81"/>
        <v>1.6610958904109587</v>
      </c>
      <c r="S836" s="76">
        <f t="shared" si="82"/>
        <v>2.82</v>
      </c>
      <c r="T836" s="38">
        <f>2.82/365*N836+'Breakdown Log'!$H$28*P836</f>
        <v>0</v>
      </c>
      <c r="U836" s="78">
        <f>2.82/365*O836+'Breakdown Log'!$H$28*Q836</f>
        <v>0</v>
      </c>
    </row>
    <row r="837" spans="2:21" ht="14.4" customHeight="1" x14ac:dyDescent="0.4">
      <c r="B837" s="30">
        <f t="shared" si="83"/>
        <v>836</v>
      </c>
      <c r="C837" s="2" t="s">
        <v>151</v>
      </c>
      <c r="D837" s="2" t="s">
        <v>803</v>
      </c>
      <c r="E837" s="2">
        <v>1072</v>
      </c>
      <c r="F837" s="2" t="s">
        <v>803</v>
      </c>
      <c r="G837" s="2">
        <v>872</v>
      </c>
      <c r="H837" s="2">
        <v>2</v>
      </c>
      <c r="I837" s="2" t="s">
        <v>805</v>
      </c>
      <c r="J837" s="31">
        <v>42263</v>
      </c>
      <c r="K837" s="31">
        <v>44347</v>
      </c>
      <c r="L837" s="31">
        <v>44926</v>
      </c>
      <c r="M837" s="2">
        <f t="shared" si="78"/>
        <v>580</v>
      </c>
      <c r="N837" s="2">
        <f>IFERROR(VLOOKUP($G837,'Breakdown Log'!$B$3:$E$940,2,FALSE),0)</f>
        <v>215</v>
      </c>
      <c r="O837" s="2">
        <f>IFERROR(VLOOKUP($G837,'Breakdown Log'!$B$3:$E$940,3,FALSE),0)</f>
        <v>365</v>
      </c>
      <c r="P837" s="2">
        <f t="shared" si="79"/>
        <v>0</v>
      </c>
      <c r="Q837" s="2">
        <f t="shared" si="80"/>
        <v>0</v>
      </c>
      <c r="R837" s="38">
        <f t="shared" si="81"/>
        <v>1.6610958904109587</v>
      </c>
      <c r="S837" s="76">
        <f t="shared" si="82"/>
        <v>2.82</v>
      </c>
      <c r="T837" s="38">
        <f>2.82/365*N837+'Breakdown Log'!$H$28*P837</f>
        <v>1.6610958904109587</v>
      </c>
      <c r="U837" s="78">
        <f>2.82/365*O837+'Breakdown Log'!$H$28*Q837</f>
        <v>2.82</v>
      </c>
    </row>
    <row r="838" spans="2:21" ht="14.4" customHeight="1" x14ac:dyDescent="0.4">
      <c r="B838" s="30">
        <f t="shared" si="83"/>
        <v>837</v>
      </c>
      <c r="C838" s="2" t="s">
        <v>151</v>
      </c>
      <c r="D838" s="2" t="s">
        <v>803</v>
      </c>
      <c r="E838" s="2">
        <v>1072</v>
      </c>
      <c r="F838" s="2" t="s">
        <v>803</v>
      </c>
      <c r="G838" s="2">
        <v>873</v>
      </c>
      <c r="H838" s="2">
        <v>3</v>
      </c>
      <c r="I838" s="2" t="s">
        <v>806</v>
      </c>
      <c r="J838" s="31">
        <v>42311</v>
      </c>
      <c r="K838" s="31">
        <v>44347</v>
      </c>
      <c r="L838" s="31">
        <v>44926</v>
      </c>
      <c r="M838" s="2">
        <f t="shared" si="78"/>
        <v>580</v>
      </c>
      <c r="N838" s="2">
        <f>IFERROR(VLOOKUP($G838,'Breakdown Log'!$B$3:$E$940,2,FALSE),0)</f>
        <v>0</v>
      </c>
      <c r="O838" s="2">
        <f>IFERROR(VLOOKUP($G838,'Breakdown Log'!$B$3:$E$940,3,FALSE),0)</f>
        <v>0</v>
      </c>
      <c r="P838" s="2">
        <f t="shared" si="79"/>
        <v>215</v>
      </c>
      <c r="Q838" s="2">
        <f t="shared" si="80"/>
        <v>365</v>
      </c>
      <c r="R838" s="38">
        <f t="shared" si="81"/>
        <v>1.6610958904109587</v>
      </c>
      <c r="S838" s="76">
        <f t="shared" si="82"/>
        <v>2.82</v>
      </c>
      <c r="T838" s="38">
        <f>2.82/365*N838+'Breakdown Log'!$H$28*P838</f>
        <v>0</v>
      </c>
      <c r="U838" s="78">
        <f>2.82/365*O838+'Breakdown Log'!$H$28*Q838</f>
        <v>0</v>
      </c>
    </row>
    <row r="839" spans="2:21" ht="14.4" customHeight="1" x14ac:dyDescent="0.4">
      <c r="B839" s="30">
        <f t="shared" si="83"/>
        <v>838</v>
      </c>
      <c r="C839" s="2" t="s">
        <v>151</v>
      </c>
      <c r="D839" s="2" t="s">
        <v>803</v>
      </c>
      <c r="E839" s="2">
        <v>1072</v>
      </c>
      <c r="F839" s="2" t="s">
        <v>803</v>
      </c>
      <c r="G839" s="2">
        <v>874</v>
      </c>
      <c r="H839" s="2">
        <v>4</v>
      </c>
      <c r="I839" s="2" t="s">
        <v>807</v>
      </c>
      <c r="J839" s="31">
        <v>42263</v>
      </c>
      <c r="K839" s="31">
        <v>44347</v>
      </c>
      <c r="L839" s="31">
        <v>44926</v>
      </c>
      <c r="M839" s="2">
        <f t="shared" si="78"/>
        <v>580</v>
      </c>
      <c r="N839" s="2">
        <f>IFERROR(VLOOKUP($G839,'Breakdown Log'!$B$3:$E$940,2,FALSE),0)</f>
        <v>0</v>
      </c>
      <c r="O839" s="2">
        <f>IFERROR(VLOOKUP($G839,'Breakdown Log'!$B$3:$E$940,3,FALSE),0)</f>
        <v>0</v>
      </c>
      <c r="P839" s="2">
        <f t="shared" si="79"/>
        <v>215</v>
      </c>
      <c r="Q839" s="2">
        <f t="shared" si="80"/>
        <v>365</v>
      </c>
      <c r="R839" s="38">
        <f t="shared" si="81"/>
        <v>1.6610958904109587</v>
      </c>
      <c r="S839" s="76">
        <f t="shared" si="82"/>
        <v>2.82</v>
      </c>
      <c r="T839" s="38">
        <f>2.82/365*N839+'Breakdown Log'!$H$28*P839</f>
        <v>0</v>
      </c>
      <c r="U839" s="78">
        <f>2.82/365*O839+'Breakdown Log'!$H$28*Q839</f>
        <v>0</v>
      </c>
    </row>
    <row r="840" spans="2:21" ht="14.4" customHeight="1" x14ac:dyDescent="0.4">
      <c r="B840" s="30">
        <f t="shared" si="83"/>
        <v>839</v>
      </c>
      <c r="C840" s="2" t="s">
        <v>151</v>
      </c>
      <c r="D840" s="2" t="s">
        <v>803</v>
      </c>
      <c r="E840" s="2">
        <v>1072</v>
      </c>
      <c r="F840" s="2" t="s">
        <v>803</v>
      </c>
      <c r="G840" s="2">
        <v>875</v>
      </c>
      <c r="H840" s="2">
        <v>5</v>
      </c>
      <c r="I840" s="2" t="s">
        <v>808</v>
      </c>
      <c r="J840" s="31">
        <v>42263</v>
      </c>
      <c r="K840" s="31">
        <v>44347</v>
      </c>
      <c r="L840" s="31">
        <v>44926</v>
      </c>
      <c r="M840" s="2">
        <f t="shared" si="78"/>
        <v>580</v>
      </c>
      <c r="N840" s="2">
        <f>IFERROR(VLOOKUP($G840,'Breakdown Log'!$B$3:$E$940,2,FALSE),0)</f>
        <v>0</v>
      </c>
      <c r="O840" s="2">
        <f>IFERROR(VLOOKUP($G840,'Breakdown Log'!$B$3:$E$940,3,FALSE),0)</f>
        <v>0</v>
      </c>
      <c r="P840" s="2">
        <f t="shared" si="79"/>
        <v>215</v>
      </c>
      <c r="Q840" s="2">
        <f t="shared" si="80"/>
        <v>365</v>
      </c>
      <c r="R840" s="38">
        <f t="shared" si="81"/>
        <v>1.6610958904109587</v>
      </c>
      <c r="S840" s="76">
        <f t="shared" si="82"/>
        <v>2.82</v>
      </c>
      <c r="T840" s="38">
        <f>2.82/365*N840+'Breakdown Log'!$H$28*P840</f>
        <v>0</v>
      </c>
      <c r="U840" s="78">
        <f>2.82/365*O840+'Breakdown Log'!$H$28*Q840</f>
        <v>0</v>
      </c>
    </row>
    <row r="841" spans="2:21" ht="14.4" customHeight="1" x14ac:dyDescent="0.4">
      <c r="B841" s="30">
        <f t="shared" si="83"/>
        <v>840</v>
      </c>
      <c r="C841" s="2" t="s">
        <v>151</v>
      </c>
      <c r="D841" s="2" t="s">
        <v>803</v>
      </c>
      <c r="E841" s="2">
        <v>1072</v>
      </c>
      <c r="F841" s="2" t="s">
        <v>803</v>
      </c>
      <c r="G841" s="2">
        <v>876</v>
      </c>
      <c r="H841" s="2">
        <v>6</v>
      </c>
      <c r="I841" s="2" t="s">
        <v>270</v>
      </c>
      <c r="J841" s="31">
        <v>42263</v>
      </c>
      <c r="K841" s="31">
        <v>44347</v>
      </c>
      <c r="L841" s="31">
        <v>44926</v>
      </c>
      <c r="M841" s="2">
        <f t="shared" si="78"/>
        <v>580</v>
      </c>
      <c r="N841" s="2">
        <f>IFERROR(VLOOKUP($G841,'Breakdown Log'!$B$3:$E$940,2,FALSE),0)</f>
        <v>0</v>
      </c>
      <c r="O841" s="2">
        <f>IFERROR(VLOOKUP($G841,'Breakdown Log'!$B$3:$E$940,3,FALSE),0)</f>
        <v>0</v>
      </c>
      <c r="P841" s="2">
        <f t="shared" si="79"/>
        <v>215</v>
      </c>
      <c r="Q841" s="2">
        <f t="shared" si="80"/>
        <v>365</v>
      </c>
      <c r="R841" s="38">
        <f t="shared" si="81"/>
        <v>1.6610958904109587</v>
      </c>
      <c r="S841" s="76">
        <f t="shared" si="82"/>
        <v>2.82</v>
      </c>
      <c r="T841" s="38">
        <f>2.82/365*N841+'Breakdown Log'!$H$28*P841</f>
        <v>0</v>
      </c>
      <c r="U841" s="78">
        <f>2.82/365*O841+'Breakdown Log'!$H$28*Q841</f>
        <v>0</v>
      </c>
    </row>
    <row r="842" spans="2:21" ht="14.4" customHeight="1" x14ac:dyDescent="0.4">
      <c r="B842" s="30">
        <f t="shared" si="83"/>
        <v>841</v>
      </c>
      <c r="C842" s="2" t="s">
        <v>151</v>
      </c>
      <c r="D842" s="2" t="s">
        <v>803</v>
      </c>
      <c r="E842" s="2">
        <v>1072</v>
      </c>
      <c r="F842" s="2" t="s">
        <v>803</v>
      </c>
      <c r="G842" s="2">
        <v>877</v>
      </c>
      <c r="H842" s="2">
        <v>7</v>
      </c>
      <c r="I842" s="2" t="s">
        <v>809</v>
      </c>
      <c r="J842" s="31">
        <v>42263</v>
      </c>
      <c r="K842" s="31">
        <v>44347</v>
      </c>
      <c r="L842" s="31">
        <v>44926</v>
      </c>
      <c r="M842" s="2">
        <f t="shared" si="78"/>
        <v>580</v>
      </c>
      <c r="N842" s="2">
        <f>IFERROR(VLOOKUP($G842,'Breakdown Log'!$B$3:$E$940,2,FALSE),0)</f>
        <v>0</v>
      </c>
      <c r="O842" s="2">
        <f>IFERROR(VLOOKUP($G842,'Breakdown Log'!$B$3:$E$940,3,FALSE),0)</f>
        <v>0</v>
      </c>
      <c r="P842" s="2">
        <f t="shared" si="79"/>
        <v>215</v>
      </c>
      <c r="Q842" s="2">
        <f t="shared" si="80"/>
        <v>365</v>
      </c>
      <c r="R842" s="38">
        <f t="shared" si="81"/>
        <v>1.6610958904109587</v>
      </c>
      <c r="S842" s="76">
        <f t="shared" si="82"/>
        <v>2.82</v>
      </c>
      <c r="T842" s="38">
        <f>2.82/365*N842+'Breakdown Log'!$H$28*P842</f>
        <v>0</v>
      </c>
      <c r="U842" s="78">
        <f>2.82/365*O842+'Breakdown Log'!$H$28*Q842</f>
        <v>0</v>
      </c>
    </row>
    <row r="843" spans="2:21" ht="14.4" customHeight="1" x14ac:dyDescent="0.4">
      <c r="B843" s="30">
        <f t="shared" si="83"/>
        <v>842</v>
      </c>
      <c r="C843" s="2" t="s">
        <v>151</v>
      </c>
      <c r="D843" s="2" t="s">
        <v>803</v>
      </c>
      <c r="E843" s="2">
        <v>1072</v>
      </c>
      <c r="F843" s="2" t="s">
        <v>803</v>
      </c>
      <c r="G843" s="2">
        <v>878</v>
      </c>
      <c r="H843" s="2">
        <v>8</v>
      </c>
      <c r="I843" s="2" t="s">
        <v>810</v>
      </c>
      <c r="J843" s="31">
        <v>42231</v>
      </c>
      <c r="K843" s="31">
        <v>44347</v>
      </c>
      <c r="L843" s="31">
        <v>44926</v>
      </c>
      <c r="M843" s="2">
        <f t="shared" si="78"/>
        <v>580</v>
      </c>
      <c r="N843" s="2">
        <f>IFERROR(VLOOKUP($G843,'Breakdown Log'!$B$3:$E$940,2,FALSE),0)</f>
        <v>0</v>
      </c>
      <c r="O843" s="2">
        <f>IFERROR(VLOOKUP($G843,'Breakdown Log'!$B$3:$E$940,3,FALSE),0)</f>
        <v>0</v>
      </c>
      <c r="P843" s="2">
        <f t="shared" si="79"/>
        <v>215</v>
      </c>
      <c r="Q843" s="2">
        <f t="shared" si="80"/>
        <v>365</v>
      </c>
      <c r="R843" s="38">
        <f t="shared" si="81"/>
        <v>1.6610958904109587</v>
      </c>
      <c r="S843" s="76">
        <f t="shared" si="82"/>
        <v>2.82</v>
      </c>
      <c r="T843" s="38">
        <f>2.82/365*N843+'Breakdown Log'!$H$28*P843</f>
        <v>0</v>
      </c>
      <c r="U843" s="78">
        <f>2.82/365*O843+'Breakdown Log'!$H$28*Q843</f>
        <v>0</v>
      </c>
    </row>
    <row r="844" spans="2:21" ht="14.4" customHeight="1" x14ac:dyDescent="0.4">
      <c r="B844" s="30">
        <f t="shared" si="83"/>
        <v>843</v>
      </c>
      <c r="C844" s="2" t="s">
        <v>151</v>
      </c>
      <c r="D844" s="2" t="s">
        <v>803</v>
      </c>
      <c r="E844" s="2">
        <v>1072</v>
      </c>
      <c r="F844" s="2" t="s">
        <v>803</v>
      </c>
      <c r="G844" s="2">
        <v>879</v>
      </c>
      <c r="H844" s="2">
        <v>9</v>
      </c>
      <c r="I844" s="2" t="s">
        <v>811</v>
      </c>
      <c r="J844" s="31">
        <v>42263</v>
      </c>
      <c r="K844" s="31">
        <v>44347</v>
      </c>
      <c r="L844" s="31">
        <v>44926</v>
      </c>
      <c r="M844" s="2">
        <f t="shared" si="78"/>
        <v>580</v>
      </c>
      <c r="N844" s="2">
        <f>IFERROR(VLOOKUP($G844,'Breakdown Log'!$B$3:$E$940,2,FALSE),0)</f>
        <v>0</v>
      </c>
      <c r="O844" s="2">
        <f>IFERROR(VLOOKUP($G844,'Breakdown Log'!$B$3:$E$940,3,FALSE),0)</f>
        <v>0</v>
      </c>
      <c r="P844" s="2">
        <f t="shared" si="79"/>
        <v>215</v>
      </c>
      <c r="Q844" s="2">
        <f t="shared" si="80"/>
        <v>365</v>
      </c>
      <c r="R844" s="38">
        <f t="shared" si="81"/>
        <v>1.6610958904109587</v>
      </c>
      <c r="S844" s="76">
        <f t="shared" si="82"/>
        <v>2.82</v>
      </c>
      <c r="T844" s="38">
        <f>2.82/365*N844+'Breakdown Log'!$H$28*P844</f>
        <v>0</v>
      </c>
      <c r="U844" s="78">
        <f>2.82/365*O844+'Breakdown Log'!$H$28*Q844</f>
        <v>0</v>
      </c>
    </row>
    <row r="845" spans="2:21" x14ac:dyDescent="0.4">
      <c r="B845" s="30">
        <f t="shared" si="83"/>
        <v>844</v>
      </c>
      <c r="C845" s="2" t="s">
        <v>151</v>
      </c>
      <c r="D845" s="2" t="s">
        <v>803</v>
      </c>
      <c r="E845" s="2">
        <v>1072</v>
      </c>
      <c r="F845" s="2" t="s">
        <v>803</v>
      </c>
      <c r="G845" s="2">
        <v>880</v>
      </c>
      <c r="H845" s="2">
        <v>10</v>
      </c>
      <c r="I845" s="2" t="s">
        <v>812</v>
      </c>
      <c r="J845" s="31">
        <v>42263</v>
      </c>
      <c r="K845" s="31">
        <v>44347</v>
      </c>
      <c r="L845" s="31">
        <v>44926</v>
      </c>
      <c r="M845" s="2">
        <f t="shared" si="78"/>
        <v>580</v>
      </c>
      <c r="N845" s="2">
        <f>IFERROR(VLOOKUP($G845,'Breakdown Log'!$B$3:$E$940,2,FALSE),0)</f>
        <v>0</v>
      </c>
      <c r="O845" s="2">
        <f>IFERROR(VLOOKUP($G845,'Breakdown Log'!$B$3:$E$940,3,FALSE),0)</f>
        <v>0</v>
      </c>
      <c r="P845" s="2">
        <f t="shared" si="79"/>
        <v>215</v>
      </c>
      <c r="Q845" s="2">
        <f t="shared" si="80"/>
        <v>365</v>
      </c>
      <c r="R845" s="38">
        <f t="shared" si="81"/>
        <v>1.6610958904109587</v>
      </c>
      <c r="S845" s="76">
        <f t="shared" si="82"/>
        <v>2.82</v>
      </c>
      <c r="T845" s="38">
        <f>2.82/365*N845+'Breakdown Log'!$H$28*P845</f>
        <v>0</v>
      </c>
      <c r="U845" s="78">
        <f>2.82/365*O845+'Breakdown Log'!$H$28*Q845</f>
        <v>0</v>
      </c>
    </row>
    <row r="846" spans="2:21" ht="14.4" customHeight="1" x14ac:dyDescent="0.4">
      <c r="B846" s="30">
        <f t="shared" si="83"/>
        <v>845</v>
      </c>
      <c r="C846" s="2" t="s">
        <v>151</v>
      </c>
      <c r="D846" s="2" t="s">
        <v>803</v>
      </c>
      <c r="E846" s="2">
        <v>1072</v>
      </c>
      <c r="F846" s="2" t="s">
        <v>803</v>
      </c>
      <c r="G846" s="2">
        <v>881</v>
      </c>
      <c r="H846" s="2">
        <v>11</v>
      </c>
      <c r="I846" s="2" t="s">
        <v>813</v>
      </c>
      <c r="J846" s="31">
        <v>42378</v>
      </c>
      <c r="K846" s="31">
        <v>44347</v>
      </c>
      <c r="L846" s="31">
        <v>44926</v>
      </c>
      <c r="M846" s="2">
        <f t="shared" si="78"/>
        <v>580</v>
      </c>
      <c r="N846" s="2">
        <f>IFERROR(VLOOKUP($G846,'Breakdown Log'!$B$3:$E$940,2,FALSE),0)</f>
        <v>215</v>
      </c>
      <c r="O846" s="2">
        <f>IFERROR(VLOOKUP($G846,'Breakdown Log'!$B$3:$E$940,3,FALSE),0)</f>
        <v>365</v>
      </c>
      <c r="P846" s="2">
        <f t="shared" si="79"/>
        <v>0</v>
      </c>
      <c r="Q846" s="2">
        <f t="shared" si="80"/>
        <v>0</v>
      </c>
      <c r="R846" s="38">
        <f t="shared" si="81"/>
        <v>1.6610958904109587</v>
      </c>
      <c r="S846" s="76">
        <f t="shared" si="82"/>
        <v>2.82</v>
      </c>
      <c r="T846" s="38">
        <f>2.82/365*N846+'Breakdown Log'!$H$28*P846</f>
        <v>1.6610958904109587</v>
      </c>
      <c r="U846" s="78">
        <f>2.82/365*O846+'Breakdown Log'!$H$28*Q846</f>
        <v>2.82</v>
      </c>
    </row>
    <row r="847" spans="2:21" ht="14.4" customHeight="1" x14ac:dyDescent="0.4">
      <c r="B847" s="30">
        <f t="shared" si="83"/>
        <v>846</v>
      </c>
      <c r="C847" s="2" t="s">
        <v>151</v>
      </c>
      <c r="D847" s="2" t="s">
        <v>803</v>
      </c>
      <c r="E847" s="2">
        <v>1072</v>
      </c>
      <c r="F847" s="2" t="s">
        <v>803</v>
      </c>
      <c r="G847" s="2">
        <v>882</v>
      </c>
      <c r="H847" s="2">
        <v>12</v>
      </c>
      <c r="I847" s="2" t="s">
        <v>814</v>
      </c>
      <c r="J847" s="31">
        <v>42410</v>
      </c>
      <c r="K847" s="31">
        <v>44347</v>
      </c>
      <c r="L847" s="31">
        <v>44926</v>
      </c>
      <c r="M847" s="2">
        <f t="shared" si="78"/>
        <v>580</v>
      </c>
      <c r="N847" s="2">
        <f>IFERROR(VLOOKUP($G847,'Breakdown Log'!$B$3:$E$940,2,FALSE),0)</f>
        <v>0</v>
      </c>
      <c r="O847" s="2">
        <f>IFERROR(VLOOKUP($G847,'Breakdown Log'!$B$3:$E$940,3,FALSE),0)</f>
        <v>0</v>
      </c>
      <c r="P847" s="2">
        <f t="shared" si="79"/>
        <v>215</v>
      </c>
      <c r="Q847" s="2">
        <f t="shared" si="80"/>
        <v>365</v>
      </c>
      <c r="R847" s="38">
        <f t="shared" si="81"/>
        <v>1.6610958904109587</v>
      </c>
      <c r="S847" s="76">
        <f t="shared" si="82"/>
        <v>2.82</v>
      </c>
      <c r="T847" s="38">
        <f>2.82/365*N847+'Breakdown Log'!$H$28*P847</f>
        <v>0</v>
      </c>
      <c r="U847" s="78">
        <f>2.82/365*O847+'Breakdown Log'!$H$28*Q847</f>
        <v>0</v>
      </c>
    </row>
    <row r="848" spans="2:21" ht="14.4" customHeight="1" x14ac:dyDescent="0.4">
      <c r="B848" s="30">
        <f t="shared" si="83"/>
        <v>847</v>
      </c>
      <c r="C848" s="2" t="s">
        <v>151</v>
      </c>
      <c r="D848" s="2" t="s">
        <v>803</v>
      </c>
      <c r="E848" s="2">
        <v>1072</v>
      </c>
      <c r="F848" s="2" t="s">
        <v>803</v>
      </c>
      <c r="G848" s="2">
        <v>883</v>
      </c>
      <c r="H848" s="2">
        <v>13</v>
      </c>
      <c r="I848" s="2" t="s">
        <v>815</v>
      </c>
      <c r="J848" s="31">
        <v>42397</v>
      </c>
      <c r="K848" s="31">
        <v>44347</v>
      </c>
      <c r="L848" s="31">
        <v>44926</v>
      </c>
      <c r="M848" s="2">
        <f t="shared" si="78"/>
        <v>580</v>
      </c>
      <c r="N848" s="2">
        <f>IFERROR(VLOOKUP($G848,'Breakdown Log'!$B$3:$E$940,2,FALSE),0)</f>
        <v>0</v>
      </c>
      <c r="O848" s="2">
        <f>IFERROR(VLOOKUP($G848,'Breakdown Log'!$B$3:$E$940,3,FALSE),0)</f>
        <v>0</v>
      </c>
      <c r="P848" s="2">
        <f t="shared" si="79"/>
        <v>215</v>
      </c>
      <c r="Q848" s="2">
        <f t="shared" si="80"/>
        <v>365</v>
      </c>
      <c r="R848" s="38">
        <f t="shared" si="81"/>
        <v>1.6610958904109587</v>
      </c>
      <c r="S848" s="76">
        <f t="shared" si="82"/>
        <v>2.82</v>
      </c>
      <c r="T848" s="38">
        <f>2.82/365*N848+'Breakdown Log'!$H$28*P848</f>
        <v>0</v>
      </c>
      <c r="U848" s="78">
        <f>2.82/365*O848+'Breakdown Log'!$H$28*Q848</f>
        <v>0</v>
      </c>
    </row>
    <row r="849" spans="2:21" ht="14.4" customHeight="1" x14ac:dyDescent="0.4">
      <c r="B849" s="30">
        <f t="shared" si="83"/>
        <v>848</v>
      </c>
      <c r="C849" s="2" t="s">
        <v>151</v>
      </c>
      <c r="D849" s="2" t="s">
        <v>803</v>
      </c>
      <c r="E849" s="2">
        <v>1072</v>
      </c>
      <c r="F849" s="2" t="s">
        <v>803</v>
      </c>
      <c r="G849" s="2">
        <v>884</v>
      </c>
      <c r="H849" s="2">
        <v>14</v>
      </c>
      <c r="I849" s="2" t="s">
        <v>816</v>
      </c>
      <c r="J849" s="31">
        <v>42389</v>
      </c>
      <c r="K849" s="31">
        <v>44347</v>
      </c>
      <c r="L849" s="31">
        <v>44926</v>
      </c>
      <c r="M849" s="2">
        <f t="shared" si="78"/>
        <v>580</v>
      </c>
      <c r="N849" s="2">
        <f>IFERROR(VLOOKUP($G849,'Breakdown Log'!$B$3:$E$940,2,FALSE),0)</f>
        <v>215</v>
      </c>
      <c r="O849" s="2">
        <f>IFERROR(VLOOKUP($G849,'Breakdown Log'!$B$3:$E$940,3,FALSE),0)</f>
        <v>365</v>
      </c>
      <c r="P849" s="2">
        <f t="shared" si="79"/>
        <v>0</v>
      </c>
      <c r="Q849" s="2">
        <f t="shared" si="80"/>
        <v>0</v>
      </c>
      <c r="R849" s="38">
        <f t="shared" si="81"/>
        <v>1.6610958904109587</v>
      </c>
      <c r="S849" s="76">
        <f t="shared" si="82"/>
        <v>2.82</v>
      </c>
      <c r="T849" s="38">
        <f>2.82/365*N849+'Breakdown Log'!$H$28*P849</f>
        <v>1.6610958904109587</v>
      </c>
      <c r="U849" s="78">
        <f>2.82/365*O849+'Breakdown Log'!$H$28*Q849</f>
        <v>2.82</v>
      </c>
    </row>
    <row r="850" spans="2:21" ht="14.4" customHeight="1" x14ac:dyDescent="0.4">
      <c r="B850" s="30">
        <f t="shared" si="83"/>
        <v>849</v>
      </c>
      <c r="C850" s="2" t="s">
        <v>151</v>
      </c>
      <c r="D850" s="2" t="s">
        <v>803</v>
      </c>
      <c r="E850" s="2">
        <v>1072</v>
      </c>
      <c r="F850" s="2" t="s">
        <v>803</v>
      </c>
      <c r="G850" s="2">
        <v>885</v>
      </c>
      <c r="H850" s="2">
        <v>15</v>
      </c>
      <c r="I850" s="2" t="s">
        <v>817</v>
      </c>
      <c r="J850" s="31">
        <v>42349</v>
      </c>
      <c r="K850" s="31">
        <v>44347</v>
      </c>
      <c r="L850" s="31">
        <v>44926</v>
      </c>
      <c r="M850" s="2">
        <f t="shared" si="78"/>
        <v>580</v>
      </c>
      <c r="N850" s="2">
        <f>IFERROR(VLOOKUP($G850,'Breakdown Log'!$B$3:$E$940,2,FALSE),0)</f>
        <v>0</v>
      </c>
      <c r="O850" s="2">
        <f>IFERROR(VLOOKUP($G850,'Breakdown Log'!$B$3:$E$940,3,FALSE),0)</f>
        <v>0</v>
      </c>
      <c r="P850" s="2">
        <f t="shared" si="79"/>
        <v>215</v>
      </c>
      <c r="Q850" s="2">
        <f t="shared" si="80"/>
        <v>365</v>
      </c>
      <c r="R850" s="38">
        <f t="shared" si="81"/>
        <v>1.6610958904109587</v>
      </c>
      <c r="S850" s="76">
        <f t="shared" si="82"/>
        <v>2.82</v>
      </c>
      <c r="T850" s="38">
        <f>2.82/365*N850+'Breakdown Log'!$H$28*P850</f>
        <v>0</v>
      </c>
      <c r="U850" s="78">
        <f>2.82/365*O850+'Breakdown Log'!$H$28*Q850</f>
        <v>0</v>
      </c>
    </row>
    <row r="851" spans="2:21" ht="14.4" customHeight="1" x14ac:dyDescent="0.4">
      <c r="B851" s="30">
        <f t="shared" si="83"/>
        <v>850</v>
      </c>
      <c r="C851" s="2" t="s">
        <v>151</v>
      </c>
      <c r="D851" s="2" t="s">
        <v>803</v>
      </c>
      <c r="E851" s="2">
        <v>1072</v>
      </c>
      <c r="F851" s="2" t="s">
        <v>803</v>
      </c>
      <c r="G851" s="2">
        <v>886</v>
      </c>
      <c r="H851" s="2">
        <v>16</v>
      </c>
      <c r="I851" s="2" t="s">
        <v>818</v>
      </c>
      <c r="J851" s="31">
        <v>42349</v>
      </c>
      <c r="K851" s="31">
        <v>44347</v>
      </c>
      <c r="L851" s="31">
        <v>44926</v>
      </c>
      <c r="M851" s="2">
        <f t="shared" si="78"/>
        <v>580</v>
      </c>
      <c r="N851" s="2">
        <f>IFERROR(VLOOKUP($G851,'Breakdown Log'!$B$3:$E$940,2,FALSE),0)</f>
        <v>0</v>
      </c>
      <c r="O851" s="2">
        <f>IFERROR(VLOOKUP($G851,'Breakdown Log'!$B$3:$E$940,3,FALSE),0)</f>
        <v>0</v>
      </c>
      <c r="P851" s="2">
        <f t="shared" si="79"/>
        <v>215</v>
      </c>
      <c r="Q851" s="2">
        <f t="shared" si="80"/>
        <v>365</v>
      </c>
      <c r="R851" s="38">
        <f t="shared" si="81"/>
        <v>1.6610958904109587</v>
      </c>
      <c r="S851" s="76">
        <f t="shared" si="82"/>
        <v>2.82</v>
      </c>
      <c r="T851" s="38">
        <f>2.82/365*N851+'Breakdown Log'!$H$28*P851</f>
        <v>0</v>
      </c>
      <c r="U851" s="78">
        <f>2.82/365*O851+'Breakdown Log'!$H$28*Q851</f>
        <v>0</v>
      </c>
    </row>
    <row r="852" spans="2:21" ht="14.4" customHeight="1" x14ac:dyDescent="0.4">
      <c r="B852" s="30">
        <f t="shared" si="83"/>
        <v>851</v>
      </c>
      <c r="C852" s="2" t="s">
        <v>151</v>
      </c>
      <c r="D852" s="2" t="s">
        <v>803</v>
      </c>
      <c r="E852" s="2">
        <v>1072</v>
      </c>
      <c r="F852" s="2" t="s">
        <v>803</v>
      </c>
      <c r="G852" s="2">
        <v>887</v>
      </c>
      <c r="H852" s="2">
        <v>17</v>
      </c>
      <c r="I852" s="2" t="s">
        <v>415</v>
      </c>
      <c r="J852" s="31">
        <v>42316</v>
      </c>
      <c r="K852" s="31">
        <v>44347</v>
      </c>
      <c r="L852" s="31">
        <v>44926</v>
      </c>
      <c r="M852" s="2">
        <f t="shared" si="78"/>
        <v>580</v>
      </c>
      <c r="N852" s="2">
        <f>IFERROR(VLOOKUP($G852,'Breakdown Log'!$B$3:$E$940,2,FALSE),0)</f>
        <v>0</v>
      </c>
      <c r="O852" s="2">
        <f>IFERROR(VLOOKUP($G852,'Breakdown Log'!$B$3:$E$940,3,FALSE),0)</f>
        <v>0</v>
      </c>
      <c r="P852" s="2">
        <f t="shared" si="79"/>
        <v>215</v>
      </c>
      <c r="Q852" s="2">
        <f t="shared" si="80"/>
        <v>365</v>
      </c>
      <c r="R852" s="38">
        <f t="shared" si="81"/>
        <v>1.6610958904109587</v>
      </c>
      <c r="S852" s="76">
        <f t="shared" si="82"/>
        <v>2.82</v>
      </c>
      <c r="T852" s="38">
        <f>2.82/365*N852+'Breakdown Log'!$H$28*P852</f>
        <v>0</v>
      </c>
      <c r="U852" s="78">
        <f>2.82/365*O852+'Breakdown Log'!$H$28*Q852</f>
        <v>0</v>
      </c>
    </row>
    <row r="853" spans="2:21" ht="14.4" customHeight="1" x14ac:dyDescent="0.4">
      <c r="B853" s="30">
        <f t="shared" si="83"/>
        <v>852</v>
      </c>
      <c r="C853" s="2" t="s">
        <v>151</v>
      </c>
      <c r="D853" s="2" t="s">
        <v>803</v>
      </c>
      <c r="E853" s="2">
        <v>1072</v>
      </c>
      <c r="F853" s="2" t="s">
        <v>803</v>
      </c>
      <c r="G853" s="2">
        <v>888</v>
      </c>
      <c r="H853" s="2">
        <v>18</v>
      </c>
      <c r="I853" s="2" t="s">
        <v>819</v>
      </c>
      <c r="J853" s="31">
        <v>42349</v>
      </c>
      <c r="K853" s="31">
        <v>44347</v>
      </c>
      <c r="L853" s="31">
        <v>44926</v>
      </c>
      <c r="M853" s="2">
        <f t="shared" si="78"/>
        <v>580</v>
      </c>
      <c r="N853" s="2">
        <f>IFERROR(VLOOKUP($G853,'Breakdown Log'!$B$3:$E$940,2,FALSE),0)</f>
        <v>0</v>
      </c>
      <c r="O853" s="2">
        <f>IFERROR(VLOOKUP($G853,'Breakdown Log'!$B$3:$E$940,3,FALSE),0)</f>
        <v>0</v>
      </c>
      <c r="P853" s="2">
        <f t="shared" si="79"/>
        <v>215</v>
      </c>
      <c r="Q853" s="2">
        <f t="shared" si="80"/>
        <v>365</v>
      </c>
      <c r="R853" s="38">
        <f t="shared" si="81"/>
        <v>1.6610958904109587</v>
      </c>
      <c r="S853" s="76">
        <f t="shared" si="82"/>
        <v>2.82</v>
      </c>
      <c r="T853" s="38">
        <f>2.82/365*N853+'Breakdown Log'!$H$28*P853</f>
        <v>0</v>
      </c>
      <c r="U853" s="78">
        <f>2.82/365*O853+'Breakdown Log'!$H$28*Q853</f>
        <v>0</v>
      </c>
    </row>
    <row r="854" spans="2:21" ht="14.4" customHeight="1" x14ac:dyDescent="0.4">
      <c r="B854" s="30">
        <f t="shared" si="83"/>
        <v>853</v>
      </c>
      <c r="C854" s="2" t="s">
        <v>151</v>
      </c>
      <c r="D854" s="2" t="s">
        <v>803</v>
      </c>
      <c r="E854" s="2">
        <v>1072</v>
      </c>
      <c r="F854" s="2" t="s">
        <v>803</v>
      </c>
      <c r="G854" s="2">
        <v>889</v>
      </c>
      <c r="H854" s="2">
        <v>19</v>
      </c>
      <c r="I854" s="2" t="s">
        <v>820</v>
      </c>
      <c r="J854" s="31">
        <v>42316</v>
      </c>
      <c r="K854" s="31">
        <v>44347</v>
      </c>
      <c r="L854" s="31">
        <v>44926</v>
      </c>
      <c r="M854" s="2">
        <f t="shared" si="78"/>
        <v>580</v>
      </c>
      <c r="N854" s="2">
        <f>IFERROR(VLOOKUP($G854,'Breakdown Log'!$B$3:$E$940,2,FALSE),0)</f>
        <v>0</v>
      </c>
      <c r="O854" s="2">
        <f>IFERROR(VLOOKUP($G854,'Breakdown Log'!$B$3:$E$940,3,FALSE),0)</f>
        <v>0</v>
      </c>
      <c r="P854" s="2">
        <f t="shared" si="79"/>
        <v>215</v>
      </c>
      <c r="Q854" s="2">
        <f t="shared" si="80"/>
        <v>365</v>
      </c>
      <c r="R854" s="38">
        <f t="shared" si="81"/>
        <v>1.6610958904109587</v>
      </c>
      <c r="S854" s="76">
        <f t="shared" si="82"/>
        <v>2.82</v>
      </c>
      <c r="T854" s="38">
        <f>2.82/365*N854+'Breakdown Log'!$H$28*P854</f>
        <v>0</v>
      </c>
      <c r="U854" s="78">
        <f>2.82/365*O854+'Breakdown Log'!$H$28*Q854</f>
        <v>0</v>
      </c>
    </row>
    <row r="855" spans="2:21" ht="14.4" customHeight="1" x14ac:dyDescent="0.4">
      <c r="B855" s="30">
        <f t="shared" si="83"/>
        <v>854</v>
      </c>
      <c r="C855" s="2" t="s">
        <v>151</v>
      </c>
      <c r="D855" s="2" t="s">
        <v>803</v>
      </c>
      <c r="E855" s="2">
        <v>1072</v>
      </c>
      <c r="F855" s="2" t="s">
        <v>803</v>
      </c>
      <c r="G855" s="2">
        <v>890</v>
      </c>
      <c r="H855" s="2">
        <v>20</v>
      </c>
      <c r="I855" s="2" t="s">
        <v>821</v>
      </c>
      <c r="J855" s="31">
        <v>42907</v>
      </c>
      <c r="K855" s="31">
        <v>44347</v>
      </c>
      <c r="L855" s="31">
        <v>44926</v>
      </c>
      <c r="M855" s="2">
        <f t="shared" si="78"/>
        <v>580</v>
      </c>
      <c r="N855" s="2">
        <f>IFERROR(VLOOKUP($G855,'Breakdown Log'!$B$3:$E$940,2,FALSE),0)</f>
        <v>215</v>
      </c>
      <c r="O855" s="2">
        <f>IFERROR(VLOOKUP($G855,'Breakdown Log'!$B$3:$E$940,3,FALSE),0)</f>
        <v>365</v>
      </c>
      <c r="P855" s="2">
        <f t="shared" si="79"/>
        <v>0</v>
      </c>
      <c r="Q855" s="2">
        <f t="shared" si="80"/>
        <v>0</v>
      </c>
      <c r="R855" s="38">
        <f t="shared" si="81"/>
        <v>1.6610958904109587</v>
      </c>
      <c r="S855" s="76">
        <f t="shared" si="82"/>
        <v>2.82</v>
      </c>
      <c r="T855" s="38">
        <f>2.82/365*N855+'Breakdown Log'!$H$28*P855</f>
        <v>1.6610958904109587</v>
      </c>
      <c r="U855" s="78">
        <f>2.82/365*O855+'Breakdown Log'!$H$28*Q855</f>
        <v>2.82</v>
      </c>
    </row>
    <row r="856" spans="2:21" ht="14.4" customHeight="1" x14ac:dyDescent="0.4">
      <c r="B856" s="30">
        <f t="shared" si="83"/>
        <v>855</v>
      </c>
      <c r="C856" s="2" t="s">
        <v>151</v>
      </c>
      <c r="D856" s="2" t="s">
        <v>803</v>
      </c>
      <c r="E856" s="2">
        <v>1072</v>
      </c>
      <c r="F856" s="2" t="s">
        <v>803</v>
      </c>
      <c r="G856" s="2">
        <v>891</v>
      </c>
      <c r="H856" s="2">
        <v>21</v>
      </c>
      <c r="I856" s="2" t="s">
        <v>822</v>
      </c>
      <c r="J856" s="31">
        <v>42397</v>
      </c>
      <c r="K856" s="31">
        <v>44347</v>
      </c>
      <c r="L856" s="31">
        <v>44926</v>
      </c>
      <c r="M856" s="2">
        <f t="shared" si="78"/>
        <v>580</v>
      </c>
      <c r="N856" s="2">
        <f>IFERROR(VLOOKUP($G856,'Breakdown Log'!$B$3:$E$940,2,FALSE),0)</f>
        <v>215</v>
      </c>
      <c r="O856" s="2">
        <f>IFERROR(VLOOKUP($G856,'Breakdown Log'!$B$3:$E$940,3,FALSE),0)</f>
        <v>365</v>
      </c>
      <c r="P856" s="2">
        <f t="shared" si="79"/>
        <v>0</v>
      </c>
      <c r="Q856" s="2">
        <f t="shared" si="80"/>
        <v>0</v>
      </c>
      <c r="R856" s="38">
        <f t="shared" si="81"/>
        <v>1.6610958904109587</v>
      </c>
      <c r="S856" s="76">
        <f t="shared" si="82"/>
        <v>2.82</v>
      </c>
      <c r="T856" s="38">
        <f>2.82/365*N856+'Breakdown Log'!$H$28*P856</f>
        <v>1.6610958904109587</v>
      </c>
      <c r="U856" s="78">
        <f>2.82/365*O856+'Breakdown Log'!$H$28*Q856</f>
        <v>2.82</v>
      </c>
    </row>
    <row r="857" spans="2:21" ht="14.4" customHeight="1" x14ac:dyDescent="0.4">
      <c r="B857" s="30">
        <f t="shared" si="83"/>
        <v>856</v>
      </c>
      <c r="C857" s="2" t="s">
        <v>151</v>
      </c>
      <c r="D857" s="2" t="s">
        <v>803</v>
      </c>
      <c r="E857" s="2">
        <v>1072</v>
      </c>
      <c r="F857" s="2" t="s">
        <v>803</v>
      </c>
      <c r="G857" s="2">
        <v>892</v>
      </c>
      <c r="H857" s="2">
        <v>22</v>
      </c>
      <c r="I857" s="2" t="s">
        <v>823</v>
      </c>
      <c r="J857" s="31">
        <v>42389</v>
      </c>
      <c r="K857" s="31">
        <v>44347</v>
      </c>
      <c r="L857" s="31">
        <v>44926</v>
      </c>
      <c r="M857" s="2">
        <f t="shared" si="78"/>
        <v>580</v>
      </c>
      <c r="N857" s="2">
        <f>IFERROR(VLOOKUP($G857,'Breakdown Log'!$B$3:$E$940,2,FALSE),0)</f>
        <v>0</v>
      </c>
      <c r="O857" s="2">
        <f>IFERROR(VLOOKUP($G857,'Breakdown Log'!$B$3:$E$940,3,FALSE),0)</f>
        <v>0</v>
      </c>
      <c r="P857" s="2">
        <f t="shared" si="79"/>
        <v>215</v>
      </c>
      <c r="Q857" s="2">
        <f t="shared" si="80"/>
        <v>365</v>
      </c>
      <c r="R857" s="38">
        <f t="shared" si="81"/>
        <v>1.6610958904109587</v>
      </c>
      <c r="S857" s="76">
        <f t="shared" si="82"/>
        <v>2.82</v>
      </c>
      <c r="T857" s="38">
        <f>2.82/365*N857+'Breakdown Log'!$H$28*P857</f>
        <v>0</v>
      </c>
      <c r="U857" s="78">
        <f>2.82/365*O857+'Breakdown Log'!$H$28*Q857</f>
        <v>0</v>
      </c>
    </row>
    <row r="858" spans="2:21" ht="14.4" customHeight="1" x14ac:dyDescent="0.4">
      <c r="B858" s="30">
        <f t="shared" si="83"/>
        <v>857</v>
      </c>
      <c r="C858" s="2" t="s">
        <v>151</v>
      </c>
      <c r="D858" s="2" t="s">
        <v>803</v>
      </c>
      <c r="E858" s="2">
        <v>1072</v>
      </c>
      <c r="F858" s="2" t="s">
        <v>803</v>
      </c>
      <c r="G858" s="2">
        <v>893</v>
      </c>
      <c r="H858" s="2">
        <v>23</v>
      </c>
      <c r="I858" s="2" t="s">
        <v>824</v>
      </c>
      <c r="J858" s="31">
        <v>42409</v>
      </c>
      <c r="K858" s="31">
        <v>44347</v>
      </c>
      <c r="L858" s="31">
        <v>44926</v>
      </c>
      <c r="M858" s="2">
        <f t="shared" si="78"/>
        <v>580</v>
      </c>
      <c r="N858" s="2">
        <f>IFERROR(VLOOKUP($G858,'Breakdown Log'!$B$3:$E$940,2,FALSE),0)</f>
        <v>0</v>
      </c>
      <c r="O858" s="2">
        <f>IFERROR(VLOOKUP($G858,'Breakdown Log'!$B$3:$E$940,3,FALSE),0)</f>
        <v>0</v>
      </c>
      <c r="P858" s="2">
        <f t="shared" si="79"/>
        <v>215</v>
      </c>
      <c r="Q858" s="2">
        <f t="shared" si="80"/>
        <v>365</v>
      </c>
      <c r="R858" s="38">
        <f t="shared" si="81"/>
        <v>1.6610958904109587</v>
      </c>
      <c r="S858" s="76">
        <f t="shared" si="82"/>
        <v>2.82</v>
      </c>
      <c r="T858" s="38">
        <f>2.82/365*N858+'Breakdown Log'!$H$28*P858</f>
        <v>0</v>
      </c>
      <c r="U858" s="78">
        <f>2.82/365*O858+'Breakdown Log'!$H$28*Q858</f>
        <v>0</v>
      </c>
    </row>
    <row r="859" spans="2:21" ht="14.4" customHeight="1" x14ac:dyDescent="0.4">
      <c r="B859" s="30">
        <f t="shared" si="83"/>
        <v>858</v>
      </c>
      <c r="C859" s="2" t="s">
        <v>151</v>
      </c>
      <c r="D859" s="2" t="s">
        <v>803</v>
      </c>
      <c r="E859" s="2">
        <v>1072</v>
      </c>
      <c r="F859" s="2" t="s">
        <v>803</v>
      </c>
      <c r="G859" s="2">
        <v>894</v>
      </c>
      <c r="H859" s="2">
        <v>24</v>
      </c>
      <c r="I859" s="2" t="s">
        <v>825</v>
      </c>
      <c r="J859" s="31">
        <v>42409</v>
      </c>
      <c r="K859" s="31">
        <v>44347</v>
      </c>
      <c r="L859" s="31">
        <v>44926</v>
      </c>
      <c r="M859" s="2">
        <f t="shared" si="78"/>
        <v>580</v>
      </c>
      <c r="N859" s="2">
        <f>IFERROR(VLOOKUP($G859,'Breakdown Log'!$B$3:$E$940,2,FALSE),0)</f>
        <v>215</v>
      </c>
      <c r="O859" s="2">
        <f>IFERROR(VLOOKUP($G859,'Breakdown Log'!$B$3:$E$940,3,FALSE),0)</f>
        <v>365</v>
      </c>
      <c r="P859" s="2">
        <f t="shared" si="79"/>
        <v>0</v>
      </c>
      <c r="Q859" s="2">
        <f t="shared" si="80"/>
        <v>0</v>
      </c>
      <c r="R859" s="38">
        <f t="shared" si="81"/>
        <v>1.6610958904109587</v>
      </c>
      <c r="S859" s="76">
        <f t="shared" si="82"/>
        <v>2.82</v>
      </c>
      <c r="T859" s="38">
        <f>2.82/365*N859+'Breakdown Log'!$H$28*P859</f>
        <v>1.6610958904109587</v>
      </c>
      <c r="U859" s="78">
        <f>2.82/365*O859+'Breakdown Log'!$H$28*Q859</f>
        <v>2.82</v>
      </c>
    </row>
    <row r="860" spans="2:21" ht="14.4" customHeight="1" x14ac:dyDescent="0.4">
      <c r="B860" s="30">
        <f t="shared" si="83"/>
        <v>859</v>
      </c>
      <c r="C860" s="2" t="s">
        <v>151</v>
      </c>
      <c r="D860" s="2" t="s">
        <v>803</v>
      </c>
      <c r="E860" s="2">
        <v>1072</v>
      </c>
      <c r="F860" s="2" t="s">
        <v>803</v>
      </c>
      <c r="G860" s="2">
        <v>895</v>
      </c>
      <c r="H860" s="2">
        <v>25</v>
      </c>
      <c r="I860" s="2" t="s">
        <v>826</v>
      </c>
      <c r="J860" s="31">
        <v>42409</v>
      </c>
      <c r="K860" s="31">
        <v>44347</v>
      </c>
      <c r="L860" s="31">
        <v>44926</v>
      </c>
      <c r="M860" s="2">
        <f t="shared" si="78"/>
        <v>580</v>
      </c>
      <c r="N860" s="2">
        <f>IFERROR(VLOOKUP($G860,'Breakdown Log'!$B$3:$E$940,2,FALSE),0)</f>
        <v>215</v>
      </c>
      <c r="O860" s="2">
        <f>IFERROR(VLOOKUP($G860,'Breakdown Log'!$B$3:$E$940,3,FALSE),0)</f>
        <v>365</v>
      </c>
      <c r="P860" s="2">
        <f t="shared" si="79"/>
        <v>0</v>
      </c>
      <c r="Q860" s="2">
        <f t="shared" si="80"/>
        <v>0</v>
      </c>
      <c r="R860" s="38">
        <f t="shared" si="81"/>
        <v>1.6610958904109587</v>
      </c>
      <c r="S860" s="76">
        <f t="shared" si="82"/>
        <v>2.82</v>
      </c>
      <c r="T860" s="38">
        <f>2.82/365*N860+'Breakdown Log'!$H$28*P860</f>
        <v>1.6610958904109587</v>
      </c>
      <c r="U860" s="78">
        <f>2.82/365*O860+'Breakdown Log'!$H$28*Q860</f>
        <v>2.82</v>
      </c>
    </row>
    <row r="861" spans="2:21" ht="14.4" customHeight="1" x14ac:dyDescent="0.4">
      <c r="B861" s="30">
        <f t="shared" si="83"/>
        <v>860</v>
      </c>
      <c r="C861" s="2" t="s">
        <v>151</v>
      </c>
      <c r="D861" s="2" t="s">
        <v>803</v>
      </c>
      <c r="E861" s="2">
        <v>1072</v>
      </c>
      <c r="F861" s="2" t="s">
        <v>803</v>
      </c>
      <c r="G861" s="2">
        <v>896</v>
      </c>
      <c r="H861" s="2">
        <v>26</v>
      </c>
      <c r="I861" s="2" t="s">
        <v>827</v>
      </c>
      <c r="J861" s="31">
        <v>42564</v>
      </c>
      <c r="K861" s="31">
        <v>44347</v>
      </c>
      <c r="L861" s="31">
        <v>44926</v>
      </c>
      <c r="M861" s="2">
        <f t="shared" si="78"/>
        <v>580</v>
      </c>
      <c r="N861" s="2">
        <f>IFERROR(VLOOKUP($G861,'Breakdown Log'!$B$3:$E$940,2,FALSE),0)</f>
        <v>0</v>
      </c>
      <c r="O861" s="2">
        <f>IFERROR(VLOOKUP($G861,'Breakdown Log'!$B$3:$E$940,3,FALSE),0)</f>
        <v>0</v>
      </c>
      <c r="P861" s="2">
        <f t="shared" si="79"/>
        <v>215</v>
      </c>
      <c r="Q861" s="2">
        <f t="shared" si="80"/>
        <v>365</v>
      </c>
      <c r="R861" s="38">
        <f t="shared" si="81"/>
        <v>1.6610958904109587</v>
      </c>
      <c r="S861" s="76">
        <f t="shared" si="82"/>
        <v>2.82</v>
      </c>
      <c r="T861" s="38">
        <f>2.82/365*N861+'Breakdown Log'!$H$28*P861</f>
        <v>0</v>
      </c>
      <c r="U861" s="78">
        <f>2.82/365*O861+'Breakdown Log'!$H$28*Q861</f>
        <v>0</v>
      </c>
    </row>
    <row r="862" spans="2:21" ht="14.4" customHeight="1" x14ac:dyDescent="0.4">
      <c r="B862" s="30">
        <f t="shared" si="83"/>
        <v>861</v>
      </c>
      <c r="C862" s="2" t="s">
        <v>151</v>
      </c>
      <c r="D862" s="2" t="s">
        <v>803</v>
      </c>
      <c r="E862" s="2">
        <v>1072</v>
      </c>
      <c r="F862" s="2" t="s">
        <v>803</v>
      </c>
      <c r="G862" s="2">
        <v>897</v>
      </c>
      <c r="H862" s="2">
        <v>27</v>
      </c>
      <c r="I862" s="2" t="s">
        <v>828</v>
      </c>
      <c r="J862" s="31">
        <v>42316</v>
      </c>
      <c r="K862" s="31">
        <v>44347</v>
      </c>
      <c r="L862" s="31">
        <v>44926</v>
      </c>
      <c r="M862" s="2">
        <f t="shared" si="78"/>
        <v>580</v>
      </c>
      <c r="N862" s="2">
        <f>IFERROR(VLOOKUP($G862,'Breakdown Log'!$B$3:$E$940,2,FALSE),0)</f>
        <v>0</v>
      </c>
      <c r="O862" s="2">
        <f>IFERROR(VLOOKUP($G862,'Breakdown Log'!$B$3:$E$940,3,FALSE),0)</f>
        <v>0</v>
      </c>
      <c r="P862" s="2">
        <f t="shared" si="79"/>
        <v>215</v>
      </c>
      <c r="Q862" s="2">
        <f t="shared" si="80"/>
        <v>365</v>
      </c>
      <c r="R862" s="38">
        <f t="shared" si="81"/>
        <v>1.6610958904109587</v>
      </c>
      <c r="S862" s="76">
        <f t="shared" si="82"/>
        <v>2.82</v>
      </c>
      <c r="T862" s="38">
        <f>2.82/365*N862+'Breakdown Log'!$H$28*P862</f>
        <v>0</v>
      </c>
      <c r="U862" s="78">
        <f>2.82/365*O862+'Breakdown Log'!$H$28*Q862</f>
        <v>0</v>
      </c>
    </row>
    <row r="863" spans="2:21" ht="14.4" customHeight="1" x14ac:dyDescent="0.4">
      <c r="B863" s="30">
        <f t="shared" si="83"/>
        <v>862</v>
      </c>
      <c r="C863" s="2" t="s">
        <v>151</v>
      </c>
      <c r="D863" s="2" t="s">
        <v>803</v>
      </c>
      <c r="E863" s="2">
        <v>1072</v>
      </c>
      <c r="F863" s="2" t="s">
        <v>803</v>
      </c>
      <c r="G863" s="2">
        <v>898</v>
      </c>
      <c r="H863" s="2">
        <v>28</v>
      </c>
      <c r="I863" s="2" t="s">
        <v>829</v>
      </c>
      <c r="J863" s="31">
        <v>42389</v>
      </c>
      <c r="K863" s="31">
        <v>44347</v>
      </c>
      <c r="L863" s="31">
        <v>44926</v>
      </c>
      <c r="M863" s="2">
        <f t="shared" si="78"/>
        <v>580</v>
      </c>
      <c r="N863" s="2">
        <f>IFERROR(VLOOKUP($G863,'Breakdown Log'!$B$3:$E$940,2,FALSE),0)</f>
        <v>0</v>
      </c>
      <c r="O863" s="2">
        <f>IFERROR(VLOOKUP($G863,'Breakdown Log'!$B$3:$E$940,3,FALSE),0)</f>
        <v>0</v>
      </c>
      <c r="P863" s="2">
        <f t="shared" si="79"/>
        <v>215</v>
      </c>
      <c r="Q863" s="2">
        <f t="shared" si="80"/>
        <v>365</v>
      </c>
      <c r="R863" s="38">
        <f t="shared" si="81"/>
        <v>1.6610958904109587</v>
      </c>
      <c r="S863" s="76">
        <f t="shared" si="82"/>
        <v>2.82</v>
      </c>
      <c r="T863" s="38">
        <f>2.82/365*N863+'Breakdown Log'!$H$28*P863</f>
        <v>0</v>
      </c>
      <c r="U863" s="78">
        <f>2.82/365*O863+'Breakdown Log'!$H$28*Q863</f>
        <v>0</v>
      </c>
    </row>
    <row r="864" spans="2:21" ht="14.4" customHeight="1" x14ac:dyDescent="0.4">
      <c r="B864" s="30">
        <f t="shared" si="83"/>
        <v>863</v>
      </c>
      <c r="C864" s="2" t="s">
        <v>151</v>
      </c>
      <c r="D864" s="2" t="s">
        <v>803</v>
      </c>
      <c r="E864" s="2">
        <v>1072</v>
      </c>
      <c r="F864" s="2" t="s">
        <v>803</v>
      </c>
      <c r="G864" s="2">
        <v>899</v>
      </c>
      <c r="H864" s="2">
        <v>29</v>
      </c>
      <c r="I864" s="2" t="s">
        <v>830</v>
      </c>
      <c r="J864" s="31">
        <v>42316</v>
      </c>
      <c r="K864" s="31">
        <v>44347</v>
      </c>
      <c r="L864" s="31">
        <v>44926</v>
      </c>
      <c r="M864" s="2">
        <f t="shared" si="78"/>
        <v>580</v>
      </c>
      <c r="N864" s="2">
        <f>IFERROR(VLOOKUP($G864,'Breakdown Log'!$B$3:$E$940,2,FALSE),0)</f>
        <v>0</v>
      </c>
      <c r="O864" s="2">
        <f>IFERROR(VLOOKUP($G864,'Breakdown Log'!$B$3:$E$940,3,FALSE),0)</f>
        <v>0</v>
      </c>
      <c r="P864" s="2">
        <f t="shared" si="79"/>
        <v>215</v>
      </c>
      <c r="Q864" s="2">
        <f t="shared" si="80"/>
        <v>365</v>
      </c>
      <c r="R864" s="38">
        <f t="shared" si="81"/>
        <v>1.6610958904109587</v>
      </c>
      <c r="S864" s="76">
        <f t="shared" si="82"/>
        <v>2.82</v>
      </c>
      <c r="T864" s="38">
        <f>2.82/365*N864+'Breakdown Log'!$H$28*P864</f>
        <v>0</v>
      </c>
      <c r="U864" s="78">
        <f>2.82/365*O864+'Breakdown Log'!$H$28*Q864</f>
        <v>0</v>
      </c>
    </row>
    <row r="865" spans="2:21" ht="14.4" customHeight="1" x14ac:dyDescent="0.4">
      <c r="B865" s="30">
        <f t="shared" si="83"/>
        <v>864</v>
      </c>
      <c r="C865" s="2" t="s">
        <v>151</v>
      </c>
      <c r="D865" s="2" t="s">
        <v>803</v>
      </c>
      <c r="E865" s="2">
        <v>1072</v>
      </c>
      <c r="F865" s="2" t="s">
        <v>803</v>
      </c>
      <c r="G865" s="2">
        <v>900</v>
      </c>
      <c r="H865" s="2">
        <v>30</v>
      </c>
      <c r="I865" s="2" t="s">
        <v>831</v>
      </c>
      <c r="J865" s="31">
        <v>42316</v>
      </c>
      <c r="K865" s="31">
        <v>44347</v>
      </c>
      <c r="L865" s="31">
        <v>44926</v>
      </c>
      <c r="M865" s="2">
        <f t="shared" si="78"/>
        <v>580</v>
      </c>
      <c r="N865" s="2">
        <f>IFERROR(VLOOKUP($G865,'Breakdown Log'!$B$3:$E$940,2,FALSE),0)</f>
        <v>0</v>
      </c>
      <c r="O865" s="2">
        <f>IFERROR(VLOOKUP($G865,'Breakdown Log'!$B$3:$E$940,3,FALSE),0)</f>
        <v>0</v>
      </c>
      <c r="P865" s="2">
        <f t="shared" si="79"/>
        <v>215</v>
      </c>
      <c r="Q865" s="2">
        <f t="shared" si="80"/>
        <v>365</v>
      </c>
      <c r="R865" s="38">
        <f t="shared" si="81"/>
        <v>1.6610958904109587</v>
      </c>
      <c r="S865" s="76">
        <f t="shared" si="82"/>
        <v>2.82</v>
      </c>
      <c r="T865" s="38">
        <f>2.82/365*N865+'Breakdown Log'!$H$28*P865</f>
        <v>0</v>
      </c>
      <c r="U865" s="78">
        <f>2.82/365*O865+'Breakdown Log'!$H$28*Q865</f>
        <v>0</v>
      </c>
    </row>
    <row r="866" spans="2:21" ht="14.4" customHeight="1" x14ac:dyDescent="0.4">
      <c r="B866" s="30">
        <f t="shared" si="83"/>
        <v>865</v>
      </c>
      <c r="C866" s="2" t="s">
        <v>151</v>
      </c>
      <c r="D866" s="2" t="s">
        <v>803</v>
      </c>
      <c r="E866" s="2">
        <v>1072</v>
      </c>
      <c r="F866" s="2" t="s">
        <v>803</v>
      </c>
      <c r="G866" s="2">
        <v>901</v>
      </c>
      <c r="H866" s="2">
        <v>31</v>
      </c>
      <c r="I866" s="2" t="s">
        <v>832</v>
      </c>
      <c r="J866" s="31">
        <v>42349</v>
      </c>
      <c r="K866" s="31">
        <v>44347</v>
      </c>
      <c r="L866" s="31">
        <v>44926</v>
      </c>
      <c r="M866" s="2">
        <f t="shared" si="78"/>
        <v>580</v>
      </c>
      <c r="N866" s="2">
        <f>IFERROR(VLOOKUP($G866,'Breakdown Log'!$B$3:$E$940,2,FALSE),0)</f>
        <v>0</v>
      </c>
      <c r="O866" s="2">
        <f>IFERROR(VLOOKUP($G866,'Breakdown Log'!$B$3:$E$940,3,FALSE),0)</f>
        <v>0</v>
      </c>
      <c r="P866" s="2">
        <f t="shared" si="79"/>
        <v>215</v>
      </c>
      <c r="Q866" s="2">
        <f t="shared" si="80"/>
        <v>365</v>
      </c>
      <c r="R866" s="38">
        <f t="shared" si="81"/>
        <v>1.6610958904109587</v>
      </c>
      <c r="S866" s="76">
        <f t="shared" si="82"/>
        <v>2.82</v>
      </c>
      <c r="T866" s="38">
        <f>2.82/365*N866+'Breakdown Log'!$H$28*P866</f>
        <v>0</v>
      </c>
      <c r="U866" s="78">
        <f>2.82/365*O866+'Breakdown Log'!$H$28*Q866</f>
        <v>0</v>
      </c>
    </row>
    <row r="867" spans="2:21" ht="14.4" customHeight="1" x14ac:dyDescent="0.4">
      <c r="B867" s="30">
        <f t="shared" si="83"/>
        <v>866</v>
      </c>
      <c r="C867" s="2" t="s">
        <v>151</v>
      </c>
      <c r="D867" s="2" t="s">
        <v>803</v>
      </c>
      <c r="E867" s="2">
        <v>1072</v>
      </c>
      <c r="F867" s="2" t="s">
        <v>803</v>
      </c>
      <c r="G867" s="2">
        <v>902</v>
      </c>
      <c r="H867" s="2">
        <v>32</v>
      </c>
      <c r="I867" s="2" t="s">
        <v>833</v>
      </c>
      <c r="J867" s="31">
        <v>42389</v>
      </c>
      <c r="K867" s="31">
        <v>44347</v>
      </c>
      <c r="L867" s="31">
        <v>44926</v>
      </c>
      <c r="M867" s="2">
        <f t="shared" si="78"/>
        <v>580</v>
      </c>
      <c r="N867" s="2">
        <f>IFERROR(VLOOKUP($G867,'Breakdown Log'!$B$3:$E$940,2,FALSE),0)</f>
        <v>0</v>
      </c>
      <c r="O867" s="2">
        <f>IFERROR(VLOOKUP($G867,'Breakdown Log'!$B$3:$E$940,3,FALSE),0)</f>
        <v>0</v>
      </c>
      <c r="P867" s="2">
        <f t="shared" si="79"/>
        <v>215</v>
      </c>
      <c r="Q867" s="2">
        <f t="shared" si="80"/>
        <v>365</v>
      </c>
      <c r="R867" s="38">
        <f t="shared" si="81"/>
        <v>1.6610958904109587</v>
      </c>
      <c r="S867" s="76">
        <f t="shared" si="82"/>
        <v>2.82</v>
      </c>
      <c r="T867" s="38">
        <f>2.82/365*N867+'Breakdown Log'!$H$28*P867</f>
        <v>0</v>
      </c>
      <c r="U867" s="78">
        <f>2.82/365*O867+'Breakdown Log'!$H$28*Q867</f>
        <v>0</v>
      </c>
    </row>
    <row r="868" spans="2:21" ht="14.4" customHeight="1" x14ac:dyDescent="0.4">
      <c r="B868" s="30">
        <f t="shared" si="83"/>
        <v>867</v>
      </c>
      <c r="C868" s="2" t="s">
        <v>151</v>
      </c>
      <c r="D868" s="2" t="s">
        <v>803</v>
      </c>
      <c r="E868" s="2">
        <v>1072</v>
      </c>
      <c r="F868" s="2" t="s">
        <v>803</v>
      </c>
      <c r="G868" s="2">
        <v>903</v>
      </c>
      <c r="H868" s="2">
        <v>33</v>
      </c>
      <c r="I868" s="2" t="s">
        <v>834</v>
      </c>
      <c r="J868" s="31">
        <v>42316</v>
      </c>
      <c r="K868" s="31">
        <v>44347</v>
      </c>
      <c r="L868" s="31">
        <v>44926</v>
      </c>
      <c r="M868" s="2">
        <f t="shared" si="78"/>
        <v>580</v>
      </c>
      <c r="N868" s="2">
        <f>IFERROR(VLOOKUP($G868,'Breakdown Log'!$B$3:$E$940,2,FALSE),0)</f>
        <v>0</v>
      </c>
      <c r="O868" s="2">
        <f>IFERROR(VLOOKUP($G868,'Breakdown Log'!$B$3:$E$940,3,FALSE),0)</f>
        <v>0</v>
      </c>
      <c r="P868" s="2">
        <f t="shared" si="79"/>
        <v>215</v>
      </c>
      <c r="Q868" s="2">
        <f t="shared" si="80"/>
        <v>365</v>
      </c>
      <c r="R868" s="38">
        <f t="shared" si="81"/>
        <v>1.6610958904109587</v>
      </c>
      <c r="S868" s="76">
        <f t="shared" si="82"/>
        <v>2.82</v>
      </c>
      <c r="T868" s="38">
        <f>2.82/365*N868+'Breakdown Log'!$H$28*P868</f>
        <v>0</v>
      </c>
      <c r="U868" s="78">
        <f>2.82/365*O868+'Breakdown Log'!$H$28*Q868</f>
        <v>0</v>
      </c>
    </row>
    <row r="869" spans="2:21" ht="14.4" customHeight="1" x14ac:dyDescent="0.4">
      <c r="B869" s="30">
        <f t="shared" si="83"/>
        <v>868</v>
      </c>
      <c r="C869" s="2" t="s">
        <v>151</v>
      </c>
      <c r="D869" s="2" t="s">
        <v>803</v>
      </c>
      <c r="E869" s="2">
        <v>1072</v>
      </c>
      <c r="F869" s="2" t="s">
        <v>803</v>
      </c>
      <c r="G869" s="2">
        <v>904</v>
      </c>
      <c r="H869" s="2">
        <v>34</v>
      </c>
      <c r="I869" s="2" t="s">
        <v>835</v>
      </c>
      <c r="J869" s="31">
        <v>42927</v>
      </c>
      <c r="K869" s="31">
        <v>44347</v>
      </c>
      <c r="L869" s="31">
        <v>44926</v>
      </c>
      <c r="M869" s="2">
        <f t="shared" si="78"/>
        <v>580</v>
      </c>
      <c r="N869" s="2">
        <f>IFERROR(VLOOKUP($G869,'Breakdown Log'!$B$3:$E$940,2,FALSE),0)</f>
        <v>0</v>
      </c>
      <c r="O869" s="2">
        <f>IFERROR(VLOOKUP($G869,'Breakdown Log'!$B$3:$E$940,3,FALSE),0)</f>
        <v>0</v>
      </c>
      <c r="P869" s="2">
        <f t="shared" si="79"/>
        <v>215</v>
      </c>
      <c r="Q869" s="2">
        <f t="shared" si="80"/>
        <v>365</v>
      </c>
      <c r="R869" s="38">
        <f t="shared" si="81"/>
        <v>1.6610958904109587</v>
      </c>
      <c r="S869" s="76">
        <f t="shared" si="82"/>
        <v>2.82</v>
      </c>
      <c r="T869" s="38">
        <f>2.82/365*N869+'Breakdown Log'!$H$28*P869</f>
        <v>0</v>
      </c>
      <c r="U869" s="78">
        <f>2.82/365*O869+'Breakdown Log'!$H$28*Q869</f>
        <v>0</v>
      </c>
    </row>
    <row r="870" spans="2:21" ht="14.4" customHeight="1" x14ac:dyDescent="0.4">
      <c r="B870" s="30">
        <f t="shared" si="83"/>
        <v>869</v>
      </c>
      <c r="C870" s="2" t="s">
        <v>151</v>
      </c>
      <c r="D870" s="2" t="s">
        <v>803</v>
      </c>
      <c r="E870" s="2">
        <v>1072</v>
      </c>
      <c r="F870" s="2" t="s">
        <v>803</v>
      </c>
      <c r="G870" s="2">
        <v>905</v>
      </c>
      <c r="H870" s="2">
        <v>35</v>
      </c>
      <c r="I870" s="2" t="s">
        <v>836</v>
      </c>
      <c r="J870" s="31">
        <v>42349</v>
      </c>
      <c r="K870" s="31">
        <v>44347</v>
      </c>
      <c r="L870" s="31">
        <v>44926</v>
      </c>
      <c r="M870" s="2">
        <f t="shared" si="78"/>
        <v>580</v>
      </c>
      <c r="N870" s="2">
        <f>IFERROR(VLOOKUP($G870,'Breakdown Log'!$B$3:$E$940,2,FALSE),0)</f>
        <v>215</v>
      </c>
      <c r="O870" s="2">
        <f>IFERROR(VLOOKUP($G870,'Breakdown Log'!$B$3:$E$940,3,FALSE),0)</f>
        <v>365</v>
      </c>
      <c r="P870" s="2">
        <f t="shared" si="79"/>
        <v>0</v>
      </c>
      <c r="Q870" s="2">
        <f t="shared" si="80"/>
        <v>0</v>
      </c>
      <c r="R870" s="38">
        <f t="shared" si="81"/>
        <v>1.6610958904109587</v>
      </c>
      <c r="S870" s="76">
        <f t="shared" si="82"/>
        <v>2.82</v>
      </c>
      <c r="T870" s="38">
        <f>2.82/365*N870+'Breakdown Log'!$H$28*P870</f>
        <v>1.6610958904109587</v>
      </c>
      <c r="U870" s="78">
        <f>2.82/365*O870+'Breakdown Log'!$H$28*Q870</f>
        <v>2.82</v>
      </c>
    </row>
    <row r="871" spans="2:21" ht="14.4" customHeight="1" x14ac:dyDescent="0.4">
      <c r="B871" s="30">
        <f t="shared" si="83"/>
        <v>870</v>
      </c>
      <c r="C871" s="2" t="s">
        <v>151</v>
      </c>
      <c r="D871" s="2" t="s">
        <v>803</v>
      </c>
      <c r="E871" s="2">
        <v>1072</v>
      </c>
      <c r="F871" s="2" t="s">
        <v>803</v>
      </c>
      <c r="G871" s="2">
        <v>906</v>
      </c>
      <c r="H871" s="2">
        <v>36</v>
      </c>
      <c r="I871" s="2" t="s">
        <v>837</v>
      </c>
      <c r="J871" s="31">
        <v>42316</v>
      </c>
      <c r="K871" s="31">
        <v>44347</v>
      </c>
      <c r="L871" s="31">
        <v>44926</v>
      </c>
      <c r="M871" s="2">
        <f t="shared" si="78"/>
        <v>580</v>
      </c>
      <c r="N871" s="2">
        <f>IFERROR(VLOOKUP($G871,'Breakdown Log'!$B$3:$E$940,2,FALSE),0)</f>
        <v>215</v>
      </c>
      <c r="O871" s="2">
        <f>IFERROR(VLOOKUP($G871,'Breakdown Log'!$B$3:$E$940,3,FALSE),0)</f>
        <v>365</v>
      </c>
      <c r="P871" s="2">
        <f t="shared" si="79"/>
        <v>0</v>
      </c>
      <c r="Q871" s="2">
        <f t="shared" si="80"/>
        <v>0</v>
      </c>
      <c r="R871" s="38">
        <f t="shared" si="81"/>
        <v>1.6610958904109587</v>
      </c>
      <c r="S871" s="76">
        <f t="shared" si="82"/>
        <v>2.82</v>
      </c>
      <c r="T871" s="38">
        <f>2.82/365*N871+'Breakdown Log'!$H$28*P871</f>
        <v>1.6610958904109587</v>
      </c>
      <c r="U871" s="78">
        <f>2.82/365*O871+'Breakdown Log'!$H$28*Q871</f>
        <v>2.82</v>
      </c>
    </row>
    <row r="872" spans="2:21" ht="14.4" customHeight="1" x14ac:dyDescent="0.4">
      <c r="B872" s="30">
        <f t="shared" si="83"/>
        <v>871</v>
      </c>
      <c r="C872" s="2" t="s">
        <v>518</v>
      </c>
      <c r="D872" s="2" t="s">
        <v>519</v>
      </c>
      <c r="E872" s="2">
        <v>1049</v>
      </c>
      <c r="F872" s="2" t="s">
        <v>519</v>
      </c>
      <c r="G872" s="2">
        <v>907</v>
      </c>
      <c r="H872" s="2">
        <v>16</v>
      </c>
      <c r="I872" s="2" t="s">
        <v>838</v>
      </c>
      <c r="J872" s="31">
        <v>42298</v>
      </c>
      <c r="K872" s="31">
        <v>44347</v>
      </c>
      <c r="L872" s="31">
        <v>44926</v>
      </c>
      <c r="M872" s="2">
        <f t="shared" si="78"/>
        <v>580</v>
      </c>
      <c r="N872" s="2">
        <f>IFERROR(VLOOKUP($G872,'Breakdown Log'!$B$3:$E$940,2,FALSE),0)</f>
        <v>166</v>
      </c>
      <c r="O872" s="2">
        <f>IFERROR(VLOOKUP($G872,'Breakdown Log'!$B$3:$E$940,3,FALSE),0)</f>
        <v>0</v>
      </c>
      <c r="P872" s="2">
        <f t="shared" si="79"/>
        <v>49</v>
      </c>
      <c r="Q872" s="2">
        <f t="shared" si="80"/>
        <v>365</v>
      </c>
      <c r="R872" s="38">
        <f t="shared" si="81"/>
        <v>1.6610958904109587</v>
      </c>
      <c r="S872" s="76">
        <f t="shared" si="82"/>
        <v>2.82</v>
      </c>
      <c r="T872" s="38">
        <f>2.82/365*N872+'Breakdown Log'!$H$28*P872</f>
        <v>1.2825205479452053</v>
      </c>
      <c r="U872" s="78">
        <f>2.82/365*O872+'Breakdown Log'!$H$28*Q872</f>
        <v>0</v>
      </c>
    </row>
    <row r="873" spans="2:21" ht="14.4" customHeight="1" x14ac:dyDescent="0.4">
      <c r="B873" s="30">
        <f t="shared" si="83"/>
        <v>872</v>
      </c>
      <c r="C873" s="2" t="s">
        <v>3</v>
      </c>
      <c r="D873" s="2" t="s">
        <v>718</v>
      </c>
      <c r="E873" s="2">
        <v>154</v>
      </c>
      <c r="F873" s="2" t="s">
        <v>718</v>
      </c>
      <c r="G873" s="2">
        <v>908</v>
      </c>
      <c r="H873" s="2">
        <v>86</v>
      </c>
      <c r="I873" s="2" t="s">
        <v>421</v>
      </c>
      <c r="J873" s="31">
        <v>42358</v>
      </c>
      <c r="K873" s="31">
        <v>44347</v>
      </c>
      <c r="L873" s="31">
        <v>44926</v>
      </c>
      <c r="M873" s="2">
        <f t="shared" si="78"/>
        <v>580</v>
      </c>
      <c r="N873" s="2">
        <f>IFERROR(VLOOKUP($G873,'Breakdown Log'!$B$3:$E$940,2,FALSE),0)</f>
        <v>0</v>
      </c>
      <c r="O873" s="2">
        <f>IFERROR(VLOOKUP($G873,'Breakdown Log'!$B$3:$E$940,3,FALSE),0)</f>
        <v>0</v>
      </c>
      <c r="P873" s="2">
        <f t="shared" si="79"/>
        <v>215</v>
      </c>
      <c r="Q873" s="2">
        <f t="shared" si="80"/>
        <v>365</v>
      </c>
      <c r="R873" s="38">
        <f t="shared" si="81"/>
        <v>1.6610958904109587</v>
      </c>
      <c r="S873" s="76">
        <f t="shared" si="82"/>
        <v>2.82</v>
      </c>
      <c r="T873" s="38">
        <f>2.82/365*N873+'Breakdown Log'!$H$28*P873</f>
        <v>0</v>
      </c>
      <c r="U873" s="78">
        <f>2.82/365*O873+'Breakdown Log'!$H$28*Q873</f>
        <v>0</v>
      </c>
    </row>
    <row r="874" spans="2:21" ht="14.4" customHeight="1" x14ac:dyDescent="0.4">
      <c r="B874" s="30">
        <f t="shared" si="83"/>
        <v>873</v>
      </c>
      <c r="C874" s="2" t="s">
        <v>3</v>
      </c>
      <c r="D874" s="2" t="s">
        <v>839</v>
      </c>
      <c r="E874" s="2">
        <v>140</v>
      </c>
      <c r="F874" s="2" t="s">
        <v>839</v>
      </c>
      <c r="G874" s="2">
        <v>909</v>
      </c>
      <c r="H874" s="2">
        <v>64</v>
      </c>
      <c r="I874" s="2" t="s">
        <v>840</v>
      </c>
      <c r="J874" s="31">
        <v>42296</v>
      </c>
      <c r="K874" s="31">
        <v>44347</v>
      </c>
      <c r="L874" s="31">
        <v>44926</v>
      </c>
      <c r="M874" s="2">
        <f t="shared" si="78"/>
        <v>580</v>
      </c>
      <c r="N874" s="2">
        <f>IFERROR(VLOOKUP($G874,'Breakdown Log'!$B$3:$E$940,2,FALSE),0)</f>
        <v>0</v>
      </c>
      <c r="O874" s="2">
        <f>IFERROR(VLOOKUP($G874,'Breakdown Log'!$B$3:$E$940,3,FALSE),0)</f>
        <v>0</v>
      </c>
      <c r="P874" s="2">
        <f t="shared" si="79"/>
        <v>215</v>
      </c>
      <c r="Q874" s="2">
        <f t="shared" si="80"/>
        <v>365</v>
      </c>
      <c r="R874" s="38">
        <f t="shared" si="81"/>
        <v>1.6610958904109587</v>
      </c>
      <c r="S874" s="76">
        <f t="shared" si="82"/>
        <v>2.82</v>
      </c>
      <c r="T874" s="38">
        <f>2.82/365*N874+'Breakdown Log'!$H$28*P874</f>
        <v>0</v>
      </c>
      <c r="U874" s="78">
        <f>2.82/365*O874+'Breakdown Log'!$H$28*Q874</f>
        <v>0</v>
      </c>
    </row>
    <row r="875" spans="2:21" ht="14.4" customHeight="1" x14ac:dyDescent="0.4">
      <c r="B875" s="30">
        <f t="shared" si="83"/>
        <v>874</v>
      </c>
      <c r="C875" s="2" t="s">
        <v>3</v>
      </c>
      <c r="D875" s="2" t="s">
        <v>839</v>
      </c>
      <c r="E875" s="2">
        <v>140</v>
      </c>
      <c r="F875" s="2" t="s">
        <v>839</v>
      </c>
      <c r="G875" s="2">
        <v>910</v>
      </c>
      <c r="H875" s="2">
        <v>65</v>
      </c>
      <c r="I875" s="2" t="s">
        <v>841</v>
      </c>
      <c r="J875" s="31">
        <v>42295</v>
      </c>
      <c r="K875" s="31">
        <v>44347</v>
      </c>
      <c r="L875" s="31">
        <v>44926</v>
      </c>
      <c r="M875" s="2">
        <f t="shared" si="78"/>
        <v>580</v>
      </c>
      <c r="N875" s="2">
        <f>IFERROR(VLOOKUP($G875,'Breakdown Log'!$B$3:$E$940,2,FALSE),0)</f>
        <v>0</v>
      </c>
      <c r="O875" s="2">
        <f>IFERROR(VLOOKUP($G875,'Breakdown Log'!$B$3:$E$940,3,FALSE),0)</f>
        <v>0</v>
      </c>
      <c r="P875" s="2">
        <f t="shared" si="79"/>
        <v>215</v>
      </c>
      <c r="Q875" s="2">
        <f t="shared" si="80"/>
        <v>365</v>
      </c>
      <c r="R875" s="38">
        <f t="shared" si="81"/>
        <v>1.6610958904109587</v>
      </c>
      <c r="S875" s="76">
        <f t="shared" si="82"/>
        <v>2.82</v>
      </c>
      <c r="T875" s="38">
        <f>2.82/365*N875+'Breakdown Log'!$H$28*P875</f>
        <v>0</v>
      </c>
      <c r="U875" s="78">
        <f>2.82/365*O875+'Breakdown Log'!$H$28*Q875</f>
        <v>0</v>
      </c>
    </row>
    <row r="876" spans="2:21" ht="14.4" customHeight="1" x14ac:dyDescent="0.4">
      <c r="B876" s="30">
        <f t="shared" si="83"/>
        <v>875</v>
      </c>
      <c r="C876" s="2" t="s">
        <v>3</v>
      </c>
      <c r="D876" s="2" t="s">
        <v>839</v>
      </c>
      <c r="E876" s="2">
        <v>140</v>
      </c>
      <c r="F876" s="2" t="s">
        <v>839</v>
      </c>
      <c r="G876" s="2">
        <v>911</v>
      </c>
      <c r="H876" s="2">
        <v>66</v>
      </c>
      <c r="I876" s="2" t="s">
        <v>842</v>
      </c>
      <c r="J876" s="31">
        <v>42298</v>
      </c>
      <c r="K876" s="31">
        <v>44347</v>
      </c>
      <c r="L876" s="31">
        <v>44926</v>
      </c>
      <c r="M876" s="2">
        <f t="shared" si="78"/>
        <v>580</v>
      </c>
      <c r="N876" s="2">
        <f>IFERROR(VLOOKUP($G876,'Breakdown Log'!$B$3:$E$940,2,FALSE),0)</f>
        <v>0</v>
      </c>
      <c r="O876" s="2">
        <f>IFERROR(VLOOKUP($G876,'Breakdown Log'!$B$3:$E$940,3,FALSE),0)</f>
        <v>0</v>
      </c>
      <c r="P876" s="2">
        <f t="shared" si="79"/>
        <v>215</v>
      </c>
      <c r="Q876" s="2">
        <f t="shared" si="80"/>
        <v>365</v>
      </c>
      <c r="R876" s="38">
        <f t="shared" si="81"/>
        <v>1.6610958904109587</v>
      </c>
      <c r="S876" s="76">
        <f t="shared" si="82"/>
        <v>2.82</v>
      </c>
      <c r="T876" s="38">
        <f>2.82/365*N876+'Breakdown Log'!$H$28*P876</f>
        <v>0</v>
      </c>
      <c r="U876" s="78">
        <f>2.82/365*O876+'Breakdown Log'!$H$28*Q876</f>
        <v>0</v>
      </c>
    </row>
    <row r="877" spans="2:21" ht="14.4" customHeight="1" x14ac:dyDescent="0.4">
      <c r="B877" s="30">
        <f t="shared" si="83"/>
        <v>876</v>
      </c>
      <c r="C877" s="2" t="s">
        <v>3</v>
      </c>
      <c r="D877" s="2" t="s">
        <v>839</v>
      </c>
      <c r="E877" s="2">
        <v>140</v>
      </c>
      <c r="F877" s="2" t="s">
        <v>839</v>
      </c>
      <c r="G877" s="2">
        <v>912</v>
      </c>
      <c r="H877" s="2">
        <v>67</v>
      </c>
      <c r="I877" s="2" t="s">
        <v>843</v>
      </c>
      <c r="J877" s="31">
        <v>42402</v>
      </c>
      <c r="K877" s="31">
        <v>44347</v>
      </c>
      <c r="L877" s="31">
        <v>44926</v>
      </c>
      <c r="M877" s="2">
        <f t="shared" si="78"/>
        <v>580</v>
      </c>
      <c r="N877" s="2">
        <f>IFERROR(VLOOKUP($G877,'Breakdown Log'!$B$3:$E$940,2,FALSE),0)</f>
        <v>215</v>
      </c>
      <c r="O877" s="2">
        <f>IFERROR(VLOOKUP($G877,'Breakdown Log'!$B$3:$E$940,3,FALSE),0)</f>
        <v>365</v>
      </c>
      <c r="P877" s="2">
        <f t="shared" si="79"/>
        <v>0</v>
      </c>
      <c r="Q877" s="2">
        <f t="shared" si="80"/>
        <v>0</v>
      </c>
      <c r="R877" s="38">
        <f t="shared" si="81"/>
        <v>1.6610958904109587</v>
      </c>
      <c r="S877" s="76">
        <f t="shared" si="82"/>
        <v>2.82</v>
      </c>
      <c r="T877" s="38">
        <f>2.82/365*N877+'Breakdown Log'!$H$28*P877</f>
        <v>1.6610958904109587</v>
      </c>
      <c r="U877" s="78">
        <f>2.82/365*O877+'Breakdown Log'!$H$28*Q877</f>
        <v>2.82</v>
      </c>
    </row>
    <row r="878" spans="2:21" ht="14.4" customHeight="1" x14ac:dyDescent="0.4">
      <c r="B878" s="30">
        <f t="shared" si="83"/>
        <v>877</v>
      </c>
      <c r="C878" s="2" t="s">
        <v>3</v>
      </c>
      <c r="D878" s="2" t="s">
        <v>839</v>
      </c>
      <c r="E878" s="2">
        <v>140</v>
      </c>
      <c r="F878" s="2" t="s">
        <v>839</v>
      </c>
      <c r="G878" s="2">
        <v>913</v>
      </c>
      <c r="H878" s="2">
        <v>68</v>
      </c>
      <c r="I878" s="2" t="s">
        <v>844</v>
      </c>
      <c r="J878" s="31">
        <v>42269</v>
      </c>
      <c r="K878" s="31">
        <v>44347</v>
      </c>
      <c r="L878" s="31">
        <v>44926</v>
      </c>
      <c r="M878" s="2">
        <f t="shared" si="78"/>
        <v>580</v>
      </c>
      <c r="N878" s="2">
        <f>IFERROR(VLOOKUP($G878,'Breakdown Log'!$B$3:$E$940,2,FALSE),0)</f>
        <v>0</v>
      </c>
      <c r="O878" s="2">
        <f>IFERROR(VLOOKUP($G878,'Breakdown Log'!$B$3:$E$940,3,FALSE),0)</f>
        <v>0</v>
      </c>
      <c r="P878" s="2">
        <f t="shared" si="79"/>
        <v>215</v>
      </c>
      <c r="Q878" s="2">
        <f t="shared" si="80"/>
        <v>365</v>
      </c>
      <c r="R878" s="38">
        <f t="shared" si="81"/>
        <v>1.6610958904109587</v>
      </c>
      <c r="S878" s="76">
        <f t="shared" si="82"/>
        <v>2.82</v>
      </c>
      <c r="T878" s="38">
        <f>2.82/365*N878+'Breakdown Log'!$H$28*P878</f>
        <v>0</v>
      </c>
      <c r="U878" s="78">
        <f>2.82/365*O878+'Breakdown Log'!$H$28*Q878</f>
        <v>0</v>
      </c>
    </row>
    <row r="879" spans="2:21" ht="14.4" customHeight="1" x14ac:dyDescent="0.4">
      <c r="B879" s="30">
        <f t="shared" si="83"/>
        <v>878</v>
      </c>
      <c r="C879" s="2" t="s">
        <v>3</v>
      </c>
      <c r="D879" s="2" t="s">
        <v>839</v>
      </c>
      <c r="E879" s="2">
        <v>140</v>
      </c>
      <c r="F879" s="2" t="s">
        <v>839</v>
      </c>
      <c r="G879" s="2">
        <v>914</v>
      </c>
      <c r="H879" s="2">
        <v>69</v>
      </c>
      <c r="I879" s="2" t="s">
        <v>845</v>
      </c>
      <c r="J879" s="31">
        <v>42324</v>
      </c>
      <c r="K879" s="31">
        <v>44347</v>
      </c>
      <c r="L879" s="31">
        <v>44926</v>
      </c>
      <c r="M879" s="2">
        <f t="shared" si="78"/>
        <v>580</v>
      </c>
      <c r="N879" s="2">
        <f>IFERROR(VLOOKUP($G879,'Breakdown Log'!$B$3:$E$940,2,FALSE),0)</f>
        <v>0</v>
      </c>
      <c r="O879" s="2">
        <f>IFERROR(VLOOKUP($G879,'Breakdown Log'!$B$3:$E$940,3,FALSE),0)</f>
        <v>0</v>
      </c>
      <c r="P879" s="2">
        <f t="shared" si="79"/>
        <v>215</v>
      </c>
      <c r="Q879" s="2">
        <f t="shared" si="80"/>
        <v>365</v>
      </c>
      <c r="R879" s="38">
        <f t="shared" si="81"/>
        <v>1.6610958904109587</v>
      </c>
      <c r="S879" s="76">
        <f t="shared" si="82"/>
        <v>2.82</v>
      </c>
      <c r="T879" s="38">
        <f>2.82/365*N879+'Breakdown Log'!$H$28*P879</f>
        <v>0</v>
      </c>
      <c r="U879" s="78">
        <f>2.82/365*O879+'Breakdown Log'!$H$28*Q879</f>
        <v>0</v>
      </c>
    </row>
    <row r="880" spans="2:21" ht="14.4" customHeight="1" x14ac:dyDescent="0.4">
      <c r="B880" s="30">
        <f t="shared" si="83"/>
        <v>879</v>
      </c>
      <c r="C880" s="2" t="s">
        <v>3</v>
      </c>
      <c r="D880" s="2" t="s">
        <v>839</v>
      </c>
      <c r="E880" s="2">
        <v>140</v>
      </c>
      <c r="F880" s="2" t="s">
        <v>839</v>
      </c>
      <c r="G880" s="2">
        <v>915</v>
      </c>
      <c r="H880" s="2">
        <v>70</v>
      </c>
      <c r="I880" s="2" t="s">
        <v>846</v>
      </c>
      <c r="J880" s="31">
        <v>42293</v>
      </c>
      <c r="K880" s="31">
        <v>44347</v>
      </c>
      <c r="L880" s="31">
        <v>44926</v>
      </c>
      <c r="M880" s="2">
        <f t="shared" si="78"/>
        <v>580</v>
      </c>
      <c r="N880" s="2">
        <f>IFERROR(VLOOKUP($G880,'Breakdown Log'!$B$3:$E$940,2,FALSE),0)</f>
        <v>0</v>
      </c>
      <c r="O880" s="2">
        <f>IFERROR(VLOOKUP($G880,'Breakdown Log'!$B$3:$E$940,3,FALSE),0)</f>
        <v>0</v>
      </c>
      <c r="P880" s="2">
        <f t="shared" si="79"/>
        <v>215</v>
      </c>
      <c r="Q880" s="2">
        <f t="shared" si="80"/>
        <v>365</v>
      </c>
      <c r="R880" s="38">
        <f t="shared" si="81"/>
        <v>1.6610958904109587</v>
      </c>
      <c r="S880" s="76">
        <f t="shared" si="82"/>
        <v>2.82</v>
      </c>
      <c r="T880" s="38">
        <f>2.82/365*N880+'Breakdown Log'!$H$28*P880</f>
        <v>0</v>
      </c>
      <c r="U880" s="78">
        <f>2.82/365*O880+'Breakdown Log'!$H$28*Q880</f>
        <v>0</v>
      </c>
    </row>
    <row r="881" spans="2:21" ht="14.4" customHeight="1" x14ac:dyDescent="0.4">
      <c r="B881" s="30">
        <f t="shared" si="83"/>
        <v>880</v>
      </c>
      <c r="C881" s="2" t="s">
        <v>3</v>
      </c>
      <c r="D881" s="2" t="s">
        <v>839</v>
      </c>
      <c r="E881" s="2">
        <v>140</v>
      </c>
      <c r="F881" s="2" t="s">
        <v>839</v>
      </c>
      <c r="G881" s="2">
        <v>916</v>
      </c>
      <c r="H881" s="2">
        <v>71</v>
      </c>
      <c r="I881" s="2" t="s">
        <v>847</v>
      </c>
      <c r="J881" s="31">
        <v>42915</v>
      </c>
      <c r="K881" s="31">
        <v>44347</v>
      </c>
      <c r="L881" s="31">
        <v>44926</v>
      </c>
      <c r="M881" s="2">
        <f t="shared" si="78"/>
        <v>580</v>
      </c>
      <c r="N881" s="2">
        <f>IFERROR(VLOOKUP($G881,'Breakdown Log'!$B$3:$E$940,2,FALSE),0)</f>
        <v>0</v>
      </c>
      <c r="O881" s="2">
        <f>IFERROR(VLOOKUP($G881,'Breakdown Log'!$B$3:$E$940,3,FALSE),0)</f>
        <v>0</v>
      </c>
      <c r="P881" s="2">
        <f t="shared" si="79"/>
        <v>215</v>
      </c>
      <c r="Q881" s="2">
        <f t="shared" si="80"/>
        <v>365</v>
      </c>
      <c r="R881" s="38">
        <f t="shared" si="81"/>
        <v>1.6610958904109587</v>
      </c>
      <c r="S881" s="76">
        <f t="shared" si="82"/>
        <v>2.82</v>
      </c>
      <c r="T881" s="38">
        <f>2.82/365*N881+'Breakdown Log'!$H$28*P881</f>
        <v>0</v>
      </c>
      <c r="U881" s="78">
        <f>2.82/365*O881+'Breakdown Log'!$H$28*Q881</f>
        <v>0</v>
      </c>
    </row>
    <row r="882" spans="2:21" ht="14.4" customHeight="1" x14ac:dyDescent="0.4">
      <c r="B882" s="30">
        <f t="shared" si="83"/>
        <v>881</v>
      </c>
      <c r="C882" s="2" t="s">
        <v>3</v>
      </c>
      <c r="D882" s="2" t="s">
        <v>839</v>
      </c>
      <c r="E882" s="2">
        <v>140</v>
      </c>
      <c r="F882" s="2" t="s">
        <v>839</v>
      </c>
      <c r="G882" s="2">
        <v>917</v>
      </c>
      <c r="H882" s="2">
        <v>72</v>
      </c>
      <c r="I882" s="2" t="s">
        <v>848</v>
      </c>
      <c r="J882" s="31">
        <v>42749</v>
      </c>
      <c r="K882" s="31">
        <v>44347</v>
      </c>
      <c r="L882" s="31">
        <v>44926</v>
      </c>
      <c r="M882" s="2">
        <f t="shared" si="78"/>
        <v>580</v>
      </c>
      <c r="N882" s="2">
        <f>IFERROR(VLOOKUP($G882,'Breakdown Log'!$B$3:$E$940,2,FALSE),0)</f>
        <v>0</v>
      </c>
      <c r="O882" s="2">
        <f>IFERROR(VLOOKUP($G882,'Breakdown Log'!$B$3:$E$940,3,FALSE),0)</f>
        <v>0</v>
      </c>
      <c r="P882" s="2">
        <f t="shared" si="79"/>
        <v>215</v>
      </c>
      <c r="Q882" s="2">
        <f t="shared" si="80"/>
        <v>365</v>
      </c>
      <c r="R882" s="38">
        <f t="shared" si="81"/>
        <v>1.6610958904109587</v>
      </c>
      <c r="S882" s="76">
        <f t="shared" si="82"/>
        <v>2.82</v>
      </c>
      <c r="T882" s="38">
        <f>2.82/365*N882+'Breakdown Log'!$H$28*P882</f>
        <v>0</v>
      </c>
      <c r="U882" s="78">
        <f>2.82/365*O882+'Breakdown Log'!$H$28*Q882</f>
        <v>0</v>
      </c>
    </row>
    <row r="883" spans="2:21" ht="14.4" customHeight="1" x14ac:dyDescent="0.4">
      <c r="B883" s="30">
        <f t="shared" si="83"/>
        <v>882</v>
      </c>
      <c r="C883" s="2" t="s">
        <v>3</v>
      </c>
      <c r="D883" s="2" t="s">
        <v>839</v>
      </c>
      <c r="E883" s="2">
        <v>140</v>
      </c>
      <c r="F883" s="2" t="s">
        <v>839</v>
      </c>
      <c r="G883" s="2">
        <v>918</v>
      </c>
      <c r="H883" s="2">
        <v>73</v>
      </c>
      <c r="I883" s="2" t="s">
        <v>849</v>
      </c>
      <c r="J883" s="31">
        <v>42403</v>
      </c>
      <c r="K883" s="31">
        <v>44347</v>
      </c>
      <c r="L883" s="31">
        <v>44926</v>
      </c>
      <c r="M883" s="2">
        <f t="shared" si="78"/>
        <v>580</v>
      </c>
      <c r="N883" s="2">
        <f>IFERROR(VLOOKUP($G883,'Breakdown Log'!$B$3:$E$940,2,FALSE),0)</f>
        <v>215</v>
      </c>
      <c r="O883" s="2">
        <f>IFERROR(VLOOKUP($G883,'Breakdown Log'!$B$3:$E$940,3,FALSE),0)</f>
        <v>365</v>
      </c>
      <c r="P883" s="2">
        <f t="shared" si="79"/>
        <v>0</v>
      </c>
      <c r="Q883" s="2">
        <f t="shared" si="80"/>
        <v>0</v>
      </c>
      <c r="R883" s="38">
        <f t="shared" si="81"/>
        <v>1.6610958904109587</v>
      </c>
      <c r="S883" s="76">
        <f t="shared" si="82"/>
        <v>2.82</v>
      </c>
      <c r="T883" s="38">
        <f>2.82/365*N883+'Breakdown Log'!$H$28*P883</f>
        <v>1.6610958904109587</v>
      </c>
      <c r="U883" s="78">
        <f>2.82/365*O883+'Breakdown Log'!$H$28*Q883</f>
        <v>2.82</v>
      </c>
    </row>
    <row r="884" spans="2:21" ht="14.4" customHeight="1" x14ac:dyDescent="0.4">
      <c r="B884" s="30">
        <f t="shared" si="83"/>
        <v>883</v>
      </c>
      <c r="C884" s="2" t="s">
        <v>3</v>
      </c>
      <c r="D884" s="2" t="s">
        <v>839</v>
      </c>
      <c r="E884" s="2">
        <v>140</v>
      </c>
      <c r="F884" s="2" t="s">
        <v>839</v>
      </c>
      <c r="G884" s="2">
        <v>919</v>
      </c>
      <c r="H884" s="2">
        <v>74</v>
      </c>
      <c r="I884" s="2" t="s">
        <v>850</v>
      </c>
      <c r="J884" s="31">
        <v>42362</v>
      </c>
      <c r="K884" s="31">
        <v>44347</v>
      </c>
      <c r="L884" s="31">
        <v>44926</v>
      </c>
      <c r="M884" s="2">
        <f t="shared" si="78"/>
        <v>580</v>
      </c>
      <c r="N884" s="2">
        <f>IFERROR(VLOOKUP($G884,'Breakdown Log'!$B$3:$E$940,2,FALSE),0)</f>
        <v>215</v>
      </c>
      <c r="O884" s="2">
        <f>IFERROR(VLOOKUP($G884,'Breakdown Log'!$B$3:$E$940,3,FALSE),0)</f>
        <v>365</v>
      </c>
      <c r="P884" s="2">
        <f t="shared" si="79"/>
        <v>0</v>
      </c>
      <c r="Q884" s="2">
        <f t="shared" si="80"/>
        <v>0</v>
      </c>
      <c r="R884" s="38">
        <f t="shared" si="81"/>
        <v>1.6610958904109587</v>
      </c>
      <c r="S884" s="76">
        <f t="shared" si="82"/>
        <v>2.82</v>
      </c>
      <c r="T884" s="38">
        <f>2.82/365*N884+'Breakdown Log'!$H$28*P884</f>
        <v>1.6610958904109587</v>
      </c>
      <c r="U884" s="78">
        <f>2.82/365*O884+'Breakdown Log'!$H$28*Q884</f>
        <v>2.82</v>
      </c>
    </row>
    <row r="885" spans="2:21" ht="14.4" customHeight="1" x14ac:dyDescent="0.4">
      <c r="B885" s="30">
        <f t="shared" si="83"/>
        <v>884</v>
      </c>
      <c r="C885" s="2" t="s">
        <v>3</v>
      </c>
      <c r="D885" s="2" t="s">
        <v>839</v>
      </c>
      <c r="E885" s="2">
        <v>140</v>
      </c>
      <c r="F885" s="2" t="s">
        <v>839</v>
      </c>
      <c r="G885" s="2">
        <v>920</v>
      </c>
      <c r="H885" s="2">
        <v>75</v>
      </c>
      <c r="I885" s="2" t="s">
        <v>851</v>
      </c>
      <c r="J885" s="31">
        <v>42401</v>
      </c>
      <c r="K885" s="31">
        <v>44347</v>
      </c>
      <c r="L885" s="31">
        <v>44926</v>
      </c>
      <c r="M885" s="2">
        <f t="shared" si="78"/>
        <v>580</v>
      </c>
      <c r="N885" s="2">
        <f>IFERROR(VLOOKUP($G885,'Breakdown Log'!$B$3:$E$940,2,FALSE),0)</f>
        <v>0</v>
      </c>
      <c r="O885" s="2">
        <f>IFERROR(VLOOKUP($G885,'Breakdown Log'!$B$3:$E$940,3,FALSE),0)</f>
        <v>0</v>
      </c>
      <c r="P885" s="2">
        <f t="shared" si="79"/>
        <v>215</v>
      </c>
      <c r="Q885" s="2">
        <f t="shared" si="80"/>
        <v>365</v>
      </c>
      <c r="R885" s="38">
        <f t="shared" si="81"/>
        <v>1.6610958904109587</v>
      </c>
      <c r="S885" s="76">
        <f t="shared" si="82"/>
        <v>2.82</v>
      </c>
      <c r="T885" s="38">
        <f>2.82/365*N885+'Breakdown Log'!$H$28*P885</f>
        <v>0</v>
      </c>
      <c r="U885" s="78">
        <f>2.82/365*O885+'Breakdown Log'!$H$28*Q885</f>
        <v>0</v>
      </c>
    </row>
    <row r="886" spans="2:21" ht="14.4" customHeight="1" x14ac:dyDescent="0.4">
      <c r="B886" s="30">
        <f t="shared" si="83"/>
        <v>885</v>
      </c>
      <c r="C886" s="2" t="s">
        <v>3</v>
      </c>
      <c r="D886" s="2" t="s">
        <v>839</v>
      </c>
      <c r="E886" s="2">
        <v>140</v>
      </c>
      <c r="F886" s="2" t="s">
        <v>839</v>
      </c>
      <c r="G886" s="2">
        <v>921</v>
      </c>
      <c r="H886" s="2">
        <v>76</v>
      </c>
      <c r="I886" s="2" t="s">
        <v>852</v>
      </c>
      <c r="J886" s="31">
        <v>42330</v>
      </c>
      <c r="K886" s="31">
        <v>44347</v>
      </c>
      <c r="L886" s="31">
        <v>44926</v>
      </c>
      <c r="M886" s="2">
        <f t="shared" si="78"/>
        <v>580</v>
      </c>
      <c r="N886" s="2">
        <f>IFERROR(VLOOKUP($G886,'Breakdown Log'!$B$3:$E$940,2,FALSE),0)</f>
        <v>0</v>
      </c>
      <c r="O886" s="2">
        <f>IFERROR(VLOOKUP($G886,'Breakdown Log'!$B$3:$E$940,3,FALSE),0)</f>
        <v>0</v>
      </c>
      <c r="P886" s="2">
        <f t="shared" si="79"/>
        <v>215</v>
      </c>
      <c r="Q886" s="2">
        <f t="shared" si="80"/>
        <v>365</v>
      </c>
      <c r="R886" s="38">
        <f t="shared" si="81"/>
        <v>1.6610958904109587</v>
      </c>
      <c r="S886" s="76">
        <f t="shared" si="82"/>
        <v>2.82</v>
      </c>
      <c r="T886" s="38">
        <f>2.82/365*N886+'Breakdown Log'!$H$28*P886</f>
        <v>0</v>
      </c>
      <c r="U886" s="78">
        <f>2.82/365*O886+'Breakdown Log'!$H$28*Q886</f>
        <v>0</v>
      </c>
    </row>
    <row r="887" spans="2:21" ht="14.4" customHeight="1" x14ac:dyDescent="0.4">
      <c r="B887" s="30">
        <f t="shared" si="83"/>
        <v>886</v>
      </c>
      <c r="C887" s="2" t="s">
        <v>3</v>
      </c>
      <c r="D887" s="2" t="s">
        <v>839</v>
      </c>
      <c r="E887" s="2">
        <v>140</v>
      </c>
      <c r="F887" s="2" t="s">
        <v>839</v>
      </c>
      <c r="G887" s="2">
        <v>922</v>
      </c>
      <c r="H887" s="2">
        <v>77</v>
      </c>
      <c r="I887" s="2" t="s">
        <v>853</v>
      </c>
      <c r="J887" s="31">
        <v>42406</v>
      </c>
      <c r="K887" s="31">
        <v>44347</v>
      </c>
      <c r="L887" s="31">
        <v>44926</v>
      </c>
      <c r="M887" s="2">
        <f t="shared" si="78"/>
        <v>580</v>
      </c>
      <c r="N887" s="2">
        <f>IFERROR(VLOOKUP($G887,'Breakdown Log'!$B$3:$E$940,2,FALSE),0)</f>
        <v>215</v>
      </c>
      <c r="O887" s="2">
        <f>IFERROR(VLOOKUP($G887,'Breakdown Log'!$B$3:$E$940,3,FALSE),0)</f>
        <v>365</v>
      </c>
      <c r="P887" s="2">
        <f t="shared" si="79"/>
        <v>0</v>
      </c>
      <c r="Q887" s="2">
        <f t="shared" si="80"/>
        <v>0</v>
      </c>
      <c r="R887" s="38">
        <f t="shared" si="81"/>
        <v>1.6610958904109587</v>
      </c>
      <c r="S887" s="76">
        <f t="shared" si="82"/>
        <v>2.82</v>
      </c>
      <c r="T887" s="38">
        <f>2.82/365*N887+'Breakdown Log'!$H$28*P887</f>
        <v>1.6610958904109587</v>
      </c>
      <c r="U887" s="78">
        <f>2.82/365*O887+'Breakdown Log'!$H$28*Q887</f>
        <v>2.82</v>
      </c>
    </row>
    <row r="888" spans="2:21" ht="14.4" customHeight="1" x14ac:dyDescent="0.4">
      <c r="B888" s="30">
        <f t="shared" si="83"/>
        <v>887</v>
      </c>
      <c r="C888" s="2" t="s">
        <v>3</v>
      </c>
      <c r="D888" s="2" t="s">
        <v>839</v>
      </c>
      <c r="E888" s="2">
        <v>140</v>
      </c>
      <c r="F888" s="2" t="s">
        <v>839</v>
      </c>
      <c r="G888" s="2">
        <v>923</v>
      </c>
      <c r="H888" s="2">
        <v>78</v>
      </c>
      <c r="I888" s="2" t="s">
        <v>854</v>
      </c>
      <c r="J888" s="31">
        <v>42403</v>
      </c>
      <c r="K888" s="31">
        <v>44347</v>
      </c>
      <c r="L888" s="31">
        <v>44926</v>
      </c>
      <c r="M888" s="2">
        <f t="shared" si="78"/>
        <v>580</v>
      </c>
      <c r="N888" s="2">
        <f>IFERROR(VLOOKUP($G888,'Breakdown Log'!$B$3:$E$940,2,FALSE),0)</f>
        <v>0</v>
      </c>
      <c r="O888" s="2">
        <f>IFERROR(VLOOKUP($G888,'Breakdown Log'!$B$3:$E$940,3,FALSE),0)</f>
        <v>0</v>
      </c>
      <c r="P888" s="2">
        <f t="shared" si="79"/>
        <v>215</v>
      </c>
      <c r="Q888" s="2">
        <f t="shared" si="80"/>
        <v>365</v>
      </c>
      <c r="R888" s="38">
        <f t="shared" si="81"/>
        <v>1.6610958904109587</v>
      </c>
      <c r="S888" s="76">
        <f t="shared" si="82"/>
        <v>2.82</v>
      </c>
      <c r="T888" s="38">
        <f>2.82/365*N888+'Breakdown Log'!$H$28*P888</f>
        <v>0</v>
      </c>
      <c r="U888" s="78">
        <f>2.82/365*O888+'Breakdown Log'!$H$28*Q888</f>
        <v>0</v>
      </c>
    </row>
    <row r="889" spans="2:21" ht="14.4" customHeight="1" x14ac:dyDescent="0.4">
      <c r="B889" s="30">
        <f t="shared" si="83"/>
        <v>888</v>
      </c>
      <c r="C889" s="2" t="s">
        <v>3</v>
      </c>
      <c r="D889" s="2" t="s">
        <v>839</v>
      </c>
      <c r="E889" s="2">
        <v>140</v>
      </c>
      <c r="F889" s="2" t="s">
        <v>839</v>
      </c>
      <c r="G889" s="2">
        <v>924</v>
      </c>
      <c r="H889" s="2">
        <v>79</v>
      </c>
      <c r="I889" s="2" t="s">
        <v>855</v>
      </c>
      <c r="J889" s="31">
        <v>42402</v>
      </c>
      <c r="K889" s="31">
        <v>44347</v>
      </c>
      <c r="L889" s="31">
        <v>44926</v>
      </c>
      <c r="M889" s="2">
        <f t="shared" si="78"/>
        <v>580</v>
      </c>
      <c r="N889" s="2">
        <f>IFERROR(VLOOKUP($G889,'Breakdown Log'!$B$3:$E$940,2,FALSE),0)</f>
        <v>0</v>
      </c>
      <c r="O889" s="2">
        <f>IFERROR(VLOOKUP($G889,'Breakdown Log'!$B$3:$E$940,3,FALSE),0)</f>
        <v>0</v>
      </c>
      <c r="P889" s="2">
        <f t="shared" si="79"/>
        <v>215</v>
      </c>
      <c r="Q889" s="2">
        <f t="shared" si="80"/>
        <v>365</v>
      </c>
      <c r="R889" s="38">
        <f t="shared" si="81"/>
        <v>1.6610958904109587</v>
      </c>
      <c r="S889" s="76">
        <f t="shared" si="82"/>
        <v>2.82</v>
      </c>
      <c r="T889" s="38">
        <f>2.82/365*N889+'Breakdown Log'!$H$28*P889</f>
        <v>0</v>
      </c>
      <c r="U889" s="78">
        <f>2.82/365*O889+'Breakdown Log'!$H$28*Q889</f>
        <v>0</v>
      </c>
    </row>
    <row r="890" spans="2:21" ht="14.4" customHeight="1" x14ac:dyDescent="0.4">
      <c r="B890" s="30">
        <f t="shared" si="83"/>
        <v>889</v>
      </c>
      <c r="C890" s="2" t="s">
        <v>3</v>
      </c>
      <c r="D890" s="2" t="s">
        <v>839</v>
      </c>
      <c r="E890" s="2">
        <v>140</v>
      </c>
      <c r="F890" s="2" t="s">
        <v>839</v>
      </c>
      <c r="G890" s="2">
        <v>925</v>
      </c>
      <c r="H890" s="2">
        <v>80</v>
      </c>
      <c r="I890" s="2" t="s">
        <v>856</v>
      </c>
      <c r="J890" s="31">
        <v>42325</v>
      </c>
      <c r="K890" s="31">
        <v>44347</v>
      </c>
      <c r="L890" s="31">
        <v>44926</v>
      </c>
      <c r="M890" s="2">
        <f t="shared" si="78"/>
        <v>580</v>
      </c>
      <c r="N890" s="2">
        <f>IFERROR(VLOOKUP($G890,'Breakdown Log'!$B$3:$E$940,2,FALSE),0)</f>
        <v>215</v>
      </c>
      <c r="O890" s="2">
        <f>IFERROR(VLOOKUP($G890,'Breakdown Log'!$B$3:$E$940,3,FALSE),0)</f>
        <v>365</v>
      </c>
      <c r="P890" s="2">
        <f t="shared" si="79"/>
        <v>0</v>
      </c>
      <c r="Q890" s="2">
        <f t="shared" si="80"/>
        <v>0</v>
      </c>
      <c r="R890" s="38">
        <f t="shared" si="81"/>
        <v>1.6610958904109587</v>
      </c>
      <c r="S890" s="76">
        <f t="shared" si="82"/>
        <v>2.82</v>
      </c>
      <c r="T890" s="38">
        <f>2.82/365*N890+'Breakdown Log'!$H$28*P890</f>
        <v>1.6610958904109587</v>
      </c>
      <c r="U890" s="78">
        <f>2.82/365*O890+'Breakdown Log'!$H$28*Q890</f>
        <v>2.82</v>
      </c>
    </row>
    <row r="891" spans="2:21" ht="14.4" customHeight="1" x14ac:dyDescent="0.4">
      <c r="B891" s="30">
        <f t="shared" si="83"/>
        <v>890</v>
      </c>
      <c r="C891" s="2" t="s">
        <v>3</v>
      </c>
      <c r="D891" s="2" t="s">
        <v>839</v>
      </c>
      <c r="E891" s="2">
        <v>140</v>
      </c>
      <c r="F891" s="2" t="s">
        <v>839</v>
      </c>
      <c r="G891" s="2">
        <v>926</v>
      </c>
      <c r="H891" s="2">
        <v>81</v>
      </c>
      <c r="I891" s="2" t="s">
        <v>857</v>
      </c>
      <c r="J891" s="31">
        <v>42672</v>
      </c>
      <c r="K891" s="31">
        <v>44347</v>
      </c>
      <c r="L891" s="31">
        <v>44926</v>
      </c>
      <c r="M891" s="2">
        <f t="shared" si="78"/>
        <v>580</v>
      </c>
      <c r="N891" s="2">
        <f>IFERROR(VLOOKUP($G891,'Breakdown Log'!$B$3:$E$940,2,FALSE),0)</f>
        <v>0</v>
      </c>
      <c r="O891" s="2">
        <f>IFERROR(VLOOKUP($G891,'Breakdown Log'!$B$3:$E$940,3,FALSE),0)</f>
        <v>0</v>
      </c>
      <c r="P891" s="2">
        <f t="shared" si="79"/>
        <v>215</v>
      </c>
      <c r="Q891" s="2">
        <f t="shared" si="80"/>
        <v>365</v>
      </c>
      <c r="R891" s="38">
        <f t="shared" si="81"/>
        <v>1.6610958904109587</v>
      </c>
      <c r="S891" s="76">
        <f t="shared" si="82"/>
        <v>2.82</v>
      </c>
      <c r="T891" s="38">
        <f>2.82/365*N891+'Breakdown Log'!$H$28*P891</f>
        <v>0</v>
      </c>
      <c r="U891" s="78">
        <f>2.82/365*O891+'Breakdown Log'!$H$28*Q891</f>
        <v>0</v>
      </c>
    </row>
    <row r="892" spans="2:21" ht="14.4" customHeight="1" x14ac:dyDescent="0.4">
      <c r="B892" s="30">
        <f t="shared" si="83"/>
        <v>891</v>
      </c>
      <c r="C892" s="2" t="s">
        <v>3</v>
      </c>
      <c r="D892" s="2" t="s">
        <v>839</v>
      </c>
      <c r="E892" s="2">
        <v>140</v>
      </c>
      <c r="F892" s="2" t="s">
        <v>839</v>
      </c>
      <c r="G892" s="2">
        <v>927</v>
      </c>
      <c r="H892" s="2">
        <v>82</v>
      </c>
      <c r="I892" s="2" t="s">
        <v>858</v>
      </c>
      <c r="J892" s="31">
        <v>42269</v>
      </c>
      <c r="K892" s="31">
        <v>44347</v>
      </c>
      <c r="L892" s="31">
        <v>44926</v>
      </c>
      <c r="M892" s="2">
        <f t="shared" si="78"/>
        <v>580</v>
      </c>
      <c r="N892" s="2">
        <f>IFERROR(VLOOKUP($G892,'Breakdown Log'!$B$3:$E$940,2,FALSE),0)</f>
        <v>0</v>
      </c>
      <c r="O892" s="2">
        <f>IFERROR(VLOOKUP($G892,'Breakdown Log'!$B$3:$E$940,3,FALSE),0)</f>
        <v>0</v>
      </c>
      <c r="P892" s="2">
        <f t="shared" si="79"/>
        <v>215</v>
      </c>
      <c r="Q892" s="2">
        <f t="shared" si="80"/>
        <v>365</v>
      </c>
      <c r="R892" s="38">
        <f t="shared" si="81"/>
        <v>1.6610958904109587</v>
      </c>
      <c r="S892" s="76">
        <f t="shared" si="82"/>
        <v>2.82</v>
      </c>
      <c r="T892" s="38">
        <f>2.82/365*N892+'Breakdown Log'!$H$28*P892</f>
        <v>0</v>
      </c>
      <c r="U892" s="78">
        <f>2.82/365*O892+'Breakdown Log'!$H$28*Q892</f>
        <v>0</v>
      </c>
    </row>
    <row r="893" spans="2:21" ht="14.4" customHeight="1" x14ac:dyDescent="0.4">
      <c r="B893" s="30">
        <f t="shared" si="83"/>
        <v>892</v>
      </c>
      <c r="C893" s="2" t="s">
        <v>3</v>
      </c>
      <c r="D893" s="2" t="s">
        <v>839</v>
      </c>
      <c r="E893" s="2">
        <v>140</v>
      </c>
      <c r="F893" s="2" t="s">
        <v>839</v>
      </c>
      <c r="G893" s="2">
        <v>928</v>
      </c>
      <c r="H893" s="2">
        <v>83</v>
      </c>
      <c r="I893" s="2" t="s">
        <v>859</v>
      </c>
      <c r="J893" s="31">
        <v>42404</v>
      </c>
      <c r="K893" s="31">
        <v>44347</v>
      </c>
      <c r="L893" s="31">
        <v>44926</v>
      </c>
      <c r="M893" s="2">
        <f t="shared" si="78"/>
        <v>580</v>
      </c>
      <c r="N893" s="2">
        <f>IFERROR(VLOOKUP($G893,'Breakdown Log'!$B$3:$E$940,2,FALSE),0)</f>
        <v>0</v>
      </c>
      <c r="O893" s="2">
        <f>IFERROR(VLOOKUP($G893,'Breakdown Log'!$B$3:$E$940,3,FALSE),0)</f>
        <v>0</v>
      </c>
      <c r="P893" s="2">
        <f t="shared" si="79"/>
        <v>215</v>
      </c>
      <c r="Q893" s="2">
        <f t="shared" si="80"/>
        <v>365</v>
      </c>
      <c r="R893" s="38">
        <f t="shared" si="81"/>
        <v>1.6610958904109587</v>
      </c>
      <c r="S893" s="76">
        <f t="shared" si="82"/>
        <v>2.82</v>
      </c>
      <c r="T893" s="38">
        <f>2.82/365*N893+'Breakdown Log'!$H$28*P893</f>
        <v>0</v>
      </c>
      <c r="U893" s="78">
        <f>2.82/365*O893+'Breakdown Log'!$H$28*Q893</f>
        <v>0</v>
      </c>
    </row>
    <row r="894" spans="2:21" ht="14.4" customHeight="1" x14ac:dyDescent="0.4">
      <c r="B894" s="30">
        <f t="shared" si="83"/>
        <v>893</v>
      </c>
      <c r="C894" s="2" t="s">
        <v>3</v>
      </c>
      <c r="D894" s="2" t="s">
        <v>839</v>
      </c>
      <c r="E894" s="2">
        <v>140</v>
      </c>
      <c r="F894" s="2" t="s">
        <v>839</v>
      </c>
      <c r="G894" s="2">
        <v>929</v>
      </c>
      <c r="H894" s="2">
        <v>84</v>
      </c>
      <c r="I894" s="2" t="s">
        <v>860</v>
      </c>
      <c r="J894" s="31">
        <v>42345</v>
      </c>
      <c r="K894" s="31">
        <v>44347</v>
      </c>
      <c r="L894" s="31">
        <v>44926</v>
      </c>
      <c r="M894" s="2">
        <f t="shared" si="78"/>
        <v>580</v>
      </c>
      <c r="N894" s="2">
        <f>IFERROR(VLOOKUP($G894,'Breakdown Log'!$B$3:$E$940,2,FALSE),0)</f>
        <v>215</v>
      </c>
      <c r="O894" s="2">
        <f>IFERROR(VLOOKUP($G894,'Breakdown Log'!$B$3:$E$940,3,FALSE),0)</f>
        <v>365</v>
      </c>
      <c r="P894" s="2">
        <f t="shared" si="79"/>
        <v>0</v>
      </c>
      <c r="Q894" s="2">
        <f t="shared" si="80"/>
        <v>0</v>
      </c>
      <c r="R894" s="38">
        <f t="shared" si="81"/>
        <v>1.6610958904109587</v>
      </c>
      <c r="S894" s="76">
        <f t="shared" si="82"/>
        <v>2.82</v>
      </c>
      <c r="T894" s="38">
        <f>2.82/365*N894+'Breakdown Log'!$H$28*P894</f>
        <v>1.6610958904109587</v>
      </c>
      <c r="U894" s="78">
        <f>2.82/365*O894+'Breakdown Log'!$H$28*Q894</f>
        <v>2.82</v>
      </c>
    </row>
    <row r="895" spans="2:21" ht="14.4" customHeight="1" x14ac:dyDescent="0.4">
      <c r="B895" s="30">
        <f t="shared" si="83"/>
        <v>894</v>
      </c>
      <c r="C895" s="2" t="s">
        <v>3</v>
      </c>
      <c r="D895" s="2" t="s">
        <v>839</v>
      </c>
      <c r="E895" s="2">
        <v>140</v>
      </c>
      <c r="F895" s="2" t="s">
        <v>839</v>
      </c>
      <c r="G895" s="2">
        <v>930</v>
      </c>
      <c r="H895" s="2">
        <v>85</v>
      </c>
      <c r="I895" s="2" t="s">
        <v>861</v>
      </c>
      <c r="J895" s="31">
        <v>42672</v>
      </c>
      <c r="K895" s="31">
        <v>44347</v>
      </c>
      <c r="L895" s="31">
        <v>44926</v>
      </c>
      <c r="M895" s="2">
        <f t="shared" si="78"/>
        <v>580</v>
      </c>
      <c r="N895" s="2">
        <f>IFERROR(VLOOKUP($G895,'Breakdown Log'!$B$3:$E$940,2,FALSE),0)</f>
        <v>215</v>
      </c>
      <c r="O895" s="2">
        <f>IFERROR(VLOOKUP($G895,'Breakdown Log'!$B$3:$E$940,3,FALSE),0)</f>
        <v>365</v>
      </c>
      <c r="P895" s="2">
        <f t="shared" si="79"/>
        <v>0</v>
      </c>
      <c r="Q895" s="2">
        <f t="shared" si="80"/>
        <v>0</v>
      </c>
      <c r="R895" s="38">
        <f t="shared" si="81"/>
        <v>1.6610958904109587</v>
      </c>
      <c r="S895" s="76">
        <f t="shared" si="82"/>
        <v>2.82</v>
      </c>
      <c r="T895" s="38">
        <f>2.82/365*N895+'Breakdown Log'!$H$28*P895</f>
        <v>1.6610958904109587</v>
      </c>
      <c r="U895" s="78">
        <f>2.82/365*O895+'Breakdown Log'!$H$28*Q895</f>
        <v>2.82</v>
      </c>
    </row>
    <row r="896" spans="2:21" ht="14.4" customHeight="1" x14ac:dyDescent="0.4">
      <c r="B896" s="30">
        <f t="shared" si="83"/>
        <v>895</v>
      </c>
      <c r="C896" s="2" t="s">
        <v>3</v>
      </c>
      <c r="D896" s="2" t="s">
        <v>839</v>
      </c>
      <c r="E896" s="2">
        <v>140</v>
      </c>
      <c r="F896" s="2" t="s">
        <v>839</v>
      </c>
      <c r="G896" s="2">
        <v>931</v>
      </c>
      <c r="H896" s="2">
        <v>86</v>
      </c>
      <c r="I896" s="2" t="s">
        <v>862</v>
      </c>
      <c r="J896" s="31">
        <v>42302</v>
      </c>
      <c r="K896" s="31">
        <v>44347</v>
      </c>
      <c r="L896" s="31">
        <v>44926</v>
      </c>
      <c r="M896" s="2">
        <f t="shared" si="78"/>
        <v>580</v>
      </c>
      <c r="N896" s="2">
        <f>IFERROR(VLOOKUP($G896,'Breakdown Log'!$B$3:$E$940,2,FALSE),0)</f>
        <v>0</v>
      </c>
      <c r="O896" s="2">
        <f>IFERROR(VLOOKUP($G896,'Breakdown Log'!$B$3:$E$940,3,FALSE),0)</f>
        <v>0</v>
      </c>
      <c r="P896" s="2">
        <f t="shared" si="79"/>
        <v>215</v>
      </c>
      <c r="Q896" s="2">
        <f t="shared" si="80"/>
        <v>365</v>
      </c>
      <c r="R896" s="38">
        <f t="shared" si="81"/>
        <v>1.6610958904109587</v>
      </c>
      <c r="S896" s="76">
        <f t="shared" si="82"/>
        <v>2.82</v>
      </c>
      <c r="T896" s="38">
        <f>2.82/365*N896+'Breakdown Log'!$H$28*P896</f>
        <v>0</v>
      </c>
      <c r="U896" s="78">
        <f>2.82/365*O896+'Breakdown Log'!$H$28*Q896</f>
        <v>0</v>
      </c>
    </row>
    <row r="897" spans="2:21" ht="14.4" customHeight="1" x14ac:dyDescent="0.4">
      <c r="B897" s="30">
        <f t="shared" si="83"/>
        <v>896</v>
      </c>
      <c r="C897" s="2" t="s">
        <v>287</v>
      </c>
      <c r="D897" s="2" t="s">
        <v>785</v>
      </c>
      <c r="E897" s="2">
        <v>977</v>
      </c>
      <c r="F897" s="2" t="s">
        <v>794</v>
      </c>
      <c r="G897" s="2">
        <v>932</v>
      </c>
      <c r="H897" s="2">
        <v>12</v>
      </c>
      <c r="I897" s="2" t="s">
        <v>792</v>
      </c>
      <c r="J897" s="31">
        <v>42755</v>
      </c>
      <c r="K897" s="31">
        <v>44347</v>
      </c>
      <c r="L897" s="31">
        <v>44926</v>
      </c>
      <c r="M897" s="2">
        <f t="shared" si="78"/>
        <v>580</v>
      </c>
      <c r="N897" s="2">
        <f>IFERROR(VLOOKUP($G897,'Breakdown Log'!$B$3:$E$940,2,FALSE),0)</f>
        <v>215</v>
      </c>
      <c r="O897" s="2">
        <f>IFERROR(VLOOKUP($G897,'Breakdown Log'!$B$3:$E$940,3,FALSE),0)</f>
        <v>64</v>
      </c>
      <c r="P897" s="2">
        <f t="shared" si="79"/>
        <v>0</v>
      </c>
      <c r="Q897" s="2">
        <f t="shared" si="80"/>
        <v>301</v>
      </c>
      <c r="R897" s="38">
        <f t="shared" si="81"/>
        <v>1.6610958904109587</v>
      </c>
      <c r="S897" s="76">
        <f t="shared" si="82"/>
        <v>2.82</v>
      </c>
      <c r="T897" s="38">
        <f>2.82/365*N897+'Breakdown Log'!$H$28*P897</f>
        <v>1.6610958904109587</v>
      </c>
      <c r="U897" s="78">
        <f>2.82/365*O897+'Breakdown Log'!$H$28*Q897</f>
        <v>0.49446575342465748</v>
      </c>
    </row>
    <row r="898" spans="2:21" ht="14.4" customHeight="1" x14ac:dyDescent="0.4">
      <c r="B898" s="30">
        <f t="shared" si="83"/>
        <v>897</v>
      </c>
      <c r="C898" s="2" t="s">
        <v>12</v>
      </c>
      <c r="D898" s="2" t="s">
        <v>206</v>
      </c>
      <c r="E898" s="2">
        <v>948</v>
      </c>
      <c r="F898" s="2" t="s">
        <v>207</v>
      </c>
      <c r="G898" s="2">
        <v>933</v>
      </c>
      <c r="H898" s="2">
        <v>26</v>
      </c>
      <c r="I898" s="2" t="s">
        <v>841</v>
      </c>
      <c r="J898" s="31">
        <v>42247</v>
      </c>
      <c r="K898" s="31">
        <v>44347</v>
      </c>
      <c r="L898" s="31">
        <v>44926</v>
      </c>
      <c r="M898" s="2">
        <f t="shared" ref="M898:M961" si="84">IFERROR(L898-K898+1,0)</f>
        <v>580</v>
      </c>
      <c r="N898" s="2">
        <f>IFERROR(VLOOKUP($G898,'Breakdown Log'!$B$3:$E$940,2,FALSE),0)</f>
        <v>215</v>
      </c>
      <c r="O898" s="2">
        <f>IFERROR(VLOOKUP($G898,'Breakdown Log'!$B$3:$E$940,3,FALSE),0)</f>
        <v>365</v>
      </c>
      <c r="P898" s="2">
        <f t="shared" si="79"/>
        <v>0</v>
      </c>
      <c r="Q898" s="2">
        <f t="shared" si="80"/>
        <v>0</v>
      </c>
      <c r="R898" s="38">
        <f t="shared" si="81"/>
        <v>1.6610958904109587</v>
      </c>
      <c r="S898" s="76">
        <f t="shared" si="82"/>
        <v>2.82</v>
      </c>
      <c r="T898" s="38">
        <f>2.82/365*N898+'Breakdown Log'!$H$28*P898</f>
        <v>1.6610958904109587</v>
      </c>
      <c r="U898" s="78">
        <f>2.82/365*O898+'Breakdown Log'!$H$28*Q898</f>
        <v>2.82</v>
      </c>
    </row>
    <row r="899" spans="2:21" ht="14.4" customHeight="1" x14ac:dyDescent="0.4">
      <c r="B899" s="30">
        <f t="shared" si="83"/>
        <v>898</v>
      </c>
      <c r="C899" s="2" t="s">
        <v>518</v>
      </c>
      <c r="D899" s="2" t="s">
        <v>863</v>
      </c>
      <c r="E899" s="2">
        <v>1056</v>
      </c>
      <c r="F899" s="2" t="s">
        <v>864</v>
      </c>
      <c r="G899" s="2">
        <v>937</v>
      </c>
      <c r="H899" s="2">
        <v>1</v>
      </c>
      <c r="I899" s="2" t="s">
        <v>2566</v>
      </c>
      <c r="J899" s="31">
        <v>42240</v>
      </c>
      <c r="K899" s="31">
        <v>44347</v>
      </c>
      <c r="L899" s="31">
        <v>44926</v>
      </c>
      <c r="M899" s="2">
        <f t="shared" si="84"/>
        <v>580</v>
      </c>
      <c r="N899" s="2">
        <f>IFERROR(VLOOKUP($G899,'Breakdown Log'!$B$3:$E$940,2,FALSE),0)</f>
        <v>0</v>
      </c>
      <c r="O899" s="2">
        <f>IFERROR(VLOOKUP($G899,'Breakdown Log'!$B$3:$E$940,3,FALSE),0)</f>
        <v>0</v>
      </c>
      <c r="P899" s="2">
        <f t="shared" ref="P899:P962" si="85">DATE(2021,12,31)-DATE(2021,5,31)+1-N899</f>
        <v>215</v>
      </c>
      <c r="Q899" s="2">
        <f t="shared" ref="Q899:Q962" si="86">365-O899</f>
        <v>365</v>
      </c>
      <c r="R899" s="38">
        <f t="shared" ref="R899:R962" si="87">2.82/365*215</f>
        <v>1.6610958904109587</v>
      </c>
      <c r="S899" s="76">
        <f t="shared" ref="S899:S962" si="88">2.82/365*365</f>
        <v>2.82</v>
      </c>
      <c r="T899" s="38">
        <f>2.82/365*N899+'Breakdown Log'!$H$28*P899</f>
        <v>0</v>
      </c>
      <c r="U899" s="78">
        <f>2.82/365*O899+'Breakdown Log'!$H$28*Q899</f>
        <v>0</v>
      </c>
    </row>
    <row r="900" spans="2:21" ht="14.4" customHeight="1" x14ac:dyDescent="0.4">
      <c r="B900" s="30">
        <f t="shared" ref="B900:B963" si="89">B899+1</f>
        <v>899</v>
      </c>
      <c r="C900" s="2" t="s">
        <v>518</v>
      </c>
      <c r="D900" s="2" t="s">
        <v>863</v>
      </c>
      <c r="E900" s="2">
        <v>1056</v>
      </c>
      <c r="F900" s="2" t="s">
        <v>864</v>
      </c>
      <c r="G900" s="2">
        <v>938</v>
      </c>
      <c r="H900" s="2">
        <v>2</v>
      </c>
      <c r="I900" s="2" t="s">
        <v>865</v>
      </c>
      <c r="J900" s="31">
        <v>42273</v>
      </c>
      <c r="K900" s="31">
        <v>44347</v>
      </c>
      <c r="L900" s="31">
        <v>44926</v>
      </c>
      <c r="M900" s="2">
        <f t="shared" si="84"/>
        <v>580</v>
      </c>
      <c r="N900" s="2">
        <f>IFERROR(VLOOKUP($G900,'Breakdown Log'!$B$3:$E$940,2,FALSE),0)</f>
        <v>0</v>
      </c>
      <c r="O900" s="2">
        <f>IFERROR(VLOOKUP($G900,'Breakdown Log'!$B$3:$E$940,3,FALSE),0)</f>
        <v>0</v>
      </c>
      <c r="P900" s="2">
        <f t="shared" si="85"/>
        <v>215</v>
      </c>
      <c r="Q900" s="2">
        <f t="shared" si="86"/>
        <v>365</v>
      </c>
      <c r="R900" s="38">
        <f t="shared" si="87"/>
        <v>1.6610958904109587</v>
      </c>
      <c r="S900" s="76">
        <f t="shared" si="88"/>
        <v>2.82</v>
      </c>
      <c r="T900" s="38">
        <f>2.82/365*N900+'Breakdown Log'!$H$28*P900</f>
        <v>0</v>
      </c>
      <c r="U900" s="78">
        <f>2.82/365*O900+'Breakdown Log'!$H$28*Q900</f>
        <v>0</v>
      </c>
    </row>
    <row r="901" spans="2:21" ht="14.4" customHeight="1" x14ac:dyDescent="0.4">
      <c r="B901" s="30">
        <f t="shared" si="89"/>
        <v>900</v>
      </c>
      <c r="C901" s="2" t="s">
        <v>518</v>
      </c>
      <c r="D901" s="2" t="s">
        <v>863</v>
      </c>
      <c r="E901" s="2">
        <v>1056</v>
      </c>
      <c r="F901" s="2" t="s">
        <v>864</v>
      </c>
      <c r="G901" s="2">
        <v>939</v>
      </c>
      <c r="H901" s="2">
        <v>3</v>
      </c>
      <c r="I901" s="2" t="s">
        <v>2586</v>
      </c>
      <c r="J901" s="31">
        <v>42297</v>
      </c>
      <c r="K901" s="31">
        <v>44347</v>
      </c>
      <c r="L901" s="31">
        <v>44926</v>
      </c>
      <c r="M901" s="2">
        <f t="shared" si="84"/>
        <v>580</v>
      </c>
      <c r="N901" s="2">
        <f>IFERROR(VLOOKUP($G901,'Breakdown Log'!$B$3:$E$940,2,FALSE),0)</f>
        <v>0</v>
      </c>
      <c r="O901" s="2">
        <f>IFERROR(VLOOKUP($G901,'Breakdown Log'!$B$3:$E$940,3,FALSE),0)</f>
        <v>0</v>
      </c>
      <c r="P901" s="2">
        <f t="shared" si="85"/>
        <v>215</v>
      </c>
      <c r="Q901" s="2">
        <f t="shared" si="86"/>
        <v>365</v>
      </c>
      <c r="R901" s="38">
        <f t="shared" si="87"/>
        <v>1.6610958904109587</v>
      </c>
      <c r="S901" s="76">
        <f t="shared" si="88"/>
        <v>2.82</v>
      </c>
      <c r="T901" s="38">
        <f>2.82/365*N901+'Breakdown Log'!$H$28*P901</f>
        <v>0</v>
      </c>
      <c r="U901" s="78">
        <f>2.82/365*O901+'Breakdown Log'!$H$28*Q901</f>
        <v>0</v>
      </c>
    </row>
    <row r="902" spans="2:21" ht="14.4" customHeight="1" x14ac:dyDescent="0.4">
      <c r="B902" s="30">
        <f t="shared" si="89"/>
        <v>901</v>
      </c>
      <c r="C902" s="2" t="s">
        <v>518</v>
      </c>
      <c r="D902" s="2" t="s">
        <v>863</v>
      </c>
      <c r="E902" s="2">
        <v>1056</v>
      </c>
      <c r="F902" s="2" t="s">
        <v>864</v>
      </c>
      <c r="G902" s="2">
        <v>940</v>
      </c>
      <c r="H902" s="2">
        <v>4</v>
      </c>
      <c r="I902" s="2" t="s">
        <v>866</v>
      </c>
      <c r="J902" s="31">
        <v>42299</v>
      </c>
      <c r="K902" s="31">
        <v>44347</v>
      </c>
      <c r="L902" s="31">
        <v>44926</v>
      </c>
      <c r="M902" s="2">
        <f t="shared" si="84"/>
        <v>580</v>
      </c>
      <c r="N902" s="2">
        <f>IFERROR(VLOOKUP($G902,'Breakdown Log'!$B$3:$E$940,2,FALSE),0)</f>
        <v>0</v>
      </c>
      <c r="O902" s="2">
        <f>IFERROR(VLOOKUP($G902,'Breakdown Log'!$B$3:$E$940,3,FALSE),0)</f>
        <v>0</v>
      </c>
      <c r="P902" s="2">
        <f t="shared" si="85"/>
        <v>215</v>
      </c>
      <c r="Q902" s="2">
        <f t="shared" si="86"/>
        <v>365</v>
      </c>
      <c r="R902" s="38">
        <f t="shared" si="87"/>
        <v>1.6610958904109587</v>
      </c>
      <c r="S902" s="76">
        <f t="shared" si="88"/>
        <v>2.82</v>
      </c>
      <c r="T902" s="38">
        <f>2.82/365*N902+'Breakdown Log'!$H$28*P902</f>
        <v>0</v>
      </c>
      <c r="U902" s="78">
        <f>2.82/365*O902+'Breakdown Log'!$H$28*Q902</f>
        <v>0</v>
      </c>
    </row>
    <row r="903" spans="2:21" ht="14.4" customHeight="1" x14ac:dyDescent="0.4">
      <c r="B903" s="30">
        <f t="shared" si="89"/>
        <v>902</v>
      </c>
      <c r="C903" s="2" t="s">
        <v>518</v>
      </c>
      <c r="D903" s="2" t="s">
        <v>863</v>
      </c>
      <c r="E903" s="2">
        <v>1056</v>
      </c>
      <c r="F903" s="2" t="s">
        <v>864</v>
      </c>
      <c r="G903" s="2">
        <v>941</v>
      </c>
      <c r="H903" s="2">
        <v>5</v>
      </c>
      <c r="I903" s="2" t="s">
        <v>867</v>
      </c>
      <c r="J903" s="31">
        <v>42273</v>
      </c>
      <c r="K903" s="31">
        <v>44347</v>
      </c>
      <c r="L903" s="31">
        <v>44926</v>
      </c>
      <c r="M903" s="2">
        <f t="shared" si="84"/>
        <v>580</v>
      </c>
      <c r="N903" s="2">
        <f>IFERROR(VLOOKUP($G903,'Breakdown Log'!$B$3:$E$940,2,FALSE),0)</f>
        <v>0</v>
      </c>
      <c r="O903" s="2">
        <f>IFERROR(VLOOKUP($G903,'Breakdown Log'!$B$3:$E$940,3,FALSE),0)</f>
        <v>0</v>
      </c>
      <c r="P903" s="2">
        <f t="shared" si="85"/>
        <v>215</v>
      </c>
      <c r="Q903" s="2">
        <f t="shared" si="86"/>
        <v>365</v>
      </c>
      <c r="R903" s="38">
        <f t="shared" si="87"/>
        <v>1.6610958904109587</v>
      </c>
      <c r="S903" s="76">
        <f t="shared" si="88"/>
        <v>2.82</v>
      </c>
      <c r="T903" s="38">
        <f>2.82/365*N903+'Breakdown Log'!$H$28*P903</f>
        <v>0</v>
      </c>
      <c r="U903" s="78">
        <f>2.82/365*O903+'Breakdown Log'!$H$28*Q903</f>
        <v>0</v>
      </c>
    </row>
    <row r="904" spans="2:21" ht="14.4" customHeight="1" x14ac:dyDescent="0.4">
      <c r="B904" s="30">
        <f t="shared" si="89"/>
        <v>903</v>
      </c>
      <c r="C904" s="2" t="s">
        <v>518</v>
      </c>
      <c r="D904" s="2" t="s">
        <v>863</v>
      </c>
      <c r="E904" s="2">
        <v>1056</v>
      </c>
      <c r="F904" s="2" t="s">
        <v>864</v>
      </c>
      <c r="G904" s="2">
        <v>942</v>
      </c>
      <c r="H904" s="2">
        <v>6</v>
      </c>
      <c r="I904" s="2" t="s">
        <v>868</v>
      </c>
      <c r="J904" s="31">
        <v>42275</v>
      </c>
      <c r="K904" s="31">
        <v>44347</v>
      </c>
      <c r="L904" s="31">
        <v>44926</v>
      </c>
      <c r="M904" s="2">
        <f t="shared" si="84"/>
        <v>580</v>
      </c>
      <c r="N904" s="2">
        <f>IFERROR(VLOOKUP($G904,'Breakdown Log'!$B$3:$E$940,2,FALSE),0)</f>
        <v>0</v>
      </c>
      <c r="O904" s="2">
        <f>IFERROR(VLOOKUP($G904,'Breakdown Log'!$B$3:$E$940,3,FALSE),0)</f>
        <v>0</v>
      </c>
      <c r="P904" s="2">
        <f t="shared" si="85"/>
        <v>215</v>
      </c>
      <c r="Q904" s="2">
        <f t="shared" si="86"/>
        <v>365</v>
      </c>
      <c r="R904" s="38">
        <f t="shared" si="87"/>
        <v>1.6610958904109587</v>
      </c>
      <c r="S904" s="76">
        <f t="shared" si="88"/>
        <v>2.82</v>
      </c>
      <c r="T904" s="38">
        <f>2.82/365*N904+'Breakdown Log'!$H$28*P904</f>
        <v>0</v>
      </c>
      <c r="U904" s="78">
        <f>2.82/365*O904+'Breakdown Log'!$H$28*Q904</f>
        <v>0</v>
      </c>
    </row>
    <row r="905" spans="2:21" ht="14.4" customHeight="1" x14ac:dyDescent="0.4">
      <c r="B905" s="30">
        <f t="shared" si="89"/>
        <v>904</v>
      </c>
      <c r="C905" s="2" t="s">
        <v>518</v>
      </c>
      <c r="D905" s="2" t="s">
        <v>863</v>
      </c>
      <c r="E905" s="2">
        <v>1056</v>
      </c>
      <c r="F905" s="2" t="s">
        <v>864</v>
      </c>
      <c r="G905" s="2">
        <v>943</v>
      </c>
      <c r="H905" s="2">
        <v>7</v>
      </c>
      <c r="I905" s="2" t="s">
        <v>2571</v>
      </c>
      <c r="J905" s="31">
        <v>42246</v>
      </c>
      <c r="K905" s="31">
        <v>44347</v>
      </c>
      <c r="L905" s="31">
        <v>44926</v>
      </c>
      <c r="M905" s="2">
        <f t="shared" si="84"/>
        <v>580</v>
      </c>
      <c r="N905" s="2">
        <f>IFERROR(VLOOKUP($G905,'Breakdown Log'!$B$3:$E$940,2,FALSE),0)</f>
        <v>0</v>
      </c>
      <c r="O905" s="2">
        <f>IFERROR(VLOOKUP($G905,'Breakdown Log'!$B$3:$E$940,3,FALSE),0)</f>
        <v>0</v>
      </c>
      <c r="P905" s="2">
        <f t="shared" si="85"/>
        <v>215</v>
      </c>
      <c r="Q905" s="2">
        <f t="shared" si="86"/>
        <v>365</v>
      </c>
      <c r="R905" s="38">
        <f t="shared" si="87"/>
        <v>1.6610958904109587</v>
      </c>
      <c r="S905" s="76">
        <f t="shared" si="88"/>
        <v>2.82</v>
      </c>
      <c r="T905" s="38">
        <f>2.82/365*N905+'Breakdown Log'!$H$28*P905</f>
        <v>0</v>
      </c>
      <c r="U905" s="78">
        <f>2.82/365*O905+'Breakdown Log'!$H$28*Q905</f>
        <v>0</v>
      </c>
    </row>
    <row r="906" spans="2:21" ht="14.4" customHeight="1" x14ac:dyDescent="0.4">
      <c r="B906" s="30">
        <f t="shared" si="89"/>
        <v>905</v>
      </c>
      <c r="C906" s="2" t="s">
        <v>518</v>
      </c>
      <c r="D906" s="2" t="s">
        <v>863</v>
      </c>
      <c r="E906" s="2">
        <v>1056</v>
      </c>
      <c r="F906" s="2" t="s">
        <v>864</v>
      </c>
      <c r="G906" s="2">
        <v>944</v>
      </c>
      <c r="H906" s="2">
        <v>8</v>
      </c>
      <c r="I906" s="2" t="s">
        <v>870</v>
      </c>
      <c r="J906" s="31">
        <v>42244</v>
      </c>
      <c r="K906" s="31">
        <v>44347</v>
      </c>
      <c r="L906" s="31">
        <v>44926</v>
      </c>
      <c r="M906" s="2">
        <f t="shared" si="84"/>
        <v>580</v>
      </c>
      <c r="N906" s="2">
        <f>IFERROR(VLOOKUP($G906,'Breakdown Log'!$B$3:$E$940,2,FALSE),0)</f>
        <v>0</v>
      </c>
      <c r="O906" s="2">
        <f>IFERROR(VLOOKUP($G906,'Breakdown Log'!$B$3:$E$940,3,FALSE),0)</f>
        <v>0</v>
      </c>
      <c r="P906" s="2">
        <f t="shared" si="85"/>
        <v>215</v>
      </c>
      <c r="Q906" s="2">
        <f t="shared" si="86"/>
        <v>365</v>
      </c>
      <c r="R906" s="38">
        <f t="shared" si="87"/>
        <v>1.6610958904109587</v>
      </c>
      <c r="S906" s="76">
        <f t="shared" si="88"/>
        <v>2.82</v>
      </c>
      <c r="T906" s="38">
        <f>2.82/365*N906+'Breakdown Log'!$H$28*P906</f>
        <v>0</v>
      </c>
      <c r="U906" s="78">
        <f>2.82/365*O906+'Breakdown Log'!$H$28*Q906</f>
        <v>0</v>
      </c>
    </row>
    <row r="907" spans="2:21" ht="14.4" customHeight="1" x14ac:dyDescent="0.4">
      <c r="B907" s="30">
        <f t="shared" si="89"/>
        <v>906</v>
      </c>
      <c r="C907" s="2" t="s">
        <v>518</v>
      </c>
      <c r="D907" s="2" t="s">
        <v>863</v>
      </c>
      <c r="E907" s="2">
        <v>1056</v>
      </c>
      <c r="F907" s="2" t="s">
        <v>864</v>
      </c>
      <c r="G907" s="2">
        <v>945</v>
      </c>
      <c r="H907" s="2">
        <v>9</v>
      </c>
      <c r="I907" s="2" t="s">
        <v>2585</v>
      </c>
      <c r="J907" s="31">
        <v>42296</v>
      </c>
      <c r="K907" s="31">
        <v>44347</v>
      </c>
      <c r="L907" s="31">
        <v>44926</v>
      </c>
      <c r="M907" s="2">
        <f t="shared" si="84"/>
        <v>580</v>
      </c>
      <c r="N907" s="2">
        <f>IFERROR(VLOOKUP($G907,'Breakdown Log'!$B$3:$E$940,2,FALSE),0)</f>
        <v>0</v>
      </c>
      <c r="O907" s="2">
        <f>IFERROR(VLOOKUP($G907,'Breakdown Log'!$B$3:$E$940,3,FALSE),0)</f>
        <v>0</v>
      </c>
      <c r="P907" s="2">
        <f t="shared" si="85"/>
        <v>215</v>
      </c>
      <c r="Q907" s="2">
        <f t="shared" si="86"/>
        <v>365</v>
      </c>
      <c r="R907" s="38">
        <f t="shared" si="87"/>
        <v>1.6610958904109587</v>
      </c>
      <c r="S907" s="76">
        <f t="shared" si="88"/>
        <v>2.82</v>
      </c>
      <c r="T907" s="38">
        <f>2.82/365*N907+'Breakdown Log'!$H$28*P907</f>
        <v>0</v>
      </c>
      <c r="U907" s="78">
        <f>2.82/365*O907+'Breakdown Log'!$H$28*Q907</f>
        <v>0</v>
      </c>
    </row>
    <row r="908" spans="2:21" ht="14.4" customHeight="1" x14ac:dyDescent="0.4">
      <c r="B908" s="30">
        <f t="shared" si="89"/>
        <v>907</v>
      </c>
      <c r="C908" s="2" t="s">
        <v>518</v>
      </c>
      <c r="D908" s="2" t="s">
        <v>863</v>
      </c>
      <c r="E908" s="2">
        <v>1056</v>
      </c>
      <c r="F908" s="2" t="s">
        <v>864</v>
      </c>
      <c r="G908" s="2">
        <v>946</v>
      </c>
      <c r="H908" s="2">
        <v>10</v>
      </c>
      <c r="I908" s="2" t="s">
        <v>2572</v>
      </c>
      <c r="J908" s="31">
        <v>42246</v>
      </c>
      <c r="K908" s="31">
        <v>44347</v>
      </c>
      <c r="L908" s="31">
        <v>44926</v>
      </c>
      <c r="M908" s="2">
        <f t="shared" si="84"/>
        <v>580</v>
      </c>
      <c r="N908" s="2">
        <f>IFERROR(VLOOKUP($G908,'Breakdown Log'!$B$3:$E$940,2,FALSE),0)</f>
        <v>0</v>
      </c>
      <c r="O908" s="2">
        <f>IFERROR(VLOOKUP($G908,'Breakdown Log'!$B$3:$E$940,3,FALSE),0)</f>
        <v>0</v>
      </c>
      <c r="P908" s="2">
        <f t="shared" si="85"/>
        <v>215</v>
      </c>
      <c r="Q908" s="2">
        <f t="shared" si="86"/>
        <v>365</v>
      </c>
      <c r="R908" s="38">
        <f t="shared" si="87"/>
        <v>1.6610958904109587</v>
      </c>
      <c r="S908" s="76">
        <f t="shared" si="88"/>
        <v>2.82</v>
      </c>
      <c r="T908" s="38">
        <f>2.82/365*N908+'Breakdown Log'!$H$28*P908</f>
        <v>0</v>
      </c>
      <c r="U908" s="78">
        <f>2.82/365*O908+'Breakdown Log'!$H$28*Q908</f>
        <v>0</v>
      </c>
    </row>
    <row r="909" spans="2:21" ht="14.4" customHeight="1" x14ac:dyDescent="0.4">
      <c r="B909" s="30">
        <f t="shared" si="89"/>
        <v>908</v>
      </c>
      <c r="C909" s="2" t="s">
        <v>518</v>
      </c>
      <c r="D909" s="2" t="s">
        <v>863</v>
      </c>
      <c r="E909" s="2">
        <v>1056</v>
      </c>
      <c r="F909" s="2" t="s">
        <v>864</v>
      </c>
      <c r="G909" s="2">
        <v>947</v>
      </c>
      <c r="H909" s="2">
        <v>11</v>
      </c>
      <c r="I909" s="2" t="s">
        <v>2588</v>
      </c>
      <c r="J909" s="31">
        <v>42306</v>
      </c>
      <c r="K909" s="31">
        <v>44347</v>
      </c>
      <c r="L909" s="31">
        <v>44926</v>
      </c>
      <c r="M909" s="2">
        <f t="shared" si="84"/>
        <v>580</v>
      </c>
      <c r="N909" s="2">
        <f>IFERROR(VLOOKUP($G909,'Breakdown Log'!$B$3:$E$940,2,FALSE),0)</f>
        <v>0</v>
      </c>
      <c r="O909" s="2">
        <f>IFERROR(VLOOKUP($G909,'Breakdown Log'!$B$3:$E$940,3,FALSE),0)</f>
        <v>0</v>
      </c>
      <c r="P909" s="2">
        <f t="shared" si="85"/>
        <v>215</v>
      </c>
      <c r="Q909" s="2">
        <f t="shared" si="86"/>
        <v>365</v>
      </c>
      <c r="R909" s="38">
        <f t="shared" si="87"/>
        <v>1.6610958904109587</v>
      </c>
      <c r="S909" s="76">
        <f t="shared" si="88"/>
        <v>2.82</v>
      </c>
      <c r="T909" s="38">
        <f>2.82/365*N909+'Breakdown Log'!$H$28*P909</f>
        <v>0</v>
      </c>
      <c r="U909" s="78">
        <f>2.82/365*O909+'Breakdown Log'!$H$28*Q909</f>
        <v>0</v>
      </c>
    </row>
    <row r="910" spans="2:21" ht="14.4" customHeight="1" x14ac:dyDescent="0.4">
      <c r="B910" s="30">
        <f t="shared" si="89"/>
        <v>909</v>
      </c>
      <c r="C910" s="2" t="s">
        <v>518</v>
      </c>
      <c r="D910" s="2" t="s">
        <v>863</v>
      </c>
      <c r="E910" s="2">
        <v>1056</v>
      </c>
      <c r="F910" s="2" t="s">
        <v>864</v>
      </c>
      <c r="G910" s="2">
        <v>948</v>
      </c>
      <c r="H910" s="2">
        <v>12</v>
      </c>
      <c r="I910" s="2" t="s">
        <v>871</v>
      </c>
      <c r="J910" s="31">
        <v>42366</v>
      </c>
      <c r="K910" s="31">
        <v>44347</v>
      </c>
      <c r="L910" s="31">
        <v>44926</v>
      </c>
      <c r="M910" s="2">
        <f t="shared" si="84"/>
        <v>580</v>
      </c>
      <c r="N910" s="2">
        <f>IFERROR(VLOOKUP($G910,'Breakdown Log'!$B$3:$E$940,2,FALSE),0)</f>
        <v>0</v>
      </c>
      <c r="O910" s="2">
        <f>IFERROR(VLOOKUP($G910,'Breakdown Log'!$B$3:$E$940,3,FALSE),0)</f>
        <v>0</v>
      </c>
      <c r="P910" s="2">
        <f t="shared" si="85"/>
        <v>215</v>
      </c>
      <c r="Q910" s="2">
        <f t="shared" si="86"/>
        <v>365</v>
      </c>
      <c r="R910" s="38">
        <f t="shared" si="87"/>
        <v>1.6610958904109587</v>
      </c>
      <c r="S910" s="76">
        <f t="shared" si="88"/>
        <v>2.82</v>
      </c>
      <c r="T910" s="38">
        <f>2.82/365*N910+'Breakdown Log'!$H$28*P910</f>
        <v>0</v>
      </c>
      <c r="U910" s="78">
        <f>2.82/365*O910+'Breakdown Log'!$H$28*Q910</f>
        <v>0</v>
      </c>
    </row>
    <row r="911" spans="2:21" ht="14.4" customHeight="1" x14ac:dyDescent="0.4">
      <c r="B911" s="30">
        <f t="shared" si="89"/>
        <v>910</v>
      </c>
      <c r="C911" s="2" t="s">
        <v>518</v>
      </c>
      <c r="D911" s="2" t="s">
        <v>863</v>
      </c>
      <c r="E911" s="2">
        <v>1056</v>
      </c>
      <c r="F911" s="2" t="s">
        <v>864</v>
      </c>
      <c r="G911" s="2">
        <v>949</v>
      </c>
      <c r="H911" s="2">
        <v>13</v>
      </c>
      <c r="I911" s="2" t="s">
        <v>872</v>
      </c>
      <c r="J911" s="31">
        <v>42323</v>
      </c>
      <c r="K911" s="31">
        <v>44347</v>
      </c>
      <c r="L911" s="31">
        <v>44926</v>
      </c>
      <c r="M911" s="2">
        <f t="shared" si="84"/>
        <v>580</v>
      </c>
      <c r="N911" s="2">
        <f>IFERROR(VLOOKUP($G911,'Breakdown Log'!$B$3:$E$940,2,FALSE),0)</f>
        <v>0</v>
      </c>
      <c r="O911" s="2">
        <f>IFERROR(VLOOKUP($G911,'Breakdown Log'!$B$3:$E$940,3,FALSE),0)</f>
        <v>0</v>
      </c>
      <c r="P911" s="2">
        <f t="shared" si="85"/>
        <v>215</v>
      </c>
      <c r="Q911" s="2">
        <f t="shared" si="86"/>
        <v>365</v>
      </c>
      <c r="R911" s="38">
        <f t="shared" si="87"/>
        <v>1.6610958904109587</v>
      </c>
      <c r="S911" s="76">
        <f t="shared" si="88"/>
        <v>2.82</v>
      </c>
      <c r="T911" s="38">
        <f>2.82/365*N911+'Breakdown Log'!$H$28*P911</f>
        <v>0</v>
      </c>
      <c r="U911" s="78">
        <f>2.82/365*O911+'Breakdown Log'!$H$28*Q911</f>
        <v>0</v>
      </c>
    </row>
    <row r="912" spans="2:21" ht="14.4" customHeight="1" x14ac:dyDescent="0.4">
      <c r="B912" s="30">
        <f t="shared" si="89"/>
        <v>911</v>
      </c>
      <c r="C912" s="2" t="s">
        <v>518</v>
      </c>
      <c r="D912" s="2" t="s">
        <v>863</v>
      </c>
      <c r="E912" s="2">
        <v>1056</v>
      </c>
      <c r="F912" s="2" t="s">
        <v>864</v>
      </c>
      <c r="G912" s="2">
        <v>950</v>
      </c>
      <c r="H912" s="2">
        <v>14</v>
      </c>
      <c r="I912" s="2" t="s">
        <v>873</v>
      </c>
      <c r="J912" s="31">
        <v>42324</v>
      </c>
      <c r="K912" s="31">
        <v>44347</v>
      </c>
      <c r="L912" s="31">
        <v>44926</v>
      </c>
      <c r="M912" s="2">
        <f t="shared" si="84"/>
        <v>580</v>
      </c>
      <c r="N912" s="2">
        <f>IFERROR(VLOOKUP($G912,'Breakdown Log'!$B$3:$E$940,2,FALSE),0)</f>
        <v>0</v>
      </c>
      <c r="O912" s="2">
        <f>IFERROR(VLOOKUP($G912,'Breakdown Log'!$B$3:$E$940,3,FALSE),0)</f>
        <v>0</v>
      </c>
      <c r="P912" s="2">
        <f t="shared" si="85"/>
        <v>215</v>
      </c>
      <c r="Q912" s="2">
        <f t="shared" si="86"/>
        <v>365</v>
      </c>
      <c r="R912" s="38">
        <f t="shared" si="87"/>
        <v>1.6610958904109587</v>
      </c>
      <c r="S912" s="76">
        <f t="shared" si="88"/>
        <v>2.82</v>
      </c>
      <c r="T912" s="38">
        <f>2.82/365*N912+'Breakdown Log'!$H$28*P912</f>
        <v>0</v>
      </c>
      <c r="U912" s="78">
        <f>2.82/365*O912+'Breakdown Log'!$H$28*Q912</f>
        <v>0</v>
      </c>
    </row>
    <row r="913" spans="2:21" ht="14.4" customHeight="1" x14ac:dyDescent="0.4">
      <c r="B913" s="30">
        <f t="shared" si="89"/>
        <v>912</v>
      </c>
      <c r="C913" s="2" t="s">
        <v>518</v>
      </c>
      <c r="D913" s="2" t="s">
        <v>863</v>
      </c>
      <c r="E913" s="2">
        <v>1056</v>
      </c>
      <c r="F913" s="2" t="s">
        <v>864</v>
      </c>
      <c r="G913" s="2">
        <v>951</v>
      </c>
      <c r="H913" s="2">
        <v>15</v>
      </c>
      <c r="I913" s="2" t="s">
        <v>2582</v>
      </c>
      <c r="J913" s="31">
        <v>42274</v>
      </c>
      <c r="K913" s="31">
        <v>44347</v>
      </c>
      <c r="L913" s="31">
        <v>44926</v>
      </c>
      <c r="M913" s="2">
        <f t="shared" si="84"/>
        <v>580</v>
      </c>
      <c r="N913" s="2">
        <f>IFERROR(VLOOKUP($G913,'Breakdown Log'!$B$3:$E$940,2,FALSE),0)</f>
        <v>0</v>
      </c>
      <c r="O913" s="2">
        <f>IFERROR(VLOOKUP($G913,'Breakdown Log'!$B$3:$E$940,3,FALSE),0)</f>
        <v>0</v>
      </c>
      <c r="P913" s="2">
        <f t="shared" si="85"/>
        <v>215</v>
      </c>
      <c r="Q913" s="2">
        <f t="shared" si="86"/>
        <v>365</v>
      </c>
      <c r="R913" s="38">
        <f t="shared" si="87"/>
        <v>1.6610958904109587</v>
      </c>
      <c r="S913" s="76">
        <f t="shared" si="88"/>
        <v>2.82</v>
      </c>
      <c r="T913" s="38">
        <f>2.82/365*N913+'Breakdown Log'!$H$28*P913</f>
        <v>0</v>
      </c>
      <c r="U913" s="78">
        <f>2.82/365*O913+'Breakdown Log'!$H$28*Q913</f>
        <v>0</v>
      </c>
    </row>
    <row r="914" spans="2:21" ht="14.4" customHeight="1" x14ac:dyDescent="0.4">
      <c r="B914" s="30">
        <f t="shared" si="89"/>
        <v>913</v>
      </c>
      <c r="C914" s="2" t="s">
        <v>518</v>
      </c>
      <c r="D914" s="2" t="s">
        <v>863</v>
      </c>
      <c r="E914" s="2">
        <v>1056</v>
      </c>
      <c r="F914" s="2" t="s">
        <v>864</v>
      </c>
      <c r="G914" s="2">
        <v>952</v>
      </c>
      <c r="H914" s="2">
        <v>16</v>
      </c>
      <c r="I914" s="2" t="s">
        <v>2581</v>
      </c>
      <c r="J914" s="31">
        <v>42273</v>
      </c>
      <c r="K914" s="31">
        <v>44347</v>
      </c>
      <c r="L914" s="31">
        <v>44926</v>
      </c>
      <c r="M914" s="2">
        <f t="shared" si="84"/>
        <v>580</v>
      </c>
      <c r="N914" s="2">
        <f>IFERROR(VLOOKUP($G914,'Breakdown Log'!$B$3:$E$940,2,FALSE),0)</f>
        <v>0</v>
      </c>
      <c r="O914" s="2">
        <f>IFERROR(VLOOKUP($G914,'Breakdown Log'!$B$3:$E$940,3,FALSE),0)</f>
        <v>0</v>
      </c>
      <c r="P914" s="2">
        <f t="shared" si="85"/>
        <v>215</v>
      </c>
      <c r="Q914" s="2">
        <f t="shared" si="86"/>
        <v>365</v>
      </c>
      <c r="R914" s="38">
        <f t="shared" si="87"/>
        <v>1.6610958904109587</v>
      </c>
      <c r="S914" s="76">
        <f t="shared" si="88"/>
        <v>2.82</v>
      </c>
      <c r="T914" s="38">
        <f>2.82/365*N914+'Breakdown Log'!$H$28*P914</f>
        <v>0</v>
      </c>
      <c r="U914" s="78">
        <f>2.82/365*O914+'Breakdown Log'!$H$28*Q914</f>
        <v>0</v>
      </c>
    </row>
    <row r="915" spans="2:21" ht="14.4" customHeight="1" x14ac:dyDescent="0.4">
      <c r="B915" s="30">
        <f t="shared" si="89"/>
        <v>914</v>
      </c>
      <c r="C915" s="2" t="s">
        <v>518</v>
      </c>
      <c r="D915" s="2" t="s">
        <v>863</v>
      </c>
      <c r="E915" s="2">
        <v>1056</v>
      </c>
      <c r="F915" s="2" t="s">
        <v>864</v>
      </c>
      <c r="G915" s="2">
        <v>953</v>
      </c>
      <c r="H915" s="2">
        <v>17</v>
      </c>
      <c r="I915" s="2" t="s">
        <v>866</v>
      </c>
      <c r="J915" s="31">
        <v>42274</v>
      </c>
      <c r="K915" s="31">
        <v>44347</v>
      </c>
      <c r="L915" s="31">
        <v>44926</v>
      </c>
      <c r="M915" s="2">
        <f t="shared" si="84"/>
        <v>580</v>
      </c>
      <c r="N915" s="2">
        <f>IFERROR(VLOOKUP($G915,'Breakdown Log'!$B$3:$E$940,2,FALSE),0)</f>
        <v>0</v>
      </c>
      <c r="O915" s="2">
        <f>IFERROR(VLOOKUP($G915,'Breakdown Log'!$B$3:$E$940,3,FALSE),0)</f>
        <v>0</v>
      </c>
      <c r="P915" s="2">
        <f t="shared" si="85"/>
        <v>215</v>
      </c>
      <c r="Q915" s="2">
        <f t="shared" si="86"/>
        <v>365</v>
      </c>
      <c r="R915" s="38">
        <f t="shared" si="87"/>
        <v>1.6610958904109587</v>
      </c>
      <c r="S915" s="76">
        <f t="shared" si="88"/>
        <v>2.82</v>
      </c>
      <c r="T915" s="38">
        <f>2.82/365*N915+'Breakdown Log'!$H$28*P915</f>
        <v>0</v>
      </c>
      <c r="U915" s="78">
        <f>2.82/365*O915+'Breakdown Log'!$H$28*Q915</f>
        <v>0</v>
      </c>
    </row>
    <row r="916" spans="2:21" ht="14.4" customHeight="1" x14ac:dyDescent="0.4">
      <c r="B916" s="30">
        <f t="shared" si="89"/>
        <v>915</v>
      </c>
      <c r="C916" s="2" t="s">
        <v>302</v>
      </c>
      <c r="D916" s="2" t="s">
        <v>875</v>
      </c>
      <c r="E916" s="2">
        <v>1038</v>
      </c>
      <c r="F916" s="2" t="s">
        <v>875</v>
      </c>
      <c r="G916" s="2">
        <v>954</v>
      </c>
      <c r="H916" s="2">
        <v>1</v>
      </c>
      <c r="I916" s="2" t="s">
        <v>876</v>
      </c>
      <c r="J916" s="31">
        <v>42274</v>
      </c>
      <c r="K916" s="31">
        <v>44347</v>
      </c>
      <c r="L916" s="31">
        <v>44926</v>
      </c>
      <c r="M916" s="2">
        <f t="shared" si="84"/>
        <v>580</v>
      </c>
      <c r="N916" s="2">
        <f>IFERROR(VLOOKUP($G916,'Breakdown Log'!$B$3:$E$940,2,FALSE),0)</f>
        <v>0</v>
      </c>
      <c r="O916" s="2">
        <f>IFERROR(VLOOKUP($G916,'Breakdown Log'!$B$3:$E$940,3,FALSE),0)</f>
        <v>0</v>
      </c>
      <c r="P916" s="2">
        <f t="shared" si="85"/>
        <v>215</v>
      </c>
      <c r="Q916" s="2">
        <f t="shared" si="86"/>
        <v>365</v>
      </c>
      <c r="R916" s="38">
        <f t="shared" si="87"/>
        <v>1.6610958904109587</v>
      </c>
      <c r="S916" s="76">
        <f t="shared" si="88"/>
        <v>2.82</v>
      </c>
      <c r="T916" s="38">
        <f>2.82/365*N916+'Breakdown Log'!$H$28*P916</f>
        <v>0</v>
      </c>
      <c r="U916" s="78">
        <f>2.82/365*O916+'Breakdown Log'!$H$28*Q916</f>
        <v>0</v>
      </c>
    </row>
    <row r="917" spans="2:21" ht="14.4" customHeight="1" x14ac:dyDescent="0.4">
      <c r="B917" s="30">
        <f t="shared" si="89"/>
        <v>916</v>
      </c>
      <c r="C917" s="2" t="s">
        <v>302</v>
      </c>
      <c r="D917" s="2" t="s">
        <v>875</v>
      </c>
      <c r="E917" s="2">
        <v>1038</v>
      </c>
      <c r="F917" s="2" t="s">
        <v>875</v>
      </c>
      <c r="G917" s="2">
        <v>955</v>
      </c>
      <c r="H917" s="2">
        <v>3</v>
      </c>
      <c r="I917" s="2" t="s">
        <v>877</v>
      </c>
      <c r="J917" s="31">
        <v>42274</v>
      </c>
      <c r="K917" s="31">
        <v>44347</v>
      </c>
      <c r="L917" s="31">
        <v>44926</v>
      </c>
      <c r="M917" s="2">
        <f t="shared" si="84"/>
        <v>580</v>
      </c>
      <c r="N917" s="2">
        <f>IFERROR(VLOOKUP($G917,'Breakdown Log'!$B$3:$E$940,2,FALSE),0)</f>
        <v>215</v>
      </c>
      <c r="O917" s="2">
        <f>IFERROR(VLOOKUP($G917,'Breakdown Log'!$B$3:$E$940,3,FALSE),0)</f>
        <v>365</v>
      </c>
      <c r="P917" s="2">
        <f t="shared" si="85"/>
        <v>0</v>
      </c>
      <c r="Q917" s="2">
        <f t="shared" si="86"/>
        <v>0</v>
      </c>
      <c r="R917" s="38">
        <f t="shared" si="87"/>
        <v>1.6610958904109587</v>
      </c>
      <c r="S917" s="76">
        <f t="shared" si="88"/>
        <v>2.82</v>
      </c>
      <c r="T917" s="38">
        <f>2.82/365*N917+'Breakdown Log'!$H$28*P917</f>
        <v>1.6610958904109587</v>
      </c>
      <c r="U917" s="78">
        <f>2.82/365*O917+'Breakdown Log'!$H$28*Q917</f>
        <v>2.82</v>
      </c>
    </row>
    <row r="918" spans="2:21" ht="14.4" customHeight="1" x14ac:dyDescent="0.4">
      <c r="B918" s="30">
        <f t="shared" si="89"/>
        <v>917</v>
      </c>
      <c r="C918" s="2" t="s">
        <v>302</v>
      </c>
      <c r="D918" s="2" t="s">
        <v>875</v>
      </c>
      <c r="E918" s="2">
        <v>1038</v>
      </c>
      <c r="F918" s="2" t="s">
        <v>875</v>
      </c>
      <c r="G918" s="2">
        <v>956</v>
      </c>
      <c r="H918" s="2">
        <v>4</v>
      </c>
      <c r="I918" s="2" t="s">
        <v>878</v>
      </c>
      <c r="J918" s="31">
        <v>42248</v>
      </c>
      <c r="K918" s="31">
        <v>44347</v>
      </c>
      <c r="L918" s="31">
        <v>44926</v>
      </c>
      <c r="M918" s="2">
        <f t="shared" si="84"/>
        <v>580</v>
      </c>
      <c r="N918" s="2">
        <f>IFERROR(VLOOKUP($G918,'Breakdown Log'!$B$3:$E$940,2,FALSE),0)</f>
        <v>179</v>
      </c>
      <c r="O918" s="2">
        <f>IFERROR(VLOOKUP($G918,'Breakdown Log'!$B$3:$E$940,3,FALSE),0)</f>
        <v>0</v>
      </c>
      <c r="P918" s="2">
        <f t="shared" si="85"/>
        <v>36</v>
      </c>
      <c r="Q918" s="2">
        <f t="shared" si="86"/>
        <v>365</v>
      </c>
      <c r="R918" s="38">
        <f t="shared" si="87"/>
        <v>1.6610958904109587</v>
      </c>
      <c r="S918" s="76">
        <f t="shared" si="88"/>
        <v>2.82</v>
      </c>
      <c r="T918" s="38">
        <f>2.82/365*N918+'Breakdown Log'!$H$28*P918</f>
        <v>1.3829589041095889</v>
      </c>
      <c r="U918" s="78">
        <f>2.82/365*O918+'Breakdown Log'!$H$28*Q918</f>
        <v>0</v>
      </c>
    </row>
    <row r="919" spans="2:21" ht="14.4" customHeight="1" x14ac:dyDescent="0.4">
      <c r="B919" s="30">
        <f t="shared" si="89"/>
        <v>918</v>
      </c>
      <c r="C919" s="2" t="s">
        <v>302</v>
      </c>
      <c r="D919" s="2" t="s">
        <v>875</v>
      </c>
      <c r="E919" s="2">
        <v>1038</v>
      </c>
      <c r="F919" s="2" t="s">
        <v>875</v>
      </c>
      <c r="G919" s="2">
        <v>957</v>
      </c>
      <c r="H919" s="2">
        <v>5</v>
      </c>
      <c r="I919" s="2" t="s">
        <v>879</v>
      </c>
      <c r="J919" s="31">
        <v>42302</v>
      </c>
      <c r="K919" s="31">
        <v>44347</v>
      </c>
      <c r="L919" s="31">
        <v>44926</v>
      </c>
      <c r="M919" s="2">
        <f t="shared" si="84"/>
        <v>580</v>
      </c>
      <c r="N919" s="2">
        <f>IFERROR(VLOOKUP($G919,'Breakdown Log'!$B$3:$E$940,2,FALSE),0)</f>
        <v>0</v>
      </c>
      <c r="O919" s="2">
        <f>IFERROR(VLOOKUP($G919,'Breakdown Log'!$B$3:$E$940,3,FALSE),0)</f>
        <v>0</v>
      </c>
      <c r="P919" s="2">
        <f t="shared" si="85"/>
        <v>215</v>
      </c>
      <c r="Q919" s="2">
        <f t="shared" si="86"/>
        <v>365</v>
      </c>
      <c r="R919" s="38">
        <f t="shared" si="87"/>
        <v>1.6610958904109587</v>
      </c>
      <c r="S919" s="76">
        <f t="shared" si="88"/>
        <v>2.82</v>
      </c>
      <c r="T919" s="38">
        <f>2.82/365*N919+'Breakdown Log'!$H$28*P919</f>
        <v>0</v>
      </c>
      <c r="U919" s="78">
        <f>2.82/365*O919+'Breakdown Log'!$H$28*Q919</f>
        <v>0</v>
      </c>
    </row>
    <row r="920" spans="2:21" ht="14.4" customHeight="1" x14ac:dyDescent="0.4">
      <c r="B920" s="30">
        <f t="shared" si="89"/>
        <v>919</v>
      </c>
      <c r="C920" s="2" t="s">
        <v>302</v>
      </c>
      <c r="D920" s="2" t="s">
        <v>875</v>
      </c>
      <c r="E920" s="2">
        <v>1038</v>
      </c>
      <c r="F920" s="2" t="s">
        <v>875</v>
      </c>
      <c r="G920" s="2">
        <v>958</v>
      </c>
      <c r="H920" s="2">
        <v>6</v>
      </c>
      <c r="I920" s="2" t="s">
        <v>880</v>
      </c>
      <c r="J920" s="31">
        <v>42302</v>
      </c>
      <c r="K920" s="31">
        <v>44347</v>
      </c>
      <c r="L920" s="31">
        <v>44926</v>
      </c>
      <c r="M920" s="2">
        <f t="shared" si="84"/>
        <v>580</v>
      </c>
      <c r="N920" s="2">
        <f>IFERROR(VLOOKUP($G920,'Breakdown Log'!$B$3:$E$940,2,FALSE),0)</f>
        <v>179</v>
      </c>
      <c r="O920" s="2">
        <f>IFERROR(VLOOKUP($G920,'Breakdown Log'!$B$3:$E$940,3,FALSE),0)</f>
        <v>0</v>
      </c>
      <c r="P920" s="2">
        <f t="shared" si="85"/>
        <v>36</v>
      </c>
      <c r="Q920" s="2">
        <f t="shared" si="86"/>
        <v>365</v>
      </c>
      <c r="R920" s="38">
        <f t="shared" si="87"/>
        <v>1.6610958904109587</v>
      </c>
      <c r="S920" s="76">
        <f t="shared" si="88"/>
        <v>2.82</v>
      </c>
      <c r="T920" s="38">
        <f>2.82/365*N920+'Breakdown Log'!$H$28*P920</f>
        <v>1.3829589041095889</v>
      </c>
      <c r="U920" s="78">
        <f>2.82/365*O920+'Breakdown Log'!$H$28*Q920</f>
        <v>0</v>
      </c>
    </row>
    <row r="921" spans="2:21" ht="14.4" customHeight="1" x14ac:dyDescent="0.4">
      <c r="B921" s="30">
        <f t="shared" si="89"/>
        <v>920</v>
      </c>
      <c r="C921" s="2" t="s">
        <v>302</v>
      </c>
      <c r="D921" s="2" t="s">
        <v>875</v>
      </c>
      <c r="E921" s="2">
        <v>1038</v>
      </c>
      <c r="F921" s="2" t="s">
        <v>875</v>
      </c>
      <c r="G921" s="2">
        <v>959</v>
      </c>
      <c r="H921" s="2">
        <v>7</v>
      </c>
      <c r="I921" s="2" t="s">
        <v>881</v>
      </c>
      <c r="J921" s="31">
        <v>42302</v>
      </c>
      <c r="K921" s="31">
        <v>44347</v>
      </c>
      <c r="L921" s="31">
        <v>44926</v>
      </c>
      <c r="M921" s="2">
        <f t="shared" si="84"/>
        <v>580</v>
      </c>
      <c r="N921" s="2">
        <f>IFERROR(VLOOKUP($G921,'Breakdown Log'!$B$3:$E$940,2,FALSE),0)</f>
        <v>215</v>
      </c>
      <c r="O921" s="2">
        <f>IFERROR(VLOOKUP($G921,'Breakdown Log'!$B$3:$E$940,3,FALSE),0)</f>
        <v>365</v>
      </c>
      <c r="P921" s="2">
        <f t="shared" si="85"/>
        <v>0</v>
      </c>
      <c r="Q921" s="2">
        <f t="shared" si="86"/>
        <v>0</v>
      </c>
      <c r="R921" s="38">
        <f t="shared" si="87"/>
        <v>1.6610958904109587</v>
      </c>
      <c r="S921" s="76">
        <f t="shared" si="88"/>
        <v>2.82</v>
      </c>
      <c r="T921" s="38">
        <f>2.82/365*N921+'Breakdown Log'!$H$28*P921</f>
        <v>1.6610958904109587</v>
      </c>
      <c r="U921" s="78">
        <f>2.82/365*O921+'Breakdown Log'!$H$28*Q921</f>
        <v>2.82</v>
      </c>
    </row>
    <row r="922" spans="2:21" ht="14.4" customHeight="1" x14ac:dyDescent="0.4">
      <c r="B922" s="30">
        <f t="shared" si="89"/>
        <v>921</v>
      </c>
      <c r="C922" s="2" t="s">
        <v>302</v>
      </c>
      <c r="D922" s="2" t="s">
        <v>875</v>
      </c>
      <c r="E922" s="2">
        <v>1038</v>
      </c>
      <c r="F922" s="2" t="s">
        <v>875</v>
      </c>
      <c r="G922" s="2">
        <v>960</v>
      </c>
      <c r="H922" s="2">
        <v>8</v>
      </c>
      <c r="I922" s="2" t="s">
        <v>882</v>
      </c>
      <c r="J922" s="31">
        <v>42302</v>
      </c>
      <c r="K922" s="31">
        <v>44347</v>
      </c>
      <c r="L922" s="31">
        <v>44926</v>
      </c>
      <c r="M922" s="2">
        <f t="shared" si="84"/>
        <v>580</v>
      </c>
      <c r="N922" s="2">
        <f>IFERROR(VLOOKUP($G922,'Breakdown Log'!$B$3:$E$940,2,FALSE),0)</f>
        <v>0</v>
      </c>
      <c r="O922" s="2">
        <f>IFERROR(VLOOKUP($G922,'Breakdown Log'!$B$3:$E$940,3,FALSE),0)</f>
        <v>0</v>
      </c>
      <c r="P922" s="2">
        <f t="shared" si="85"/>
        <v>215</v>
      </c>
      <c r="Q922" s="2">
        <f t="shared" si="86"/>
        <v>365</v>
      </c>
      <c r="R922" s="38">
        <f t="shared" si="87"/>
        <v>1.6610958904109587</v>
      </c>
      <c r="S922" s="76">
        <f t="shared" si="88"/>
        <v>2.82</v>
      </c>
      <c r="T922" s="38">
        <f>2.82/365*N922+'Breakdown Log'!$H$28*P922</f>
        <v>0</v>
      </c>
      <c r="U922" s="78">
        <f>2.82/365*O922+'Breakdown Log'!$H$28*Q922</f>
        <v>0</v>
      </c>
    </row>
    <row r="923" spans="2:21" ht="14.4" customHeight="1" x14ac:dyDescent="0.4">
      <c r="B923" s="30">
        <f t="shared" si="89"/>
        <v>922</v>
      </c>
      <c r="C923" s="2" t="s">
        <v>302</v>
      </c>
      <c r="D923" s="2" t="s">
        <v>875</v>
      </c>
      <c r="E923" s="2">
        <v>1038</v>
      </c>
      <c r="F923" s="2" t="s">
        <v>875</v>
      </c>
      <c r="G923" s="2">
        <v>961</v>
      </c>
      <c r="H923" s="2">
        <v>9</v>
      </c>
      <c r="I923" s="2" t="s">
        <v>2406</v>
      </c>
      <c r="J923" s="31">
        <v>42348</v>
      </c>
      <c r="K923" s="31">
        <v>44347</v>
      </c>
      <c r="L923" s="31">
        <v>44926</v>
      </c>
      <c r="M923" s="2">
        <f t="shared" si="84"/>
        <v>580</v>
      </c>
      <c r="N923" s="2">
        <f>IFERROR(VLOOKUP($G923,'Breakdown Log'!$B$3:$E$940,2,FALSE),0)</f>
        <v>0</v>
      </c>
      <c r="O923" s="2">
        <f>IFERROR(VLOOKUP($G923,'Breakdown Log'!$B$3:$E$940,3,FALSE),0)</f>
        <v>0</v>
      </c>
      <c r="P923" s="2">
        <f t="shared" si="85"/>
        <v>215</v>
      </c>
      <c r="Q923" s="2">
        <f t="shared" si="86"/>
        <v>365</v>
      </c>
      <c r="R923" s="38">
        <f t="shared" si="87"/>
        <v>1.6610958904109587</v>
      </c>
      <c r="S923" s="76">
        <f t="shared" si="88"/>
        <v>2.82</v>
      </c>
      <c r="T923" s="38">
        <f>2.82/365*N923+'Breakdown Log'!$H$28*P923</f>
        <v>0</v>
      </c>
      <c r="U923" s="78">
        <f>2.82/365*O923+'Breakdown Log'!$H$28*Q923</f>
        <v>0</v>
      </c>
    </row>
    <row r="924" spans="2:21" ht="14.4" customHeight="1" x14ac:dyDescent="0.4">
      <c r="B924" s="30">
        <f t="shared" si="89"/>
        <v>923</v>
      </c>
      <c r="C924" s="2" t="s">
        <v>302</v>
      </c>
      <c r="D924" s="2" t="s">
        <v>875</v>
      </c>
      <c r="E924" s="2">
        <v>1039</v>
      </c>
      <c r="F924" s="2" t="s">
        <v>883</v>
      </c>
      <c r="G924" s="2">
        <v>962</v>
      </c>
      <c r="H924" s="2">
        <v>1</v>
      </c>
      <c r="I924" s="2" t="s">
        <v>884</v>
      </c>
      <c r="J924" s="31">
        <v>42263</v>
      </c>
      <c r="K924" s="31">
        <v>44347</v>
      </c>
      <c r="L924" s="31">
        <v>44926</v>
      </c>
      <c r="M924" s="2">
        <f t="shared" si="84"/>
        <v>580</v>
      </c>
      <c r="N924" s="2">
        <f>IFERROR(VLOOKUP($G924,'Breakdown Log'!$B$3:$E$940,2,FALSE),0)</f>
        <v>0</v>
      </c>
      <c r="O924" s="2">
        <f>IFERROR(VLOOKUP($G924,'Breakdown Log'!$B$3:$E$940,3,FALSE),0)</f>
        <v>0</v>
      </c>
      <c r="P924" s="2">
        <f t="shared" si="85"/>
        <v>215</v>
      </c>
      <c r="Q924" s="2">
        <f t="shared" si="86"/>
        <v>365</v>
      </c>
      <c r="R924" s="38">
        <f t="shared" si="87"/>
        <v>1.6610958904109587</v>
      </c>
      <c r="S924" s="76">
        <f t="shared" si="88"/>
        <v>2.82</v>
      </c>
      <c r="T924" s="38">
        <f>2.82/365*N924+'Breakdown Log'!$H$28*P924</f>
        <v>0</v>
      </c>
      <c r="U924" s="78">
        <f>2.82/365*O924+'Breakdown Log'!$H$28*Q924</f>
        <v>0</v>
      </c>
    </row>
    <row r="925" spans="2:21" ht="14.4" customHeight="1" x14ac:dyDescent="0.4">
      <c r="B925" s="30">
        <f t="shared" si="89"/>
        <v>924</v>
      </c>
      <c r="C925" s="2" t="s">
        <v>302</v>
      </c>
      <c r="D925" s="2" t="s">
        <v>875</v>
      </c>
      <c r="E925" s="2">
        <v>1039</v>
      </c>
      <c r="F925" s="2" t="s">
        <v>883</v>
      </c>
      <c r="G925" s="2">
        <v>963</v>
      </c>
      <c r="H925" s="2">
        <v>2</v>
      </c>
      <c r="I925" s="2" t="s">
        <v>885</v>
      </c>
      <c r="J925" s="31">
        <v>42263</v>
      </c>
      <c r="K925" s="31">
        <v>44347</v>
      </c>
      <c r="L925" s="31">
        <v>44926</v>
      </c>
      <c r="M925" s="2">
        <f t="shared" si="84"/>
        <v>580</v>
      </c>
      <c r="N925" s="2">
        <f>IFERROR(VLOOKUP($G925,'Breakdown Log'!$B$3:$E$940,2,FALSE),0)</f>
        <v>165</v>
      </c>
      <c r="O925" s="2">
        <f>IFERROR(VLOOKUP($G925,'Breakdown Log'!$B$3:$E$940,3,FALSE),0)</f>
        <v>0</v>
      </c>
      <c r="P925" s="2">
        <f t="shared" si="85"/>
        <v>50</v>
      </c>
      <c r="Q925" s="2">
        <f t="shared" si="86"/>
        <v>365</v>
      </c>
      <c r="R925" s="38">
        <f t="shared" si="87"/>
        <v>1.6610958904109587</v>
      </c>
      <c r="S925" s="76">
        <f t="shared" si="88"/>
        <v>2.82</v>
      </c>
      <c r="T925" s="38">
        <f>2.82/365*N925+'Breakdown Log'!$H$28*P925</f>
        <v>1.2747945205479452</v>
      </c>
      <c r="U925" s="78">
        <f>2.82/365*O925+'Breakdown Log'!$H$28*Q925</f>
        <v>0</v>
      </c>
    </row>
    <row r="926" spans="2:21" ht="14.4" customHeight="1" x14ac:dyDescent="0.4">
      <c r="B926" s="30">
        <f t="shared" si="89"/>
        <v>925</v>
      </c>
      <c r="C926" s="2" t="s">
        <v>302</v>
      </c>
      <c r="D926" s="2" t="s">
        <v>875</v>
      </c>
      <c r="E926" s="2">
        <v>1039</v>
      </c>
      <c r="F926" s="2" t="s">
        <v>883</v>
      </c>
      <c r="G926" s="2">
        <v>964</v>
      </c>
      <c r="H926" s="2">
        <v>3</v>
      </c>
      <c r="I926" s="2" t="s">
        <v>886</v>
      </c>
      <c r="J926" s="31">
        <v>42287</v>
      </c>
      <c r="K926" s="31">
        <v>44347</v>
      </c>
      <c r="L926" s="31">
        <v>44926</v>
      </c>
      <c r="M926" s="2">
        <f t="shared" si="84"/>
        <v>580</v>
      </c>
      <c r="N926" s="2">
        <f>IFERROR(VLOOKUP($G926,'Breakdown Log'!$B$3:$E$940,2,FALSE),0)</f>
        <v>165</v>
      </c>
      <c r="O926" s="2">
        <f>IFERROR(VLOOKUP($G926,'Breakdown Log'!$B$3:$E$940,3,FALSE),0)</f>
        <v>0</v>
      </c>
      <c r="P926" s="2">
        <f t="shared" si="85"/>
        <v>50</v>
      </c>
      <c r="Q926" s="2">
        <f t="shared" si="86"/>
        <v>365</v>
      </c>
      <c r="R926" s="38">
        <f t="shared" si="87"/>
        <v>1.6610958904109587</v>
      </c>
      <c r="S926" s="76">
        <f t="shared" si="88"/>
        <v>2.82</v>
      </c>
      <c r="T926" s="38">
        <f>2.82/365*N926+'Breakdown Log'!$H$28*P926</f>
        <v>1.2747945205479452</v>
      </c>
      <c r="U926" s="78">
        <f>2.82/365*O926+'Breakdown Log'!$H$28*Q926</f>
        <v>0</v>
      </c>
    </row>
    <row r="927" spans="2:21" ht="14.4" customHeight="1" x14ac:dyDescent="0.4">
      <c r="B927" s="30">
        <f t="shared" si="89"/>
        <v>926</v>
      </c>
      <c r="C927" s="2" t="s">
        <v>302</v>
      </c>
      <c r="D927" s="2" t="s">
        <v>875</v>
      </c>
      <c r="E927" s="2">
        <v>1039</v>
      </c>
      <c r="F927" s="2" t="s">
        <v>883</v>
      </c>
      <c r="G927" s="2">
        <v>965</v>
      </c>
      <c r="H927" s="2">
        <v>4</v>
      </c>
      <c r="I927" s="2" t="s">
        <v>2366</v>
      </c>
      <c r="J927" s="31">
        <v>42263</v>
      </c>
      <c r="K927" s="31">
        <v>44347</v>
      </c>
      <c r="L927" s="31">
        <v>44926</v>
      </c>
      <c r="M927" s="2">
        <f t="shared" si="84"/>
        <v>580</v>
      </c>
      <c r="N927" s="2">
        <f>IFERROR(VLOOKUP($G927,'Breakdown Log'!$B$3:$E$940,2,FALSE),0)</f>
        <v>165</v>
      </c>
      <c r="O927" s="2">
        <f>IFERROR(VLOOKUP($G927,'Breakdown Log'!$B$3:$E$940,3,FALSE),0)</f>
        <v>0</v>
      </c>
      <c r="P927" s="2">
        <f t="shared" si="85"/>
        <v>50</v>
      </c>
      <c r="Q927" s="2">
        <f t="shared" si="86"/>
        <v>365</v>
      </c>
      <c r="R927" s="38">
        <f t="shared" si="87"/>
        <v>1.6610958904109587</v>
      </c>
      <c r="S927" s="76">
        <f t="shared" si="88"/>
        <v>2.82</v>
      </c>
      <c r="T927" s="38">
        <f>2.82/365*N927+'Breakdown Log'!$H$28*P927</f>
        <v>1.2747945205479452</v>
      </c>
      <c r="U927" s="78">
        <f>2.82/365*O927+'Breakdown Log'!$H$28*Q927</f>
        <v>0</v>
      </c>
    </row>
    <row r="928" spans="2:21" ht="14.4" customHeight="1" x14ac:dyDescent="0.4">
      <c r="B928" s="30">
        <f t="shared" si="89"/>
        <v>927</v>
      </c>
      <c r="C928" s="2" t="s">
        <v>302</v>
      </c>
      <c r="D928" s="2" t="s">
        <v>875</v>
      </c>
      <c r="E928" s="2">
        <v>1039</v>
      </c>
      <c r="F928" s="2" t="s">
        <v>883</v>
      </c>
      <c r="G928" s="2">
        <v>966</v>
      </c>
      <c r="H928" s="2">
        <v>5</v>
      </c>
      <c r="I928" s="2" t="s">
        <v>888</v>
      </c>
      <c r="J928" s="31">
        <v>42921</v>
      </c>
      <c r="K928" s="31">
        <v>44347</v>
      </c>
      <c r="L928" s="31">
        <v>44926</v>
      </c>
      <c r="M928" s="2">
        <f t="shared" si="84"/>
        <v>580</v>
      </c>
      <c r="N928" s="2">
        <f>IFERROR(VLOOKUP($G928,'Breakdown Log'!$B$3:$E$940,2,FALSE),0)</f>
        <v>215</v>
      </c>
      <c r="O928" s="2">
        <f>IFERROR(VLOOKUP($G928,'Breakdown Log'!$B$3:$E$940,3,FALSE),0)</f>
        <v>365</v>
      </c>
      <c r="P928" s="2">
        <f t="shared" si="85"/>
        <v>0</v>
      </c>
      <c r="Q928" s="2">
        <f t="shared" si="86"/>
        <v>0</v>
      </c>
      <c r="R928" s="38">
        <f t="shared" si="87"/>
        <v>1.6610958904109587</v>
      </c>
      <c r="S928" s="76">
        <f t="shared" si="88"/>
        <v>2.82</v>
      </c>
      <c r="T928" s="38">
        <f>2.82/365*N928+'Breakdown Log'!$H$28*P928</f>
        <v>1.6610958904109587</v>
      </c>
      <c r="U928" s="78">
        <f>2.82/365*O928+'Breakdown Log'!$H$28*Q928</f>
        <v>2.82</v>
      </c>
    </row>
    <row r="929" spans="2:21" ht="14.4" customHeight="1" x14ac:dyDescent="0.4">
      <c r="B929" s="30">
        <f t="shared" si="89"/>
        <v>928</v>
      </c>
      <c r="C929" s="2" t="s">
        <v>302</v>
      </c>
      <c r="D929" s="2" t="s">
        <v>875</v>
      </c>
      <c r="E929" s="2">
        <v>1039</v>
      </c>
      <c r="F929" s="2" t="s">
        <v>883</v>
      </c>
      <c r="G929" s="2">
        <v>967</v>
      </c>
      <c r="H929" s="2">
        <v>6</v>
      </c>
      <c r="I929" s="2" t="s">
        <v>889</v>
      </c>
      <c r="J929" s="31">
        <v>42248</v>
      </c>
      <c r="K929" s="31">
        <v>44347</v>
      </c>
      <c r="L929" s="31">
        <v>44926</v>
      </c>
      <c r="M929" s="2">
        <f t="shared" si="84"/>
        <v>580</v>
      </c>
      <c r="N929" s="2">
        <f>IFERROR(VLOOKUP($G929,'Breakdown Log'!$B$3:$E$940,2,FALSE),0)</f>
        <v>0</v>
      </c>
      <c r="O929" s="2">
        <f>IFERROR(VLOOKUP($G929,'Breakdown Log'!$B$3:$E$940,3,FALSE),0)</f>
        <v>0</v>
      </c>
      <c r="P929" s="2">
        <f t="shared" si="85"/>
        <v>215</v>
      </c>
      <c r="Q929" s="2">
        <f t="shared" si="86"/>
        <v>365</v>
      </c>
      <c r="R929" s="38">
        <f t="shared" si="87"/>
        <v>1.6610958904109587</v>
      </c>
      <c r="S929" s="76">
        <f t="shared" si="88"/>
        <v>2.82</v>
      </c>
      <c r="T929" s="38">
        <f>2.82/365*N929+'Breakdown Log'!$H$28*P929</f>
        <v>0</v>
      </c>
      <c r="U929" s="78">
        <f>2.82/365*O929+'Breakdown Log'!$H$28*Q929</f>
        <v>0</v>
      </c>
    </row>
    <row r="930" spans="2:21" ht="14.4" customHeight="1" x14ac:dyDescent="0.4">
      <c r="B930" s="30">
        <f t="shared" si="89"/>
        <v>929</v>
      </c>
      <c r="C930" s="2" t="s">
        <v>302</v>
      </c>
      <c r="D930" s="2" t="s">
        <v>875</v>
      </c>
      <c r="E930" s="2">
        <v>1039</v>
      </c>
      <c r="F930" s="2" t="s">
        <v>883</v>
      </c>
      <c r="G930" s="2">
        <v>968</v>
      </c>
      <c r="H930" s="2">
        <v>7</v>
      </c>
      <c r="I930" s="2" t="s">
        <v>882</v>
      </c>
      <c r="J930" s="31">
        <v>42244</v>
      </c>
      <c r="K930" s="31">
        <v>44347</v>
      </c>
      <c r="L930" s="31">
        <v>44926</v>
      </c>
      <c r="M930" s="2">
        <f t="shared" si="84"/>
        <v>580</v>
      </c>
      <c r="N930" s="2">
        <f>IFERROR(VLOOKUP($G930,'Breakdown Log'!$B$3:$E$940,2,FALSE),0)</f>
        <v>0</v>
      </c>
      <c r="O930" s="2">
        <f>IFERROR(VLOOKUP($G930,'Breakdown Log'!$B$3:$E$940,3,FALSE),0)</f>
        <v>0</v>
      </c>
      <c r="P930" s="2">
        <f t="shared" si="85"/>
        <v>215</v>
      </c>
      <c r="Q930" s="2">
        <f t="shared" si="86"/>
        <v>365</v>
      </c>
      <c r="R930" s="38">
        <f t="shared" si="87"/>
        <v>1.6610958904109587</v>
      </c>
      <c r="S930" s="76">
        <f t="shared" si="88"/>
        <v>2.82</v>
      </c>
      <c r="T930" s="38">
        <f>2.82/365*N930+'Breakdown Log'!$H$28*P930</f>
        <v>0</v>
      </c>
      <c r="U930" s="78">
        <f>2.82/365*O930+'Breakdown Log'!$H$28*Q930</f>
        <v>0</v>
      </c>
    </row>
    <row r="931" spans="2:21" ht="14.4" customHeight="1" x14ac:dyDescent="0.4">
      <c r="B931" s="30">
        <f t="shared" si="89"/>
        <v>930</v>
      </c>
      <c r="C931" s="2" t="s">
        <v>302</v>
      </c>
      <c r="D931" s="2" t="s">
        <v>875</v>
      </c>
      <c r="E931" s="2">
        <v>1039</v>
      </c>
      <c r="F931" s="2" t="s">
        <v>883</v>
      </c>
      <c r="G931" s="2">
        <v>969</v>
      </c>
      <c r="H931" s="2">
        <v>8</v>
      </c>
      <c r="I931" s="2" t="s">
        <v>890</v>
      </c>
      <c r="J931" s="31">
        <v>42248</v>
      </c>
      <c r="K931" s="31">
        <v>44347</v>
      </c>
      <c r="L931" s="31">
        <v>44926</v>
      </c>
      <c r="M931" s="2">
        <f t="shared" si="84"/>
        <v>580</v>
      </c>
      <c r="N931" s="2">
        <f>IFERROR(VLOOKUP($G931,'Breakdown Log'!$B$3:$E$940,2,FALSE),0)</f>
        <v>178</v>
      </c>
      <c r="O931" s="2">
        <f>IFERROR(VLOOKUP($G931,'Breakdown Log'!$B$3:$E$940,3,FALSE),0)</f>
        <v>0</v>
      </c>
      <c r="P931" s="2">
        <f t="shared" si="85"/>
        <v>37</v>
      </c>
      <c r="Q931" s="2">
        <f t="shared" si="86"/>
        <v>365</v>
      </c>
      <c r="R931" s="38">
        <f t="shared" si="87"/>
        <v>1.6610958904109587</v>
      </c>
      <c r="S931" s="76">
        <f t="shared" si="88"/>
        <v>2.82</v>
      </c>
      <c r="T931" s="38">
        <f>2.82/365*N931+'Breakdown Log'!$H$28*P931</f>
        <v>1.3752328767123285</v>
      </c>
      <c r="U931" s="78">
        <f>2.82/365*O931+'Breakdown Log'!$H$28*Q931</f>
        <v>0</v>
      </c>
    </row>
    <row r="932" spans="2:21" ht="14.4" customHeight="1" x14ac:dyDescent="0.4">
      <c r="B932" s="30">
        <f t="shared" si="89"/>
        <v>931</v>
      </c>
      <c r="C932" s="2" t="s">
        <v>302</v>
      </c>
      <c r="D932" s="2" t="s">
        <v>875</v>
      </c>
      <c r="E932" s="2">
        <v>1039</v>
      </c>
      <c r="F932" s="2" t="s">
        <v>883</v>
      </c>
      <c r="G932" s="2">
        <v>970</v>
      </c>
      <c r="H932" s="2">
        <v>9</v>
      </c>
      <c r="I932" s="2" t="s">
        <v>891</v>
      </c>
      <c r="J932" s="31">
        <v>42475</v>
      </c>
      <c r="K932" s="31">
        <v>44347</v>
      </c>
      <c r="L932" s="31">
        <v>44926</v>
      </c>
      <c r="M932" s="2">
        <f t="shared" si="84"/>
        <v>580</v>
      </c>
      <c r="N932" s="2">
        <f>IFERROR(VLOOKUP($G932,'Breakdown Log'!$B$3:$E$940,2,FALSE),0)</f>
        <v>215</v>
      </c>
      <c r="O932" s="2">
        <f>IFERROR(VLOOKUP($G932,'Breakdown Log'!$B$3:$E$940,3,FALSE),0)</f>
        <v>365</v>
      </c>
      <c r="P932" s="2">
        <f t="shared" si="85"/>
        <v>0</v>
      </c>
      <c r="Q932" s="2">
        <f t="shared" si="86"/>
        <v>0</v>
      </c>
      <c r="R932" s="38">
        <f t="shared" si="87"/>
        <v>1.6610958904109587</v>
      </c>
      <c r="S932" s="76">
        <f t="shared" si="88"/>
        <v>2.82</v>
      </c>
      <c r="T932" s="38">
        <f>2.82/365*N932+'Breakdown Log'!$H$28*P932</f>
        <v>1.6610958904109587</v>
      </c>
      <c r="U932" s="78">
        <f>2.82/365*O932+'Breakdown Log'!$H$28*Q932</f>
        <v>2.82</v>
      </c>
    </row>
    <row r="933" spans="2:21" ht="14.4" customHeight="1" x14ac:dyDescent="0.4">
      <c r="B933" s="30">
        <f t="shared" si="89"/>
        <v>932</v>
      </c>
      <c r="C933" s="2" t="s">
        <v>302</v>
      </c>
      <c r="D933" s="2" t="s">
        <v>875</v>
      </c>
      <c r="E933" s="2">
        <v>1039</v>
      </c>
      <c r="F933" s="2" t="s">
        <v>883</v>
      </c>
      <c r="G933" s="2">
        <v>971</v>
      </c>
      <c r="H933" s="2">
        <v>10</v>
      </c>
      <c r="I933" s="2" t="s">
        <v>892</v>
      </c>
      <c r="J933" s="31">
        <v>42475</v>
      </c>
      <c r="K933" s="31">
        <v>44347</v>
      </c>
      <c r="L933" s="31">
        <v>44926</v>
      </c>
      <c r="M933" s="2">
        <f t="shared" si="84"/>
        <v>580</v>
      </c>
      <c r="N933" s="2">
        <f>IFERROR(VLOOKUP($G933,'Breakdown Log'!$B$3:$E$940,2,FALSE),0)</f>
        <v>215</v>
      </c>
      <c r="O933" s="2">
        <f>IFERROR(VLOOKUP($G933,'Breakdown Log'!$B$3:$E$940,3,FALSE),0)</f>
        <v>365</v>
      </c>
      <c r="P933" s="2">
        <f t="shared" si="85"/>
        <v>0</v>
      </c>
      <c r="Q933" s="2">
        <f t="shared" si="86"/>
        <v>0</v>
      </c>
      <c r="R933" s="38">
        <f t="shared" si="87"/>
        <v>1.6610958904109587</v>
      </c>
      <c r="S933" s="76">
        <f t="shared" si="88"/>
        <v>2.82</v>
      </c>
      <c r="T933" s="38">
        <f>2.82/365*N933+'Breakdown Log'!$H$28*P933</f>
        <v>1.6610958904109587</v>
      </c>
      <c r="U933" s="78">
        <f>2.82/365*O933+'Breakdown Log'!$H$28*Q933</f>
        <v>2.82</v>
      </c>
    </row>
    <row r="934" spans="2:21" ht="14.4" customHeight="1" x14ac:dyDescent="0.4">
      <c r="B934" s="30">
        <f t="shared" si="89"/>
        <v>933</v>
      </c>
      <c r="C934" s="2" t="s">
        <v>302</v>
      </c>
      <c r="D934" s="2" t="s">
        <v>875</v>
      </c>
      <c r="E934" s="2">
        <v>1039</v>
      </c>
      <c r="F934" s="2" t="s">
        <v>883</v>
      </c>
      <c r="G934" s="2">
        <v>972</v>
      </c>
      <c r="H934" s="2">
        <v>11</v>
      </c>
      <c r="I934" s="2" t="s">
        <v>893</v>
      </c>
      <c r="J934" s="31">
        <v>42302</v>
      </c>
      <c r="K934" s="31">
        <v>44347</v>
      </c>
      <c r="L934" s="31">
        <v>44926</v>
      </c>
      <c r="M934" s="2">
        <f t="shared" si="84"/>
        <v>580</v>
      </c>
      <c r="N934" s="2">
        <f>IFERROR(VLOOKUP($G934,'Breakdown Log'!$B$3:$E$940,2,FALSE),0)</f>
        <v>0</v>
      </c>
      <c r="O934" s="2">
        <f>IFERROR(VLOOKUP($G934,'Breakdown Log'!$B$3:$E$940,3,FALSE),0)</f>
        <v>0</v>
      </c>
      <c r="P934" s="2">
        <f t="shared" si="85"/>
        <v>215</v>
      </c>
      <c r="Q934" s="2">
        <f t="shared" si="86"/>
        <v>365</v>
      </c>
      <c r="R934" s="38">
        <f t="shared" si="87"/>
        <v>1.6610958904109587</v>
      </c>
      <c r="S934" s="76">
        <f t="shared" si="88"/>
        <v>2.82</v>
      </c>
      <c r="T934" s="38">
        <f>2.82/365*N934+'Breakdown Log'!$H$28*P934</f>
        <v>0</v>
      </c>
      <c r="U934" s="78">
        <f>2.82/365*O934+'Breakdown Log'!$H$28*Q934</f>
        <v>0</v>
      </c>
    </row>
    <row r="935" spans="2:21" ht="14.4" customHeight="1" x14ac:dyDescent="0.4">
      <c r="B935" s="30">
        <f t="shared" si="89"/>
        <v>934</v>
      </c>
      <c r="C935" s="2" t="s">
        <v>302</v>
      </c>
      <c r="D935" s="2" t="s">
        <v>875</v>
      </c>
      <c r="E935" s="2">
        <v>1039</v>
      </c>
      <c r="F935" s="2" t="s">
        <v>883</v>
      </c>
      <c r="G935" s="2">
        <v>973</v>
      </c>
      <c r="H935" s="2">
        <v>12</v>
      </c>
      <c r="I935" s="2" t="s">
        <v>882</v>
      </c>
      <c r="J935" s="31">
        <v>42272</v>
      </c>
      <c r="K935" s="31">
        <v>44347</v>
      </c>
      <c r="L935" s="31">
        <v>44926</v>
      </c>
      <c r="M935" s="2">
        <f t="shared" si="84"/>
        <v>580</v>
      </c>
      <c r="N935" s="2">
        <f>IFERROR(VLOOKUP($G935,'Breakdown Log'!$B$3:$E$940,2,FALSE),0)</f>
        <v>0</v>
      </c>
      <c r="O935" s="2">
        <f>IFERROR(VLOOKUP($G935,'Breakdown Log'!$B$3:$E$940,3,FALSE),0)</f>
        <v>0</v>
      </c>
      <c r="P935" s="2">
        <f t="shared" si="85"/>
        <v>215</v>
      </c>
      <c r="Q935" s="2">
        <f t="shared" si="86"/>
        <v>365</v>
      </c>
      <c r="R935" s="38">
        <f t="shared" si="87"/>
        <v>1.6610958904109587</v>
      </c>
      <c r="S935" s="76">
        <f t="shared" si="88"/>
        <v>2.82</v>
      </c>
      <c r="T935" s="38">
        <f>2.82/365*N935+'Breakdown Log'!$H$28*P935</f>
        <v>0</v>
      </c>
      <c r="U935" s="78">
        <f>2.82/365*O935+'Breakdown Log'!$H$28*Q935</f>
        <v>0</v>
      </c>
    </row>
    <row r="936" spans="2:21" ht="14.4" customHeight="1" x14ac:dyDescent="0.4">
      <c r="B936" s="30">
        <f t="shared" si="89"/>
        <v>935</v>
      </c>
      <c r="C936" s="2" t="s">
        <v>302</v>
      </c>
      <c r="D936" s="2" t="s">
        <v>875</v>
      </c>
      <c r="E936" s="2">
        <v>1039</v>
      </c>
      <c r="F936" s="2" t="s">
        <v>883</v>
      </c>
      <c r="G936" s="2">
        <v>974</v>
      </c>
      <c r="H936" s="2">
        <v>13</v>
      </c>
      <c r="I936" s="2" t="s">
        <v>894</v>
      </c>
      <c r="J936" s="31">
        <v>42475</v>
      </c>
      <c r="K936" s="31">
        <v>44347</v>
      </c>
      <c r="L936" s="31">
        <v>44926</v>
      </c>
      <c r="M936" s="2">
        <f t="shared" si="84"/>
        <v>580</v>
      </c>
      <c r="N936" s="2">
        <f>IFERROR(VLOOKUP($G936,'Breakdown Log'!$B$3:$E$940,2,FALSE),0)</f>
        <v>215</v>
      </c>
      <c r="O936" s="2">
        <f>IFERROR(VLOOKUP($G936,'Breakdown Log'!$B$3:$E$940,3,FALSE),0)</f>
        <v>365</v>
      </c>
      <c r="P936" s="2">
        <f t="shared" si="85"/>
        <v>0</v>
      </c>
      <c r="Q936" s="2">
        <f t="shared" si="86"/>
        <v>0</v>
      </c>
      <c r="R936" s="38">
        <f t="shared" si="87"/>
        <v>1.6610958904109587</v>
      </c>
      <c r="S936" s="76">
        <f t="shared" si="88"/>
        <v>2.82</v>
      </c>
      <c r="T936" s="38">
        <f>2.82/365*N936+'Breakdown Log'!$H$28*P936</f>
        <v>1.6610958904109587</v>
      </c>
      <c r="U936" s="78">
        <f>2.82/365*O936+'Breakdown Log'!$H$28*Q936</f>
        <v>2.82</v>
      </c>
    </row>
    <row r="937" spans="2:21" ht="14.4" customHeight="1" x14ac:dyDescent="0.4">
      <c r="B937" s="30">
        <f t="shared" si="89"/>
        <v>936</v>
      </c>
      <c r="C937" s="2" t="s">
        <v>302</v>
      </c>
      <c r="D937" s="2" t="s">
        <v>875</v>
      </c>
      <c r="E937" s="2">
        <v>1039</v>
      </c>
      <c r="F937" s="2" t="s">
        <v>883</v>
      </c>
      <c r="G937" s="2">
        <v>975</v>
      </c>
      <c r="H937" s="2">
        <v>14</v>
      </c>
      <c r="I937" s="2" t="s">
        <v>895</v>
      </c>
      <c r="J937" s="31">
        <v>42287</v>
      </c>
      <c r="K937" s="31">
        <v>44347</v>
      </c>
      <c r="L937" s="31">
        <v>44926</v>
      </c>
      <c r="M937" s="2">
        <f t="shared" si="84"/>
        <v>580</v>
      </c>
      <c r="N937" s="2">
        <f>IFERROR(VLOOKUP($G937,'Breakdown Log'!$B$3:$E$940,2,FALSE),0)</f>
        <v>0</v>
      </c>
      <c r="O937" s="2">
        <f>IFERROR(VLOOKUP($G937,'Breakdown Log'!$B$3:$E$940,3,FALSE),0)</f>
        <v>0</v>
      </c>
      <c r="P937" s="2">
        <f t="shared" si="85"/>
        <v>215</v>
      </c>
      <c r="Q937" s="2">
        <f t="shared" si="86"/>
        <v>365</v>
      </c>
      <c r="R937" s="38">
        <f t="shared" si="87"/>
        <v>1.6610958904109587</v>
      </c>
      <c r="S937" s="76">
        <f t="shared" si="88"/>
        <v>2.82</v>
      </c>
      <c r="T937" s="38">
        <f>2.82/365*N937+'Breakdown Log'!$H$28*P937</f>
        <v>0</v>
      </c>
      <c r="U937" s="78">
        <f>2.82/365*O937+'Breakdown Log'!$H$28*Q937</f>
        <v>0</v>
      </c>
    </row>
    <row r="938" spans="2:21" ht="14.4" customHeight="1" x14ac:dyDescent="0.4">
      <c r="B938" s="30">
        <f t="shared" si="89"/>
        <v>937</v>
      </c>
      <c r="C938" s="2" t="s">
        <v>518</v>
      </c>
      <c r="D938" s="2" t="s">
        <v>863</v>
      </c>
      <c r="E938" s="2">
        <v>1085</v>
      </c>
      <c r="F938" s="2" t="s">
        <v>896</v>
      </c>
      <c r="G938" s="2">
        <v>976</v>
      </c>
      <c r="H938" s="2">
        <v>1</v>
      </c>
      <c r="I938" s="2" t="s">
        <v>897</v>
      </c>
      <c r="J938" s="31">
        <v>42275</v>
      </c>
      <c r="K938" s="31">
        <v>44347</v>
      </c>
      <c r="L938" s="31">
        <v>44926</v>
      </c>
      <c r="M938" s="2">
        <f t="shared" si="84"/>
        <v>580</v>
      </c>
      <c r="N938" s="2">
        <f>IFERROR(VLOOKUP($G938,'Breakdown Log'!$B$3:$E$940,2,FALSE),0)</f>
        <v>0</v>
      </c>
      <c r="O938" s="2">
        <f>IFERROR(VLOOKUP($G938,'Breakdown Log'!$B$3:$E$940,3,FALSE),0)</f>
        <v>0</v>
      </c>
      <c r="P938" s="2">
        <f t="shared" si="85"/>
        <v>215</v>
      </c>
      <c r="Q938" s="2">
        <f t="shared" si="86"/>
        <v>365</v>
      </c>
      <c r="R938" s="38">
        <f t="shared" si="87"/>
        <v>1.6610958904109587</v>
      </c>
      <c r="S938" s="76">
        <f t="shared" si="88"/>
        <v>2.82</v>
      </c>
      <c r="T938" s="38">
        <f>2.82/365*N938+'Breakdown Log'!$H$28*P938</f>
        <v>0</v>
      </c>
      <c r="U938" s="78">
        <f>2.82/365*O938+'Breakdown Log'!$H$28*Q938</f>
        <v>0</v>
      </c>
    </row>
    <row r="939" spans="2:21" ht="14.4" customHeight="1" x14ac:dyDescent="0.4">
      <c r="B939" s="30">
        <f t="shared" si="89"/>
        <v>938</v>
      </c>
      <c r="C939" s="2" t="s">
        <v>518</v>
      </c>
      <c r="D939" s="2" t="s">
        <v>863</v>
      </c>
      <c r="E939" s="2">
        <v>1085</v>
      </c>
      <c r="F939" s="2" t="s">
        <v>896</v>
      </c>
      <c r="G939" s="2">
        <v>977</v>
      </c>
      <c r="H939" s="2">
        <v>2</v>
      </c>
      <c r="I939" s="2" t="s">
        <v>898</v>
      </c>
      <c r="J939" s="31">
        <v>42274</v>
      </c>
      <c r="K939" s="31">
        <v>44347</v>
      </c>
      <c r="L939" s="31">
        <v>44926</v>
      </c>
      <c r="M939" s="2">
        <f t="shared" si="84"/>
        <v>580</v>
      </c>
      <c r="N939" s="2">
        <f>IFERROR(VLOOKUP($G939,'Breakdown Log'!$B$3:$E$940,2,FALSE),0)</f>
        <v>215</v>
      </c>
      <c r="O939" s="2">
        <f>IFERROR(VLOOKUP($G939,'Breakdown Log'!$B$3:$E$940,3,FALSE),0)</f>
        <v>365</v>
      </c>
      <c r="P939" s="2">
        <f t="shared" si="85"/>
        <v>0</v>
      </c>
      <c r="Q939" s="2">
        <f t="shared" si="86"/>
        <v>0</v>
      </c>
      <c r="R939" s="38">
        <f t="shared" si="87"/>
        <v>1.6610958904109587</v>
      </c>
      <c r="S939" s="76">
        <f t="shared" si="88"/>
        <v>2.82</v>
      </c>
      <c r="T939" s="38">
        <f>2.82/365*N939+'Breakdown Log'!$H$28*P939</f>
        <v>1.6610958904109587</v>
      </c>
      <c r="U939" s="78">
        <f>2.82/365*O939+'Breakdown Log'!$H$28*Q939</f>
        <v>2.82</v>
      </c>
    </row>
    <row r="940" spans="2:21" ht="14.4" customHeight="1" x14ac:dyDescent="0.4">
      <c r="B940" s="30">
        <f t="shared" si="89"/>
        <v>939</v>
      </c>
      <c r="C940" s="2" t="s">
        <v>518</v>
      </c>
      <c r="D940" s="2" t="s">
        <v>863</v>
      </c>
      <c r="E940" s="2">
        <v>1085</v>
      </c>
      <c r="F940" s="2" t="s">
        <v>896</v>
      </c>
      <c r="G940" s="2">
        <v>978</v>
      </c>
      <c r="H940" s="2">
        <v>3</v>
      </c>
      <c r="I940" s="2" t="s">
        <v>899</v>
      </c>
      <c r="J940" s="31">
        <v>42855</v>
      </c>
      <c r="K940" s="31">
        <v>44347</v>
      </c>
      <c r="L940" s="31">
        <v>44926</v>
      </c>
      <c r="M940" s="2">
        <f t="shared" si="84"/>
        <v>580</v>
      </c>
      <c r="N940" s="2">
        <f>IFERROR(VLOOKUP($G940,'Breakdown Log'!$B$3:$E$940,2,FALSE),0)</f>
        <v>0</v>
      </c>
      <c r="O940" s="2">
        <f>IFERROR(VLOOKUP($G940,'Breakdown Log'!$B$3:$E$940,3,FALSE),0)</f>
        <v>0</v>
      </c>
      <c r="P940" s="2">
        <f t="shared" si="85"/>
        <v>215</v>
      </c>
      <c r="Q940" s="2">
        <f t="shared" si="86"/>
        <v>365</v>
      </c>
      <c r="R940" s="38">
        <f t="shared" si="87"/>
        <v>1.6610958904109587</v>
      </c>
      <c r="S940" s="76">
        <f t="shared" si="88"/>
        <v>2.82</v>
      </c>
      <c r="T940" s="38">
        <f>2.82/365*N940+'Breakdown Log'!$H$28*P940</f>
        <v>0</v>
      </c>
      <c r="U940" s="78">
        <f>2.82/365*O940+'Breakdown Log'!$H$28*Q940</f>
        <v>0</v>
      </c>
    </row>
    <row r="941" spans="2:21" ht="14.4" customHeight="1" x14ac:dyDescent="0.4">
      <c r="B941" s="30">
        <f t="shared" si="89"/>
        <v>940</v>
      </c>
      <c r="C941" s="2" t="s">
        <v>518</v>
      </c>
      <c r="D941" s="2" t="s">
        <v>863</v>
      </c>
      <c r="E941" s="2">
        <v>1085</v>
      </c>
      <c r="F941" s="2" t="s">
        <v>896</v>
      </c>
      <c r="G941" s="2">
        <v>979</v>
      </c>
      <c r="H941" s="2">
        <v>4</v>
      </c>
      <c r="I941" s="2" t="s">
        <v>900</v>
      </c>
      <c r="J941" s="31">
        <v>42372</v>
      </c>
      <c r="K941" s="31">
        <v>44347</v>
      </c>
      <c r="L941" s="31">
        <v>44926</v>
      </c>
      <c r="M941" s="2">
        <f t="shared" si="84"/>
        <v>580</v>
      </c>
      <c r="N941" s="2">
        <f>IFERROR(VLOOKUP($G941,'Breakdown Log'!$B$3:$E$940,2,FALSE),0)</f>
        <v>0</v>
      </c>
      <c r="O941" s="2">
        <f>IFERROR(VLOOKUP($G941,'Breakdown Log'!$B$3:$E$940,3,FALSE),0)</f>
        <v>0</v>
      </c>
      <c r="P941" s="2">
        <f t="shared" si="85"/>
        <v>215</v>
      </c>
      <c r="Q941" s="2">
        <f t="shared" si="86"/>
        <v>365</v>
      </c>
      <c r="R941" s="38">
        <f t="shared" si="87"/>
        <v>1.6610958904109587</v>
      </c>
      <c r="S941" s="76">
        <f t="shared" si="88"/>
        <v>2.82</v>
      </c>
      <c r="T941" s="38">
        <f>2.82/365*N941+'Breakdown Log'!$H$28*P941</f>
        <v>0</v>
      </c>
      <c r="U941" s="78">
        <f>2.82/365*O941+'Breakdown Log'!$H$28*Q941</f>
        <v>0</v>
      </c>
    </row>
    <row r="942" spans="2:21" ht="14.4" customHeight="1" x14ac:dyDescent="0.4">
      <c r="B942" s="30">
        <f t="shared" si="89"/>
        <v>941</v>
      </c>
      <c r="C942" s="2" t="s">
        <v>518</v>
      </c>
      <c r="D942" s="2" t="s">
        <v>863</v>
      </c>
      <c r="E942" s="2">
        <v>1085</v>
      </c>
      <c r="F942" s="2" t="s">
        <v>896</v>
      </c>
      <c r="G942" s="2">
        <v>980</v>
      </c>
      <c r="H942" s="2">
        <v>5</v>
      </c>
      <c r="I942" s="2" t="s">
        <v>901</v>
      </c>
      <c r="J942" s="31">
        <v>42918</v>
      </c>
      <c r="K942" s="31">
        <v>44347</v>
      </c>
      <c r="L942" s="31">
        <v>44926</v>
      </c>
      <c r="M942" s="2">
        <f t="shared" si="84"/>
        <v>580</v>
      </c>
      <c r="N942" s="2">
        <f>IFERROR(VLOOKUP($G942,'Breakdown Log'!$B$3:$E$940,2,FALSE),0)</f>
        <v>215</v>
      </c>
      <c r="O942" s="2">
        <f>IFERROR(VLOOKUP($G942,'Breakdown Log'!$B$3:$E$940,3,FALSE),0)</f>
        <v>365</v>
      </c>
      <c r="P942" s="2">
        <f t="shared" si="85"/>
        <v>0</v>
      </c>
      <c r="Q942" s="2">
        <f t="shared" si="86"/>
        <v>0</v>
      </c>
      <c r="R942" s="38">
        <f t="shared" si="87"/>
        <v>1.6610958904109587</v>
      </c>
      <c r="S942" s="76">
        <f t="shared" si="88"/>
        <v>2.82</v>
      </c>
      <c r="T942" s="38">
        <f>2.82/365*N942+'Breakdown Log'!$H$28*P942</f>
        <v>1.6610958904109587</v>
      </c>
      <c r="U942" s="78">
        <f>2.82/365*O942+'Breakdown Log'!$H$28*Q942</f>
        <v>2.82</v>
      </c>
    </row>
    <row r="943" spans="2:21" ht="14.4" customHeight="1" x14ac:dyDescent="0.4">
      <c r="B943" s="30">
        <f t="shared" si="89"/>
        <v>942</v>
      </c>
      <c r="C943" s="2" t="s">
        <v>518</v>
      </c>
      <c r="D943" s="2" t="s">
        <v>863</v>
      </c>
      <c r="E943" s="2">
        <v>1085</v>
      </c>
      <c r="F943" s="2" t="s">
        <v>896</v>
      </c>
      <c r="G943" s="2">
        <v>981</v>
      </c>
      <c r="H943" s="2">
        <v>6</v>
      </c>
      <c r="I943" s="2" t="s">
        <v>902</v>
      </c>
      <c r="J943" s="31">
        <v>42302</v>
      </c>
      <c r="K943" s="31">
        <v>44347</v>
      </c>
      <c r="L943" s="31">
        <v>44926</v>
      </c>
      <c r="M943" s="2">
        <f t="shared" si="84"/>
        <v>580</v>
      </c>
      <c r="N943" s="2">
        <f>IFERROR(VLOOKUP($G943,'Breakdown Log'!$B$3:$E$940,2,FALSE),0)</f>
        <v>0</v>
      </c>
      <c r="O943" s="2">
        <f>IFERROR(VLOOKUP($G943,'Breakdown Log'!$B$3:$E$940,3,FALSE),0)</f>
        <v>0</v>
      </c>
      <c r="P943" s="2">
        <f t="shared" si="85"/>
        <v>215</v>
      </c>
      <c r="Q943" s="2">
        <f t="shared" si="86"/>
        <v>365</v>
      </c>
      <c r="R943" s="38">
        <f t="shared" si="87"/>
        <v>1.6610958904109587</v>
      </c>
      <c r="S943" s="76">
        <f t="shared" si="88"/>
        <v>2.82</v>
      </c>
      <c r="T943" s="38">
        <f>2.82/365*N943+'Breakdown Log'!$H$28*P943</f>
        <v>0</v>
      </c>
      <c r="U943" s="78">
        <f>2.82/365*O943+'Breakdown Log'!$H$28*Q943</f>
        <v>0</v>
      </c>
    </row>
    <row r="944" spans="2:21" ht="14.4" customHeight="1" x14ac:dyDescent="0.4">
      <c r="B944" s="30">
        <f t="shared" si="89"/>
        <v>943</v>
      </c>
      <c r="C944" s="2" t="s">
        <v>518</v>
      </c>
      <c r="D944" s="2" t="s">
        <v>863</v>
      </c>
      <c r="E944" s="2">
        <v>1085</v>
      </c>
      <c r="F944" s="2" t="s">
        <v>896</v>
      </c>
      <c r="G944" s="2">
        <v>982</v>
      </c>
      <c r="H944" s="2">
        <v>7</v>
      </c>
      <c r="I944" s="2" t="s">
        <v>903</v>
      </c>
      <c r="J944" s="31">
        <v>42918</v>
      </c>
      <c r="K944" s="31">
        <v>44347</v>
      </c>
      <c r="L944" s="31">
        <v>44926</v>
      </c>
      <c r="M944" s="2">
        <f t="shared" si="84"/>
        <v>580</v>
      </c>
      <c r="N944" s="2">
        <f>IFERROR(VLOOKUP($G944,'Breakdown Log'!$B$3:$E$940,2,FALSE),0)</f>
        <v>0</v>
      </c>
      <c r="O944" s="2">
        <f>IFERROR(VLOOKUP($G944,'Breakdown Log'!$B$3:$E$940,3,FALSE),0)</f>
        <v>0</v>
      </c>
      <c r="P944" s="2">
        <f t="shared" si="85"/>
        <v>215</v>
      </c>
      <c r="Q944" s="2">
        <f t="shared" si="86"/>
        <v>365</v>
      </c>
      <c r="R944" s="38">
        <f t="shared" si="87"/>
        <v>1.6610958904109587</v>
      </c>
      <c r="S944" s="76">
        <f t="shared" si="88"/>
        <v>2.82</v>
      </c>
      <c r="T944" s="38">
        <f>2.82/365*N944+'Breakdown Log'!$H$28*P944</f>
        <v>0</v>
      </c>
      <c r="U944" s="78">
        <f>2.82/365*O944+'Breakdown Log'!$H$28*Q944</f>
        <v>0</v>
      </c>
    </row>
    <row r="945" spans="2:21" ht="14.4" customHeight="1" x14ac:dyDescent="0.4">
      <c r="B945" s="30">
        <f t="shared" si="89"/>
        <v>944</v>
      </c>
      <c r="C945" s="2" t="s">
        <v>518</v>
      </c>
      <c r="D945" s="2" t="s">
        <v>863</v>
      </c>
      <c r="E945" s="2">
        <v>1085</v>
      </c>
      <c r="F945" s="2" t="s">
        <v>896</v>
      </c>
      <c r="G945" s="2">
        <v>983</v>
      </c>
      <c r="H945" s="2">
        <v>8</v>
      </c>
      <c r="I945" s="2" t="s">
        <v>904</v>
      </c>
      <c r="J945" s="31">
        <v>42410</v>
      </c>
      <c r="K945" s="31">
        <v>44347</v>
      </c>
      <c r="L945" s="31">
        <v>44926</v>
      </c>
      <c r="M945" s="2">
        <f t="shared" si="84"/>
        <v>580</v>
      </c>
      <c r="N945" s="2">
        <f>IFERROR(VLOOKUP($G945,'Breakdown Log'!$B$3:$E$940,2,FALSE),0)</f>
        <v>0</v>
      </c>
      <c r="O945" s="2">
        <f>IFERROR(VLOOKUP($G945,'Breakdown Log'!$B$3:$E$940,3,FALSE),0)</f>
        <v>0</v>
      </c>
      <c r="P945" s="2">
        <f t="shared" si="85"/>
        <v>215</v>
      </c>
      <c r="Q945" s="2">
        <f t="shared" si="86"/>
        <v>365</v>
      </c>
      <c r="R945" s="38">
        <f t="shared" si="87"/>
        <v>1.6610958904109587</v>
      </c>
      <c r="S945" s="76">
        <f t="shared" si="88"/>
        <v>2.82</v>
      </c>
      <c r="T945" s="38">
        <f>2.82/365*N945+'Breakdown Log'!$H$28*P945</f>
        <v>0</v>
      </c>
      <c r="U945" s="78">
        <f>2.82/365*O945+'Breakdown Log'!$H$28*Q945</f>
        <v>0</v>
      </c>
    </row>
    <row r="946" spans="2:21" ht="14.4" customHeight="1" x14ac:dyDescent="0.4">
      <c r="B946" s="30">
        <f t="shared" si="89"/>
        <v>945</v>
      </c>
      <c r="C946" s="2" t="s">
        <v>518</v>
      </c>
      <c r="D946" s="2" t="s">
        <v>863</v>
      </c>
      <c r="E946" s="2">
        <v>1085</v>
      </c>
      <c r="F946" s="2" t="s">
        <v>896</v>
      </c>
      <c r="G946" s="2">
        <v>984</v>
      </c>
      <c r="H946" s="2">
        <v>9</v>
      </c>
      <c r="I946" s="2" t="s">
        <v>905</v>
      </c>
      <c r="J946" s="31">
        <v>42301</v>
      </c>
      <c r="K946" s="31">
        <v>44347</v>
      </c>
      <c r="L946" s="31">
        <v>44926</v>
      </c>
      <c r="M946" s="2">
        <f t="shared" si="84"/>
        <v>580</v>
      </c>
      <c r="N946" s="2">
        <f>IFERROR(VLOOKUP($G946,'Breakdown Log'!$B$3:$E$940,2,FALSE),0)</f>
        <v>215</v>
      </c>
      <c r="O946" s="2">
        <f>IFERROR(VLOOKUP($G946,'Breakdown Log'!$B$3:$E$940,3,FALSE),0)</f>
        <v>365</v>
      </c>
      <c r="P946" s="2">
        <f t="shared" si="85"/>
        <v>0</v>
      </c>
      <c r="Q946" s="2">
        <f t="shared" si="86"/>
        <v>0</v>
      </c>
      <c r="R946" s="38">
        <f t="shared" si="87"/>
        <v>1.6610958904109587</v>
      </c>
      <c r="S946" s="76">
        <f t="shared" si="88"/>
        <v>2.82</v>
      </c>
      <c r="T946" s="38">
        <f>2.82/365*N946+'Breakdown Log'!$H$28*P946</f>
        <v>1.6610958904109587</v>
      </c>
      <c r="U946" s="78">
        <f>2.82/365*O946+'Breakdown Log'!$H$28*Q946</f>
        <v>2.82</v>
      </c>
    </row>
    <row r="947" spans="2:21" ht="14.4" customHeight="1" x14ac:dyDescent="0.4">
      <c r="B947" s="30">
        <f t="shared" si="89"/>
        <v>946</v>
      </c>
      <c r="C947" s="2" t="s">
        <v>518</v>
      </c>
      <c r="D947" s="2" t="s">
        <v>863</v>
      </c>
      <c r="E947" s="2">
        <v>1085</v>
      </c>
      <c r="F947" s="2" t="s">
        <v>896</v>
      </c>
      <c r="G947" s="2">
        <v>985</v>
      </c>
      <c r="H947" s="2">
        <v>10</v>
      </c>
      <c r="I947" s="2" t="s">
        <v>906</v>
      </c>
      <c r="J947" s="31">
        <v>42274</v>
      </c>
      <c r="K947" s="31">
        <v>44347</v>
      </c>
      <c r="L947" s="31">
        <v>44926</v>
      </c>
      <c r="M947" s="2">
        <f t="shared" si="84"/>
        <v>580</v>
      </c>
      <c r="N947" s="2">
        <f>IFERROR(VLOOKUP($G947,'Breakdown Log'!$B$3:$E$940,2,FALSE),0)</f>
        <v>0</v>
      </c>
      <c r="O947" s="2">
        <f>IFERROR(VLOOKUP($G947,'Breakdown Log'!$B$3:$E$940,3,FALSE),0)</f>
        <v>0</v>
      </c>
      <c r="P947" s="2">
        <f t="shared" si="85"/>
        <v>215</v>
      </c>
      <c r="Q947" s="2">
        <f t="shared" si="86"/>
        <v>365</v>
      </c>
      <c r="R947" s="38">
        <f t="shared" si="87"/>
        <v>1.6610958904109587</v>
      </c>
      <c r="S947" s="76">
        <f t="shared" si="88"/>
        <v>2.82</v>
      </c>
      <c r="T947" s="38">
        <f>2.82/365*N947+'Breakdown Log'!$H$28*P947</f>
        <v>0</v>
      </c>
      <c r="U947" s="78">
        <f>2.82/365*O947+'Breakdown Log'!$H$28*Q947</f>
        <v>0</v>
      </c>
    </row>
    <row r="948" spans="2:21" ht="14.4" customHeight="1" x14ac:dyDescent="0.4">
      <c r="B948" s="30">
        <f t="shared" si="89"/>
        <v>947</v>
      </c>
      <c r="C948" s="2" t="s">
        <v>518</v>
      </c>
      <c r="D948" s="2" t="s">
        <v>863</v>
      </c>
      <c r="E948" s="2">
        <v>1085</v>
      </c>
      <c r="F948" s="2" t="s">
        <v>896</v>
      </c>
      <c r="G948" s="2">
        <v>986</v>
      </c>
      <c r="H948" s="2">
        <v>11</v>
      </c>
      <c r="I948" s="2" t="s">
        <v>907</v>
      </c>
      <c r="J948" s="31">
        <v>42269</v>
      </c>
      <c r="K948" s="31">
        <v>44347</v>
      </c>
      <c r="L948" s="31">
        <v>44926</v>
      </c>
      <c r="M948" s="2">
        <f t="shared" si="84"/>
        <v>580</v>
      </c>
      <c r="N948" s="2">
        <f>IFERROR(VLOOKUP($G948,'Breakdown Log'!$B$3:$E$940,2,FALSE),0)</f>
        <v>0</v>
      </c>
      <c r="O948" s="2">
        <f>IFERROR(VLOOKUP($G948,'Breakdown Log'!$B$3:$E$940,3,FALSE),0)</f>
        <v>0</v>
      </c>
      <c r="P948" s="2">
        <f t="shared" si="85"/>
        <v>215</v>
      </c>
      <c r="Q948" s="2">
        <f t="shared" si="86"/>
        <v>365</v>
      </c>
      <c r="R948" s="38">
        <f t="shared" si="87"/>
        <v>1.6610958904109587</v>
      </c>
      <c r="S948" s="76">
        <f t="shared" si="88"/>
        <v>2.82</v>
      </c>
      <c r="T948" s="38">
        <f>2.82/365*N948+'Breakdown Log'!$H$28*P948</f>
        <v>0</v>
      </c>
      <c r="U948" s="78">
        <f>2.82/365*O948+'Breakdown Log'!$H$28*Q948</f>
        <v>0</v>
      </c>
    </row>
    <row r="949" spans="2:21" ht="14.4" customHeight="1" x14ac:dyDescent="0.4">
      <c r="B949" s="30">
        <f t="shared" si="89"/>
        <v>948</v>
      </c>
      <c r="C949" s="2" t="s">
        <v>12</v>
      </c>
      <c r="D949" s="2" t="s">
        <v>337</v>
      </c>
      <c r="E949" s="2">
        <v>69</v>
      </c>
      <c r="F949" s="2" t="s">
        <v>338</v>
      </c>
      <c r="G949" s="2">
        <v>987</v>
      </c>
      <c r="H949" s="2">
        <v>34</v>
      </c>
      <c r="I949" s="2" t="s">
        <v>111</v>
      </c>
      <c r="J949" s="31">
        <v>42714</v>
      </c>
      <c r="K949" s="31">
        <v>44347</v>
      </c>
      <c r="L949" s="31">
        <v>44926</v>
      </c>
      <c r="M949" s="2">
        <f t="shared" si="84"/>
        <v>580</v>
      </c>
      <c r="N949" s="2">
        <f>IFERROR(VLOOKUP($G949,'Breakdown Log'!$B$3:$E$940,2,FALSE),0)</f>
        <v>215</v>
      </c>
      <c r="O949" s="2">
        <f>IFERROR(VLOOKUP($G949,'Breakdown Log'!$B$3:$E$940,3,FALSE),0)</f>
        <v>365</v>
      </c>
      <c r="P949" s="2">
        <f t="shared" si="85"/>
        <v>0</v>
      </c>
      <c r="Q949" s="2">
        <f t="shared" si="86"/>
        <v>0</v>
      </c>
      <c r="R949" s="38">
        <f t="shared" si="87"/>
        <v>1.6610958904109587</v>
      </c>
      <c r="S949" s="76">
        <f t="shared" si="88"/>
        <v>2.82</v>
      </c>
      <c r="T949" s="38">
        <f>2.82/365*N949+'Breakdown Log'!$H$28*P949</f>
        <v>1.6610958904109587</v>
      </c>
      <c r="U949" s="78">
        <f>2.82/365*O949+'Breakdown Log'!$H$28*Q949</f>
        <v>2.82</v>
      </c>
    </row>
    <row r="950" spans="2:21" ht="14.4" customHeight="1" x14ac:dyDescent="0.4">
      <c r="B950" s="30">
        <f t="shared" si="89"/>
        <v>949</v>
      </c>
      <c r="C950" s="2" t="s">
        <v>12</v>
      </c>
      <c r="D950" s="2" t="s">
        <v>337</v>
      </c>
      <c r="E950" s="2">
        <v>69</v>
      </c>
      <c r="F950" s="2" t="s">
        <v>338</v>
      </c>
      <c r="G950" s="2">
        <v>988</v>
      </c>
      <c r="H950" s="2">
        <v>109</v>
      </c>
      <c r="I950" s="2" t="s">
        <v>908</v>
      </c>
      <c r="J950" s="31">
        <v>42906</v>
      </c>
      <c r="K950" s="31">
        <v>44347</v>
      </c>
      <c r="L950" s="31">
        <v>44926</v>
      </c>
      <c r="M950" s="2">
        <f t="shared" si="84"/>
        <v>580</v>
      </c>
      <c r="N950" s="2">
        <f>IFERROR(VLOOKUP($G950,'Breakdown Log'!$B$3:$E$940,2,FALSE),0)</f>
        <v>0</v>
      </c>
      <c r="O950" s="2">
        <f>IFERROR(VLOOKUP($G950,'Breakdown Log'!$B$3:$E$940,3,FALSE),0)</f>
        <v>0</v>
      </c>
      <c r="P950" s="2">
        <f t="shared" si="85"/>
        <v>215</v>
      </c>
      <c r="Q950" s="2">
        <f t="shared" si="86"/>
        <v>365</v>
      </c>
      <c r="R950" s="38">
        <f t="shared" si="87"/>
        <v>1.6610958904109587</v>
      </c>
      <c r="S950" s="76">
        <f t="shared" si="88"/>
        <v>2.82</v>
      </c>
      <c r="T950" s="38">
        <f>2.82/365*N950+'Breakdown Log'!$H$28*P950</f>
        <v>0</v>
      </c>
      <c r="U950" s="78">
        <f>2.82/365*O950+'Breakdown Log'!$H$28*Q950</f>
        <v>0</v>
      </c>
    </row>
    <row r="951" spans="2:21" ht="14.4" customHeight="1" x14ac:dyDescent="0.4">
      <c r="B951" s="30">
        <f t="shared" si="89"/>
        <v>950</v>
      </c>
      <c r="C951" s="2" t="s">
        <v>12</v>
      </c>
      <c r="D951" s="2" t="s">
        <v>337</v>
      </c>
      <c r="E951" s="2">
        <v>69</v>
      </c>
      <c r="F951" s="2" t="s">
        <v>338</v>
      </c>
      <c r="G951" s="2">
        <v>989</v>
      </c>
      <c r="H951" s="2">
        <v>124</v>
      </c>
      <c r="I951" s="2" t="s">
        <v>909</v>
      </c>
      <c r="J951" s="31">
        <v>42727</v>
      </c>
      <c r="K951" s="31">
        <v>44347</v>
      </c>
      <c r="L951" s="31">
        <v>44926</v>
      </c>
      <c r="M951" s="2">
        <f t="shared" si="84"/>
        <v>580</v>
      </c>
      <c r="N951" s="2">
        <f>IFERROR(VLOOKUP($G951,'Breakdown Log'!$B$3:$E$940,2,FALSE),0)</f>
        <v>0</v>
      </c>
      <c r="O951" s="2">
        <f>IFERROR(VLOOKUP($G951,'Breakdown Log'!$B$3:$E$940,3,FALSE),0)</f>
        <v>0</v>
      </c>
      <c r="P951" s="2">
        <f t="shared" si="85"/>
        <v>215</v>
      </c>
      <c r="Q951" s="2">
        <f t="shared" si="86"/>
        <v>365</v>
      </c>
      <c r="R951" s="38">
        <f t="shared" si="87"/>
        <v>1.6610958904109587</v>
      </c>
      <c r="S951" s="76">
        <f t="shared" si="88"/>
        <v>2.82</v>
      </c>
      <c r="T951" s="38">
        <f>2.82/365*N951+'Breakdown Log'!$H$28*P951</f>
        <v>0</v>
      </c>
      <c r="U951" s="78">
        <f>2.82/365*O951+'Breakdown Log'!$H$28*Q951</f>
        <v>0</v>
      </c>
    </row>
    <row r="952" spans="2:21" ht="14.4" customHeight="1" x14ac:dyDescent="0.4">
      <c r="B952" s="30">
        <f t="shared" si="89"/>
        <v>951</v>
      </c>
      <c r="C952" s="2" t="s">
        <v>12</v>
      </c>
      <c r="D952" s="2" t="s">
        <v>337</v>
      </c>
      <c r="E952" s="2">
        <v>69</v>
      </c>
      <c r="F952" s="2" t="s">
        <v>338</v>
      </c>
      <c r="G952" s="2">
        <v>990</v>
      </c>
      <c r="H952" s="2">
        <v>125</v>
      </c>
      <c r="I952" s="2" t="s">
        <v>910</v>
      </c>
      <c r="J952" s="31">
        <v>42732</v>
      </c>
      <c r="K952" s="31">
        <v>44347</v>
      </c>
      <c r="L952" s="31">
        <v>44926</v>
      </c>
      <c r="M952" s="2">
        <f t="shared" si="84"/>
        <v>580</v>
      </c>
      <c r="N952" s="2">
        <f>IFERROR(VLOOKUP($G952,'Breakdown Log'!$B$3:$E$940,2,FALSE),0)</f>
        <v>0</v>
      </c>
      <c r="O952" s="2">
        <f>IFERROR(VLOOKUP($G952,'Breakdown Log'!$B$3:$E$940,3,FALSE),0)</f>
        <v>0</v>
      </c>
      <c r="P952" s="2">
        <f t="shared" si="85"/>
        <v>215</v>
      </c>
      <c r="Q952" s="2">
        <f t="shared" si="86"/>
        <v>365</v>
      </c>
      <c r="R952" s="38">
        <f t="shared" si="87"/>
        <v>1.6610958904109587</v>
      </c>
      <c r="S952" s="76">
        <f t="shared" si="88"/>
        <v>2.82</v>
      </c>
      <c r="T952" s="38">
        <f>2.82/365*N952+'Breakdown Log'!$H$28*P952</f>
        <v>0</v>
      </c>
      <c r="U952" s="78">
        <f>2.82/365*O952+'Breakdown Log'!$H$28*Q952</f>
        <v>0</v>
      </c>
    </row>
    <row r="953" spans="2:21" ht="14.4" customHeight="1" x14ac:dyDescent="0.4">
      <c r="B953" s="30">
        <f t="shared" si="89"/>
        <v>952</v>
      </c>
      <c r="C953" s="2" t="s">
        <v>12</v>
      </c>
      <c r="D953" s="2" t="s">
        <v>337</v>
      </c>
      <c r="E953" s="2">
        <v>69</v>
      </c>
      <c r="F953" s="2" t="s">
        <v>338</v>
      </c>
      <c r="G953" s="2">
        <v>991</v>
      </c>
      <c r="H953" s="2">
        <v>126</v>
      </c>
      <c r="I953" s="2" t="s">
        <v>911</v>
      </c>
      <c r="J953" s="31">
        <v>42732</v>
      </c>
      <c r="K953" s="31">
        <v>44347</v>
      </c>
      <c r="L953" s="31">
        <v>44926</v>
      </c>
      <c r="M953" s="2">
        <f t="shared" si="84"/>
        <v>580</v>
      </c>
      <c r="N953" s="2">
        <f>IFERROR(VLOOKUP($G953,'Breakdown Log'!$B$3:$E$940,2,FALSE),0)</f>
        <v>0</v>
      </c>
      <c r="O953" s="2">
        <f>IFERROR(VLOOKUP($G953,'Breakdown Log'!$B$3:$E$940,3,FALSE),0)</f>
        <v>0</v>
      </c>
      <c r="P953" s="2">
        <f t="shared" si="85"/>
        <v>215</v>
      </c>
      <c r="Q953" s="2">
        <f t="shared" si="86"/>
        <v>365</v>
      </c>
      <c r="R953" s="38">
        <f t="shared" si="87"/>
        <v>1.6610958904109587</v>
      </c>
      <c r="S953" s="76">
        <f t="shared" si="88"/>
        <v>2.82</v>
      </c>
      <c r="T953" s="38">
        <f>2.82/365*N953+'Breakdown Log'!$H$28*P953</f>
        <v>0</v>
      </c>
      <c r="U953" s="78">
        <f>2.82/365*O953+'Breakdown Log'!$H$28*Q953</f>
        <v>0</v>
      </c>
    </row>
    <row r="954" spans="2:21" ht="14.4" customHeight="1" x14ac:dyDescent="0.4">
      <c r="B954" s="30">
        <f t="shared" si="89"/>
        <v>953</v>
      </c>
      <c r="C954" s="2" t="s">
        <v>12</v>
      </c>
      <c r="D954" s="2" t="s">
        <v>337</v>
      </c>
      <c r="E954" s="2">
        <v>69</v>
      </c>
      <c r="F954" s="2" t="s">
        <v>338</v>
      </c>
      <c r="G954" s="2">
        <v>992</v>
      </c>
      <c r="H954" s="2">
        <v>127</v>
      </c>
      <c r="I954" s="2" t="s">
        <v>912</v>
      </c>
      <c r="J954" s="31">
        <v>42969</v>
      </c>
      <c r="K954" s="31">
        <v>44347</v>
      </c>
      <c r="L954" s="31">
        <v>44926</v>
      </c>
      <c r="M954" s="2">
        <f t="shared" si="84"/>
        <v>580</v>
      </c>
      <c r="N954" s="2">
        <f>IFERROR(VLOOKUP($G954,'Breakdown Log'!$B$3:$E$940,2,FALSE),0)</f>
        <v>0</v>
      </c>
      <c r="O954" s="2">
        <f>IFERROR(VLOOKUP($G954,'Breakdown Log'!$B$3:$E$940,3,FALSE),0)</f>
        <v>0</v>
      </c>
      <c r="P954" s="2">
        <f t="shared" si="85"/>
        <v>215</v>
      </c>
      <c r="Q954" s="2">
        <f t="shared" si="86"/>
        <v>365</v>
      </c>
      <c r="R954" s="38">
        <f t="shared" si="87"/>
        <v>1.6610958904109587</v>
      </c>
      <c r="S954" s="76">
        <f t="shared" si="88"/>
        <v>2.82</v>
      </c>
      <c r="T954" s="38">
        <f>2.82/365*N954+'Breakdown Log'!$H$28*P954</f>
        <v>0</v>
      </c>
      <c r="U954" s="78">
        <f>2.82/365*O954+'Breakdown Log'!$H$28*Q954</f>
        <v>0</v>
      </c>
    </row>
    <row r="955" spans="2:21" ht="14.4" customHeight="1" x14ac:dyDescent="0.4">
      <c r="B955" s="30">
        <f t="shared" si="89"/>
        <v>954</v>
      </c>
      <c r="C955" s="2" t="s">
        <v>12</v>
      </c>
      <c r="D955" s="2" t="s">
        <v>337</v>
      </c>
      <c r="E955" s="2">
        <v>69</v>
      </c>
      <c r="F955" s="2" t="s">
        <v>338</v>
      </c>
      <c r="G955" s="2">
        <v>993</v>
      </c>
      <c r="H955" s="2">
        <v>3</v>
      </c>
      <c r="I955" s="2" t="s">
        <v>913</v>
      </c>
      <c r="J955" s="31">
        <v>42348</v>
      </c>
      <c r="K955" s="31">
        <v>44347</v>
      </c>
      <c r="L955" s="31">
        <v>44926</v>
      </c>
      <c r="M955" s="2">
        <f t="shared" si="84"/>
        <v>580</v>
      </c>
      <c r="N955" s="2">
        <f>IFERROR(VLOOKUP($G955,'Breakdown Log'!$B$3:$E$940,2,FALSE),0)</f>
        <v>0</v>
      </c>
      <c r="O955" s="2">
        <f>IFERROR(VLOOKUP($G955,'Breakdown Log'!$B$3:$E$940,3,FALSE),0)</f>
        <v>0</v>
      </c>
      <c r="P955" s="2">
        <f t="shared" si="85"/>
        <v>215</v>
      </c>
      <c r="Q955" s="2">
        <f t="shared" si="86"/>
        <v>365</v>
      </c>
      <c r="R955" s="38">
        <f t="shared" si="87"/>
        <v>1.6610958904109587</v>
      </c>
      <c r="S955" s="76">
        <f t="shared" si="88"/>
        <v>2.82</v>
      </c>
      <c r="T955" s="38">
        <f>2.82/365*N955+'Breakdown Log'!$H$28*P955</f>
        <v>0</v>
      </c>
      <c r="U955" s="78">
        <f>2.82/365*O955+'Breakdown Log'!$H$28*Q955</f>
        <v>0</v>
      </c>
    </row>
    <row r="956" spans="2:21" ht="14.4" customHeight="1" x14ac:dyDescent="0.4">
      <c r="B956" s="30">
        <f t="shared" si="89"/>
        <v>955</v>
      </c>
      <c r="C956" s="2" t="s">
        <v>12</v>
      </c>
      <c r="D956" s="2" t="s">
        <v>337</v>
      </c>
      <c r="E956" s="2">
        <v>69</v>
      </c>
      <c r="F956" s="2" t="s">
        <v>338</v>
      </c>
      <c r="G956" s="2">
        <v>994</v>
      </c>
      <c r="H956" s="2">
        <v>128</v>
      </c>
      <c r="I956" s="2" t="s">
        <v>914</v>
      </c>
      <c r="J956" s="31">
        <v>42969</v>
      </c>
      <c r="K956" s="31">
        <v>44347</v>
      </c>
      <c r="L956" s="31">
        <v>44926</v>
      </c>
      <c r="M956" s="2">
        <f t="shared" si="84"/>
        <v>580</v>
      </c>
      <c r="N956" s="2">
        <f>IFERROR(VLOOKUP($G956,'Breakdown Log'!$B$3:$E$940,2,FALSE),0)</f>
        <v>0</v>
      </c>
      <c r="O956" s="2">
        <f>IFERROR(VLOOKUP($G956,'Breakdown Log'!$B$3:$E$940,3,FALSE),0)</f>
        <v>0</v>
      </c>
      <c r="P956" s="2">
        <f t="shared" si="85"/>
        <v>215</v>
      </c>
      <c r="Q956" s="2">
        <f t="shared" si="86"/>
        <v>365</v>
      </c>
      <c r="R956" s="38">
        <f t="shared" si="87"/>
        <v>1.6610958904109587</v>
      </c>
      <c r="S956" s="76">
        <f t="shared" si="88"/>
        <v>2.82</v>
      </c>
      <c r="T956" s="38">
        <f>2.82/365*N956+'Breakdown Log'!$H$28*P956</f>
        <v>0</v>
      </c>
      <c r="U956" s="78">
        <f>2.82/365*O956+'Breakdown Log'!$H$28*Q956</f>
        <v>0</v>
      </c>
    </row>
    <row r="957" spans="2:21" ht="14.4" customHeight="1" x14ac:dyDescent="0.4">
      <c r="B957" s="30">
        <f t="shared" si="89"/>
        <v>956</v>
      </c>
      <c r="C957" s="2" t="s">
        <v>12</v>
      </c>
      <c r="D957" s="2" t="s">
        <v>337</v>
      </c>
      <c r="E957" s="2">
        <v>69</v>
      </c>
      <c r="F957" s="2" t="s">
        <v>338</v>
      </c>
      <c r="G957" s="2">
        <v>995</v>
      </c>
      <c r="H957" s="2">
        <v>129</v>
      </c>
      <c r="I957" s="2" t="s">
        <v>915</v>
      </c>
      <c r="J957" s="31">
        <v>42768</v>
      </c>
      <c r="K957" s="31">
        <v>44347</v>
      </c>
      <c r="L957" s="31">
        <v>44926</v>
      </c>
      <c r="M957" s="2">
        <f t="shared" si="84"/>
        <v>580</v>
      </c>
      <c r="N957" s="2">
        <f>IFERROR(VLOOKUP($G957,'Breakdown Log'!$B$3:$E$940,2,FALSE),0)</f>
        <v>0</v>
      </c>
      <c r="O957" s="2">
        <f>IFERROR(VLOOKUP($G957,'Breakdown Log'!$B$3:$E$940,3,FALSE),0)</f>
        <v>0</v>
      </c>
      <c r="P957" s="2">
        <f t="shared" si="85"/>
        <v>215</v>
      </c>
      <c r="Q957" s="2">
        <f t="shared" si="86"/>
        <v>365</v>
      </c>
      <c r="R957" s="38">
        <f t="shared" si="87"/>
        <v>1.6610958904109587</v>
      </c>
      <c r="S957" s="76">
        <f t="shared" si="88"/>
        <v>2.82</v>
      </c>
      <c r="T957" s="38">
        <f>2.82/365*N957+'Breakdown Log'!$H$28*P957</f>
        <v>0</v>
      </c>
      <c r="U957" s="78">
        <f>2.82/365*O957+'Breakdown Log'!$H$28*Q957</f>
        <v>0</v>
      </c>
    </row>
    <row r="958" spans="2:21" ht="14.4" customHeight="1" x14ac:dyDescent="0.4">
      <c r="B958" s="30">
        <f t="shared" si="89"/>
        <v>957</v>
      </c>
      <c r="C958" s="2" t="s">
        <v>287</v>
      </c>
      <c r="D958" s="2" t="s">
        <v>785</v>
      </c>
      <c r="E958" s="2">
        <v>992</v>
      </c>
      <c r="F958" s="2" t="s">
        <v>785</v>
      </c>
      <c r="G958" s="2">
        <v>996</v>
      </c>
      <c r="H958" s="2">
        <v>15</v>
      </c>
      <c r="I958" s="2" t="s">
        <v>1577</v>
      </c>
      <c r="J958" s="31">
        <v>42675</v>
      </c>
      <c r="K958" s="31">
        <v>44347</v>
      </c>
      <c r="L958" s="31">
        <v>44926</v>
      </c>
      <c r="M958" s="2">
        <f t="shared" si="84"/>
        <v>580</v>
      </c>
      <c r="N958" s="2">
        <f>IFERROR(VLOOKUP($G958,'Breakdown Log'!$B$3:$E$940,2,FALSE),0)</f>
        <v>0</v>
      </c>
      <c r="O958" s="2">
        <f>IFERROR(VLOOKUP($G958,'Breakdown Log'!$B$3:$E$940,3,FALSE),0)</f>
        <v>0</v>
      </c>
      <c r="P958" s="2">
        <f t="shared" si="85"/>
        <v>215</v>
      </c>
      <c r="Q958" s="2">
        <f t="shared" si="86"/>
        <v>365</v>
      </c>
      <c r="R958" s="38">
        <f t="shared" si="87"/>
        <v>1.6610958904109587</v>
      </c>
      <c r="S958" s="76">
        <f t="shared" si="88"/>
        <v>2.82</v>
      </c>
      <c r="T958" s="38">
        <f>2.82/365*N958+'Breakdown Log'!$H$28*P958</f>
        <v>0</v>
      </c>
      <c r="U958" s="78">
        <f>2.82/365*O958+'Breakdown Log'!$H$28*Q958</f>
        <v>0</v>
      </c>
    </row>
    <row r="959" spans="2:21" ht="14.4" customHeight="1" x14ac:dyDescent="0.4">
      <c r="B959" s="30">
        <f t="shared" si="89"/>
        <v>958</v>
      </c>
      <c r="C959" s="2" t="s">
        <v>287</v>
      </c>
      <c r="D959" s="2" t="s">
        <v>785</v>
      </c>
      <c r="E959" s="2">
        <v>992</v>
      </c>
      <c r="F959" s="2" t="s">
        <v>785</v>
      </c>
      <c r="G959" s="2">
        <v>997</v>
      </c>
      <c r="H959" s="2">
        <v>16</v>
      </c>
      <c r="I959" s="2" t="s">
        <v>2667</v>
      </c>
      <c r="J959" s="31">
        <v>42647</v>
      </c>
      <c r="K959" s="31">
        <v>44347</v>
      </c>
      <c r="L959" s="31">
        <v>44926</v>
      </c>
      <c r="M959" s="2">
        <f t="shared" si="84"/>
        <v>580</v>
      </c>
      <c r="N959" s="2">
        <f>IFERROR(VLOOKUP($G959,'Breakdown Log'!$B$3:$E$940,2,FALSE),0)</f>
        <v>215</v>
      </c>
      <c r="O959" s="2">
        <f>IFERROR(VLOOKUP($G959,'Breakdown Log'!$B$3:$E$940,3,FALSE),0)</f>
        <v>93</v>
      </c>
      <c r="P959" s="2">
        <f t="shared" si="85"/>
        <v>0</v>
      </c>
      <c r="Q959" s="2">
        <f t="shared" si="86"/>
        <v>272</v>
      </c>
      <c r="R959" s="38">
        <f t="shared" si="87"/>
        <v>1.6610958904109587</v>
      </c>
      <c r="S959" s="76">
        <f t="shared" si="88"/>
        <v>2.82</v>
      </c>
      <c r="T959" s="38">
        <f>2.82/365*N959+'Breakdown Log'!$H$28*P959</f>
        <v>1.6610958904109587</v>
      </c>
      <c r="U959" s="78">
        <f>2.82/365*O959+'Breakdown Log'!$H$28*Q959</f>
        <v>0.71852054794520537</v>
      </c>
    </row>
    <row r="960" spans="2:21" ht="14.4" customHeight="1" x14ac:dyDescent="0.4">
      <c r="B960" s="30">
        <f t="shared" si="89"/>
        <v>959</v>
      </c>
      <c r="C960" s="2" t="s">
        <v>287</v>
      </c>
      <c r="D960" s="2" t="s">
        <v>287</v>
      </c>
      <c r="E960" s="2">
        <v>980</v>
      </c>
      <c r="F960" s="2" t="s">
        <v>916</v>
      </c>
      <c r="G960" s="2">
        <v>998</v>
      </c>
      <c r="H960" s="2">
        <v>2</v>
      </c>
      <c r="I960" s="2" t="s">
        <v>168</v>
      </c>
      <c r="J960" s="31">
        <v>42536</v>
      </c>
      <c r="K960" s="31">
        <v>44347</v>
      </c>
      <c r="L960" s="31">
        <v>44926</v>
      </c>
      <c r="M960" s="2">
        <f t="shared" si="84"/>
        <v>580</v>
      </c>
      <c r="N960" s="2">
        <f>IFERROR(VLOOKUP($G960,'Breakdown Log'!$B$3:$E$940,2,FALSE),0)</f>
        <v>113</v>
      </c>
      <c r="O960" s="2">
        <f>IFERROR(VLOOKUP($G960,'Breakdown Log'!$B$3:$E$940,3,FALSE),0)</f>
        <v>0</v>
      </c>
      <c r="P960" s="2">
        <f t="shared" si="85"/>
        <v>102</v>
      </c>
      <c r="Q960" s="2">
        <f t="shared" si="86"/>
        <v>365</v>
      </c>
      <c r="R960" s="38">
        <f t="shared" si="87"/>
        <v>1.6610958904109587</v>
      </c>
      <c r="S960" s="76">
        <f t="shared" si="88"/>
        <v>2.82</v>
      </c>
      <c r="T960" s="38">
        <f>2.82/365*N960+'Breakdown Log'!$H$28*P960</f>
        <v>0.8730410958904109</v>
      </c>
      <c r="U960" s="78">
        <f>2.82/365*O960+'Breakdown Log'!$H$28*Q960</f>
        <v>0</v>
      </c>
    </row>
    <row r="961" spans="2:21" ht="14.4" customHeight="1" x14ac:dyDescent="0.4">
      <c r="B961" s="30">
        <f t="shared" si="89"/>
        <v>960</v>
      </c>
      <c r="C961" s="2" t="s">
        <v>287</v>
      </c>
      <c r="D961" s="2" t="s">
        <v>785</v>
      </c>
      <c r="E961" s="2">
        <v>992</v>
      </c>
      <c r="F961" s="2" t="s">
        <v>785</v>
      </c>
      <c r="G961" s="2">
        <v>999</v>
      </c>
      <c r="H961" s="2">
        <v>18</v>
      </c>
      <c r="I961" s="2" t="s">
        <v>448</v>
      </c>
      <c r="J961" s="31">
        <v>42647</v>
      </c>
      <c r="K961" s="31">
        <v>44347</v>
      </c>
      <c r="L961" s="31">
        <v>44926</v>
      </c>
      <c r="M961" s="2">
        <f t="shared" si="84"/>
        <v>580</v>
      </c>
      <c r="N961" s="2">
        <f>IFERROR(VLOOKUP($G961,'Breakdown Log'!$B$3:$E$940,2,FALSE),0)</f>
        <v>0</v>
      </c>
      <c r="O961" s="2">
        <f>IFERROR(VLOOKUP($G961,'Breakdown Log'!$B$3:$E$940,3,FALSE),0)</f>
        <v>0</v>
      </c>
      <c r="P961" s="2">
        <f t="shared" si="85"/>
        <v>215</v>
      </c>
      <c r="Q961" s="2">
        <f t="shared" si="86"/>
        <v>365</v>
      </c>
      <c r="R961" s="38">
        <f t="shared" si="87"/>
        <v>1.6610958904109587</v>
      </c>
      <c r="S961" s="76">
        <f t="shared" si="88"/>
        <v>2.82</v>
      </c>
      <c r="T961" s="38">
        <f>2.82/365*N961+'Breakdown Log'!$H$28*P961</f>
        <v>0</v>
      </c>
      <c r="U961" s="78">
        <f>2.82/365*O961+'Breakdown Log'!$H$28*Q961</f>
        <v>0</v>
      </c>
    </row>
    <row r="962" spans="2:21" ht="14.4" customHeight="1" x14ac:dyDescent="0.4">
      <c r="B962" s="30">
        <f t="shared" si="89"/>
        <v>961</v>
      </c>
      <c r="C962" s="2" t="s">
        <v>287</v>
      </c>
      <c r="D962" s="2" t="s">
        <v>785</v>
      </c>
      <c r="E962" s="2">
        <v>992</v>
      </c>
      <c r="F962" s="2" t="s">
        <v>785</v>
      </c>
      <c r="G962" s="2">
        <v>1000</v>
      </c>
      <c r="H962" s="2">
        <v>19</v>
      </c>
      <c r="I962" s="2" t="s">
        <v>917</v>
      </c>
      <c r="J962" s="31">
        <v>42647</v>
      </c>
      <c r="K962" s="31">
        <v>44347</v>
      </c>
      <c r="L962" s="31">
        <v>44926</v>
      </c>
      <c r="M962" s="2">
        <f t="shared" ref="M962:M1025" si="90">IFERROR(L962-K962+1,0)</f>
        <v>580</v>
      </c>
      <c r="N962" s="2">
        <f>IFERROR(VLOOKUP($G962,'Breakdown Log'!$B$3:$E$940,2,FALSE),0)</f>
        <v>215</v>
      </c>
      <c r="O962" s="2">
        <f>IFERROR(VLOOKUP($G962,'Breakdown Log'!$B$3:$E$940,3,FALSE),0)</f>
        <v>92</v>
      </c>
      <c r="P962" s="2">
        <f t="shared" si="85"/>
        <v>0</v>
      </c>
      <c r="Q962" s="2">
        <f t="shared" si="86"/>
        <v>273</v>
      </c>
      <c r="R962" s="38">
        <f t="shared" si="87"/>
        <v>1.6610958904109587</v>
      </c>
      <c r="S962" s="76">
        <f t="shared" si="88"/>
        <v>2.82</v>
      </c>
      <c r="T962" s="38">
        <f>2.82/365*N962+'Breakdown Log'!$H$28*P962</f>
        <v>1.6610958904109587</v>
      </c>
      <c r="U962" s="78">
        <f>2.82/365*O962+'Breakdown Log'!$H$28*Q962</f>
        <v>0.71079452054794512</v>
      </c>
    </row>
    <row r="963" spans="2:21" ht="14.4" customHeight="1" x14ac:dyDescent="0.4">
      <c r="B963" s="30">
        <f t="shared" si="89"/>
        <v>962</v>
      </c>
      <c r="C963" s="2" t="s">
        <v>287</v>
      </c>
      <c r="D963" s="2" t="s">
        <v>785</v>
      </c>
      <c r="E963" s="2">
        <v>978</v>
      </c>
      <c r="F963" s="2" t="s">
        <v>918</v>
      </c>
      <c r="G963" s="2">
        <v>1001</v>
      </c>
      <c r="H963" s="2">
        <v>1</v>
      </c>
      <c r="I963" s="2" t="s">
        <v>919</v>
      </c>
      <c r="J963" s="31">
        <v>42628</v>
      </c>
      <c r="K963" s="31">
        <v>44347</v>
      </c>
      <c r="L963" s="31">
        <v>44926</v>
      </c>
      <c r="M963" s="2">
        <f t="shared" si="90"/>
        <v>580</v>
      </c>
      <c r="N963" s="2">
        <f>IFERROR(VLOOKUP($G963,'Breakdown Log'!$B$3:$E$940,2,FALSE),0)</f>
        <v>0</v>
      </c>
      <c r="O963" s="2">
        <f>IFERROR(VLOOKUP($G963,'Breakdown Log'!$B$3:$E$940,3,FALSE),0)</f>
        <v>2</v>
      </c>
      <c r="P963" s="2">
        <f t="shared" ref="P963:P1026" si="91">DATE(2021,12,31)-DATE(2021,5,31)+1-N963</f>
        <v>215</v>
      </c>
      <c r="Q963" s="2">
        <f t="shared" ref="Q963:Q1026" si="92">365-O963</f>
        <v>363</v>
      </c>
      <c r="R963" s="38">
        <f t="shared" ref="R963:R1026" si="93">2.82/365*215</f>
        <v>1.6610958904109587</v>
      </c>
      <c r="S963" s="76">
        <f t="shared" ref="S963:S1026" si="94">2.82/365*365</f>
        <v>2.82</v>
      </c>
      <c r="T963" s="38">
        <f>2.82/365*N963+'Breakdown Log'!$H$28*P963</f>
        <v>0</v>
      </c>
      <c r="U963" s="78">
        <f>2.82/365*O963+'Breakdown Log'!$H$28*Q963</f>
        <v>1.5452054794520546E-2</v>
      </c>
    </row>
    <row r="964" spans="2:21" ht="14.4" customHeight="1" x14ac:dyDescent="0.4">
      <c r="B964" s="30">
        <f t="shared" ref="B964:B1027" si="95">B963+1</f>
        <v>963</v>
      </c>
      <c r="C964" s="2" t="s">
        <v>287</v>
      </c>
      <c r="D964" s="2" t="s">
        <v>287</v>
      </c>
      <c r="E964" s="2">
        <v>980</v>
      </c>
      <c r="F964" s="2" t="s">
        <v>916</v>
      </c>
      <c r="G964" s="2">
        <v>1002</v>
      </c>
      <c r="H964" s="2">
        <v>1</v>
      </c>
      <c r="I964" s="2" t="s">
        <v>920</v>
      </c>
      <c r="J964" s="31">
        <v>42536</v>
      </c>
      <c r="K964" s="31">
        <v>44347</v>
      </c>
      <c r="L964" s="31">
        <v>44926</v>
      </c>
      <c r="M964" s="2">
        <f t="shared" si="90"/>
        <v>580</v>
      </c>
      <c r="N964" s="2">
        <f>IFERROR(VLOOKUP($G964,'Breakdown Log'!$B$3:$E$940,2,FALSE),0)</f>
        <v>226</v>
      </c>
      <c r="O964" s="2">
        <f>IFERROR(VLOOKUP($G964,'Breakdown Log'!$B$3:$E$940,3,FALSE),0)</f>
        <v>0</v>
      </c>
      <c r="P964" s="2">
        <f t="shared" si="91"/>
        <v>-11</v>
      </c>
      <c r="Q964" s="2">
        <f t="shared" si="92"/>
        <v>365</v>
      </c>
      <c r="R964" s="38">
        <f t="shared" si="93"/>
        <v>1.6610958904109587</v>
      </c>
      <c r="S964" s="76">
        <f t="shared" si="94"/>
        <v>2.82</v>
      </c>
      <c r="T964" s="38">
        <f>2.82/365*N964+'Breakdown Log'!$H$28*P964</f>
        <v>1.7460821917808218</v>
      </c>
      <c r="U964" s="78">
        <f>2.82/365*O964+'Breakdown Log'!$H$28*Q964</f>
        <v>0</v>
      </c>
    </row>
    <row r="965" spans="2:21" ht="14.4" customHeight="1" x14ac:dyDescent="0.4">
      <c r="B965" s="30">
        <f t="shared" si="95"/>
        <v>964</v>
      </c>
      <c r="C965" s="2" t="s">
        <v>45</v>
      </c>
      <c r="D965" s="2" t="s">
        <v>921</v>
      </c>
      <c r="E965" s="2">
        <v>30</v>
      </c>
      <c r="F965" s="2" t="s">
        <v>922</v>
      </c>
      <c r="G965" s="2">
        <v>1003</v>
      </c>
      <c r="H965" s="2">
        <v>20</v>
      </c>
      <c r="I965" s="2" t="s">
        <v>923</v>
      </c>
      <c r="J965" s="31">
        <v>42257</v>
      </c>
      <c r="K965" s="31">
        <v>44347</v>
      </c>
      <c r="L965" s="31">
        <v>44926</v>
      </c>
      <c r="M965" s="2">
        <f t="shared" si="90"/>
        <v>580</v>
      </c>
      <c r="N965" s="2">
        <f>IFERROR(VLOOKUP($G965,'Breakdown Log'!$B$3:$E$940,2,FALSE),0)</f>
        <v>0</v>
      </c>
      <c r="O965" s="2">
        <f>IFERROR(VLOOKUP($G965,'Breakdown Log'!$B$3:$E$940,3,FALSE),0)</f>
        <v>0</v>
      </c>
      <c r="P965" s="2">
        <f t="shared" si="91"/>
        <v>215</v>
      </c>
      <c r="Q965" s="2">
        <f t="shared" si="92"/>
        <v>365</v>
      </c>
      <c r="R965" s="38">
        <f t="shared" si="93"/>
        <v>1.6610958904109587</v>
      </c>
      <c r="S965" s="76">
        <f t="shared" si="94"/>
        <v>2.82</v>
      </c>
      <c r="T965" s="38">
        <f>2.82/365*N965+'Breakdown Log'!$H$28*P965</f>
        <v>0</v>
      </c>
      <c r="U965" s="78">
        <f>2.82/365*O965+'Breakdown Log'!$H$28*Q965</f>
        <v>0</v>
      </c>
    </row>
    <row r="966" spans="2:21" ht="14.4" customHeight="1" x14ac:dyDescent="0.4">
      <c r="B966" s="30">
        <f t="shared" si="95"/>
        <v>965</v>
      </c>
      <c r="C966" s="2" t="s">
        <v>45</v>
      </c>
      <c r="D966" s="2" t="s">
        <v>921</v>
      </c>
      <c r="E966" s="2">
        <v>30</v>
      </c>
      <c r="F966" s="2" t="s">
        <v>922</v>
      </c>
      <c r="G966" s="2">
        <v>1004</v>
      </c>
      <c r="H966" s="2">
        <v>21</v>
      </c>
      <c r="I966" s="2" t="s">
        <v>924</v>
      </c>
      <c r="J966" s="31">
        <v>42258</v>
      </c>
      <c r="K966" s="31">
        <v>44347</v>
      </c>
      <c r="L966" s="31">
        <v>44926</v>
      </c>
      <c r="M966" s="2">
        <f t="shared" si="90"/>
        <v>580</v>
      </c>
      <c r="N966" s="2">
        <f>IFERROR(VLOOKUP($G966,'Breakdown Log'!$B$3:$E$940,2,FALSE),0)</f>
        <v>215</v>
      </c>
      <c r="O966" s="2">
        <f>IFERROR(VLOOKUP($G966,'Breakdown Log'!$B$3:$E$940,3,FALSE),0)</f>
        <v>365</v>
      </c>
      <c r="P966" s="2">
        <f t="shared" si="91"/>
        <v>0</v>
      </c>
      <c r="Q966" s="2">
        <f t="shared" si="92"/>
        <v>0</v>
      </c>
      <c r="R966" s="38">
        <f t="shared" si="93"/>
        <v>1.6610958904109587</v>
      </c>
      <c r="S966" s="76">
        <f t="shared" si="94"/>
        <v>2.82</v>
      </c>
      <c r="T966" s="38">
        <f>2.82/365*N966+'Breakdown Log'!$H$28*P966</f>
        <v>1.6610958904109587</v>
      </c>
      <c r="U966" s="78">
        <f>2.82/365*O966+'Breakdown Log'!$H$28*Q966</f>
        <v>2.82</v>
      </c>
    </row>
    <row r="967" spans="2:21" ht="14.4" customHeight="1" x14ac:dyDescent="0.4">
      <c r="B967" s="30">
        <f t="shared" si="95"/>
        <v>966</v>
      </c>
      <c r="C967" s="2" t="s">
        <v>49</v>
      </c>
      <c r="D967" s="2" t="s">
        <v>50</v>
      </c>
      <c r="E967" s="2">
        <v>1114</v>
      </c>
      <c r="F967" s="2" t="s">
        <v>50</v>
      </c>
      <c r="G967" s="2">
        <v>1005</v>
      </c>
      <c r="H967" s="2">
        <v>32</v>
      </c>
      <c r="I967" s="2" t="s">
        <v>161</v>
      </c>
      <c r="J967" s="31">
        <v>42475</v>
      </c>
      <c r="K967" s="31">
        <v>44347</v>
      </c>
      <c r="L967" s="31">
        <v>44926</v>
      </c>
      <c r="M967" s="2">
        <f t="shared" si="90"/>
        <v>580</v>
      </c>
      <c r="N967" s="2">
        <f>IFERROR(VLOOKUP($G967,'Breakdown Log'!$B$3:$E$940,2,FALSE),0)</f>
        <v>0</v>
      </c>
      <c r="O967" s="2">
        <f>IFERROR(VLOOKUP($G967,'Breakdown Log'!$B$3:$E$940,3,FALSE),0)</f>
        <v>17</v>
      </c>
      <c r="P967" s="2">
        <f t="shared" si="91"/>
        <v>215</v>
      </c>
      <c r="Q967" s="2">
        <f t="shared" si="92"/>
        <v>348</v>
      </c>
      <c r="R967" s="38">
        <f t="shared" si="93"/>
        <v>1.6610958904109587</v>
      </c>
      <c r="S967" s="76">
        <f t="shared" si="94"/>
        <v>2.82</v>
      </c>
      <c r="T967" s="38">
        <f>2.82/365*N967+'Breakdown Log'!$H$28*P967</f>
        <v>0</v>
      </c>
      <c r="U967" s="78">
        <f>2.82/365*O967+'Breakdown Log'!$H$28*Q967</f>
        <v>0.13134246575342465</v>
      </c>
    </row>
    <row r="968" spans="2:21" ht="14.4" customHeight="1" x14ac:dyDescent="0.4">
      <c r="B968" s="30">
        <f t="shared" si="95"/>
        <v>967</v>
      </c>
      <c r="C968" s="2" t="s">
        <v>45</v>
      </c>
      <c r="D968" s="2" t="s">
        <v>921</v>
      </c>
      <c r="E968" s="2">
        <v>30</v>
      </c>
      <c r="F968" s="2" t="s">
        <v>922</v>
      </c>
      <c r="G968" s="2">
        <v>1006</v>
      </c>
      <c r="H968" s="2">
        <v>23</v>
      </c>
      <c r="I968" s="2" t="s">
        <v>925</v>
      </c>
      <c r="J968" s="31">
        <v>42676</v>
      </c>
      <c r="K968" s="31">
        <v>44347</v>
      </c>
      <c r="L968" s="31">
        <v>44926</v>
      </c>
      <c r="M968" s="2">
        <f t="shared" si="90"/>
        <v>580</v>
      </c>
      <c r="N968" s="2">
        <f>IFERROR(VLOOKUP($G968,'Breakdown Log'!$B$3:$E$940,2,FALSE),0)</f>
        <v>0</v>
      </c>
      <c r="O968" s="2">
        <f>IFERROR(VLOOKUP($G968,'Breakdown Log'!$B$3:$E$940,3,FALSE),0)</f>
        <v>0</v>
      </c>
      <c r="P968" s="2">
        <f t="shared" si="91"/>
        <v>215</v>
      </c>
      <c r="Q968" s="2">
        <f t="shared" si="92"/>
        <v>365</v>
      </c>
      <c r="R968" s="38">
        <f t="shared" si="93"/>
        <v>1.6610958904109587</v>
      </c>
      <c r="S968" s="76">
        <f t="shared" si="94"/>
        <v>2.82</v>
      </c>
      <c r="T968" s="38">
        <f>2.82/365*N968+'Breakdown Log'!$H$28*P968</f>
        <v>0</v>
      </c>
      <c r="U968" s="78">
        <f>2.82/365*O968+'Breakdown Log'!$H$28*Q968</f>
        <v>0</v>
      </c>
    </row>
    <row r="969" spans="2:21" ht="14.4" customHeight="1" x14ac:dyDescent="0.4">
      <c r="B969" s="30">
        <f t="shared" si="95"/>
        <v>968</v>
      </c>
      <c r="C969" s="2" t="s">
        <v>45</v>
      </c>
      <c r="D969" s="2" t="s">
        <v>921</v>
      </c>
      <c r="E969" s="2">
        <v>30</v>
      </c>
      <c r="F969" s="2" t="s">
        <v>922</v>
      </c>
      <c r="G969" s="2">
        <v>1007</v>
      </c>
      <c r="H969" s="2">
        <v>24</v>
      </c>
      <c r="I969" s="2" t="s">
        <v>926</v>
      </c>
      <c r="J969" s="31">
        <v>42259</v>
      </c>
      <c r="K969" s="31">
        <v>44347</v>
      </c>
      <c r="L969" s="31">
        <v>44926</v>
      </c>
      <c r="M969" s="2">
        <f t="shared" si="90"/>
        <v>580</v>
      </c>
      <c r="N969" s="2">
        <f>IFERROR(VLOOKUP($G969,'Breakdown Log'!$B$3:$E$940,2,FALSE),0)</f>
        <v>0</v>
      </c>
      <c r="O969" s="2">
        <f>IFERROR(VLOOKUP($G969,'Breakdown Log'!$B$3:$E$940,3,FALSE),0)</f>
        <v>0</v>
      </c>
      <c r="P969" s="2">
        <f t="shared" si="91"/>
        <v>215</v>
      </c>
      <c r="Q969" s="2">
        <f t="shared" si="92"/>
        <v>365</v>
      </c>
      <c r="R969" s="38">
        <f t="shared" si="93"/>
        <v>1.6610958904109587</v>
      </c>
      <c r="S969" s="76">
        <f t="shared" si="94"/>
        <v>2.82</v>
      </c>
      <c r="T969" s="38">
        <f>2.82/365*N969+'Breakdown Log'!$H$28*P969</f>
        <v>0</v>
      </c>
      <c r="U969" s="78">
        <f>2.82/365*O969+'Breakdown Log'!$H$28*Q969</f>
        <v>0</v>
      </c>
    </row>
    <row r="970" spans="2:21" ht="14.4" customHeight="1" x14ac:dyDescent="0.4">
      <c r="B970" s="30">
        <f t="shared" si="95"/>
        <v>969</v>
      </c>
      <c r="C970" s="2" t="s">
        <v>45</v>
      </c>
      <c r="D970" s="2" t="s">
        <v>921</v>
      </c>
      <c r="E970" s="2">
        <v>30</v>
      </c>
      <c r="F970" s="2" t="s">
        <v>922</v>
      </c>
      <c r="G970" s="2">
        <v>1008</v>
      </c>
      <c r="H970" s="2">
        <v>25</v>
      </c>
      <c r="I970" s="2" t="s">
        <v>927</v>
      </c>
      <c r="J970" s="31">
        <v>42276</v>
      </c>
      <c r="K970" s="31">
        <v>44347</v>
      </c>
      <c r="L970" s="31">
        <v>44926</v>
      </c>
      <c r="M970" s="2">
        <f t="shared" si="90"/>
        <v>580</v>
      </c>
      <c r="N970" s="2">
        <f>IFERROR(VLOOKUP($G970,'Breakdown Log'!$B$3:$E$940,2,FALSE),0)</f>
        <v>0</v>
      </c>
      <c r="O970" s="2">
        <f>IFERROR(VLOOKUP($G970,'Breakdown Log'!$B$3:$E$940,3,FALSE),0)</f>
        <v>0</v>
      </c>
      <c r="P970" s="2">
        <f t="shared" si="91"/>
        <v>215</v>
      </c>
      <c r="Q970" s="2">
        <f t="shared" si="92"/>
        <v>365</v>
      </c>
      <c r="R970" s="38">
        <f t="shared" si="93"/>
        <v>1.6610958904109587</v>
      </c>
      <c r="S970" s="76">
        <f t="shared" si="94"/>
        <v>2.82</v>
      </c>
      <c r="T970" s="38">
        <f>2.82/365*N970+'Breakdown Log'!$H$28*P970</f>
        <v>0</v>
      </c>
      <c r="U970" s="78">
        <f>2.82/365*O970+'Breakdown Log'!$H$28*Q970</f>
        <v>0</v>
      </c>
    </row>
    <row r="971" spans="2:21" ht="14.4" customHeight="1" x14ac:dyDescent="0.4">
      <c r="B971" s="30">
        <f t="shared" si="95"/>
        <v>970</v>
      </c>
      <c r="C971" s="2" t="s">
        <v>45</v>
      </c>
      <c r="D971" s="2" t="s">
        <v>921</v>
      </c>
      <c r="E971" s="2">
        <v>30</v>
      </c>
      <c r="F971" s="2" t="s">
        <v>922</v>
      </c>
      <c r="G971" s="2">
        <v>1009</v>
      </c>
      <c r="H971" s="2">
        <v>26</v>
      </c>
      <c r="I971" s="2" t="s">
        <v>928</v>
      </c>
      <c r="J971" s="31">
        <v>42259</v>
      </c>
      <c r="K971" s="31">
        <v>44347</v>
      </c>
      <c r="L971" s="31">
        <v>44926</v>
      </c>
      <c r="M971" s="2">
        <f t="shared" si="90"/>
        <v>580</v>
      </c>
      <c r="N971" s="2">
        <f>IFERROR(VLOOKUP($G971,'Breakdown Log'!$B$3:$E$940,2,FALSE),0)</f>
        <v>0</v>
      </c>
      <c r="O971" s="2">
        <f>IFERROR(VLOOKUP($G971,'Breakdown Log'!$B$3:$E$940,3,FALSE),0)</f>
        <v>0</v>
      </c>
      <c r="P971" s="2">
        <f t="shared" si="91"/>
        <v>215</v>
      </c>
      <c r="Q971" s="2">
        <f t="shared" si="92"/>
        <v>365</v>
      </c>
      <c r="R971" s="38">
        <f t="shared" si="93"/>
        <v>1.6610958904109587</v>
      </c>
      <c r="S971" s="76">
        <f t="shared" si="94"/>
        <v>2.82</v>
      </c>
      <c r="T971" s="38">
        <f>2.82/365*N971+'Breakdown Log'!$H$28*P971</f>
        <v>0</v>
      </c>
      <c r="U971" s="78">
        <f>2.82/365*O971+'Breakdown Log'!$H$28*Q971</f>
        <v>0</v>
      </c>
    </row>
    <row r="972" spans="2:21" ht="14.4" customHeight="1" x14ac:dyDescent="0.4">
      <c r="B972" s="30">
        <f t="shared" si="95"/>
        <v>971</v>
      </c>
      <c r="C972" s="2" t="s">
        <v>45</v>
      </c>
      <c r="D972" s="2" t="s">
        <v>921</v>
      </c>
      <c r="E972" s="2">
        <v>30</v>
      </c>
      <c r="F972" s="2" t="s">
        <v>922</v>
      </c>
      <c r="G972" s="2">
        <v>1010</v>
      </c>
      <c r="H972" s="2">
        <v>27</v>
      </c>
      <c r="I972" s="2" t="s">
        <v>929</v>
      </c>
      <c r="J972" s="31">
        <v>42262</v>
      </c>
      <c r="K972" s="31">
        <v>44347</v>
      </c>
      <c r="L972" s="31">
        <v>44926</v>
      </c>
      <c r="M972" s="2">
        <f t="shared" si="90"/>
        <v>580</v>
      </c>
      <c r="N972" s="2">
        <f>IFERROR(VLOOKUP($G972,'Breakdown Log'!$B$3:$E$940,2,FALSE),0)</f>
        <v>0</v>
      </c>
      <c r="O972" s="2">
        <f>IFERROR(VLOOKUP($G972,'Breakdown Log'!$B$3:$E$940,3,FALSE),0)</f>
        <v>0</v>
      </c>
      <c r="P972" s="2">
        <f t="shared" si="91"/>
        <v>215</v>
      </c>
      <c r="Q972" s="2">
        <f t="shared" si="92"/>
        <v>365</v>
      </c>
      <c r="R972" s="38">
        <f t="shared" si="93"/>
        <v>1.6610958904109587</v>
      </c>
      <c r="S972" s="76">
        <f t="shared" si="94"/>
        <v>2.82</v>
      </c>
      <c r="T972" s="38">
        <f>2.82/365*N972+'Breakdown Log'!$H$28*P972</f>
        <v>0</v>
      </c>
      <c r="U972" s="78">
        <f>2.82/365*O972+'Breakdown Log'!$H$28*Q972</f>
        <v>0</v>
      </c>
    </row>
    <row r="973" spans="2:21" ht="14.4" customHeight="1" x14ac:dyDescent="0.4">
      <c r="B973" s="30">
        <f t="shared" si="95"/>
        <v>972</v>
      </c>
      <c r="C973" s="2" t="s">
        <v>45</v>
      </c>
      <c r="D973" s="2" t="s">
        <v>921</v>
      </c>
      <c r="E973" s="2">
        <v>30</v>
      </c>
      <c r="F973" s="2" t="s">
        <v>922</v>
      </c>
      <c r="G973" s="2">
        <v>1011</v>
      </c>
      <c r="H973" s="2">
        <v>28</v>
      </c>
      <c r="I973" s="2" t="s">
        <v>930</v>
      </c>
      <c r="J973" s="31">
        <v>42261</v>
      </c>
      <c r="K973" s="31">
        <v>44347</v>
      </c>
      <c r="L973" s="31">
        <v>44926</v>
      </c>
      <c r="M973" s="2">
        <f t="shared" si="90"/>
        <v>580</v>
      </c>
      <c r="N973" s="2">
        <f>IFERROR(VLOOKUP($G973,'Breakdown Log'!$B$3:$E$940,2,FALSE),0)</f>
        <v>0</v>
      </c>
      <c r="O973" s="2">
        <f>IFERROR(VLOOKUP($G973,'Breakdown Log'!$B$3:$E$940,3,FALSE),0)</f>
        <v>0</v>
      </c>
      <c r="P973" s="2">
        <f t="shared" si="91"/>
        <v>215</v>
      </c>
      <c r="Q973" s="2">
        <f t="shared" si="92"/>
        <v>365</v>
      </c>
      <c r="R973" s="38">
        <f t="shared" si="93"/>
        <v>1.6610958904109587</v>
      </c>
      <c r="S973" s="76">
        <f t="shared" si="94"/>
        <v>2.82</v>
      </c>
      <c r="T973" s="38">
        <f>2.82/365*N973+'Breakdown Log'!$H$28*P973</f>
        <v>0</v>
      </c>
      <c r="U973" s="78">
        <f>2.82/365*O973+'Breakdown Log'!$H$28*Q973</f>
        <v>0</v>
      </c>
    </row>
    <row r="974" spans="2:21" ht="14.4" customHeight="1" x14ac:dyDescent="0.4">
      <c r="B974" s="30">
        <f t="shared" si="95"/>
        <v>973</v>
      </c>
      <c r="C974" s="2" t="s">
        <v>49</v>
      </c>
      <c r="D974" s="2" t="s">
        <v>50</v>
      </c>
      <c r="E974" s="2">
        <v>1114</v>
      </c>
      <c r="F974" s="2" t="s">
        <v>50</v>
      </c>
      <c r="G974" s="2">
        <v>1012</v>
      </c>
      <c r="H974" s="2">
        <v>33</v>
      </c>
      <c r="I974" s="2" t="s">
        <v>931</v>
      </c>
      <c r="J974" s="31">
        <v>42454</v>
      </c>
      <c r="K974" s="31">
        <v>44347</v>
      </c>
      <c r="L974" s="31">
        <v>44926</v>
      </c>
      <c r="M974" s="2">
        <f t="shared" si="90"/>
        <v>580</v>
      </c>
      <c r="N974" s="2">
        <f>IFERROR(VLOOKUP($G974,'Breakdown Log'!$B$3:$E$940,2,FALSE),0)</f>
        <v>0</v>
      </c>
      <c r="O974" s="2">
        <f>IFERROR(VLOOKUP($G974,'Breakdown Log'!$B$3:$E$940,3,FALSE),0)</f>
        <v>0</v>
      </c>
      <c r="P974" s="2">
        <f t="shared" si="91"/>
        <v>215</v>
      </c>
      <c r="Q974" s="2">
        <f t="shared" si="92"/>
        <v>365</v>
      </c>
      <c r="R974" s="38">
        <f t="shared" si="93"/>
        <v>1.6610958904109587</v>
      </c>
      <c r="S974" s="76">
        <f t="shared" si="94"/>
        <v>2.82</v>
      </c>
      <c r="T974" s="38">
        <f>2.82/365*N974+'Breakdown Log'!$H$28*P974</f>
        <v>0</v>
      </c>
      <c r="U974" s="78">
        <f>2.82/365*O974+'Breakdown Log'!$H$28*Q974</f>
        <v>0</v>
      </c>
    </row>
    <row r="975" spans="2:21" ht="14.4" customHeight="1" x14ac:dyDescent="0.4">
      <c r="B975" s="30">
        <f t="shared" si="95"/>
        <v>974</v>
      </c>
      <c r="C975" s="2" t="s">
        <v>12</v>
      </c>
      <c r="D975" s="2" t="s">
        <v>127</v>
      </c>
      <c r="E975" s="2">
        <v>1070</v>
      </c>
      <c r="F975" s="2" t="s">
        <v>127</v>
      </c>
      <c r="G975" s="2">
        <v>1013</v>
      </c>
      <c r="H975" s="2">
        <v>30</v>
      </c>
      <c r="I975" s="2" t="s">
        <v>932</v>
      </c>
      <c r="J975" s="31">
        <v>42412</v>
      </c>
      <c r="K975" s="31">
        <v>44347</v>
      </c>
      <c r="L975" s="31">
        <v>44926</v>
      </c>
      <c r="M975" s="2">
        <f t="shared" si="90"/>
        <v>580</v>
      </c>
      <c r="N975" s="2">
        <f>IFERROR(VLOOKUP($G975,'Breakdown Log'!$B$3:$E$940,2,FALSE),0)</f>
        <v>0</v>
      </c>
      <c r="O975" s="2">
        <f>IFERROR(VLOOKUP($G975,'Breakdown Log'!$B$3:$E$940,3,FALSE),0)</f>
        <v>0</v>
      </c>
      <c r="P975" s="2">
        <f t="shared" si="91"/>
        <v>215</v>
      </c>
      <c r="Q975" s="2">
        <f t="shared" si="92"/>
        <v>365</v>
      </c>
      <c r="R975" s="38">
        <f t="shared" si="93"/>
        <v>1.6610958904109587</v>
      </c>
      <c r="S975" s="76">
        <f t="shared" si="94"/>
        <v>2.82</v>
      </c>
      <c r="T975" s="38">
        <f>2.82/365*N975+'Breakdown Log'!$H$28*P975</f>
        <v>0</v>
      </c>
      <c r="U975" s="78">
        <f>2.82/365*O975+'Breakdown Log'!$H$28*Q975</f>
        <v>0</v>
      </c>
    </row>
    <row r="976" spans="2:21" ht="14.4" customHeight="1" x14ac:dyDescent="0.4">
      <c r="B976" s="30">
        <f t="shared" si="95"/>
        <v>975</v>
      </c>
      <c r="C976" s="2" t="s">
        <v>302</v>
      </c>
      <c r="D976" s="2" t="s">
        <v>875</v>
      </c>
      <c r="E976" s="2">
        <v>1038</v>
      </c>
      <c r="F976" s="2" t="s">
        <v>875</v>
      </c>
      <c r="G976" s="2">
        <v>1014</v>
      </c>
      <c r="H976" s="2">
        <v>10</v>
      </c>
      <c r="I976" s="2" t="s">
        <v>933</v>
      </c>
      <c r="J976" s="31">
        <v>42302</v>
      </c>
      <c r="K976" s="31">
        <v>44347</v>
      </c>
      <c r="L976" s="31">
        <v>44926</v>
      </c>
      <c r="M976" s="2">
        <f t="shared" si="90"/>
        <v>580</v>
      </c>
      <c r="N976" s="2">
        <f>IFERROR(VLOOKUP($G976,'Breakdown Log'!$B$3:$E$940,2,FALSE),0)</f>
        <v>179</v>
      </c>
      <c r="O976" s="2">
        <f>IFERROR(VLOOKUP($G976,'Breakdown Log'!$B$3:$E$940,3,FALSE),0)</f>
        <v>0</v>
      </c>
      <c r="P976" s="2">
        <f t="shared" si="91"/>
        <v>36</v>
      </c>
      <c r="Q976" s="2">
        <f t="shared" si="92"/>
        <v>365</v>
      </c>
      <c r="R976" s="38">
        <f t="shared" si="93"/>
        <v>1.6610958904109587</v>
      </c>
      <c r="S976" s="76">
        <f t="shared" si="94"/>
        <v>2.82</v>
      </c>
      <c r="T976" s="38">
        <f>2.82/365*N976+'Breakdown Log'!$H$28*P976</f>
        <v>1.3829589041095889</v>
      </c>
      <c r="U976" s="78">
        <f>2.82/365*O976+'Breakdown Log'!$H$28*Q976</f>
        <v>0</v>
      </c>
    </row>
    <row r="977" spans="2:21" ht="14.4" customHeight="1" x14ac:dyDescent="0.4">
      <c r="B977" s="30">
        <f t="shared" si="95"/>
        <v>976</v>
      </c>
      <c r="C977" s="2" t="s">
        <v>3</v>
      </c>
      <c r="D977" s="2" t="s">
        <v>718</v>
      </c>
      <c r="E977" s="2">
        <v>154</v>
      </c>
      <c r="F977" s="2" t="s">
        <v>718</v>
      </c>
      <c r="G977" s="2">
        <v>1015</v>
      </c>
      <c r="H977" s="2">
        <v>85</v>
      </c>
      <c r="I977" s="2" t="s">
        <v>752</v>
      </c>
      <c r="J977" s="31">
        <v>42402</v>
      </c>
      <c r="K977" s="31">
        <v>44347</v>
      </c>
      <c r="L977" s="31">
        <v>44926</v>
      </c>
      <c r="M977" s="2">
        <f t="shared" si="90"/>
        <v>580</v>
      </c>
      <c r="N977" s="2">
        <f>IFERROR(VLOOKUP($G977,'Breakdown Log'!$B$3:$E$940,2,FALSE),0)</f>
        <v>215</v>
      </c>
      <c r="O977" s="2">
        <f>IFERROR(VLOOKUP($G977,'Breakdown Log'!$B$3:$E$940,3,FALSE),0)</f>
        <v>365</v>
      </c>
      <c r="P977" s="2">
        <f t="shared" si="91"/>
        <v>0</v>
      </c>
      <c r="Q977" s="2">
        <f t="shared" si="92"/>
        <v>0</v>
      </c>
      <c r="R977" s="38">
        <f t="shared" si="93"/>
        <v>1.6610958904109587</v>
      </c>
      <c r="S977" s="76">
        <f t="shared" si="94"/>
        <v>2.82</v>
      </c>
      <c r="T977" s="38">
        <f>2.82/365*N977+'Breakdown Log'!$H$28*P977</f>
        <v>1.6610958904109587</v>
      </c>
      <c r="U977" s="78">
        <f>2.82/365*O977+'Breakdown Log'!$H$28*Q977</f>
        <v>2.82</v>
      </c>
    </row>
    <row r="978" spans="2:21" ht="14.4" customHeight="1" x14ac:dyDescent="0.4">
      <c r="B978" s="30">
        <f t="shared" si="95"/>
        <v>977</v>
      </c>
      <c r="C978" s="2" t="s">
        <v>12</v>
      </c>
      <c r="D978" s="2" t="s">
        <v>127</v>
      </c>
      <c r="E978" s="2">
        <v>1070</v>
      </c>
      <c r="F978" s="2" t="s">
        <v>127</v>
      </c>
      <c r="G978" s="2">
        <v>1016</v>
      </c>
      <c r="H978" s="2">
        <v>31</v>
      </c>
      <c r="I978" s="2" t="s">
        <v>934</v>
      </c>
      <c r="J978" s="31">
        <v>42412</v>
      </c>
      <c r="K978" s="31">
        <v>44347</v>
      </c>
      <c r="L978" s="31">
        <v>44926</v>
      </c>
      <c r="M978" s="2">
        <f t="shared" si="90"/>
        <v>580</v>
      </c>
      <c r="N978" s="2">
        <f>IFERROR(VLOOKUP($G978,'Breakdown Log'!$B$3:$E$940,2,FALSE),0)</f>
        <v>215</v>
      </c>
      <c r="O978" s="2">
        <f>IFERROR(VLOOKUP($G978,'Breakdown Log'!$B$3:$E$940,3,FALSE),0)</f>
        <v>365</v>
      </c>
      <c r="P978" s="2">
        <f t="shared" si="91"/>
        <v>0</v>
      </c>
      <c r="Q978" s="2">
        <f t="shared" si="92"/>
        <v>0</v>
      </c>
      <c r="R978" s="38">
        <f t="shared" si="93"/>
        <v>1.6610958904109587</v>
      </c>
      <c r="S978" s="76">
        <f t="shared" si="94"/>
        <v>2.82</v>
      </c>
      <c r="T978" s="38">
        <f>2.82/365*N978+'Breakdown Log'!$H$28*P978</f>
        <v>1.6610958904109587</v>
      </c>
      <c r="U978" s="78">
        <f>2.82/365*O978+'Breakdown Log'!$H$28*Q978</f>
        <v>2.82</v>
      </c>
    </row>
    <row r="979" spans="2:21" ht="14.4" customHeight="1" x14ac:dyDescent="0.4">
      <c r="B979" s="30">
        <f t="shared" si="95"/>
        <v>978</v>
      </c>
      <c r="C979" s="2" t="s">
        <v>12</v>
      </c>
      <c r="D979" s="2" t="s">
        <v>127</v>
      </c>
      <c r="E979" s="2">
        <v>1070</v>
      </c>
      <c r="F979" s="2" t="s">
        <v>127</v>
      </c>
      <c r="G979" s="2">
        <v>1017</v>
      </c>
      <c r="H979" s="2">
        <v>32</v>
      </c>
      <c r="I979" s="2" t="s">
        <v>327</v>
      </c>
      <c r="J979" s="31">
        <v>42412</v>
      </c>
      <c r="K979" s="31">
        <v>44347</v>
      </c>
      <c r="L979" s="31">
        <v>44926</v>
      </c>
      <c r="M979" s="2">
        <f t="shared" si="90"/>
        <v>580</v>
      </c>
      <c r="N979" s="2">
        <f>IFERROR(VLOOKUP($G979,'Breakdown Log'!$B$3:$E$940,2,FALSE),0)</f>
        <v>0</v>
      </c>
      <c r="O979" s="2">
        <f>IFERROR(VLOOKUP($G979,'Breakdown Log'!$B$3:$E$940,3,FALSE),0)</f>
        <v>0</v>
      </c>
      <c r="P979" s="2">
        <f t="shared" si="91"/>
        <v>215</v>
      </c>
      <c r="Q979" s="2">
        <f t="shared" si="92"/>
        <v>365</v>
      </c>
      <c r="R979" s="38">
        <f t="shared" si="93"/>
        <v>1.6610958904109587</v>
      </c>
      <c r="S979" s="76">
        <f t="shared" si="94"/>
        <v>2.82</v>
      </c>
      <c r="T979" s="38">
        <f>2.82/365*N979+'Breakdown Log'!$H$28*P979</f>
        <v>0</v>
      </c>
      <c r="U979" s="78">
        <f>2.82/365*O979+'Breakdown Log'!$H$28*Q979</f>
        <v>0</v>
      </c>
    </row>
    <row r="980" spans="2:21" ht="14.4" customHeight="1" x14ac:dyDescent="0.4">
      <c r="B980" s="30">
        <f t="shared" si="95"/>
        <v>979</v>
      </c>
      <c r="C980" s="2" t="s">
        <v>12</v>
      </c>
      <c r="D980" s="2" t="s">
        <v>127</v>
      </c>
      <c r="E980" s="2">
        <v>1070</v>
      </c>
      <c r="F980" s="2" t="s">
        <v>127</v>
      </c>
      <c r="G980" s="2">
        <v>1018</v>
      </c>
      <c r="H980" s="2">
        <v>33</v>
      </c>
      <c r="I980" s="2" t="s">
        <v>935</v>
      </c>
      <c r="J980" s="31">
        <v>42835</v>
      </c>
      <c r="K980" s="31">
        <v>44347</v>
      </c>
      <c r="L980" s="31">
        <v>44926</v>
      </c>
      <c r="M980" s="2">
        <f t="shared" si="90"/>
        <v>580</v>
      </c>
      <c r="N980" s="2">
        <f>IFERROR(VLOOKUP($G980,'Breakdown Log'!$B$3:$E$940,2,FALSE),0)</f>
        <v>215</v>
      </c>
      <c r="O980" s="2">
        <f>IFERROR(VLOOKUP($G980,'Breakdown Log'!$B$3:$E$940,3,FALSE),0)</f>
        <v>365</v>
      </c>
      <c r="P980" s="2">
        <f t="shared" si="91"/>
        <v>0</v>
      </c>
      <c r="Q980" s="2">
        <f t="shared" si="92"/>
        <v>0</v>
      </c>
      <c r="R980" s="38">
        <f t="shared" si="93"/>
        <v>1.6610958904109587</v>
      </c>
      <c r="S980" s="76">
        <f t="shared" si="94"/>
        <v>2.82</v>
      </c>
      <c r="T980" s="38">
        <f>2.82/365*N980+'Breakdown Log'!$H$28*P980</f>
        <v>1.6610958904109587</v>
      </c>
      <c r="U980" s="78">
        <f>2.82/365*O980+'Breakdown Log'!$H$28*Q980</f>
        <v>2.82</v>
      </c>
    </row>
    <row r="981" spans="2:21" ht="14.4" customHeight="1" x14ac:dyDescent="0.4">
      <c r="B981" s="30">
        <f t="shared" si="95"/>
        <v>980</v>
      </c>
      <c r="C981" s="2" t="s">
        <v>12</v>
      </c>
      <c r="D981" s="2" t="s">
        <v>127</v>
      </c>
      <c r="E981" s="2">
        <v>1070</v>
      </c>
      <c r="F981" s="2" t="s">
        <v>127</v>
      </c>
      <c r="G981" s="2">
        <v>1019</v>
      </c>
      <c r="H981" s="2">
        <v>34</v>
      </c>
      <c r="I981" s="2" t="s">
        <v>936</v>
      </c>
      <c r="J981" s="31">
        <v>42476</v>
      </c>
      <c r="K981" s="31">
        <v>44347</v>
      </c>
      <c r="L981" s="31">
        <v>44926</v>
      </c>
      <c r="M981" s="2">
        <f t="shared" si="90"/>
        <v>580</v>
      </c>
      <c r="N981" s="2">
        <f>IFERROR(VLOOKUP($G981,'Breakdown Log'!$B$3:$E$940,2,FALSE),0)</f>
        <v>0</v>
      </c>
      <c r="O981" s="2">
        <f>IFERROR(VLOOKUP($G981,'Breakdown Log'!$B$3:$E$940,3,FALSE),0)</f>
        <v>0</v>
      </c>
      <c r="P981" s="2">
        <f t="shared" si="91"/>
        <v>215</v>
      </c>
      <c r="Q981" s="2">
        <f t="shared" si="92"/>
        <v>365</v>
      </c>
      <c r="R981" s="38">
        <f t="shared" si="93"/>
        <v>1.6610958904109587</v>
      </c>
      <c r="S981" s="76">
        <f t="shared" si="94"/>
        <v>2.82</v>
      </c>
      <c r="T981" s="38">
        <f>2.82/365*N981+'Breakdown Log'!$H$28*P981</f>
        <v>0</v>
      </c>
      <c r="U981" s="78">
        <f>2.82/365*O981+'Breakdown Log'!$H$28*Q981</f>
        <v>0</v>
      </c>
    </row>
    <row r="982" spans="2:21" ht="14.4" customHeight="1" x14ac:dyDescent="0.4">
      <c r="B982" s="30">
        <f t="shared" si="95"/>
        <v>981</v>
      </c>
      <c r="C982" s="2" t="s">
        <v>12</v>
      </c>
      <c r="D982" s="2" t="s">
        <v>127</v>
      </c>
      <c r="E982" s="2">
        <v>1070</v>
      </c>
      <c r="F982" s="2" t="s">
        <v>127</v>
      </c>
      <c r="G982" s="2">
        <v>1020</v>
      </c>
      <c r="H982" s="2">
        <v>35</v>
      </c>
      <c r="I982" s="2" t="s">
        <v>937</v>
      </c>
      <c r="J982" s="31">
        <v>42476</v>
      </c>
      <c r="K982" s="31">
        <v>44347</v>
      </c>
      <c r="L982" s="31">
        <v>44926</v>
      </c>
      <c r="M982" s="2">
        <f t="shared" si="90"/>
        <v>580</v>
      </c>
      <c r="N982" s="2">
        <f>IFERROR(VLOOKUP($G982,'Breakdown Log'!$B$3:$E$940,2,FALSE),0)</f>
        <v>215</v>
      </c>
      <c r="O982" s="2">
        <f>IFERROR(VLOOKUP($G982,'Breakdown Log'!$B$3:$E$940,3,FALSE),0)</f>
        <v>365</v>
      </c>
      <c r="P982" s="2">
        <f t="shared" si="91"/>
        <v>0</v>
      </c>
      <c r="Q982" s="2">
        <f t="shared" si="92"/>
        <v>0</v>
      </c>
      <c r="R982" s="38">
        <f t="shared" si="93"/>
        <v>1.6610958904109587</v>
      </c>
      <c r="S982" s="76">
        <f t="shared" si="94"/>
        <v>2.82</v>
      </c>
      <c r="T982" s="38">
        <f>2.82/365*N982+'Breakdown Log'!$H$28*P982</f>
        <v>1.6610958904109587</v>
      </c>
      <c r="U982" s="78">
        <f>2.82/365*O982+'Breakdown Log'!$H$28*Q982</f>
        <v>2.82</v>
      </c>
    </row>
    <row r="983" spans="2:21" ht="14.4" customHeight="1" x14ac:dyDescent="0.4">
      <c r="B983" s="30">
        <f t="shared" si="95"/>
        <v>982</v>
      </c>
      <c r="C983" s="2" t="s">
        <v>12</v>
      </c>
      <c r="D983" s="2" t="s">
        <v>127</v>
      </c>
      <c r="E983" s="2">
        <v>1070</v>
      </c>
      <c r="F983" s="2" t="s">
        <v>127</v>
      </c>
      <c r="G983" s="2">
        <v>1021</v>
      </c>
      <c r="H983" s="2">
        <v>36</v>
      </c>
      <c r="I983" s="2" t="s">
        <v>938</v>
      </c>
      <c r="J983" s="31">
        <v>42476</v>
      </c>
      <c r="K983" s="31">
        <v>44347</v>
      </c>
      <c r="L983" s="31">
        <v>44926</v>
      </c>
      <c r="M983" s="2">
        <f t="shared" si="90"/>
        <v>580</v>
      </c>
      <c r="N983" s="2">
        <f>IFERROR(VLOOKUP($G983,'Breakdown Log'!$B$3:$E$940,2,FALSE),0)</f>
        <v>0</v>
      </c>
      <c r="O983" s="2">
        <f>IFERROR(VLOOKUP($G983,'Breakdown Log'!$B$3:$E$940,3,FALSE),0)</f>
        <v>0</v>
      </c>
      <c r="P983" s="2">
        <f t="shared" si="91"/>
        <v>215</v>
      </c>
      <c r="Q983" s="2">
        <f t="shared" si="92"/>
        <v>365</v>
      </c>
      <c r="R983" s="38">
        <f t="shared" si="93"/>
        <v>1.6610958904109587</v>
      </c>
      <c r="S983" s="76">
        <f t="shared" si="94"/>
        <v>2.82</v>
      </c>
      <c r="T983" s="38">
        <f>2.82/365*N983+'Breakdown Log'!$H$28*P983</f>
        <v>0</v>
      </c>
      <c r="U983" s="78">
        <f>2.82/365*O983+'Breakdown Log'!$H$28*Q983</f>
        <v>0</v>
      </c>
    </row>
    <row r="984" spans="2:21" ht="14.4" customHeight="1" x14ac:dyDescent="0.4">
      <c r="B984" s="30">
        <f t="shared" si="95"/>
        <v>983</v>
      </c>
      <c r="C984" s="2" t="s">
        <v>12</v>
      </c>
      <c r="D984" s="2" t="s">
        <v>127</v>
      </c>
      <c r="E984" s="2">
        <v>1070</v>
      </c>
      <c r="F984" s="2" t="s">
        <v>127</v>
      </c>
      <c r="G984" s="2">
        <v>1022</v>
      </c>
      <c r="H984" s="2">
        <v>37</v>
      </c>
      <c r="I984" s="2" t="s">
        <v>939</v>
      </c>
      <c r="J984" s="31">
        <v>42889</v>
      </c>
      <c r="K984" s="31">
        <v>44347</v>
      </c>
      <c r="L984" s="31">
        <v>44926</v>
      </c>
      <c r="M984" s="2">
        <f t="shared" si="90"/>
        <v>580</v>
      </c>
      <c r="N984" s="2">
        <f>IFERROR(VLOOKUP($G984,'Breakdown Log'!$B$3:$E$940,2,FALSE),0)</f>
        <v>0</v>
      </c>
      <c r="O984" s="2">
        <f>IFERROR(VLOOKUP($G984,'Breakdown Log'!$B$3:$E$940,3,FALSE),0)</f>
        <v>0</v>
      </c>
      <c r="P984" s="2">
        <f t="shared" si="91"/>
        <v>215</v>
      </c>
      <c r="Q984" s="2">
        <f t="shared" si="92"/>
        <v>365</v>
      </c>
      <c r="R984" s="38">
        <f t="shared" si="93"/>
        <v>1.6610958904109587</v>
      </c>
      <c r="S984" s="76">
        <f t="shared" si="94"/>
        <v>2.82</v>
      </c>
      <c r="T984" s="38">
        <f>2.82/365*N984+'Breakdown Log'!$H$28*P984</f>
        <v>0</v>
      </c>
      <c r="U984" s="78">
        <f>2.82/365*O984+'Breakdown Log'!$H$28*Q984</f>
        <v>0</v>
      </c>
    </row>
    <row r="985" spans="2:21" ht="14.4" customHeight="1" x14ac:dyDescent="0.4">
      <c r="B985" s="30">
        <f t="shared" si="95"/>
        <v>984</v>
      </c>
      <c r="C985" s="2" t="s">
        <v>12</v>
      </c>
      <c r="D985" s="2" t="s">
        <v>127</v>
      </c>
      <c r="E985" s="2">
        <v>1070</v>
      </c>
      <c r="F985" s="2" t="s">
        <v>127</v>
      </c>
      <c r="G985" s="2">
        <v>1023</v>
      </c>
      <c r="H985" s="2">
        <v>38</v>
      </c>
      <c r="I985" s="2" t="s">
        <v>940</v>
      </c>
      <c r="J985" s="31">
        <v>42886</v>
      </c>
      <c r="K985" s="31">
        <v>44347</v>
      </c>
      <c r="L985" s="31">
        <v>44926</v>
      </c>
      <c r="M985" s="2">
        <f t="shared" si="90"/>
        <v>580</v>
      </c>
      <c r="N985" s="2">
        <f>IFERROR(VLOOKUP($G985,'Breakdown Log'!$B$3:$E$940,2,FALSE),0)</f>
        <v>0</v>
      </c>
      <c r="O985" s="2">
        <f>IFERROR(VLOOKUP($G985,'Breakdown Log'!$B$3:$E$940,3,FALSE),0)</f>
        <v>0</v>
      </c>
      <c r="P985" s="2">
        <f t="shared" si="91"/>
        <v>215</v>
      </c>
      <c r="Q985" s="2">
        <f t="shared" si="92"/>
        <v>365</v>
      </c>
      <c r="R985" s="38">
        <f t="shared" si="93"/>
        <v>1.6610958904109587</v>
      </c>
      <c r="S985" s="76">
        <f t="shared" si="94"/>
        <v>2.82</v>
      </c>
      <c r="T985" s="38">
        <f>2.82/365*N985+'Breakdown Log'!$H$28*P985</f>
        <v>0</v>
      </c>
      <c r="U985" s="78">
        <f>2.82/365*O985+'Breakdown Log'!$H$28*Q985</f>
        <v>0</v>
      </c>
    </row>
    <row r="986" spans="2:21" ht="14.4" customHeight="1" x14ac:dyDescent="0.4">
      <c r="B986" s="30">
        <f t="shared" si="95"/>
        <v>985</v>
      </c>
      <c r="C986" s="2" t="s">
        <v>12</v>
      </c>
      <c r="D986" s="2" t="s">
        <v>127</v>
      </c>
      <c r="E986" s="2">
        <v>1070</v>
      </c>
      <c r="F986" s="2" t="s">
        <v>127</v>
      </c>
      <c r="G986" s="2">
        <v>1024</v>
      </c>
      <c r="H986" s="2">
        <v>39</v>
      </c>
      <c r="I986" s="2" t="s">
        <v>2136</v>
      </c>
      <c r="J986" s="31">
        <v>42476</v>
      </c>
      <c r="K986" s="31">
        <v>44347</v>
      </c>
      <c r="L986" s="31">
        <v>44926</v>
      </c>
      <c r="M986" s="2">
        <f t="shared" si="90"/>
        <v>580</v>
      </c>
      <c r="N986" s="2">
        <f>IFERROR(VLOOKUP($G986,'Breakdown Log'!$B$3:$E$940,2,FALSE),0)</f>
        <v>0</v>
      </c>
      <c r="O986" s="2">
        <f>IFERROR(VLOOKUP($G986,'Breakdown Log'!$B$3:$E$940,3,FALSE),0)</f>
        <v>0</v>
      </c>
      <c r="P986" s="2">
        <f t="shared" si="91"/>
        <v>215</v>
      </c>
      <c r="Q986" s="2">
        <f t="shared" si="92"/>
        <v>365</v>
      </c>
      <c r="R986" s="38">
        <f t="shared" si="93"/>
        <v>1.6610958904109587</v>
      </c>
      <c r="S986" s="76">
        <f t="shared" si="94"/>
        <v>2.82</v>
      </c>
      <c r="T986" s="38">
        <f>2.82/365*N986+'Breakdown Log'!$H$28*P986</f>
        <v>0</v>
      </c>
      <c r="U986" s="78">
        <f>2.82/365*O986+'Breakdown Log'!$H$28*Q986</f>
        <v>0</v>
      </c>
    </row>
    <row r="987" spans="2:21" x14ac:dyDescent="0.4">
      <c r="B987" s="30">
        <f t="shared" si="95"/>
        <v>986</v>
      </c>
      <c r="C987" s="2" t="s">
        <v>12</v>
      </c>
      <c r="D987" s="2" t="s">
        <v>127</v>
      </c>
      <c r="E987" s="2">
        <v>1070</v>
      </c>
      <c r="F987" s="2" t="s">
        <v>127</v>
      </c>
      <c r="G987" s="2">
        <v>1025</v>
      </c>
      <c r="H987" s="2">
        <v>40</v>
      </c>
      <c r="I987" s="2" t="s">
        <v>2674</v>
      </c>
      <c r="J987" s="31">
        <v>42767</v>
      </c>
      <c r="K987" s="31">
        <v>44347</v>
      </c>
      <c r="L987" s="31">
        <v>44926</v>
      </c>
      <c r="M987" s="2">
        <f t="shared" si="90"/>
        <v>580</v>
      </c>
      <c r="N987" s="2">
        <f>IFERROR(VLOOKUP($G987,'Breakdown Log'!$B$3:$E$940,2,FALSE),0)</f>
        <v>109</v>
      </c>
      <c r="O987" s="2">
        <f>IFERROR(VLOOKUP($G987,'Breakdown Log'!$B$3:$E$940,3,FALSE),0)</f>
        <v>0</v>
      </c>
      <c r="P987" s="2">
        <f t="shared" si="91"/>
        <v>106</v>
      </c>
      <c r="Q987" s="2">
        <f t="shared" si="92"/>
        <v>365</v>
      </c>
      <c r="R987" s="38">
        <f t="shared" si="93"/>
        <v>1.6610958904109587</v>
      </c>
      <c r="S987" s="76">
        <f t="shared" si="94"/>
        <v>2.82</v>
      </c>
      <c r="T987" s="38">
        <f>2.82/365*N987+'Breakdown Log'!$H$28*P987</f>
        <v>0.84213698630136979</v>
      </c>
      <c r="U987" s="78">
        <f>2.82/365*O987+'Breakdown Log'!$H$28*Q987</f>
        <v>0</v>
      </c>
    </row>
    <row r="988" spans="2:21" ht="14.4" customHeight="1" x14ac:dyDescent="0.4">
      <c r="B988" s="30">
        <f t="shared" si="95"/>
        <v>987</v>
      </c>
      <c r="C988" s="2" t="s">
        <v>12</v>
      </c>
      <c r="D988" s="2" t="s">
        <v>127</v>
      </c>
      <c r="E988" s="2">
        <v>1070</v>
      </c>
      <c r="F988" s="2" t="s">
        <v>127</v>
      </c>
      <c r="G988" s="2">
        <v>1026</v>
      </c>
      <c r="H988" s="2">
        <v>41</v>
      </c>
      <c r="I988" s="2" t="s">
        <v>941</v>
      </c>
      <c r="J988" s="31">
        <v>42476</v>
      </c>
      <c r="K988" s="31">
        <v>44347</v>
      </c>
      <c r="L988" s="31">
        <v>44926</v>
      </c>
      <c r="M988" s="2">
        <f t="shared" si="90"/>
        <v>580</v>
      </c>
      <c r="N988" s="2">
        <f>IFERROR(VLOOKUP($G988,'Breakdown Log'!$B$3:$E$940,2,FALSE),0)</f>
        <v>0</v>
      </c>
      <c r="O988" s="2">
        <f>IFERROR(VLOOKUP($G988,'Breakdown Log'!$B$3:$E$940,3,FALSE),0)</f>
        <v>0</v>
      </c>
      <c r="P988" s="2">
        <f t="shared" si="91"/>
        <v>215</v>
      </c>
      <c r="Q988" s="2">
        <f t="shared" si="92"/>
        <v>365</v>
      </c>
      <c r="R988" s="38">
        <f t="shared" si="93"/>
        <v>1.6610958904109587</v>
      </c>
      <c r="S988" s="76">
        <f t="shared" si="94"/>
        <v>2.82</v>
      </c>
      <c r="T988" s="38">
        <f>2.82/365*N988+'Breakdown Log'!$H$28*P988</f>
        <v>0</v>
      </c>
      <c r="U988" s="78">
        <f>2.82/365*O988+'Breakdown Log'!$H$28*Q988</f>
        <v>0</v>
      </c>
    </row>
    <row r="989" spans="2:21" ht="14.4" customHeight="1" x14ac:dyDescent="0.4">
      <c r="B989" s="30">
        <f t="shared" si="95"/>
        <v>988</v>
      </c>
      <c r="C989" s="2" t="s">
        <v>12</v>
      </c>
      <c r="D989" s="2" t="s">
        <v>127</v>
      </c>
      <c r="E989" s="2">
        <v>1070</v>
      </c>
      <c r="F989" s="2" t="s">
        <v>127</v>
      </c>
      <c r="G989" s="2">
        <v>1027</v>
      </c>
      <c r="H989" s="2">
        <v>42</v>
      </c>
      <c r="I989" s="2" t="s">
        <v>315</v>
      </c>
      <c r="J989" s="31">
        <v>42476</v>
      </c>
      <c r="K989" s="31">
        <v>44347</v>
      </c>
      <c r="L989" s="31">
        <v>44926</v>
      </c>
      <c r="M989" s="2">
        <f t="shared" si="90"/>
        <v>580</v>
      </c>
      <c r="N989" s="2">
        <f>IFERROR(VLOOKUP($G989,'Breakdown Log'!$B$3:$E$940,2,FALSE),0)</f>
        <v>0</v>
      </c>
      <c r="O989" s="2">
        <f>IFERROR(VLOOKUP($G989,'Breakdown Log'!$B$3:$E$940,3,FALSE),0)</f>
        <v>0</v>
      </c>
      <c r="P989" s="2">
        <f t="shared" si="91"/>
        <v>215</v>
      </c>
      <c r="Q989" s="2">
        <f t="shared" si="92"/>
        <v>365</v>
      </c>
      <c r="R989" s="38">
        <f t="shared" si="93"/>
        <v>1.6610958904109587</v>
      </c>
      <c r="S989" s="76">
        <f t="shared" si="94"/>
        <v>2.82</v>
      </c>
      <c r="T989" s="38">
        <f>2.82/365*N989+'Breakdown Log'!$H$28*P989</f>
        <v>0</v>
      </c>
      <c r="U989" s="78">
        <f>2.82/365*O989+'Breakdown Log'!$H$28*Q989</f>
        <v>0</v>
      </c>
    </row>
    <row r="990" spans="2:21" ht="14.4" customHeight="1" x14ac:dyDescent="0.4">
      <c r="B990" s="30">
        <f t="shared" si="95"/>
        <v>989</v>
      </c>
      <c r="C990" s="2" t="s">
        <v>287</v>
      </c>
      <c r="D990" s="2" t="s">
        <v>942</v>
      </c>
      <c r="E990" s="2">
        <v>1000</v>
      </c>
      <c r="F990" s="2" t="s">
        <v>943</v>
      </c>
      <c r="G990" s="2">
        <v>1028</v>
      </c>
      <c r="H990" s="2">
        <v>1</v>
      </c>
      <c r="I990" s="2" t="s">
        <v>944</v>
      </c>
      <c r="J990" s="31">
        <v>42384</v>
      </c>
      <c r="K990" s="31">
        <v>44347</v>
      </c>
      <c r="L990" s="31">
        <v>44926</v>
      </c>
      <c r="M990" s="2">
        <f t="shared" si="90"/>
        <v>580</v>
      </c>
      <c r="N990" s="2">
        <f>IFERROR(VLOOKUP($G990,'Breakdown Log'!$B$3:$E$940,2,FALSE),0)</f>
        <v>0</v>
      </c>
      <c r="O990" s="2">
        <f>IFERROR(VLOOKUP($G990,'Breakdown Log'!$B$3:$E$940,3,FALSE),0)</f>
        <v>0</v>
      </c>
      <c r="P990" s="2">
        <f t="shared" si="91"/>
        <v>215</v>
      </c>
      <c r="Q990" s="2">
        <f t="shared" si="92"/>
        <v>365</v>
      </c>
      <c r="R990" s="38">
        <f t="shared" si="93"/>
        <v>1.6610958904109587</v>
      </c>
      <c r="S990" s="76">
        <f t="shared" si="94"/>
        <v>2.82</v>
      </c>
      <c r="T990" s="38">
        <f>2.82/365*N990+'Breakdown Log'!$H$28*P990</f>
        <v>0</v>
      </c>
      <c r="U990" s="78">
        <f>2.82/365*O990+'Breakdown Log'!$H$28*Q990</f>
        <v>0</v>
      </c>
    </row>
    <row r="991" spans="2:21" ht="14.4" customHeight="1" x14ac:dyDescent="0.4">
      <c r="B991" s="30">
        <f t="shared" si="95"/>
        <v>990</v>
      </c>
      <c r="C991" s="2" t="s">
        <v>287</v>
      </c>
      <c r="D991" s="2" t="s">
        <v>942</v>
      </c>
      <c r="E991" s="2">
        <v>1000</v>
      </c>
      <c r="F991" s="2" t="s">
        <v>943</v>
      </c>
      <c r="G991" s="2">
        <v>1029</v>
      </c>
      <c r="H991" s="2">
        <v>2</v>
      </c>
      <c r="I991" s="2" t="s">
        <v>945</v>
      </c>
      <c r="J991" s="31">
        <v>42362</v>
      </c>
      <c r="K991" s="31">
        <v>44347</v>
      </c>
      <c r="L991" s="31">
        <v>44926</v>
      </c>
      <c r="M991" s="2">
        <f t="shared" si="90"/>
        <v>580</v>
      </c>
      <c r="N991" s="2">
        <f>IFERROR(VLOOKUP($G991,'Breakdown Log'!$B$3:$E$940,2,FALSE),0)</f>
        <v>215</v>
      </c>
      <c r="O991" s="2">
        <f>IFERROR(VLOOKUP($G991,'Breakdown Log'!$B$3:$E$940,3,FALSE),0)</f>
        <v>365</v>
      </c>
      <c r="P991" s="2">
        <f t="shared" si="91"/>
        <v>0</v>
      </c>
      <c r="Q991" s="2">
        <f t="shared" si="92"/>
        <v>0</v>
      </c>
      <c r="R991" s="38">
        <f t="shared" si="93"/>
        <v>1.6610958904109587</v>
      </c>
      <c r="S991" s="76">
        <f t="shared" si="94"/>
        <v>2.82</v>
      </c>
      <c r="T991" s="38">
        <f>2.82/365*N991+'Breakdown Log'!$H$28*P991</f>
        <v>1.6610958904109587</v>
      </c>
      <c r="U991" s="78">
        <f>2.82/365*O991+'Breakdown Log'!$H$28*Q991</f>
        <v>2.82</v>
      </c>
    </row>
    <row r="992" spans="2:21" ht="14.4" customHeight="1" x14ac:dyDescent="0.4">
      <c r="B992" s="30">
        <f t="shared" si="95"/>
        <v>991</v>
      </c>
      <c r="C992" s="2" t="s">
        <v>287</v>
      </c>
      <c r="D992" s="2" t="s">
        <v>942</v>
      </c>
      <c r="E992" s="2">
        <v>1000</v>
      </c>
      <c r="F992" s="2" t="s">
        <v>943</v>
      </c>
      <c r="G992" s="2">
        <v>1030</v>
      </c>
      <c r="H992" s="2">
        <v>3</v>
      </c>
      <c r="I992" s="2" t="s">
        <v>633</v>
      </c>
      <c r="J992" s="31">
        <v>42362</v>
      </c>
      <c r="K992" s="31">
        <v>44347</v>
      </c>
      <c r="L992" s="31">
        <v>44926</v>
      </c>
      <c r="M992" s="2">
        <f t="shared" si="90"/>
        <v>580</v>
      </c>
      <c r="N992" s="2">
        <f>IFERROR(VLOOKUP($G992,'Breakdown Log'!$B$3:$E$940,2,FALSE),0)</f>
        <v>0</v>
      </c>
      <c r="O992" s="2">
        <f>IFERROR(VLOOKUP($G992,'Breakdown Log'!$B$3:$E$940,3,FALSE),0)</f>
        <v>0</v>
      </c>
      <c r="P992" s="2">
        <f t="shared" si="91"/>
        <v>215</v>
      </c>
      <c r="Q992" s="2">
        <f t="shared" si="92"/>
        <v>365</v>
      </c>
      <c r="R992" s="38">
        <f t="shared" si="93"/>
        <v>1.6610958904109587</v>
      </c>
      <c r="S992" s="76">
        <f t="shared" si="94"/>
        <v>2.82</v>
      </c>
      <c r="T992" s="38">
        <f>2.82/365*N992+'Breakdown Log'!$H$28*P992</f>
        <v>0</v>
      </c>
      <c r="U992" s="78">
        <f>2.82/365*O992+'Breakdown Log'!$H$28*Q992</f>
        <v>0</v>
      </c>
    </row>
    <row r="993" spans="2:21" ht="14.4" customHeight="1" x14ac:dyDescent="0.4">
      <c r="B993" s="30">
        <f t="shared" si="95"/>
        <v>992</v>
      </c>
      <c r="C993" s="2" t="s">
        <v>287</v>
      </c>
      <c r="D993" s="2" t="s">
        <v>942</v>
      </c>
      <c r="E993" s="2">
        <v>1000</v>
      </c>
      <c r="F993" s="2" t="s">
        <v>943</v>
      </c>
      <c r="G993" s="2">
        <v>1031</v>
      </c>
      <c r="H993" s="2">
        <v>4</v>
      </c>
      <c r="I993" s="2" t="s">
        <v>946</v>
      </c>
      <c r="J993" s="31">
        <v>42384</v>
      </c>
      <c r="K993" s="31">
        <v>44347</v>
      </c>
      <c r="L993" s="31">
        <v>44926</v>
      </c>
      <c r="M993" s="2">
        <f t="shared" si="90"/>
        <v>580</v>
      </c>
      <c r="N993" s="2">
        <f>IFERROR(VLOOKUP($G993,'Breakdown Log'!$B$3:$E$940,2,FALSE),0)</f>
        <v>0</v>
      </c>
      <c r="O993" s="2">
        <f>IFERROR(VLOOKUP($G993,'Breakdown Log'!$B$3:$E$940,3,FALSE),0)</f>
        <v>0</v>
      </c>
      <c r="P993" s="2">
        <f t="shared" si="91"/>
        <v>215</v>
      </c>
      <c r="Q993" s="2">
        <f t="shared" si="92"/>
        <v>365</v>
      </c>
      <c r="R993" s="38">
        <f t="shared" si="93"/>
        <v>1.6610958904109587</v>
      </c>
      <c r="S993" s="76">
        <f t="shared" si="94"/>
        <v>2.82</v>
      </c>
      <c r="T993" s="38">
        <f>2.82/365*N993+'Breakdown Log'!$H$28*P993</f>
        <v>0</v>
      </c>
      <c r="U993" s="78">
        <f>2.82/365*O993+'Breakdown Log'!$H$28*Q993</f>
        <v>0</v>
      </c>
    </row>
    <row r="994" spans="2:21" ht="14.4" customHeight="1" x14ac:dyDescent="0.4">
      <c r="B994" s="30">
        <f t="shared" si="95"/>
        <v>993</v>
      </c>
      <c r="C994" s="2" t="s">
        <v>287</v>
      </c>
      <c r="D994" s="2" t="s">
        <v>942</v>
      </c>
      <c r="E994" s="2">
        <v>1000</v>
      </c>
      <c r="F994" s="2" t="s">
        <v>943</v>
      </c>
      <c r="G994" s="2">
        <v>1032</v>
      </c>
      <c r="H994" s="2">
        <v>5</v>
      </c>
      <c r="I994" s="2" t="s">
        <v>947</v>
      </c>
      <c r="J994" s="31">
        <v>42362</v>
      </c>
      <c r="K994" s="31">
        <v>44347</v>
      </c>
      <c r="L994" s="31">
        <v>44926</v>
      </c>
      <c r="M994" s="2">
        <f t="shared" si="90"/>
        <v>580</v>
      </c>
      <c r="N994" s="2">
        <f>IFERROR(VLOOKUP($G994,'Breakdown Log'!$B$3:$E$940,2,FALSE),0)</f>
        <v>0</v>
      </c>
      <c r="O994" s="2">
        <f>IFERROR(VLOOKUP($G994,'Breakdown Log'!$B$3:$E$940,3,FALSE),0)</f>
        <v>0</v>
      </c>
      <c r="P994" s="2">
        <f t="shared" si="91"/>
        <v>215</v>
      </c>
      <c r="Q994" s="2">
        <f t="shared" si="92"/>
        <v>365</v>
      </c>
      <c r="R994" s="38">
        <f t="shared" si="93"/>
        <v>1.6610958904109587</v>
      </c>
      <c r="S994" s="76">
        <f t="shared" si="94"/>
        <v>2.82</v>
      </c>
      <c r="T994" s="38">
        <f>2.82/365*N994+'Breakdown Log'!$H$28*P994</f>
        <v>0</v>
      </c>
      <c r="U994" s="78">
        <f>2.82/365*O994+'Breakdown Log'!$H$28*Q994</f>
        <v>0</v>
      </c>
    </row>
    <row r="995" spans="2:21" ht="14.4" customHeight="1" x14ac:dyDescent="0.4">
      <c r="B995" s="30">
        <f t="shared" si="95"/>
        <v>994</v>
      </c>
      <c r="C995" s="2" t="s">
        <v>287</v>
      </c>
      <c r="D995" s="2" t="s">
        <v>942</v>
      </c>
      <c r="E995" s="2">
        <v>1000</v>
      </c>
      <c r="F995" s="2" t="s">
        <v>943</v>
      </c>
      <c r="G995" s="2">
        <v>1033</v>
      </c>
      <c r="H995" s="2">
        <v>6</v>
      </c>
      <c r="I995" s="2" t="s">
        <v>948</v>
      </c>
      <c r="J995" s="31">
        <v>42491</v>
      </c>
      <c r="K995" s="31">
        <v>44347</v>
      </c>
      <c r="L995" s="31">
        <v>44926</v>
      </c>
      <c r="M995" s="2">
        <f t="shared" si="90"/>
        <v>580</v>
      </c>
      <c r="N995" s="2">
        <f>IFERROR(VLOOKUP($G995,'Breakdown Log'!$B$3:$E$940,2,FALSE),0)</f>
        <v>0</v>
      </c>
      <c r="O995" s="2">
        <f>IFERROR(VLOOKUP($G995,'Breakdown Log'!$B$3:$E$940,3,FALSE),0)</f>
        <v>0</v>
      </c>
      <c r="P995" s="2">
        <f t="shared" si="91"/>
        <v>215</v>
      </c>
      <c r="Q995" s="2">
        <f t="shared" si="92"/>
        <v>365</v>
      </c>
      <c r="R995" s="38">
        <f t="shared" si="93"/>
        <v>1.6610958904109587</v>
      </c>
      <c r="S995" s="76">
        <f t="shared" si="94"/>
        <v>2.82</v>
      </c>
      <c r="T995" s="38">
        <f>2.82/365*N995+'Breakdown Log'!$H$28*P995</f>
        <v>0</v>
      </c>
      <c r="U995" s="78">
        <f>2.82/365*O995+'Breakdown Log'!$H$28*Q995</f>
        <v>0</v>
      </c>
    </row>
    <row r="996" spans="2:21" ht="14.4" customHeight="1" x14ac:dyDescent="0.4">
      <c r="B996" s="30">
        <f t="shared" si="95"/>
        <v>995</v>
      </c>
      <c r="C996" s="2" t="s">
        <v>287</v>
      </c>
      <c r="D996" s="2" t="s">
        <v>942</v>
      </c>
      <c r="E996" s="2">
        <v>1000</v>
      </c>
      <c r="F996" s="2" t="s">
        <v>943</v>
      </c>
      <c r="G996" s="2">
        <v>1034</v>
      </c>
      <c r="H996" s="2">
        <v>7</v>
      </c>
      <c r="I996" s="2" t="s">
        <v>949</v>
      </c>
      <c r="J996" s="31">
        <v>42362</v>
      </c>
      <c r="K996" s="31">
        <v>44347</v>
      </c>
      <c r="L996" s="31">
        <v>44926</v>
      </c>
      <c r="M996" s="2">
        <f t="shared" si="90"/>
        <v>580</v>
      </c>
      <c r="N996" s="2">
        <f>IFERROR(VLOOKUP($G996,'Breakdown Log'!$B$3:$E$940,2,FALSE),0)</f>
        <v>0</v>
      </c>
      <c r="O996" s="2">
        <f>IFERROR(VLOOKUP($G996,'Breakdown Log'!$B$3:$E$940,3,FALSE),0)</f>
        <v>0</v>
      </c>
      <c r="P996" s="2">
        <f t="shared" si="91"/>
        <v>215</v>
      </c>
      <c r="Q996" s="2">
        <f t="shared" si="92"/>
        <v>365</v>
      </c>
      <c r="R996" s="38">
        <f t="shared" si="93"/>
        <v>1.6610958904109587</v>
      </c>
      <c r="S996" s="76">
        <f t="shared" si="94"/>
        <v>2.82</v>
      </c>
      <c r="T996" s="38">
        <f>2.82/365*N996+'Breakdown Log'!$H$28*P996</f>
        <v>0</v>
      </c>
      <c r="U996" s="78">
        <f>2.82/365*O996+'Breakdown Log'!$H$28*Q996</f>
        <v>0</v>
      </c>
    </row>
    <row r="997" spans="2:21" ht="14.4" customHeight="1" x14ac:dyDescent="0.4">
      <c r="B997" s="30">
        <f t="shared" si="95"/>
        <v>996</v>
      </c>
      <c r="C997" s="2" t="s">
        <v>287</v>
      </c>
      <c r="D997" s="2" t="s">
        <v>942</v>
      </c>
      <c r="E997" s="2">
        <v>1000</v>
      </c>
      <c r="F997" s="2" t="s">
        <v>943</v>
      </c>
      <c r="G997" s="2">
        <v>1035</v>
      </c>
      <c r="H997" s="2">
        <v>8</v>
      </c>
      <c r="I997" s="2" t="s">
        <v>221</v>
      </c>
      <c r="J997" s="31">
        <v>42583</v>
      </c>
      <c r="K997" s="31">
        <v>44347</v>
      </c>
      <c r="L997" s="31">
        <v>44926</v>
      </c>
      <c r="M997" s="2">
        <f t="shared" si="90"/>
        <v>580</v>
      </c>
      <c r="N997" s="2">
        <f>IFERROR(VLOOKUP($G997,'Breakdown Log'!$B$3:$E$940,2,FALSE),0)</f>
        <v>0</v>
      </c>
      <c r="O997" s="2">
        <f>IFERROR(VLOOKUP($G997,'Breakdown Log'!$B$3:$E$940,3,FALSE),0)</f>
        <v>0</v>
      </c>
      <c r="P997" s="2">
        <f t="shared" si="91"/>
        <v>215</v>
      </c>
      <c r="Q997" s="2">
        <f t="shared" si="92"/>
        <v>365</v>
      </c>
      <c r="R997" s="38">
        <f t="shared" si="93"/>
        <v>1.6610958904109587</v>
      </c>
      <c r="S997" s="76">
        <f t="shared" si="94"/>
        <v>2.82</v>
      </c>
      <c r="T997" s="38">
        <f>2.82/365*N997+'Breakdown Log'!$H$28*P997</f>
        <v>0</v>
      </c>
      <c r="U997" s="78">
        <f>2.82/365*O997+'Breakdown Log'!$H$28*Q997</f>
        <v>0</v>
      </c>
    </row>
    <row r="998" spans="2:21" ht="14.4" customHeight="1" x14ac:dyDescent="0.4">
      <c r="B998" s="30">
        <f t="shared" si="95"/>
        <v>997</v>
      </c>
      <c r="C998" s="2" t="s">
        <v>287</v>
      </c>
      <c r="D998" s="2" t="s">
        <v>942</v>
      </c>
      <c r="E998" s="2">
        <v>1000</v>
      </c>
      <c r="F998" s="2" t="s">
        <v>943</v>
      </c>
      <c r="G998" s="2">
        <v>1036</v>
      </c>
      <c r="H998" s="2">
        <v>9</v>
      </c>
      <c r="I998" s="2" t="s">
        <v>950</v>
      </c>
      <c r="J998" s="31">
        <v>42362</v>
      </c>
      <c r="K998" s="31">
        <v>44347</v>
      </c>
      <c r="L998" s="31">
        <v>44926</v>
      </c>
      <c r="M998" s="2">
        <f t="shared" si="90"/>
        <v>580</v>
      </c>
      <c r="N998" s="2">
        <f>IFERROR(VLOOKUP($G998,'Breakdown Log'!$B$3:$E$940,2,FALSE),0)</f>
        <v>0</v>
      </c>
      <c r="O998" s="2">
        <f>IFERROR(VLOOKUP($G998,'Breakdown Log'!$B$3:$E$940,3,FALSE),0)</f>
        <v>0</v>
      </c>
      <c r="P998" s="2">
        <f t="shared" si="91"/>
        <v>215</v>
      </c>
      <c r="Q998" s="2">
        <f t="shared" si="92"/>
        <v>365</v>
      </c>
      <c r="R998" s="38">
        <f t="shared" si="93"/>
        <v>1.6610958904109587</v>
      </c>
      <c r="S998" s="76">
        <f t="shared" si="94"/>
        <v>2.82</v>
      </c>
      <c r="T998" s="38">
        <f>2.82/365*N998+'Breakdown Log'!$H$28*P998</f>
        <v>0</v>
      </c>
      <c r="U998" s="78">
        <f>2.82/365*O998+'Breakdown Log'!$H$28*Q998</f>
        <v>0</v>
      </c>
    </row>
    <row r="999" spans="2:21" ht="14.4" customHeight="1" x14ac:dyDescent="0.4">
      <c r="B999" s="30">
        <f t="shared" si="95"/>
        <v>998</v>
      </c>
      <c r="C999" s="2" t="s">
        <v>287</v>
      </c>
      <c r="D999" s="2" t="s">
        <v>942</v>
      </c>
      <c r="E999" s="2">
        <v>1000</v>
      </c>
      <c r="F999" s="2" t="s">
        <v>943</v>
      </c>
      <c r="G999" s="2">
        <v>1037</v>
      </c>
      <c r="H999" s="2">
        <v>10</v>
      </c>
      <c r="I999" s="2" t="s">
        <v>951</v>
      </c>
      <c r="J999" s="31">
        <v>42362</v>
      </c>
      <c r="K999" s="31">
        <v>44347</v>
      </c>
      <c r="L999" s="31">
        <v>44926</v>
      </c>
      <c r="M999" s="2">
        <f t="shared" si="90"/>
        <v>580</v>
      </c>
      <c r="N999" s="2">
        <f>IFERROR(VLOOKUP($G999,'Breakdown Log'!$B$3:$E$940,2,FALSE),0)</f>
        <v>0</v>
      </c>
      <c r="O999" s="2">
        <f>IFERROR(VLOOKUP($G999,'Breakdown Log'!$B$3:$E$940,3,FALSE),0)</f>
        <v>0</v>
      </c>
      <c r="P999" s="2">
        <f t="shared" si="91"/>
        <v>215</v>
      </c>
      <c r="Q999" s="2">
        <f t="shared" si="92"/>
        <v>365</v>
      </c>
      <c r="R999" s="38">
        <f t="shared" si="93"/>
        <v>1.6610958904109587</v>
      </c>
      <c r="S999" s="76">
        <f t="shared" si="94"/>
        <v>2.82</v>
      </c>
      <c r="T999" s="38">
        <f>2.82/365*N999+'Breakdown Log'!$H$28*P999</f>
        <v>0</v>
      </c>
      <c r="U999" s="78">
        <f>2.82/365*O999+'Breakdown Log'!$H$28*Q999</f>
        <v>0</v>
      </c>
    </row>
    <row r="1000" spans="2:21" ht="14.4" customHeight="1" x14ac:dyDescent="0.4">
      <c r="B1000" s="30">
        <f t="shared" si="95"/>
        <v>999</v>
      </c>
      <c r="C1000" s="2" t="s">
        <v>287</v>
      </c>
      <c r="D1000" s="2" t="s">
        <v>942</v>
      </c>
      <c r="E1000" s="2">
        <v>1000</v>
      </c>
      <c r="F1000" s="2" t="s">
        <v>943</v>
      </c>
      <c r="G1000" s="2">
        <v>1038</v>
      </c>
      <c r="H1000" s="2">
        <v>11</v>
      </c>
      <c r="I1000" s="2" t="s">
        <v>952</v>
      </c>
      <c r="J1000" s="31">
        <v>42358</v>
      </c>
      <c r="K1000" s="31">
        <v>44347</v>
      </c>
      <c r="L1000" s="31">
        <v>44926</v>
      </c>
      <c r="M1000" s="2">
        <f t="shared" si="90"/>
        <v>580</v>
      </c>
      <c r="N1000" s="2">
        <f>IFERROR(VLOOKUP($G1000,'Breakdown Log'!$B$3:$E$940,2,FALSE),0)</f>
        <v>0</v>
      </c>
      <c r="O1000" s="2">
        <f>IFERROR(VLOOKUP($G1000,'Breakdown Log'!$B$3:$E$940,3,FALSE),0)</f>
        <v>0</v>
      </c>
      <c r="P1000" s="2">
        <f t="shared" si="91"/>
        <v>215</v>
      </c>
      <c r="Q1000" s="2">
        <f t="shared" si="92"/>
        <v>365</v>
      </c>
      <c r="R1000" s="38">
        <f t="shared" si="93"/>
        <v>1.6610958904109587</v>
      </c>
      <c r="S1000" s="76">
        <f t="shared" si="94"/>
        <v>2.82</v>
      </c>
      <c r="T1000" s="38">
        <f>2.82/365*N1000+'Breakdown Log'!$H$28*P1000</f>
        <v>0</v>
      </c>
      <c r="U1000" s="78">
        <f>2.82/365*O1000+'Breakdown Log'!$H$28*Q1000</f>
        <v>0</v>
      </c>
    </row>
    <row r="1001" spans="2:21" ht="14.4" customHeight="1" x14ac:dyDescent="0.4">
      <c r="B1001" s="30">
        <f t="shared" si="95"/>
        <v>1000</v>
      </c>
      <c r="C1001" s="2" t="s">
        <v>287</v>
      </c>
      <c r="D1001" s="2" t="s">
        <v>942</v>
      </c>
      <c r="E1001" s="2">
        <v>1000</v>
      </c>
      <c r="F1001" s="2" t="s">
        <v>943</v>
      </c>
      <c r="G1001" s="2">
        <v>1039</v>
      </c>
      <c r="H1001" s="2">
        <v>12</v>
      </c>
      <c r="I1001" s="2" t="s">
        <v>953</v>
      </c>
      <c r="J1001" s="31">
        <v>42358</v>
      </c>
      <c r="K1001" s="31">
        <v>44347</v>
      </c>
      <c r="L1001" s="31">
        <v>44926</v>
      </c>
      <c r="M1001" s="2">
        <f t="shared" si="90"/>
        <v>580</v>
      </c>
      <c r="N1001" s="2">
        <f>IFERROR(VLOOKUP($G1001,'Breakdown Log'!$B$3:$E$940,2,FALSE),0)</f>
        <v>0</v>
      </c>
      <c r="O1001" s="2">
        <f>IFERROR(VLOOKUP($G1001,'Breakdown Log'!$B$3:$E$940,3,FALSE),0)</f>
        <v>0</v>
      </c>
      <c r="P1001" s="2">
        <f t="shared" si="91"/>
        <v>215</v>
      </c>
      <c r="Q1001" s="2">
        <f t="shared" si="92"/>
        <v>365</v>
      </c>
      <c r="R1001" s="38">
        <f t="shared" si="93"/>
        <v>1.6610958904109587</v>
      </c>
      <c r="S1001" s="76">
        <f t="shared" si="94"/>
        <v>2.82</v>
      </c>
      <c r="T1001" s="38">
        <f>2.82/365*N1001+'Breakdown Log'!$H$28*P1001</f>
        <v>0</v>
      </c>
      <c r="U1001" s="78">
        <f>2.82/365*O1001+'Breakdown Log'!$H$28*Q1001</f>
        <v>0</v>
      </c>
    </row>
    <row r="1002" spans="2:21" ht="14.4" customHeight="1" x14ac:dyDescent="0.4">
      <c r="B1002" s="30">
        <f t="shared" si="95"/>
        <v>1001</v>
      </c>
      <c r="C1002" s="2" t="s">
        <v>287</v>
      </c>
      <c r="D1002" s="2" t="s">
        <v>942</v>
      </c>
      <c r="E1002" s="2">
        <v>1000</v>
      </c>
      <c r="F1002" s="2" t="s">
        <v>943</v>
      </c>
      <c r="G1002" s="2">
        <v>1040</v>
      </c>
      <c r="H1002" s="2">
        <v>13</v>
      </c>
      <c r="I1002" s="2" t="s">
        <v>954</v>
      </c>
      <c r="J1002" s="31">
        <v>42320</v>
      </c>
      <c r="K1002" s="31">
        <v>44347</v>
      </c>
      <c r="L1002" s="31">
        <v>44926</v>
      </c>
      <c r="M1002" s="2">
        <f t="shared" si="90"/>
        <v>580</v>
      </c>
      <c r="N1002" s="2">
        <f>IFERROR(VLOOKUP($G1002,'Breakdown Log'!$B$3:$E$940,2,FALSE),0)</f>
        <v>215</v>
      </c>
      <c r="O1002" s="2">
        <f>IFERROR(VLOOKUP($G1002,'Breakdown Log'!$B$3:$E$940,3,FALSE),0)</f>
        <v>365</v>
      </c>
      <c r="P1002" s="2">
        <f t="shared" si="91"/>
        <v>0</v>
      </c>
      <c r="Q1002" s="2">
        <f t="shared" si="92"/>
        <v>0</v>
      </c>
      <c r="R1002" s="38">
        <f t="shared" si="93"/>
        <v>1.6610958904109587</v>
      </c>
      <c r="S1002" s="76">
        <f t="shared" si="94"/>
        <v>2.82</v>
      </c>
      <c r="T1002" s="38">
        <f>2.82/365*N1002+'Breakdown Log'!$H$28*P1002</f>
        <v>1.6610958904109587</v>
      </c>
      <c r="U1002" s="78">
        <f>2.82/365*O1002+'Breakdown Log'!$H$28*Q1002</f>
        <v>2.82</v>
      </c>
    </row>
    <row r="1003" spans="2:21" ht="14.4" customHeight="1" x14ac:dyDescent="0.4">
      <c r="B1003" s="30">
        <f t="shared" si="95"/>
        <v>1002</v>
      </c>
      <c r="C1003" s="2" t="s">
        <v>287</v>
      </c>
      <c r="D1003" s="2" t="s">
        <v>942</v>
      </c>
      <c r="E1003" s="2">
        <v>1000</v>
      </c>
      <c r="F1003" s="2" t="s">
        <v>943</v>
      </c>
      <c r="G1003" s="2">
        <v>1041</v>
      </c>
      <c r="H1003" s="2">
        <v>14</v>
      </c>
      <c r="I1003" s="2" t="s">
        <v>955</v>
      </c>
      <c r="J1003" s="31">
        <v>42358</v>
      </c>
      <c r="K1003" s="31">
        <v>44347</v>
      </c>
      <c r="L1003" s="31">
        <v>44926</v>
      </c>
      <c r="M1003" s="2">
        <f t="shared" si="90"/>
        <v>580</v>
      </c>
      <c r="N1003" s="2">
        <f>IFERROR(VLOOKUP($G1003,'Breakdown Log'!$B$3:$E$940,2,FALSE),0)</f>
        <v>0</v>
      </c>
      <c r="O1003" s="2">
        <f>IFERROR(VLOOKUP($G1003,'Breakdown Log'!$B$3:$E$940,3,FALSE),0)</f>
        <v>0</v>
      </c>
      <c r="P1003" s="2">
        <f t="shared" si="91"/>
        <v>215</v>
      </c>
      <c r="Q1003" s="2">
        <f t="shared" si="92"/>
        <v>365</v>
      </c>
      <c r="R1003" s="38">
        <f t="shared" si="93"/>
        <v>1.6610958904109587</v>
      </c>
      <c r="S1003" s="76">
        <f t="shared" si="94"/>
        <v>2.82</v>
      </c>
      <c r="T1003" s="38">
        <f>2.82/365*N1003+'Breakdown Log'!$H$28*P1003</f>
        <v>0</v>
      </c>
      <c r="U1003" s="78">
        <f>2.82/365*O1003+'Breakdown Log'!$H$28*Q1003</f>
        <v>0</v>
      </c>
    </row>
    <row r="1004" spans="2:21" ht="14.4" customHeight="1" x14ac:dyDescent="0.4">
      <c r="B1004" s="30">
        <f t="shared" si="95"/>
        <v>1003</v>
      </c>
      <c r="C1004" s="2" t="s">
        <v>287</v>
      </c>
      <c r="D1004" s="2" t="s">
        <v>942</v>
      </c>
      <c r="E1004" s="2">
        <v>1000</v>
      </c>
      <c r="F1004" s="2" t="s">
        <v>943</v>
      </c>
      <c r="G1004" s="2">
        <v>1042</v>
      </c>
      <c r="H1004" s="2">
        <v>15</v>
      </c>
      <c r="I1004" s="2" t="s">
        <v>956</v>
      </c>
      <c r="J1004" s="31">
        <v>42583</v>
      </c>
      <c r="K1004" s="31">
        <v>44347</v>
      </c>
      <c r="L1004" s="31">
        <v>44926</v>
      </c>
      <c r="M1004" s="2">
        <f t="shared" si="90"/>
        <v>580</v>
      </c>
      <c r="N1004" s="2">
        <f>IFERROR(VLOOKUP($G1004,'Breakdown Log'!$B$3:$E$940,2,FALSE),0)</f>
        <v>0</v>
      </c>
      <c r="O1004" s="2">
        <f>IFERROR(VLOOKUP($G1004,'Breakdown Log'!$B$3:$E$940,3,FALSE),0)</f>
        <v>0</v>
      </c>
      <c r="P1004" s="2">
        <f t="shared" si="91"/>
        <v>215</v>
      </c>
      <c r="Q1004" s="2">
        <f t="shared" si="92"/>
        <v>365</v>
      </c>
      <c r="R1004" s="38">
        <f t="shared" si="93"/>
        <v>1.6610958904109587</v>
      </c>
      <c r="S1004" s="76">
        <f t="shared" si="94"/>
        <v>2.82</v>
      </c>
      <c r="T1004" s="38">
        <f>2.82/365*N1004+'Breakdown Log'!$H$28*P1004</f>
        <v>0</v>
      </c>
      <c r="U1004" s="78">
        <f>2.82/365*O1004+'Breakdown Log'!$H$28*Q1004</f>
        <v>0</v>
      </c>
    </row>
    <row r="1005" spans="2:21" ht="14.4" customHeight="1" x14ac:dyDescent="0.4">
      <c r="B1005" s="30">
        <f t="shared" si="95"/>
        <v>1004</v>
      </c>
      <c r="C1005" s="2" t="s">
        <v>287</v>
      </c>
      <c r="D1005" s="2" t="s">
        <v>942</v>
      </c>
      <c r="E1005" s="2">
        <v>1000</v>
      </c>
      <c r="F1005" s="2" t="s">
        <v>943</v>
      </c>
      <c r="G1005" s="2">
        <v>1043</v>
      </c>
      <c r="H1005" s="2">
        <v>16</v>
      </c>
      <c r="I1005" s="2" t="s">
        <v>957</v>
      </c>
      <c r="J1005" s="31">
        <v>42320</v>
      </c>
      <c r="K1005" s="31">
        <v>44347</v>
      </c>
      <c r="L1005" s="31">
        <v>44926</v>
      </c>
      <c r="M1005" s="2">
        <f t="shared" si="90"/>
        <v>580</v>
      </c>
      <c r="N1005" s="2">
        <f>IFERROR(VLOOKUP($G1005,'Breakdown Log'!$B$3:$E$940,2,FALSE),0)</f>
        <v>0</v>
      </c>
      <c r="O1005" s="2">
        <f>IFERROR(VLOOKUP($G1005,'Breakdown Log'!$B$3:$E$940,3,FALSE),0)</f>
        <v>0</v>
      </c>
      <c r="P1005" s="2">
        <f t="shared" si="91"/>
        <v>215</v>
      </c>
      <c r="Q1005" s="2">
        <f t="shared" si="92"/>
        <v>365</v>
      </c>
      <c r="R1005" s="38">
        <f t="shared" si="93"/>
        <v>1.6610958904109587</v>
      </c>
      <c r="S1005" s="76">
        <f t="shared" si="94"/>
        <v>2.82</v>
      </c>
      <c r="T1005" s="38">
        <f>2.82/365*N1005+'Breakdown Log'!$H$28*P1005</f>
        <v>0</v>
      </c>
      <c r="U1005" s="78">
        <f>2.82/365*O1005+'Breakdown Log'!$H$28*Q1005</f>
        <v>0</v>
      </c>
    </row>
    <row r="1006" spans="2:21" ht="14.4" customHeight="1" x14ac:dyDescent="0.4">
      <c r="B1006" s="30">
        <f t="shared" si="95"/>
        <v>1005</v>
      </c>
      <c r="C1006" s="2" t="s">
        <v>287</v>
      </c>
      <c r="D1006" s="2" t="s">
        <v>942</v>
      </c>
      <c r="E1006" s="2">
        <v>1000</v>
      </c>
      <c r="F1006" s="2" t="s">
        <v>943</v>
      </c>
      <c r="G1006" s="2">
        <v>1044</v>
      </c>
      <c r="H1006" s="2">
        <v>17</v>
      </c>
      <c r="I1006" s="2" t="s">
        <v>958</v>
      </c>
      <c r="J1006" s="31">
        <v>42362</v>
      </c>
      <c r="K1006" s="31">
        <v>44347</v>
      </c>
      <c r="L1006" s="31">
        <v>44926</v>
      </c>
      <c r="M1006" s="2">
        <f t="shared" si="90"/>
        <v>580</v>
      </c>
      <c r="N1006" s="2">
        <f>IFERROR(VLOOKUP($G1006,'Breakdown Log'!$B$3:$E$940,2,FALSE),0)</f>
        <v>202</v>
      </c>
      <c r="O1006" s="2">
        <f>IFERROR(VLOOKUP($G1006,'Breakdown Log'!$B$3:$E$940,3,FALSE),0)</f>
        <v>0</v>
      </c>
      <c r="P1006" s="2">
        <f t="shared" si="91"/>
        <v>13</v>
      </c>
      <c r="Q1006" s="2">
        <f t="shared" si="92"/>
        <v>365</v>
      </c>
      <c r="R1006" s="38">
        <f t="shared" si="93"/>
        <v>1.6610958904109587</v>
      </c>
      <c r="S1006" s="76">
        <f t="shared" si="94"/>
        <v>2.82</v>
      </c>
      <c r="T1006" s="38">
        <f>2.82/365*N1006+'Breakdown Log'!$H$28*P1006</f>
        <v>1.5606575342465752</v>
      </c>
      <c r="U1006" s="78">
        <f>2.82/365*O1006+'Breakdown Log'!$H$28*Q1006</f>
        <v>0</v>
      </c>
    </row>
    <row r="1007" spans="2:21" ht="14.4" customHeight="1" x14ac:dyDescent="0.4">
      <c r="B1007" s="30">
        <f t="shared" si="95"/>
        <v>1006</v>
      </c>
      <c r="C1007" s="2" t="s">
        <v>287</v>
      </c>
      <c r="D1007" s="2" t="s">
        <v>942</v>
      </c>
      <c r="E1007" s="2">
        <v>1000</v>
      </c>
      <c r="F1007" s="2" t="s">
        <v>943</v>
      </c>
      <c r="G1007" s="2">
        <v>1045</v>
      </c>
      <c r="H1007" s="2">
        <v>18</v>
      </c>
      <c r="I1007" s="2" t="s">
        <v>959</v>
      </c>
      <c r="J1007" s="31">
        <v>42491</v>
      </c>
      <c r="K1007" s="31">
        <v>44347</v>
      </c>
      <c r="L1007" s="31">
        <v>44926</v>
      </c>
      <c r="M1007" s="2">
        <f t="shared" si="90"/>
        <v>580</v>
      </c>
      <c r="N1007" s="2">
        <f>IFERROR(VLOOKUP($G1007,'Breakdown Log'!$B$3:$E$940,2,FALSE),0)</f>
        <v>0</v>
      </c>
      <c r="O1007" s="2">
        <f>IFERROR(VLOOKUP($G1007,'Breakdown Log'!$B$3:$E$940,3,FALSE),0)</f>
        <v>0</v>
      </c>
      <c r="P1007" s="2">
        <f t="shared" si="91"/>
        <v>215</v>
      </c>
      <c r="Q1007" s="2">
        <f t="shared" si="92"/>
        <v>365</v>
      </c>
      <c r="R1007" s="38">
        <f t="shared" si="93"/>
        <v>1.6610958904109587</v>
      </c>
      <c r="S1007" s="76">
        <f t="shared" si="94"/>
        <v>2.82</v>
      </c>
      <c r="T1007" s="38">
        <f>2.82/365*N1007+'Breakdown Log'!$H$28*P1007</f>
        <v>0</v>
      </c>
      <c r="U1007" s="78">
        <f>2.82/365*O1007+'Breakdown Log'!$H$28*Q1007</f>
        <v>0</v>
      </c>
    </row>
    <row r="1008" spans="2:21" ht="14.4" customHeight="1" x14ac:dyDescent="0.4">
      <c r="B1008" s="30">
        <f t="shared" si="95"/>
        <v>1007</v>
      </c>
      <c r="C1008" s="2" t="s">
        <v>287</v>
      </c>
      <c r="D1008" s="2" t="s">
        <v>942</v>
      </c>
      <c r="E1008" s="2">
        <v>1000</v>
      </c>
      <c r="F1008" s="2" t="s">
        <v>943</v>
      </c>
      <c r="G1008" s="2">
        <v>1046</v>
      </c>
      <c r="H1008" s="2">
        <v>19</v>
      </c>
      <c r="I1008" s="2" t="s">
        <v>960</v>
      </c>
      <c r="J1008" s="31">
        <v>42362</v>
      </c>
      <c r="K1008" s="31">
        <v>44347</v>
      </c>
      <c r="L1008" s="31">
        <v>44926</v>
      </c>
      <c r="M1008" s="2">
        <f t="shared" si="90"/>
        <v>580</v>
      </c>
      <c r="N1008" s="2">
        <f>IFERROR(VLOOKUP($G1008,'Breakdown Log'!$B$3:$E$940,2,FALSE),0)</f>
        <v>0</v>
      </c>
      <c r="O1008" s="2">
        <f>IFERROR(VLOOKUP($G1008,'Breakdown Log'!$B$3:$E$940,3,FALSE),0)</f>
        <v>0</v>
      </c>
      <c r="P1008" s="2">
        <f t="shared" si="91"/>
        <v>215</v>
      </c>
      <c r="Q1008" s="2">
        <f t="shared" si="92"/>
        <v>365</v>
      </c>
      <c r="R1008" s="38">
        <f t="shared" si="93"/>
        <v>1.6610958904109587</v>
      </c>
      <c r="S1008" s="76">
        <f t="shared" si="94"/>
        <v>2.82</v>
      </c>
      <c r="T1008" s="38">
        <f>2.82/365*N1008+'Breakdown Log'!$H$28*P1008</f>
        <v>0</v>
      </c>
      <c r="U1008" s="78">
        <f>2.82/365*O1008+'Breakdown Log'!$H$28*Q1008</f>
        <v>0</v>
      </c>
    </row>
    <row r="1009" spans="2:21" ht="14.4" customHeight="1" x14ac:dyDescent="0.4">
      <c r="B1009" s="30">
        <f t="shared" si="95"/>
        <v>1008</v>
      </c>
      <c r="C1009" s="2" t="s">
        <v>287</v>
      </c>
      <c r="D1009" s="2" t="s">
        <v>942</v>
      </c>
      <c r="E1009" s="2">
        <v>1000</v>
      </c>
      <c r="F1009" s="2" t="s">
        <v>943</v>
      </c>
      <c r="G1009" s="2">
        <v>1047</v>
      </c>
      <c r="H1009" s="2">
        <v>20</v>
      </c>
      <c r="I1009" s="2" t="s">
        <v>961</v>
      </c>
      <c r="J1009" s="31">
        <v>42362</v>
      </c>
      <c r="K1009" s="31">
        <v>44347</v>
      </c>
      <c r="L1009" s="31">
        <v>44926</v>
      </c>
      <c r="M1009" s="2">
        <f t="shared" si="90"/>
        <v>580</v>
      </c>
      <c r="N1009" s="2">
        <f>IFERROR(VLOOKUP($G1009,'Breakdown Log'!$B$3:$E$940,2,FALSE),0)</f>
        <v>0</v>
      </c>
      <c r="O1009" s="2">
        <f>IFERROR(VLOOKUP($G1009,'Breakdown Log'!$B$3:$E$940,3,FALSE),0)</f>
        <v>0</v>
      </c>
      <c r="P1009" s="2">
        <f t="shared" si="91"/>
        <v>215</v>
      </c>
      <c r="Q1009" s="2">
        <f t="shared" si="92"/>
        <v>365</v>
      </c>
      <c r="R1009" s="38">
        <f t="shared" si="93"/>
        <v>1.6610958904109587</v>
      </c>
      <c r="S1009" s="76">
        <f t="shared" si="94"/>
        <v>2.82</v>
      </c>
      <c r="T1009" s="38">
        <f>2.82/365*N1009+'Breakdown Log'!$H$28*P1009</f>
        <v>0</v>
      </c>
      <c r="U1009" s="78">
        <f>2.82/365*O1009+'Breakdown Log'!$H$28*Q1009</f>
        <v>0</v>
      </c>
    </row>
    <row r="1010" spans="2:21" ht="14.4" customHeight="1" x14ac:dyDescent="0.4">
      <c r="B1010" s="30">
        <f t="shared" si="95"/>
        <v>1009</v>
      </c>
      <c r="C1010" s="2" t="s">
        <v>287</v>
      </c>
      <c r="D1010" s="2" t="s">
        <v>942</v>
      </c>
      <c r="E1010" s="2">
        <v>1000</v>
      </c>
      <c r="F1010" s="2" t="s">
        <v>943</v>
      </c>
      <c r="G1010" s="2">
        <v>1048</v>
      </c>
      <c r="H1010" s="2">
        <v>21</v>
      </c>
      <c r="I1010" s="2" t="s">
        <v>962</v>
      </c>
      <c r="J1010" s="31">
        <v>42362</v>
      </c>
      <c r="K1010" s="31">
        <v>44347</v>
      </c>
      <c r="L1010" s="31">
        <v>44926</v>
      </c>
      <c r="M1010" s="2">
        <f t="shared" si="90"/>
        <v>580</v>
      </c>
      <c r="N1010" s="2">
        <f>IFERROR(VLOOKUP($G1010,'Breakdown Log'!$B$3:$E$940,2,FALSE),0)</f>
        <v>0</v>
      </c>
      <c r="O1010" s="2">
        <f>IFERROR(VLOOKUP($G1010,'Breakdown Log'!$B$3:$E$940,3,FALSE),0)</f>
        <v>0</v>
      </c>
      <c r="P1010" s="2">
        <f t="shared" si="91"/>
        <v>215</v>
      </c>
      <c r="Q1010" s="2">
        <f t="shared" si="92"/>
        <v>365</v>
      </c>
      <c r="R1010" s="38">
        <f t="shared" si="93"/>
        <v>1.6610958904109587</v>
      </c>
      <c r="S1010" s="76">
        <f t="shared" si="94"/>
        <v>2.82</v>
      </c>
      <c r="T1010" s="38">
        <f>2.82/365*N1010+'Breakdown Log'!$H$28*P1010</f>
        <v>0</v>
      </c>
      <c r="U1010" s="78">
        <f>2.82/365*O1010+'Breakdown Log'!$H$28*Q1010</f>
        <v>0</v>
      </c>
    </row>
    <row r="1011" spans="2:21" ht="14.4" customHeight="1" x14ac:dyDescent="0.4">
      <c r="B1011" s="30">
        <f t="shared" si="95"/>
        <v>1010</v>
      </c>
      <c r="C1011" s="2" t="s">
        <v>287</v>
      </c>
      <c r="D1011" s="2" t="s">
        <v>942</v>
      </c>
      <c r="E1011" s="2">
        <v>1000</v>
      </c>
      <c r="F1011" s="2" t="s">
        <v>943</v>
      </c>
      <c r="G1011" s="2">
        <v>1049</v>
      </c>
      <c r="H1011" s="2">
        <v>22</v>
      </c>
      <c r="I1011" s="2" t="s">
        <v>963</v>
      </c>
      <c r="J1011" s="31">
        <v>42362</v>
      </c>
      <c r="K1011" s="31">
        <v>44347</v>
      </c>
      <c r="L1011" s="31">
        <v>44926</v>
      </c>
      <c r="M1011" s="2">
        <f t="shared" si="90"/>
        <v>580</v>
      </c>
      <c r="N1011" s="2">
        <f>IFERROR(VLOOKUP($G1011,'Breakdown Log'!$B$3:$E$940,2,FALSE),0)</f>
        <v>0</v>
      </c>
      <c r="O1011" s="2">
        <f>IFERROR(VLOOKUP($G1011,'Breakdown Log'!$B$3:$E$940,3,FALSE),0)</f>
        <v>0</v>
      </c>
      <c r="P1011" s="2">
        <f t="shared" si="91"/>
        <v>215</v>
      </c>
      <c r="Q1011" s="2">
        <f t="shared" si="92"/>
        <v>365</v>
      </c>
      <c r="R1011" s="38">
        <f t="shared" si="93"/>
        <v>1.6610958904109587</v>
      </c>
      <c r="S1011" s="76">
        <f t="shared" si="94"/>
        <v>2.82</v>
      </c>
      <c r="T1011" s="38">
        <f>2.82/365*N1011+'Breakdown Log'!$H$28*P1011</f>
        <v>0</v>
      </c>
      <c r="U1011" s="78">
        <f>2.82/365*O1011+'Breakdown Log'!$H$28*Q1011</f>
        <v>0</v>
      </c>
    </row>
    <row r="1012" spans="2:21" ht="14.4" customHeight="1" x14ac:dyDescent="0.4">
      <c r="B1012" s="30">
        <f t="shared" si="95"/>
        <v>1011</v>
      </c>
      <c r="C1012" s="2" t="s">
        <v>287</v>
      </c>
      <c r="D1012" s="2" t="s">
        <v>942</v>
      </c>
      <c r="E1012" s="2">
        <v>1000</v>
      </c>
      <c r="F1012" s="2" t="s">
        <v>943</v>
      </c>
      <c r="G1012" s="2">
        <v>1050</v>
      </c>
      <c r="H1012" s="2">
        <v>23</v>
      </c>
      <c r="I1012" s="2" t="s">
        <v>964</v>
      </c>
      <c r="J1012" s="31">
        <v>42491</v>
      </c>
      <c r="K1012" s="31">
        <v>44347</v>
      </c>
      <c r="L1012" s="31">
        <v>44926</v>
      </c>
      <c r="M1012" s="2">
        <f t="shared" si="90"/>
        <v>580</v>
      </c>
      <c r="N1012" s="2">
        <f>IFERROR(VLOOKUP($G1012,'Breakdown Log'!$B$3:$E$940,2,FALSE),0)</f>
        <v>0</v>
      </c>
      <c r="O1012" s="2">
        <f>IFERROR(VLOOKUP($G1012,'Breakdown Log'!$B$3:$E$940,3,FALSE),0)</f>
        <v>0</v>
      </c>
      <c r="P1012" s="2">
        <f t="shared" si="91"/>
        <v>215</v>
      </c>
      <c r="Q1012" s="2">
        <f t="shared" si="92"/>
        <v>365</v>
      </c>
      <c r="R1012" s="38">
        <f t="shared" si="93"/>
        <v>1.6610958904109587</v>
      </c>
      <c r="S1012" s="76">
        <f t="shared" si="94"/>
        <v>2.82</v>
      </c>
      <c r="T1012" s="38">
        <f>2.82/365*N1012+'Breakdown Log'!$H$28*P1012</f>
        <v>0</v>
      </c>
      <c r="U1012" s="78">
        <f>2.82/365*O1012+'Breakdown Log'!$H$28*Q1012</f>
        <v>0</v>
      </c>
    </row>
    <row r="1013" spans="2:21" ht="14.4" customHeight="1" x14ac:dyDescent="0.4">
      <c r="B1013" s="30">
        <f t="shared" si="95"/>
        <v>1012</v>
      </c>
      <c r="C1013" s="2" t="s">
        <v>287</v>
      </c>
      <c r="D1013" s="2" t="s">
        <v>942</v>
      </c>
      <c r="E1013" s="2">
        <v>1000</v>
      </c>
      <c r="F1013" s="2" t="s">
        <v>943</v>
      </c>
      <c r="G1013" s="2">
        <v>1051</v>
      </c>
      <c r="H1013" s="2">
        <v>24</v>
      </c>
      <c r="I1013" s="2" t="s">
        <v>965</v>
      </c>
      <c r="J1013" s="31">
        <v>42361</v>
      </c>
      <c r="K1013" s="31">
        <v>44347</v>
      </c>
      <c r="L1013" s="31">
        <v>44926</v>
      </c>
      <c r="M1013" s="2">
        <f t="shared" si="90"/>
        <v>580</v>
      </c>
      <c r="N1013" s="2">
        <f>IFERROR(VLOOKUP($G1013,'Breakdown Log'!$B$3:$E$940,2,FALSE),0)</f>
        <v>0</v>
      </c>
      <c r="O1013" s="2">
        <f>IFERROR(VLOOKUP($G1013,'Breakdown Log'!$B$3:$E$940,3,FALSE),0)</f>
        <v>0</v>
      </c>
      <c r="P1013" s="2">
        <f t="shared" si="91"/>
        <v>215</v>
      </c>
      <c r="Q1013" s="2">
        <f t="shared" si="92"/>
        <v>365</v>
      </c>
      <c r="R1013" s="38">
        <f t="shared" si="93"/>
        <v>1.6610958904109587</v>
      </c>
      <c r="S1013" s="76">
        <f t="shared" si="94"/>
        <v>2.82</v>
      </c>
      <c r="T1013" s="38">
        <f>2.82/365*N1013+'Breakdown Log'!$H$28*P1013</f>
        <v>0</v>
      </c>
      <c r="U1013" s="78">
        <f>2.82/365*O1013+'Breakdown Log'!$H$28*Q1013</f>
        <v>0</v>
      </c>
    </row>
    <row r="1014" spans="2:21" ht="14.4" customHeight="1" x14ac:dyDescent="0.4">
      <c r="B1014" s="30">
        <f t="shared" si="95"/>
        <v>1013</v>
      </c>
      <c r="C1014" s="2" t="s">
        <v>287</v>
      </c>
      <c r="D1014" s="2" t="s">
        <v>942</v>
      </c>
      <c r="E1014" s="2">
        <v>1000</v>
      </c>
      <c r="F1014" s="2" t="s">
        <v>943</v>
      </c>
      <c r="G1014" s="2">
        <v>1052</v>
      </c>
      <c r="H1014" s="2">
        <v>25</v>
      </c>
      <c r="I1014" s="2" t="s">
        <v>966</v>
      </c>
      <c r="J1014" s="31">
        <v>42361</v>
      </c>
      <c r="K1014" s="31">
        <v>44347</v>
      </c>
      <c r="L1014" s="31">
        <v>44926</v>
      </c>
      <c r="M1014" s="2">
        <f t="shared" si="90"/>
        <v>580</v>
      </c>
      <c r="N1014" s="2">
        <f>IFERROR(VLOOKUP($G1014,'Breakdown Log'!$B$3:$E$940,2,FALSE),0)</f>
        <v>0</v>
      </c>
      <c r="O1014" s="2">
        <f>IFERROR(VLOOKUP($G1014,'Breakdown Log'!$B$3:$E$940,3,FALSE),0)</f>
        <v>0</v>
      </c>
      <c r="P1014" s="2">
        <f t="shared" si="91"/>
        <v>215</v>
      </c>
      <c r="Q1014" s="2">
        <f t="shared" si="92"/>
        <v>365</v>
      </c>
      <c r="R1014" s="38">
        <f t="shared" si="93"/>
        <v>1.6610958904109587</v>
      </c>
      <c r="S1014" s="76">
        <f t="shared" si="94"/>
        <v>2.82</v>
      </c>
      <c r="T1014" s="38">
        <f>2.82/365*N1014+'Breakdown Log'!$H$28*P1014</f>
        <v>0</v>
      </c>
      <c r="U1014" s="78">
        <f>2.82/365*O1014+'Breakdown Log'!$H$28*Q1014</f>
        <v>0</v>
      </c>
    </row>
    <row r="1015" spans="2:21" ht="14.4" customHeight="1" x14ac:dyDescent="0.4">
      <c r="B1015" s="30">
        <f t="shared" si="95"/>
        <v>1014</v>
      </c>
      <c r="C1015" s="2" t="s">
        <v>287</v>
      </c>
      <c r="D1015" s="2" t="s">
        <v>942</v>
      </c>
      <c r="E1015" s="2">
        <v>1000</v>
      </c>
      <c r="F1015" s="2" t="s">
        <v>943</v>
      </c>
      <c r="G1015" s="2">
        <v>1053</v>
      </c>
      <c r="H1015" s="2">
        <v>26</v>
      </c>
      <c r="I1015" s="2" t="s">
        <v>967</v>
      </c>
      <c r="J1015" s="31">
        <v>42319</v>
      </c>
      <c r="K1015" s="31">
        <v>44347</v>
      </c>
      <c r="L1015" s="31">
        <v>44926</v>
      </c>
      <c r="M1015" s="2">
        <f t="shared" si="90"/>
        <v>580</v>
      </c>
      <c r="N1015" s="2">
        <f>IFERROR(VLOOKUP($G1015,'Breakdown Log'!$B$3:$E$940,2,FALSE),0)</f>
        <v>0</v>
      </c>
      <c r="O1015" s="2">
        <f>IFERROR(VLOOKUP($G1015,'Breakdown Log'!$B$3:$E$940,3,FALSE),0)</f>
        <v>0</v>
      </c>
      <c r="P1015" s="2">
        <f t="shared" si="91"/>
        <v>215</v>
      </c>
      <c r="Q1015" s="2">
        <f t="shared" si="92"/>
        <v>365</v>
      </c>
      <c r="R1015" s="38">
        <f t="shared" si="93"/>
        <v>1.6610958904109587</v>
      </c>
      <c r="S1015" s="76">
        <f t="shared" si="94"/>
        <v>2.82</v>
      </c>
      <c r="T1015" s="38">
        <f>2.82/365*N1015+'Breakdown Log'!$H$28*P1015</f>
        <v>0</v>
      </c>
      <c r="U1015" s="78">
        <f>2.82/365*O1015+'Breakdown Log'!$H$28*Q1015</f>
        <v>0</v>
      </c>
    </row>
    <row r="1016" spans="2:21" ht="14.4" customHeight="1" x14ac:dyDescent="0.4">
      <c r="B1016" s="30">
        <f t="shared" si="95"/>
        <v>1015</v>
      </c>
      <c r="C1016" s="2" t="s">
        <v>287</v>
      </c>
      <c r="D1016" s="2" t="s">
        <v>942</v>
      </c>
      <c r="E1016" s="2">
        <v>1000</v>
      </c>
      <c r="F1016" s="2" t="s">
        <v>943</v>
      </c>
      <c r="G1016" s="2">
        <v>1054</v>
      </c>
      <c r="H1016" s="2">
        <v>27</v>
      </c>
      <c r="I1016" s="2" t="s">
        <v>968</v>
      </c>
      <c r="J1016" s="31">
        <v>42319</v>
      </c>
      <c r="K1016" s="31">
        <v>44347</v>
      </c>
      <c r="L1016" s="31">
        <v>44926</v>
      </c>
      <c r="M1016" s="2">
        <f t="shared" si="90"/>
        <v>580</v>
      </c>
      <c r="N1016" s="2">
        <f>IFERROR(VLOOKUP($G1016,'Breakdown Log'!$B$3:$E$940,2,FALSE),0)</f>
        <v>0</v>
      </c>
      <c r="O1016" s="2">
        <f>IFERROR(VLOOKUP($G1016,'Breakdown Log'!$B$3:$E$940,3,FALSE),0)</f>
        <v>0</v>
      </c>
      <c r="P1016" s="2">
        <f t="shared" si="91"/>
        <v>215</v>
      </c>
      <c r="Q1016" s="2">
        <f t="shared" si="92"/>
        <v>365</v>
      </c>
      <c r="R1016" s="38">
        <f t="shared" si="93"/>
        <v>1.6610958904109587</v>
      </c>
      <c r="S1016" s="76">
        <f t="shared" si="94"/>
        <v>2.82</v>
      </c>
      <c r="T1016" s="38">
        <f>2.82/365*N1016+'Breakdown Log'!$H$28*P1016</f>
        <v>0</v>
      </c>
      <c r="U1016" s="78">
        <f>2.82/365*O1016+'Breakdown Log'!$H$28*Q1016</f>
        <v>0</v>
      </c>
    </row>
    <row r="1017" spans="2:21" ht="14.4" customHeight="1" x14ac:dyDescent="0.4">
      <c r="B1017" s="30">
        <f t="shared" si="95"/>
        <v>1016</v>
      </c>
      <c r="C1017" s="2" t="s">
        <v>287</v>
      </c>
      <c r="D1017" s="2" t="s">
        <v>942</v>
      </c>
      <c r="E1017" s="2">
        <v>1000</v>
      </c>
      <c r="F1017" s="2" t="s">
        <v>943</v>
      </c>
      <c r="G1017" s="2">
        <v>1055</v>
      </c>
      <c r="H1017" s="2">
        <v>28</v>
      </c>
      <c r="I1017" s="2" t="s">
        <v>628</v>
      </c>
      <c r="J1017" s="31">
        <v>42361</v>
      </c>
      <c r="K1017" s="31">
        <v>44347</v>
      </c>
      <c r="L1017" s="31">
        <v>44926</v>
      </c>
      <c r="M1017" s="2">
        <f t="shared" si="90"/>
        <v>580</v>
      </c>
      <c r="N1017" s="2">
        <f>IFERROR(VLOOKUP($G1017,'Breakdown Log'!$B$3:$E$940,2,FALSE),0)</f>
        <v>0</v>
      </c>
      <c r="O1017" s="2">
        <f>IFERROR(VLOOKUP($G1017,'Breakdown Log'!$B$3:$E$940,3,FALSE),0)</f>
        <v>0</v>
      </c>
      <c r="P1017" s="2">
        <f t="shared" si="91"/>
        <v>215</v>
      </c>
      <c r="Q1017" s="2">
        <f t="shared" si="92"/>
        <v>365</v>
      </c>
      <c r="R1017" s="38">
        <f t="shared" si="93"/>
        <v>1.6610958904109587</v>
      </c>
      <c r="S1017" s="76">
        <f t="shared" si="94"/>
        <v>2.82</v>
      </c>
      <c r="T1017" s="38">
        <f>2.82/365*N1017+'Breakdown Log'!$H$28*P1017</f>
        <v>0</v>
      </c>
      <c r="U1017" s="78">
        <f>2.82/365*O1017+'Breakdown Log'!$H$28*Q1017</f>
        <v>0</v>
      </c>
    </row>
    <row r="1018" spans="2:21" ht="14.4" customHeight="1" x14ac:dyDescent="0.4">
      <c r="B1018" s="30">
        <f t="shared" si="95"/>
        <v>1017</v>
      </c>
      <c r="C1018" s="2" t="s">
        <v>287</v>
      </c>
      <c r="D1018" s="2" t="s">
        <v>942</v>
      </c>
      <c r="E1018" s="2">
        <v>1000</v>
      </c>
      <c r="F1018" s="2" t="s">
        <v>943</v>
      </c>
      <c r="G1018" s="2">
        <v>1056</v>
      </c>
      <c r="H1018" s="2">
        <v>29</v>
      </c>
      <c r="I1018" s="2" t="s">
        <v>969</v>
      </c>
      <c r="J1018" s="31">
        <v>42583</v>
      </c>
      <c r="K1018" s="31">
        <v>44347</v>
      </c>
      <c r="L1018" s="31">
        <v>44926</v>
      </c>
      <c r="M1018" s="2">
        <f t="shared" si="90"/>
        <v>580</v>
      </c>
      <c r="N1018" s="2">
        <f>IFERROR(VLOOKUP($G1018,'Breakdown Log'!$B$3:$E$940,2,FALSE),0)</f>
        <v>0</v>
      </c>
      <c r="O1018" s="2">
        <f>IFERROR(VLOOKUP($G1018,'Breakdown Log'!$B$3:$E$940,3,FALSE),0)</f>
        <v>0</v>
      </c>
      <c r="P1018" s="2">
        <f t="shared" si="91"/>
        <v>215</v>
      </c>
      <c r="Q1018" s="2">
        <f t="shared" si="92"/>
        <v>365</v>
      </c>
      <c r="R1018" s="38">
        <f t="shared" si="93"/>
        <v>1.6610958904109587</v>
      </c>
      <c r="S1018" s="76">
        <f t="shared" si="94"/>
        <v>2.82</v>
      </c>
      <c r="T1018" s="38">
        <f>2.82/365*N1018+'Breakdown Log'!$H$28*P1018</f>
        <v>0</v>
      </c>
      <c r="U1018" s="78">
        <f>2.82/365*O1018+'Breakdown Log'!$H$28*Q1018</f>
        <v>0</v>
      </c>
    </row>
    <row r="1019" spans="2:21" ht="14.4" customHeight="1" x14ac:dyDescent="0.4">
      <c r="B1019" s="30">
        <f t="shared" si="95"/>
        <v>1018</v>
      </c>
      <c r="C1019" s="2" t="s">
        <v>287</v>
      </c>
      <c r="D1019" s="2" t="s">
        <v>942</v>
      </c>
      <c r="E1019" s="2">
        <v>1000</v>
      </c>
      <c r="F1019" s="2" t="s">
        <v>943</v>
      </c>
      <c r="G1019" s="2">
        <v>1057</v>
      </c>
      <c r="H1019" s="2">
        <v>30</v>
      </c>
      <c r="I1019" s="2" t="s">
        <v>970</v>
      </c>
      <c r="J1019" s="31">
        <v>42361</v>
      </c>
      <c r="K1019" s="31">
        <v>44347</v>
      </c>
      <c r="L1019" s="31">
        <v>44926</v>
      </c>
      <c r="M1019" s="2">
        <f t="shared" si="90"/>
        <v>580</v>
      </c>
      <c r="N1019" s="2">
        <f>IFERROR(VLOOKUP($G1019,'Breakdown Log'!$B$3:$E$940,2,FALSE),0)</f>
        <v>0</v>
      </c>
      <c r="O1019" s="2">
        <f>IFERROR(VLOOKUP($G1019,'Breakdown Log'!$B$3:$E$940,3,FALSE),0)</f>
        <v>0</v>
      </c>
      <c r="P1019" s="2">
        <f t="shared" si="91"/>
        <v>215</v>
      </c>
      <c r="Q1019" s="2">
        <f t="shared" si="92"/>
        <v>365</v>
      </c>
      <c r="R1019" s="38">
        <f t="shared" si="93"/>
        <v>1.6610958904109587</v>
      </c>
      <c r="S1019" s="76">
        <f t="shared" si="94"/>
        <v>2.82</v>
      </c>
      <c r="T1019" s="38">
        <f>2.82/365*N1019+'Breakdown Log'!$H$28*P1019</f>
        <v>0</v>
      </c>
      <c r="U1019" s="78">
        <f>2.82/365*O1019+'Breakdown Log'!$H$28*Q1019</f>
        <v>0</v>
      </c>
    </row>
    <row r="1020" spans="2:21" ht="14.4" customHeight="1" x14ac:dyDescent="0.4">
      <c r="B1020" s="30">
        <f t="shared" si="95"/>
        <v>1019</v>
      </c>
      <c r="C1020" s="2" t="s">
        <v>287</v>
      </c>
      <c r="D1020" s="2" t="s">
        <v>942</v>
      </c>
      <c r="E1020" s="2">
        <v>1000</v>
      </c>
      <c r="F1020" s="2" t="s">
        <v>943</v>
      </c>
      <c r="G1020" s="2">
        <v>1058</v>
      </c>
      <c r="H1020" s="2">
        <v>31</v>
      </c>
      <c r="I1020" s="2" t="s">
        <v>971</v>
      </c>
      <c r="J1020" s="31">
        <v>42361</v>
      </c>
      <c r="K1020" s="31">
        <v>44347</v>
      </c>
      <c r="L1020" s="31">
        <v>44926</v>
      </c>
      <c r="M1020" s="2">
        <f t="shared" si="90"/>
        <v>580</v>
      </c>
      <c r="N1020" s="2">
        <f>IFERROR(VLOOKUP($G1020,'Breakdown Log'!$B$3:$E$940,2,FALSE),0)</f>
        <v>101</v>
      </c>
      <c r="O1020" s="2">
        <f>IFERROR(VLOOKUP($G1020,'Breakdown Log'!$B$3:$E$940,3,FALSE),0)</f>
        <v>0</v>
      </c>
      <c r="P1020" s="2">
        <f t="shared" si="91"/>
        <v>114</v>
      </c>
      <c r="Q1020" s="2">
        <f t="shared" si="92"/>
        <v>365</v>
      </c>
      <c r="R1020" s="38">
        <f t="shared" si="93"/>
        <v>1.6610958904109587</v>
      </c>
      <c r="S1020" s="76">
        <f t="shared" si="94"/>
        <v>2.82</v>
      </c>
      <c r="T1020" s="38">
        <f>2.82/365*N1020+'Breakdown Log'!$H$28*P1020</f>
        <v>0.78032876712328758</v>
      </c>
      <c r="U1020" s="78">
        <f>2.82/365*O1020+'Breakdown Log'!$H$28*Q1020</f>
        <v>0</v>
      </c>
    </row>
    <row r="1021" spans="2:21" ht="14.4" customHeight="1" x14ac:dyDescent="0.4">
      <c r="B1021" s="30">
        <f t="shared" si="95"/>
        <v>1020</v>
      </c>
      <c r="C1021" s="2" t="s">
        <v>287</v>
      </c>
      <c r="D1021" s="2" t="s">
        <v>942</v>
      </c>
      <c r="E1021" s="2">
        <v>1000</v>
      </c>
      <c r="F1021" s="2" t="s">
        <v>943</v>
      </c>
      <c r="G1021" s="2">
        <v>1059</v>
      </c>
      <c r="H1021" s="2">
        <v>32</v>
      </c>
      <c r="I1021" s="2" t="s">
        <v>972</v>
      </c>
      <c r="J1021" s="31">
        <v>42361</v>
      </c>
      <c r="K1021" s="31">
        <v>44347</v>
      </c>
      <c r="L1021" s="31">
        <v>44926</v>
      </c>
      <c r="M1021" s="2">
        <f t="shared" si="90"/>
        <v>580</v>
      </c>
      <c r="N1021" s="2">
        <f>IFERROR(VLOOKUP($G1021,'Breakdown Log'!$B$3:$E$940,2,FALSE),0)</f>
        <v>0</v>
      </c>
      <c r="O1021" s="2">
        <f>IFERROR(VLOOKUP($G1021,'Breakdown Log'!$B$3:$E$940,3,FALSE),0)</f>
        <v>0</v>
      </c>
      <c r="P1021" s="2">
        <f t="shared" si="91"/>
        <v>215</v>
      </c>
      <c r="Q1021" s="2">
        <f t="shared" si="92"/>
        <v>365</v>
      </c>
      <c r="R1021" s="38">
        <f t="shared" si="93"/>
        <v>1.6610958904109587</v>
      </c>
      <c r="S1021" s="76">
        <f t="shared" si="94"/>
        <v>2.82</v>
      </c>
      <c r="T1021" s="38">
        <f>2.82/365*N1021+'Breakdown Log'!$H$28*P1021</f>
        <v>0</v>
      </c>
      <c r="U1021" s="78">
        <f>2.82/365*O1021+'Breakdown Log'!$H$28*Q1021</f>
        <v>0</v>
      </c>
    </row>
    <row r="1022" spans="2:21" ht="14.4" customHeight="1" x14ac:dyDescent="0.4">
      <c r="B1022" s="30">
        <f t="shared" si="95"/>
        <v>1021</v>
      </c>
      <c r="C1022" s="2" t="s">
        <v>287</v>
      </c>
      <c r="D1022" s="2" t="s">
        <v>942</v>
      </c>
      <c r="E1022" s="2">
        <v>1000</v>
      </c>
      <c r="F1022" s="2" t="s">
        <v>943</v>
      </c>
      <c r="G1022" s="2">
        <v>1060</v>
      </c>
      <c r="H1022" s="2">
        <v>33</v>
      </c>
      <c r="I1022" s="2" t="s">
        <v>973</v>
      </c>
      <c r="J1022" s="31">
        <v>42361</v>
      </c>
      <c r="K1022" s="31">
        <v>44347</v>
      </c>
      <c r="L1022" s="31">
        <v>44926</v>
      </c>
      <c r="M1022" s="2">
        <f t="shared" si="90"/>
        <v>580</v>
      </c>
      <c r="N1022" s="2">
        <f>IFERROR(VLOOKUP($G1022,'Breakdown Log'!$B$3:$E$940,2,FALSE),0)</f>
        <v>215</v>
      </c>
      <c r="O1022" s="2">
        <f>IFERROR(VLOOKUP($G1022,'Breakdown Log'!$B$3:$E$940,3,FALSE),0)</f>
        <v>365</v>
      </c>
      <c r="P1022" s="2">
        <f t="shared" si="91"/>
        <v>0</v>
      </c>
      <c r="Q1022" s="2">
        <f t="shared" si="92"/>
        <v>0</v>
      </c>
      <c r="R1022" s="38">
        <f t="shared" si="93"/>
        <v>1.6610958904109587</v>
      </c>
      <c r="S1022" s="76">
        <f t="shared" si="94"/>
        <v>2.82</v>
      </c>
      <c r="T1022" s="38">
        <f>2.82/365*N1022+'Breakdown Log'!$H$28*P1022</f>
        <v>1.6610958904109587</v>
      </c>
      <c r="U1022" s="78">
        <f>2.82/365*O1022+'Breakdown Log'!$H$28*Q1022</f>
        <v>2.82</v>
      </c>
    </row>
    <row r="1023" spans="2:21" ht="14.4" customHeight="1" x14ac:dyDescent="0.4">
      <c r="B1023" s="30">
        <f t="shared" si="95"/>
        <v>1022</v>
      </c>
      <c r="C1023" s="2" t="s">
        <v>287</v>
      </c>
      <c r="D1023" s="2" t="s">
        <v>942</v>
      </c>
      <c r="E1023" s="2">
        <v>1000</v>
      </c>
      <c r="F1023" s="2" t="s">
        <v>943</v>
      </c>
      <c r="G1023" s="2">
        <v>1061</v>
      </c>
      <c r="H1023" s="2">
        <v>34</v>
      </c>
      <c r="I1023" s="2" t="s">
        <v>974</v>
      </c>
      <c r="J1023" s="31">
        <v>42358</v>
      </c>
      <c r="K1023" s="31">
        <v>44347</v>
      </c>
      <c r="L1023" s="31">
        <v>44926</v>
      </c>
      <c r="M1023" s="2">
        <f t="shared" si="90"/>
        <v>580</v>
      </c>
      <c r="N1023" s="2">
        <f>IFERROR(VLOOKUP($G1023,'Breakdown Log'!$B$3:$E$940,2,FALSE),0)</f>
        <v>215</v>
      </c>
      <c r="O1023" s="2">
        <f>IFERROR(VLOOKUP($G1023,'Breakdown Log'!$B$3:$E$940,3,FALSE),0)</f>
        <v>365</v>
      </c>
      <c r="P1023" s="2">
        <f t="shared" si="91"/>
        <v>0</v>
      </c>
      <c r="Q1023" s="2">
        <f t="shared" si="92"/>
        <v>0</v>
      </c>
      <c r="R1023" s="38">
        <f t="shared" si="93"/>
        <v>1.6610958904109587</v>
      </c>
      <c r="S1023" s="76">
        <f t="shared" si="94"/>
        <v>2.82</v>
      </c>
      <c r="T1023" s="38">
        <f>2.82/365*N1023+'Breakdown Log'!$H$28*P1023</f>
        <v>1.6610958904109587</v>
      </c>
      <c r="U1023" s="78">
        <f>2.82/365*O1023+'Breakdown Log'!$H$28*Q1023</f>
        <v>2.82</v>
      </c>
    </row>
    <row r="1024" spans="2:21" ht="14.4" customHeight="1" x14ac:dyDescent="0.4">
      <c r="B1024" s="30">
        <f t="shared" si="95"/>
        <v>1023</v>
      </c>
      <c r="C1024" s="2" t="s">
        <v>287</v>
      </c>
      <c r="D1024" s="2" t="s">
        <v>942</v>
      </c>
      <c r="E1024" s="2">
        <v>1000</v>
      </c>
      <c r="F1024" s="2" t="s">
        <v>943</v>
      </c>
      <c r="G1024" s="2">
        <v>1062</v>
      </c>
      <c r="H1024" s="2">
        <v>35</v>
      </c>
      <c r="I1024" s="2" t="s">
        <v>975</v>
      </c>
      <c r="J1024" s="31">
        <v>42320</v>
      </c>
      <c r="K1024" s="31">
        <v>44347</v>
      </c>
      <c r="L1024" s="31">
        <v>44926</v>
      </c>
      <c r="M1024" s="2">
        <f t="shared" si="90"/>
        <v>580</v>
      </c>
      <c r="N1024" s="2">
        <f>IFERROR(VLOOKUP($G1024,'Breakdown Log'!$B$3:$E$940,2,FALSE),0)</f>
        <v>101</v>
      </c>
      <c r="O1024" s="2">
        <f>IFERROR(VLOOKUP($G1024,'Breakdown Log'!$B$3:$E$940,3,FALSE),0)</f>
        <v>0</v>
      </c>
      <c r="P1024" s="2">
        <f t="shared" si="91"/>
        <v>114</v>
      </c>
      <c r="Q1024" s="2">
        <f t="shared" si="92"/>
        <v>365</v>
      </c>
      <c r="R1024" s="38">
        <f t="shared" si="93"/>
        <v>1.6610958904109587</v>
      </c>
      <c r="S1024" s="76">
        <f t="shared" si="94"/>
        <v>2.82</v>
      </c>
      <c r="T1024" s="38">
        <f>2.82/365*N1024+'Breakdown Log'!$H$28*P1024</f>
        <v>0.78032876712328758</v>
      </c>
      <c r="U1024" s="78">
        <f>2.82/365*O1024+'Breakdown Log'!$H$28*Q1024</f>
        <v>0</v>
      </c>
    </row>
    <row r="1025" spans="2:21" ht="14.4" customHeight="1" x14ac:dyDescent="0.4">
      <c r="B1025" s="30">
        <f t="shared" si="95"/>
        <v>1024</v>
      </c>
      <c r="C1025" s="2" t="s">
        <v>287</v>
      </c>
      <c r="D1025" s="2" t="s">
        <v>942</v>
      </c>
      <c r="E1025" s="2">
        <v>1000</v>
      </c>
      <c r="F1025" s="2" t="s">
        <v>943</v>
      </c>
      <c r="G1025" s="2">
        <v>1063</v>
      </c>
      <c r="H1025" s="2">
        <v>36</v>
      </c>
      <c r="I1025" s="2" t="s">
        <v>976</v>
      </c>
      <c r="J1025" s="31">
        <v>42361</v>
      </c>
      <c r="K1025" s="31">
        <v>44347</v>
      </c>
      <c r="L1025" s="31">
        <v>44926</v>
      </c>
      <c r="M1025" s="2">
        <f t="shared" si="90"/>
        <v>580</v>
      </c>
      <c r="N1025" s="2">
        <f>IFERROR(VLOOKUP($G1025,'Breakdown Log'!$B$3:$E$940,2,FALSE),0)</f>
        <v>0</v>
      </c>
      <c r="O1025" s="2">
        <f>IFERROR(VLOOKUP($G1025,'Breakdown Log'!$B$3:$E$940,3,FALSE),0)</f>
        <v>0</v>
      </c>
      <c r="P1025" s="2">
        <f t="shared" si="91"/>
        <v>215</v>
      </c>
      <c r="Q1025" s="2">
        <f t="shared" si="92"/>
        <v>365</v>
      </c>
      <c r="R1025" s="38">
        <f t="shared" si="93"/>
        <v>1.6610958904109587</v>
      </c>
      <c r="S1025" s="76">
        <f t="shared" si="94"/>
        <v>2.82</v>
      </c>
      <c r="T1025" s="38">
        <f>2.82/365*N1025+'Breakdown Log'!$H$28*P1025</f>
        <v>0</v>
      </c>
      <c r="U1025" s="78">
        <f>2.82/365*O1025+'Breakdown Log'!$H$28*Q1025</f>
        <v>0</v>
      </c>
    </row>
    <row r="1026" spans="2:21" ht="14.4" customHeight="1" x14ac:dyDescent="0.4">
      <c r="B1026" s="30">
        <f t="shared" si="95"/>
        <v>1025</v>
      </c>
      <c r="C1026" s="2" t="s">
        <v>287</v>
      </c>
      <c r="D1026" s="2" t="s">
        <v>942</v>
      </c>
      <c r="E1026" s="2">
        <v>1000</v>
      </c>
      <c r="F1026" s="2" t="s">
        <v>943</v>
      </c>
      <c r="G1026" s="2">
        <v>1064</v>
      </c>
      <c r="H1026" s="2">
        <v>37</v>
      </c>
      <c r="I1026" s="2" t="s">
        <v>977</v>
      </c>
      <c r="J1026" s="31">
        <v>42361</v>
      </c>
      <c r="K1026" s="31">
        <v>44347</v>
      </c>
      <c r="L1026" s="31">
        <v>44926</v>
      </c>
      <c r="M1026" s="2">
        <f t="shared" ref="M1026:M1089" si="96">IFERROR(L1026-K1026+1,0)</f>
        <v>580</v>
      </c>
      <c r="N1026" s="2">
        <f>IFERROR(VLOOKUP($G1026,'Breakdown Log'!$B$3:$E$940,2,FALSE),0)</f>
        <v>101</v>
      </c>
      <c r="O1026" s="2">
        <f>IFERROR(VLOOKUP($G1026,'Breakdown Log'!$B$3:$E$940,3,FALSE),0)</f>
        <v>0</v>
      </c>
      <c r="P1026" s="2">
        <f t="shared" si="91"/>
        <v>114</v>
      </c>
      <c r="Q1026" s="2">
        <f t="shared" si="92"/>
        <v>365</v>
      </c>
      <c r="R1026" s="38">
        <f t="shared" si="93"/>
        <v>1.6610958904109587</v>
      </c>
      <c r="S1026" s="76">
        <f t="shared" si="94"/>
        <v>2.82</v>
      </c>
      <c r="T1026" s="38">
        <f>2.82/365*N1026+'Breakdown Log'!$H$28*P1026</f>
        <v>0.78032876712328758</v>
      </c>
      <c r="U1026" s="78">
        <f>2.82/365*O1026+'Breakdown Log'!$H$28*Q1026</f>
        <v>0</v>
      </c>
    </row>
    <row r="1027" spans="2:21" ht="14.4" customHeight="1" x14ac:dyDescent="0.4">
      <c r="B1027" s="30">
        <f t="shared" si="95"/>
        <v>1026</v>
      </c>
      <c r="C1027" s="2" t="s">
        <v>287</v>
      </c>
      <c r="D1027" s="2" t="s">
        <v>942</v>
      </c>
      <c r="E1027" s="2">
        <v>1000</v>
      </c>
      <c r="F1027" s="2" t="s">
        <v>943</v>
      </c>
      <c r="G1027" s="2">
        <v>1065</v>
      </c>
      <c r="H1027" s="2">
        <v>38</v>
      </c>
      <c r="I1027" s="2" t="s">
        <v>978</v>
      </c>
      <c r="J1027" s="31">
        <v>42320</v>
      </c>
      <c r="K1027" s="31">
        <v>44347</v>
      </c>
      <c r="L1027" s="31">
        <v>44926</v>
      </c>
      <c r="M1027" s="2">
        <f t="shared" si="96"/>
        <v>580</v>
      </c>
      <c r="N1027" s="2">
        <f>IFERROR(VLOOKUP($G1027,'Breakdown Log'!$B$3:$E$940,2,FALSE),0)</f>
        <v>202</v>
      </c>
      <c r="O1027" s="2">
        <f>IFERROR(VLOOKUP($G1027,'Breakdown Log'!$B$3:$E$940,3,FALSE),0)</f>
        <v>0</v>
      </c>
      <c r="P1027" s="2">
        <f t="shared" ref="P1027:P1090" si="97">DATE(2021,12,31)-DATE(2021,5,31)+1-N1027</f>
        <v>13</v>
      </c>
      <c r="Q1027" s="2">
        <f t="shared" ref="Q1027:Q1090" si="98">365-O1027</f>
        <v>365</v>
      </c>
      <c r="R1027" s="38">
        <f t="shared" ref="R1027:R1090" si="99">2.82/365*215</f>
        <v>1.6610958904109587</v>
      </c>
      <c r="S1027" s="76">
        <f t="shared" ref="S1027:S1090" si="100">2.82/365*365</f>
        <v>2.82</v>
      </c>
      <c r="T1027" s="38">
        <f>2.82/365*N1027+'Breakdown Log'!$H$28*P1027</f>
        <v>1.5606575342465752</v>
      </c>
      <c r="U1027" s="78">
        <f>2.82/365*O1027+'Breakdown Log'!$H$28*Q1027</f>
        <v>0</v>
      </c>
    </row>
    <row r="1028" spans="2:21" ht="14.4" customHeight="1" x14ac:dyDescent="0.4">
      <c r="B1028" s="30">
        <f t="shared" ref="B1028:B1091" si="101">B1027+1</f>
        <v>1027</v>
      </c>
      <c r="C1028" s="2" t="s">
        <v>287</v>
      </c>
      <c r="D1028" s="2" t="s">
        <v>942</v>
      </c>
      <c r="E1028" s="2">
        <v>1000</v>
      </c>
      <c r="F1028" s="2" t="s">
        <v>943</v>
      </c>
      <c r="G1028" s="2">
        <v>1066</v>
      </c>
      <c r="H1028" s="2">
        <v>39</v>
      </c>
      <c r="I1028" s="2" t="s">
        <v>979</v>
      </c>
      <c r="J1028" s="31">
        <v>42645</v>
      </c>
      <c r="K1028" s="31">
        <v>44347</v>
      </c>
      <c r="L1028" s="31">
        <v>44926</v>
      </c>
      <c r="M1028" s="2">
        <f t="shared" si="96"/>
        <v>580</v>
      </c>
      <c r="N1028" s="2">
        <f>IFERROR(VLOOKUP($G1028,'Breakdown Log'!$B$3:$E$940,2,FALSE),0)</f>
        <v>101</v>
      </c>
      <c r="O1028" s="2">
        <f>IFERROR(VLOOKUP($G1028,'Breakdown Log'!$B$3:$E$940,3,FALSE),0)</f>
        <v>0</v>
      </c>
      <c r="P1028" s="2">
        <f t="shared" si="97"/>
        <v>114</v>
      </c>
      <c r="Q1028" s="2">
        <f t="shared" si="98"/>
        <v>365</v>
      </c>
      <c r="R1028" s="38">
        <f t="shared" si="99"/>
        <v>1.6610958904109587</v>
      </c>
      <c r="S1028" s="76">
        <f t="shared" si="100"/>
        <v>2.82</v>
      </c>
      <c r="T1028" s="38">
        <f>2.82/365*N1028+'Breakdown Log'!$H$28*P1028</f>
        <v>0.78032876712328758</v>
      </c>
      <c r="U1028" s="78">
        <f>2.82/365*O1028+'Breakdown Log'!$H$28*Q1028</f>
        <v>0</v>
      </c>
    </row>
    <row r="1029" spans="2:21" ht="14.4" customHeight="1" x14ac:dyDescent="0.4">
      <c r="B1029" s="30">
        <f t="shared" si="101"/>
        <v>1028</v>
      </c>
      <c r="C1029" s="2" t="s">
        <v>287</v>
      </c>
      <c r="D1029" s="2" t="s">
        <v>942</v>
      </c>
      <c r="E1029" s="2">
        <v>1000</v>
      </c>
      <c r="F1029" s="2" t="s">
        <v>943</v>
      </c>
      <c r="G1029" s="2">
        <v>1067</v>
      </c>
      <c r="H1029" s="2">
        <v>40</v>
      </c>
      <c r="I1029" s="2" t="s">
        <v>980</v>
      </c>
      <c r="J1029" s="31">
        <v>42933</v>
      </c>
      <c r="K1029" s="31">
        <v>44347</v>
      </c>
      <c r="L1029" s="31">
        <v>44926</v>
      </c>
      <c r="M1029" s="2">
        <f t="shared" si="96"/>
        <v>580</v>
      </c>
      <c r="N1029" s="2">
        <f>IFERROR(VLOOKUP($G1029,'Breakdown Log'!$B$3:$E$940,2,FALSE),0)</f>
        <v>0</v>
      </c>
      <c r="O1029" s="2">
        <f>IFERROR(VLOOKUP($G1029,'Breakdown Log'!$B$3:$E$940,3,FALSE),0)</f>
        <v>0</v>
      </c>
      <c r="P1029" s="2">
        <f t="shared" si="97"/>
        <v>215</v>
      </c>
      <c r="Q1029" s="2">
        <f t="shared" si="98"/>
        <v>365</v>
      </c>
      <c r="R1029" s="38">
        <f t="shared" si="99"/>
        <v>1.6610958904109587</v>
      </c>
      <c r="S1029" s="76">
        <f t="shared" si="100"/>
        <v>2.82</v>
      </c>
      <c r="T1029" s="38">
        <f>2.82/365*N1029+'Breakdown Log'!$H$28*P1029</f>
        <v>0</v>
      </c>
      <c r="U1029" s="78">
        <f>2.82/365*O1029+'Breakdown Log'!$H$28*Q1029</f>
        <v>0</v>
      </c>
    </row>
    <row r="1030" spans="2:21" ht="14.4" customHeight="1" x14ac:dyDescent="0.4">
      <c r="B1030" s="30">
        <f t="shared" si="101"/>
        <v>1029</v>
      </c>
      <c r="C1030" s="2" t="s">
        <v>287</v>
      </c>
      <c r="D1030" s="2" t="s">
        <v>942</v>
      </c>
      <c r="E1030" s="2">
        <v>1000</v>
      </c>
      <c r="F1030" s="2" t="s">
        <v>943</v>
      </c>
      <c r="G1030" s="2">
        <v>1068</v>
      </c>
      <c r="H1030" s="2">
        <v>41</v>
      </c>
      <c r="I1030" s="2" t="s">
        <v>981</v>
      </c>
      <c r="J1030" s="31">
        <v>42361</v>
      </c>
      <c r="K1030" s="31">
        <v>44347</v>
      </c>
      <c r="L1030" s="31">
        <v>44926</v>
      </c>
      <c r="M1030" s="2">
        <f t="shared" si="96"/>
        <v>580</v>
      </c>
      <c r="N1030" s="2">
        <f>IFERROR(VLOOKUP($G1030,'Breakdown Log'!$B$3:$E$940,2,FALSE),0)</f>
        <v>0</v>
      </c>
      <c r="O1030" s="2">
        <f>IFERROR(VLOOKUP($G1030,'Breakdown Log'!$B$3:$E$940,3,FALSE),0)</f>
        <v>0</v>
      </c>
      <c r="P1030" s="2">
        <f t="shared" si="97"/>
        <v>215</v>
      </c>
      <c r="Q1030" s="2">
        <f t="shared" si="98"/>
        <v>365</v>
      </c>
      <c r="R1030" s="38">
        <f t="shared" si="99"/>
        <v>1.6610958904109587</v>
      </c>
      <c r="S1030" s="76">
        <f t="shared" si="100"/>
        <v>2.82</v>
      </c>
      <c r="T1030" s="38">
        <f>2.82/365*N1030+'Breakdown Log'!$H$28*P1030</f>
        <v>0</v>
      </c>
      <c r="U1030" s="78">
        <f>2.82/365*O1030+'Breakdown Log'!$H$28*Q1030</f>
        <v>0</v>
      </c>
    </row>
    <row r="1031" spans="2:21" ht="14.4" customHeight="1" x14ac:dyDescent="0.4">
      <c r="B1031" s="30">
        <f t="shared" si="101"/>
        <v>1030</v>
      </c>
      <c r="C1031" s="2" t="s">
        <v>287</v>
      </c>
      <c r="D1031" s="2" t="s">
        <v>942</v>
      </c>
      <c r="E1031" s="2">
        <v>1000</v>
      </c>
      <c r="F1031" s="2" t="s">
        <v>943</v>
      </c>
      <c r="G1031" s="2">
        <v>1069</v>
      </c>
      <c r="H1031" s="2">
        <v>42</v>
      </c>
      <c r="I1031" s="2" t="s">
        <v>982</v>
      </c>
      <c r="J1031" s="31">
        <v>42361</v>
      </c>
      <c r="K1031" s="31">
        <v>44347</v>
      </c>
      <c r="L1031" s="31">
        <v>44926</v>
      </c>
      <c r="M1031" s="2">
        <f t="shared" si="96"/>
        <v>580</v>
      </c>
      <c r="N1031" s="2">
        <f>IFERROR(VLOOKUP($G1031,'Breakdown Log'!$B$3:$E$940,2,FALSE),0)</f>
        <v>0</v>
      </c>
      <c r="O1031" s="2">
        <f>IFERROR(VLOOKUP($G1031,'Breakdown Log'!$B$3:$E$940,3,FALSE),0)</f>
        <v>0</v>
      </c>
      <c r="P1031" s="2">
        <f t="shared" si="97"/>
        <v>215</v>
      </c>
      <c r="Q1031" s="2">
        <f t="shared" si="98"/>
        <v>365</v>
      </c>
      <c r="R1031" s="38">
        <f t="shared" si="99"/>
        <v>1.6610958904109587</v>
      </c>
      <c r="S1031" s="76">
        <f t="shared" si="100"/>
        <v>2.82</v>
      </c>
      <c r="T1031" s="38">
        <f>2.82/365*N1031+'Breakdown Log'!$H$28*P1031</f>
        <v>0</v>
      </c>
      <c r="U1031" s="78">
        <f>2.82/365*O1031+'Breakdown Log'!$H$28*Q1031</f>
        <v>0</v>
      </c>
    </row>
    <row r="1032" spans="2:21" ht="14.4" customHeight="1" x14ac:dyDescent="0.4">
      <c r="B1032" s="30">
        <f t="shared" si="101"/>
        <v>1031</v>
      </c>
      <c r="C1032" s="2" t="s">
        <v>287</v>
      </c>
      <c r="D1032" s="2" t="s">
        <v>942</v>
      </c>
      <c r="E1032" s="2">
        <v>1000</v>
      </c>
      <c r="F1032" s="2" t="s">
        <v>943</v>
      </c>
      <c r="G1032" s="2">
        <v>1070</v>
      </c>
      <c r="H1032" s="2">
        <v>43</v>
      </c>
      <c r="I1032" s="2" t="s">
        <v>447</v>
      </c>
      <c r="J1032" s="31">
        <v>42319</v>
      </c>
      <c r="K1032" s="31">
        <v>44347</v>
      </c>
      <c r="L1032" s="31">
        <v>44926</v>
      </c>
      <c r="M1032" s="2">
        <f t="shared" si="96"/>
        <v>580</v>
      </c>
      <c r="N1032" s="2">
        <f>IFERROR(VLOOKUP($G1032,'Breakdown Log'!$B$3:$E$940,2,FALSE),0)</f>
        <v>202</v>
      </c>
      <c r="O1032" s="2">
        <f>IFERROR(VLOOKUP($G1032,'Breakdown Log'!$B$3:$E$940,3,FALSE),0)</f>
        <v>0</v>
      </c>
      <c r="P1032" s="2">
        <f t="shared" si="97"/>
        <v>13</v>
      </c>
      <c r="Q1032" s="2">
        <f t="shared" si="98"/>
        <v>365</v>
      </c>
      <c r="R1032" s="38">
        <f t="shared" si="99"/>
        <v>1.6610958904109587</v>
      </c>
      <c r="S1032" s="76">
        <f t="shared" si="100"/>
        <v>2.82</v>
      </c>
      <c r="T1032" s="38">
        <f>2.82/365*N1032+'Breakdown Log'!$H$28*P1032</f>
        <v>1.5606575342465752</v>
      </c>
      <c r="U1032" s="78">
        <f>2.82/365*O1032+'Breakdown Log'!$H$28*Q1032</f>
        <v>0</v>
      </c>
    </row>
    <row r="1033" spans="2:21" ht="14.4" customHeight="1" x14ac:dyDescent="0.4">
      <c r="B1033" s="30">
        <f t="shared" si="101"/>
        <v>1032</v>
      </c>
      <c r="C1033" s="2" t="s">
        <v>287</v>
      </c>
      <c r="D1033" s="2" t="s">
        <v>942</v>
      </c>
      <c r="E1033" s="2">
        <v>1000</v>
      </c>
      <c r="F1033" s="2" t="s">
        <v>943</v>
      </c>
      <c r="G1033" s="2">
        <v>1071</v>
      </c>
      <c r="H1033" s="2">
        <v>44</v>
      </c>
      <c r="I1033" s="2" t="s">
        <v>983</v>
      </c>
      <c r="J1033" s="31">
        <v>42361</v>
      </c>
      <c r="K1033" s="31">
        <v>44347</v>
      </c>
      <c r="L1033" s="31">
        <v>44926</v>
      </c>
      <c r="M1033" s="2">
        <f t="shared" si="96"/>
        <v>580</v>
      </c>
      <c r="N1033" s="2">
        <f>IFERROR(VLOOKUP($G1033,'Breakdown Log'!$B$3:$E$940,2,FALSE),0)</f>
        <v>0</v>
      </c>
      <c r="O1033" s="2">
        <f>IFERROR(VLOOKUP($G1033,'Breakdown Log'!$B$3:$E$940,3,FALSE),0)</f>
        <v>0</v>
      </c>
      <c r="P1033" s="2">
        <f t="shared" si="97"/>
        <v>215</v>
      </c>
      <c r="Q1033" s="2">
        <f t="shared" si="98"/>
        <v>365</v>
      </c>
      <c r="R1033" s="38">
        <f t="shared" si="99"/>
        <v>1.6610958904109587</v>
      </c>
      <c r="S1033" s="76">
        <f t="shared" si="100"/>
        <v>2.82</v>
      </c>
      <c r="T1033" s="38">
        <f>2.82/365*N1033+'Breakdown Log'!$H$28*P1033</f>
        <v>0</v>
      </c>
      <c r="U1033" s="78">
        <f>2.82/365*O1033+'Breakdown Log'!$H$28*Q1033</f>
        <v>0</v>
      </c>
    </row>
    <row r="1034" spans="2:21" ht="14.4" customHeight="1" x14ac:dyDescent="0.4">
      <c r="B1034" s="30">
        <f t="shared" si="101"/>
        <v>1033</v>
      </c>
      <c r="C1034" s="2" t="s">
        <v>287</v>
      </c>
      <c r="D1034" s="2" t="s">
        <v>942</v>
      </c>
      <c r="E1034" s="2">
        <v>1000</v>
      </c>
      <c r="F1034" s="2" t="s">
        <v>943</v>
      </c>
      <c r="G1034" s="2">
        <v>1072</v>
      </c>
      <c r="H1034" s="2">
        <v>45</v>
      </c>
      <c r="I1034" s="2" t="s">
        <v>984</v>
      </c>
      <c r="J1034" s="31">
        <v>42319</v>
      </c>
      <c r="K1034" s="31">
        <v>44347</v>
      </c>
      <c r="L1034" s="31">
        <v>44926</v>
      </c>
      <c r="M1034" s="2">
        <f t="shared" si="96"/>
        <v>580</v>
      </c>
      <c r="N1034" s="2">
        <f>IFERROR(VLOOKUP($G1034,'Breakdown Log'!$B$3:$E$940,2,FALSE),0)</f>
        <v>0</v>
      </c>
      <c r="O1034" s="2">
        <f>IFERROR(VLOOKUP($G1034,'Breakdown Log'!$B$3:$E$940,3,FALSE),0)</f>
        <v>0</v>
      </c>
      <c r="P1034" s="2">
        <f t="shared" si="97"/>
        <v>215</v>
      </c>
      <c r="Q1034" s="2">
        <f t="shared" si="98"/>
        <v>365</v>
      </c>
      <c r="R1034" s="38">
        <f t="shared" si="99"/>
        <v>1.6610958904109587</v>
      </c>
      <c r="S1034" s="76">
        <f t="shared" si="100"/>
        <v>2.82</v>
      </c>
      <c r="T1034" s="38">
        <f>2.82/365*N1034+'Breakdown Log'!$H$28*P1034</f>
        <v>0</v>
      </c>
      <c r="U1034" s="78">
        <f>2.82/365*O1034+'Breakdown Log'!$H$28*Q1034</f>
        <v>0</v>
      </c>
    </row>
    <row r="1035" spans="2:21" ht="14.4" customHeight="1" x14ac:dyDescent="0.4">
      <c r="B1035" s="30">
        <f t="shared" si="101"/>
        <v>1034</v>
      </c>
      <c r="C1035" s="2" t="s">
        <v>287</v>
      </c>
      <c r="D1035" s="2" t="s">
        <v>942</v>
      </c>
      <c r="E1035" s="2">
        <v>1000</v>
      </c>
      <c r="F1035" s="2" t="s">
        <v>943</v>
      </c>
      <c r="G1035" s="2">
        <v>1073</v>
      </c>
      <c r="H1035" s="2">
        <v>46</v>
      </c>
      <c r="I1035" s="2" t="s">
        <v>985</v>
      </c>
      <c r="J1035" s="31">
        <v>42361</v>
      </c>
      <c r="K1035" s="31">
        <v>44347</v>
      </c>
      <c r="L1035" s="31">
        <v>44926</v>
      </c>
      <c r="M1035" s="2">
        <f t="shared" si="96"/>
        <v>580</v>
      </c>
      <c r="N1035" s="2">
        <f>IFERROR(VLOOKUP($G1035,'Breakdown Log'!$B$3:$E$940,2,FALSE),0)</f>
        <v>0</v>
      </c>
      <c r="O1035" s="2">
        <f>IFERROR(VLOOKUP($G1035,'Breakdown Log'!$B$3:$E$940,3,FALSE),0)</f>
        <v>0</v>
      </c>
      <c r="P1035" s="2">
        <f t="shared" si="97"/>
        <v>215</v>
      </c>
      <c r="Q1035" s="2">
        <f t="shared" si="98"/>
        <v>365</v>
      </c>
      <c r="R1035" s="38">
        <f t="shared" si="99"/>
        <v>1.6610958904109587</v>
      </c>
      <c r="S1035" s="76">
        <f t="shared" si="100"/>
        <v>2.82</v>
      </c>
      <c r="T1035" s="38">
        <f>2.82/365*N1035+'Breakdown Log'!$H$28*P1035</f>
        <v>0</v>
      </c>
      <c r="U1035" s="78">
        <f>2.82/365*O1035+'Breakdown Log'!$H$28*Q1035</f>
        <v>0</v>
      </c>
    </row>
    <row r="1036" spans="2:21" ht="14.4" customHeight="1" x14ac:dyDescent="0.4">
      <c r="B1036" s="30">
        <f t="shared" si="101"/>
        <v>1035</v>
      </c>
      <c r="C1036" s="2" t="s">
        <v>287</v>
      </c>
      <c r="D1036" s="2" t="s">
        <v>942</v>
      </c>
      <c r="E1036" s="2">
        <v>1000</v>
      </c>
      <c r="F1036" s="2" t="s">
        <v>943</v>
      </c>
      <c r="G1036" s="2">
        <v>1074</v>
      </c>
      <c r="H1036" s="2">
        <v>47</v>
      </c>
      <c r="I1036" s="2" t="s">
        <v>986</v>
      </c>
      <c r="J1036" s="31">
        <v>42583</v>
      </c>
      <c r="K1036" s="31">
        <v>44347</v>
      </c>
      <c r="L1036" s="31">
        <v>44926</v>
      </c>
      <c r="M1036" s="2">
        <f t="shared" si="96"/>
        <v>580</v>
      </c>
      <c r="N1036" s="2">
        <f>IFERROR(VLOOKUP($G1036,'Breakdown Log'!$B$3:$E$940,2,FALSE),0)</f>
        <v>0</v>
      </c>
      <c r="O1036" s="2">
        <f>IFERROR(VLOOKUP($G1036,'Breakdown Log'!$B$3:$E$940,3,FALSE),0)</f>
        <v>0</v>
      </c>
      <c r="P1036" s="2">
        <f t="shared" si="97"/>
        <v>215</v>
      </c>
      <c r="Q1036" s="2">
        <f t="shared" si="98"/>
        <v>365</v>
      </c>
      <c r="R1036" s="38">
        <f t="shared" si="99"/>
        <v>1.6610958904109587</v>
      </c>
      <c r="S1036" s="76">
        <f t="shared" si="100"/>
        <v>2.82</v>
      </c>
      <c r="T1036" s="38">
        <f>2.82/365*N1036+'Breakdown Log'!$H$28*P1036</f>
        <v>0</v>
      </c>
      <c r="U1036" s="78">
        <f>2.82/365*O1036+'Breakdown Log'!$H$28*Q1036</f>
        <v>0</v>
      </c>
    </row>
    <row r="1037" spans="2:21" ht="14.4" customHeight="1" x14ac:dyDescent="0.4">
      <c r="B1037" s="30">
        <f t="shared" si="101"/>
        <v>1036</v>
      </c>
      <c r="C1037" s="2" t="s">
        <v>287</v>
      </c>
      <c r="D1037" s="2" t="s">
        <v>942</v>
      </c>
      <c r="E1037" s="2">
        <v>1000</v>
      </c>
      <c r="F1037" s="2" t="s">
        <v>943</v>
      </c>
      <c r="G1037" s="2">
        <v>1075</v>
      </c>
      <c r="H1037" s="2">
        <v>48</v>
      </c>
      <c r="I1037" s="2" t="s">
        <v>987</v>
      </c>
      <c r="J1037" s="31">
        <v>42319</v>
      </c>
      <c r="K1037" s="31">
        <v>44347</v>
      </c>
      <c r="L1037" s="31">
        <v>44926</v>
      </c>
      <c r="M1037" s="2">
        <f t="shared" si="96"/>
        <v>580</v>
      </c>
      <c r="N1037" s="2">
        <f>IFERROR(VLOOKUP($G1037,'Breakdown Log'!$B$3:$E$940,2,FALSE),0)</f>
        <v>101</v>
      </c>
      <c r="O1037" s="2">
        <f>IFERROR(VLOOKUP($G1037,'Breakdown Log'!$B$3:$E$940,3,FALSE),0)</f>
        <v>0</v>
      </c>
      <c r="P1037" s="2">
        <f t="shared" si="97"/>
        <v>114</v>
      </c>
      <c r="Q1037" s="2">
        <f t="shared" si="98"/>
        <v>365</v>
      </c>
      <c r="R1037" s="38">
        <f t="shared" si="99"/>
        <v>1.6610958904109587</v>
      </c>
      <c r="S1037" s="76">
        <f t="shared" si="100"/>
        <v>2.82</v>
      </c>
      <c r="T1037" s="38">
        <f>2.82/365*N1037+'Breakdown Log'!$H$28*P1037</f>
        <v>0.78032876712328758</v>
      </c>
      <c r="U1037" s="78">
        <f>2.82/365*O1037+'Breakdown Log'!$H$28*Q1037</f>
        <v>0</v>
      </c>
    </row>
    <row r="1038" spans="2:21" ht="14.4" customHeight="1" x14ac:dyDescent="0.4">
      <c r="B1038" s="30">
        <f t="shared" si="101"/>
        <v>1037</v>
      </c>
      <c r="C1038" s="2" t="s">
        <v>518</v>
      </c>
      <c r="D1038" s="2" t="s">
        <v>863</v>
      </c>
      <c r="E1038" s="2">
        <v>1054</v>
      </c>
      <c r="F1038" s="2" t="s">
        <v>863</v>
      </c>
      <c r="G1038" s="2">
        <v>1076</v>
      </c>
      <c r="H1038" s="2">
        <v>1</v>
      </c>
      <c r="I1038" s="2" t="s">
        <v>2613</v>
      </c>
      <c r="J1038" s="31">
        <v>42405</v>
      </c>
      <c r="K1038" s="31">
        <v>44347</v>
      </c>
      <c r="L1038" s="31">
        <v>44926</v>
      </c>
      <c r="M1038" s="2">
        <f t="shared" si="96"/>
        <v>580</v>
      </c>
      <c r="N1038" s="2">
        <f>IFERROR(VLOOKUP($G1038,'Breakdown Log'!$B$3:$E$940,2,FALSE),0)</f>
        <v>0</v>
      </c>
      <c r="O1038" s="2">
        <f>IFERROR(VLOOKUP($G1038,'Breakdown Log'!$B$3:$E$940,3,FALSE),0)</f>
        <v>0</v>
      </c>
      <c r="P1038" s="2">
        <f t="shared" si="97"/>
        <v>215</v>
      </c>
      <c r="Q1038" s="2">
        <f t="shared" si="98"/>
        <v>365</v>
      </c>
      <c r="R1038" s="38">
        <f t="shared" si="99"/>
        <v>1.6610958904109587</v>
      </c>
      <c r="S1038" s="76">
        <f t="shared" si="100"/>
        <v>2.82</v>
      </c>
      <c r="T1038" s="38">
        <f>2.82/365*N1038+'Breakdown Log'!$H$28*P1038</f>
        <v>0</v>
      </c>
      <c r="U1038" s="78">
        <f>2.82/365*O1038+'Breakdown Log'!$H$28*Q1038</f>
        <v>0</v>
      </c>
    </row>
    <row r="1039" spans="2:21" ht="14.4" customHeight="1" x14ac:dyDescent="0.4">
      <c r="B1039" s="30">
        <f t="shared" si="101"/>
        <v>1038</v>
      </c>
      <c r="C1039" s="2" t="s">
        <v>518</v>
      </c>
      <c r="D1039" s="2" t="s">
        <v>863</v>
      </c>
      <c r="E1039" s="2">
        <v>1054</v>
      </c>
      <c r="F1039" s="2" t="s">
        <v>863</v>
      </c>
      <c r="G1039" s="2">
        <v>1077</v>
      </c>
      <c r="H1039" s="2">
        <v>2</v>
      </c>
      <c r="I1039" s="2" t="s">
        <v>2679</v>
      </c>
      <c r="J1039" s="31">
        <v>42914</v>
      </c>
      <c r="K1039" s="31">
        <v>44347</v>
      </c>
      <c r="L1039" s="31">
        <v>44926</v>
      </c>
      <c r="M1039" s="2">
        <f t="shared" si="96"/>
        <v>580</v>
      </c>
      <c r="N1039" s="2">
        <f>IFERROR(VLOOKUP($G1039,'Breakdown Log'!$B$3:$E$940,2,FALSE),0)</f>
        <v>0</v>
      </c>
      <c r="O1039" s="2">
        <f>IFERROR(VLOOKUP($G1039,'Breakdown Log'!$B$3:$E$940,3,FALSE),0)</f>
        <v>0</v>
      </c>
      <c r="P1039" s="2">
        <f t="shared" si="97"/>
        <v>215</v>
      </c>
      <c r="Q1039" s="2">
        <f t="shared" si="98"/>
        <v>365</v>
      </c>
      <c r="R1039" s="38">
        <f t="shared" si="99"/>
        <v>1.6610958904109587</v>
      </c>
      <c r="S1039" s="76">
        <f t="shared" si="100"/>
        <v>2.82</v>
      </c>
      <c r="T1039" s="38">
        <f>2.82/365*N1039+'Breakdown Log'!$H$28*P1039</f>
        <v>0</v>
      </c>
      <c r="U1039" s="78">
        <f>2.82/365*O1039+'Breakdown Log'!$H$28*Q1039</f>
        <v>0</v>
      </c>
    </row>
    <row r="1040" spans="2:21" ht="14.4" customHeight="1" x14ac:dyDescent="0.4">
      <c r="B1040" s="30">
        <f t="shared" si="101"/>
        <v>1039</v>
      </c>
      <c r="C1040" s="2" t="s">
        <v>518</v>
      </c>
      <c r="D1040" s="2" t="s">
        <v>863</v>
      </c>
      <c r="E1040" s="2">
        <v>1054</v>
      </c>
      <c r="F1040" s="2" t="s">
        <v>863</v>
      </c>
      <c r="G1040" s="2">
        <v>1078</v>
      </c>
      <c r="H1040" s="2">
        <v>3</v>
      </c>
      <c r="I1040" s="2" t="s">
        <v>2611</v>
      </c>
      <c r="J1040" s="31">
        <v>42404</v>
      </c>
      <c r="K1040" s="31">
        <v>44347</v>
      </c>
      <c r="L1040" s="31">
        <v>44926</v>
      </c>
      <c r="M1040" s="2">
        <f t="shared" si="96"/>
        <v>580</v>
      </c>
      <c r="N1040" s="2">
        <f>IFERROR(VLOOKUP($G1040,'Breakdown Log'!$B$3:$E$940,2,FALSE),0)</f>
        <v>0</v>
      </c>
      <c r="O1040" s="2">
        <f>IFERROR(VLOOKUP($G1040,'Breakdown Log'!$B$3:$E$940,3,FALSE),0)</f>
        <v>0</v>
      </c>
      <c r="P1040" s="2">
        <f t="shared" si="97"/>
        <v>215</v>
      </c>
      <c r="Q1040" s="2">
        <f t="shared" si="98"/>
        <v>365</v>
      </c>
      <c r="R1040" s="38">
        <f t="shared" si="99"/>
        <v>1.6610958904109587</v>
      </c>
      <c r="S1040" s="76">
        <f t="shared" si="100"/>
        <v>2.82</v>
      </c>
      <c r="T1040" s="38">
        <f>2.82/365*N1040+'Breakdown Log'!$H$28*P1040</f>
        <v>0</v>
      </c>
      <c r="U1040" s="78">
        <f>2.82/365*O1040+'Breakdown Log'!$H$28*Q1040</f>
        <v>0</v>
      </c>
    </row>
    <row r="1041" spans="2:21" ht="14.4" customHeight="1" x14ac:dyDescent="0.4">
      <c r="B1041" s="30">
        <f t="shared" si="101"/>
        <v>1040</v>
      </c>
      <c r="C1041" s="2" t="s">
        <v>518</v>
      </c>
      <c r="D1041" s="2" t="s">
        <v>863</v>
      </c>
      <c r="E1041" s="2">
        <v>1054</v>
      </c>
      <c r="F1041" s="2" t="s">
        <v>863</v>
      </c>
      <c r="G1041" s="2">
        <v>1079</v>
      </c>
      <c r="H1041" s="2">
        <v>4</v>
      </c>
      <c r="I1041" s="2" t="s">
        <v>989</v>
      </c>
      <c r="J1041" s="31">
        <v>42328</v>
      </c>
      <c r="K1041" s="31">
        <v>44347</v>
      </c>
      <c r="L1041" s="31">
        <v>44926</v>
      </c>
      <c r="M1041" s="2">
        <f t="shared" si="96"/>
        <v>580</v>
      </c>
      <c r="N1041" s="2">
        <f>IFERROR(VLOOKUP($G1041,'Breakdown Log'!$B$3:$E$940,2,FALSE),0)</f>
        <v>0</v>
      </c>
      <c r="O1041" s="2">
        <f>IFERROR(VLOOKUP($G1041,'Breakdown Log'!$B$3:$E$940,3,FALSE),0)</f>
        <v>0</v>
      </c>
      <c r="P1041" s="2">
        <f t="shared" si="97"/>
        <v>215</v>
      </c>
      <c r="Q1041" s="2">
        <f t="shared" si="98"/>
        <v>365</v>
      </c>
      <c r="R1041" s="38">
        <f t="shared" si="99"/>
        <v>1.6610958904109587</v>
      </c>
      <c r="S1041" s="76">
        <f t="shared" si="100"/>
        <v>2.82</v>
      </c>
      <c r="T1041" s="38">
        <f>2.82/365*N1041+'Breakdown Log'!$H$28*P1041</f>
        <v>0</v>
      </c>
      <c r="U1041" s="78">
        <f>2.82/365*O1041+'Breakdown Log'!$H$28*Q1041</f>
        <v>0</v>
      </c>
    </row>
    <row r="1042" spans="2:21" ht="14.4" customHeight="1" x14ac:dyDescent="0.4">
      <c r="B1042" s="30">
        <f t="shared" si="101"/>
        <v>1041</v>
      </c>
      <c r="C1042" s="2" t="s">
        <v>518</v>
      </c>
      <c r="D1042" s="2" t="s">
        <v>863</v>
      </c>
      <c r="E1042" s="2">
        <v>1054</v>
      </c>
      <c r="F1042" s="2" t="s">
        <v>863</v>
      </c>
      <c r="G1042" s="2">
        <v>1080</v>
      </c>
      <c r="H1042" s="2">
        <v>5</v>
      </c>
      <c r="I1042" s="2" t="s">
        <v>990</v>
      </c>
      <c r="J1042" s="31">
        <v>42323</v>
      </c>
      <c r="K1042" s="31">
        <v>44347</v>
      </c>
      <c r="L1042" s="31">
        <v>44926</v>
      </c>
      <c r="M1042" s="2">
        <f t="shared" si="96"/>
        <v>580</v>
      </c>
      <c r="N1042" s="2">
        <f>IFERROR(VLOOKUP($G1042,'Breakdown Log'!$B$3:$E$940,2,FALSE),0)</f>
        <v>0</v>
      </c>
      <c r="O1042" s="2">
        <f>IFERROR(VLOOKUP($G1042,'Breakdown Log'!$B$3:$E$940,3,FALSE),0)</f>
        <v>0</v>
      </c>
      <c r="P1042" s="2">
        <f t="shared" si="97"/>
        <v>215</v>
      </c>
      <c r="Q1042" s="2">
        <f t="shared" si="98"/>
        <v>365</v>
      </c>
      <c r="R1042" s="38">
        <f t="shared" si="99"/>
        <v>1.6610958904109587</v>
      </c>
      <c r="S1042" s="76">
        <f t="shared" si="100"/>
        <v>2.82</v>
      </c>
      <c r="T1042" s="38">
        <f>2.82/365*N1042+'Breakdown Log'!$H$28*P1042</f>
        <v>0</v>
      </c>
      <c r="U1042" s="78">
        <f>2.82/365*O1042+'Breakdown Log'!$H$28*Q1042</f>
        <v>0</v>
      </c>
    </row>
    <row r="1043" spans="2:21" ht="14.4" customHeight="1" x14ac:dyDescent="0.4">
      <c r="B1043" s="30">
        <f t="shared" si="101"/>
        <v>1042</v>
      </c>
      <c r="C1043" s="2" t="s">
        <v>518</v>
      </c>
      <c r="D1043" s="2" t="s">
        <v>863</v>
      </c>
      <c r="E1043" s="2">
        <v>1054</v>
      </c>
      <c r="F1043" s="2" t="s">
        <v>863</v>
      </c>
      <c r="G1043" s="2">
        <v>1081</v>
      </c>
      <c r="H1043" s="2">
        <v>6</v>
      </c>
      <c r="I1043" s="2" t="s">
        <v>2600</v>
      </c>
      <c r="J1043" s="31">
        <v>42374</v>
      </c>
      <c r="K1043" s="31">
        <v>44347</v>
      </c>
      <c r="L1043" s="31">
        <v>44926</v>
      </c>
      <c r="M1043" s="2">
        <f t="shared" si="96"/>
        <v>580</v>
      </c>
      <c r="N1043" s="2">
        <f>IFERROR(VLOOKUP($G1043,'Breakdown Log'!$B$3:$E$940,2,FALSE),0)</f>
        <v>0</v>
      </c>
      <c r="O1043" s="2">
        <f>IFERROR(VLOOKUP($G1043,'Breakdown Log'!$B$3:$E$940,3,FALSE),0)</f>
        <v>0</v>
      </c>
      <c r="P1043" s="2">
        <f t="shared" si="97"/>
        <v>215</v>
      </c>
      <c r="Q1043" s="2">
        <f t="shared" si="98"/>
        <v>365</v>
      </c>
      <c r="R1043" s="38">
        <f t="shared" si="99"/>
        <v>1.6610958904109587</v>
      </c>
      <c r="S1043" s="76">
        <f t="shared" si="100"/>
        <v>2.82</v>
      </c>
      <c r="T1043" s="38">
        <f>2.82/365*N1043+'Breakdown Log'!$H$28*P1043</f>
        <v>0</v>
      </c>
      <c r="U1043" s="78">
        <f>2.82/365*O1043+'Breakdown Log'!$H$28*Q1043</f>
        <v>0</v>
      </c>
    </row>
    <row r="1044" spans="2:21" ht="14.4" customHeight="1" x14ac:dyDescent="0.4">
      <c r="B1044" s="30">
        <f t="shared" si="101"/>
        <v>1043</v>
      </c>
      <c r="C1044" s="2" t="s">
        <v>518</v>
      </c>
      <c r="D1044" s="2" t="s">
        <v>863</v>
      </c>
      <c r="E1044" s="2">
        <v>1054</v>
      </c>
      <c r="F1044" s="2" t="s">
        <v>863</v>
      </c>
      <c r="G1044" s="2">
        <v>1082</v>
      </c>
      <c r="H1044" s="2">
        <v>7</v>
      </c>
      <c r="I1044" s="2" t="s">
        <v>2592</v>
      </c>
      <c r="J1044" s="31">
        <v>42323</v>
      </c>
      <c r="K1044" s="31">
        <v>44347</v>
      </c>
      <c r="L1044" s="31">
        <v>44926</v>
      </c>
      <c r="M1044" s="2">
        <f t="shared" si="96"/>
        <v>580</v>
      </c>
      <c r="N1044" s="2">
        <f>IFERROR(VLOOKUP($G1044,'Breakdown Log'!$B$3:$E$940,2,FALSE),0)</f>
        <v>0</v>
      </c>
      <c r="O1044" s="2">
        <f>IFERROR(VLOOKUP($G1044,'Breakdown Log'!$B$3:$E$940,3,FALSE),0)</f>
        <v>0</v>
      </c>
      <c r="P1044" s="2">
        <f t="shared" si="97"/>
        <v>215</v>
      </c>
      <c r="Q1044" s="2">
        <f t="shared" si="98"/>
        <v>365</v>
      </c>
      <c r="R1044" s="38">
        <f t="shared" si="99"/>
        <v>1.6610958904109587</v>
      </c>
      <c r="S1044" s="76">
        <f t="shared" si="100"/>
        <v>2.82</v>
      </c>
      <c r="T1044" s="38">
        <f>2.82/365*N1044+'Breakdown Log'!$H$28*P1044</f>
        <v>0</v>
      </c>
      <c r="U1044" s="78">
        <f>2.82/365*O1044+'Breakdown Log'!$H$28*Q1044</f>
        <v>0</v>
      </c>
    </row>
    <row r="1045" spans="2:21" ht="14.4" customHeight="1" x14ac:dyDescent="0.4">
      <c r="B1045" s="30">
        <f t="shared" si="101"/>
        <v>1044</v>
      </c>
      <c r="C1045" s="2" t="s">
        <v>518</v>
      </c>
      <c r="D1045" s="2" t="s">
        <v>863</v>
      </c>
      <c r="E1045" s="2">
        <v>1054</v>
      </c>
      <c r="F1045" s="2" t="s">
        <v>863</v>
      </c>
      <c r="G1045" s="2">
        <v>1083</v>
      </c>
      <c r="H1045" s="2">
        <v>8</v>
      </c>
      <c r="I1045" s="2" t="s">
        <v>992</v>
      </c>
      <c r="J1045" s="31">
        <v>42409</v>
      </c>
      <c r="K1045" s="31">
        <v>44347</v>
      </c>
      <c r="L1045" s="31">
        <v>44926</v>
      </c>
      <c r="M1045" s="2">
        <f t="shared" si="96"/>
        <v>580</v>
      </c>
      <c r="N1045" s="2">
        <f>IFERROR(VLOOKUP($G1045,'Breakdown Log'!$B$3:$E$940,2,FALSE),0)</f>
        <v>0</v>
      </c>
      <c r="O1045" s="2">
        <f>IFERROR(VLOOKUP($G1045,'Breakdown Log'!$B$3:$E$940,3,FALSE),0)</f>
        <v>0</v>
      </c>
      <c r="P1045" s="2">
        <f t="shared" si="97"/>
        <v>215</v>
      </c>
      <c r="Q1045" s="2">
        <f t="shared" si="98"/>
        <v>365</v>
      </c>
      <c r="R1045" s="38">
        <f t="shared" si="99"/>
        <v>1.6610958904109587</v>
      </c>
      <c r="S1045" s="76">
        <f t="shared" si="100"/>
        <v>2.82</v>
      </c>
      <c r="T1045" s="38">
        <f>2.82/365*N1045+'Breakdown Log'!$H$28*P1045</f>
        <v>0</v>
      </c>
      <c r="U1045" s="78">
        <f>2.82/365*O1045+'Breakdown Log'!$H$28*Q1045</f>
        <v>0</v>
      </c>
    </row>
    <row r="1046" spans="2:21" ht="14.4" customHeight="1" x14ac:dyDescent="0.4">
      <c r="B1046" s="30">
        <f t="shared" si="101"/>
        <v>1045</v>
      </c>
      <c r="C1046" s="2" t="s">
        <v>518</v>
      </c>
      <c r="D1046" s="2" t="s">
        <v>863</v>
      </c>
      <c r="E1046" s="2">
        <v>1054</v>
      </c>
      <c r="F1046" s="2" t="s">
        <v>863</v>
      </c>
      <c r="G1046" s="2">
        <v>1084</v>
      </c>
      <c r="H1046" s="2">
        <v>9</v>
      </c>
      <c r="I1046" s="2" t="s">
        <v>993</v>
      </c>
      <c r="J1046" s="31">
        <v>42914</v>
      </c>
      <c r="K1046" s="31">
        <v>44347</v>
      </c>
      <c r="L1046" s="31">
        <v>44926</v>
      </c>
      <c r="M1046" s="2">
        <f t="shared" si="96"/>
        <v>580</v>
      </c>
      <c r="N1046" s="2">
        <f>IFERROR(VLOOKUP($G1046,'Breakdown Log'!$B$3:$E$940,2,FALSE),0)</f>
        <v>0</v>
      </c>
      <c r="O1046" s="2">
        <f>IFERROR(VLOOKUP($G1046,'Breakdown Log'!$B$3:$E$940,3,FALSE),0)</f>
        <v>0</v>
      </c>
      <c r="P1046" s="2">
        <f t="shared" si="97"/>
        <v>215</v>
      </c>
      <c r="Q1046" s="2">
        <f t="shared" si="98"/>
        <v>365</v>
      </c>
      <c r="R1046" s="38">
        <f t="shared" si="99"/>
        <v>1.6610958904109587</v>
      </c>
      <c r="S1046" s="76">
        <f t="shared" si="100"/>
        <v>2.82</v>
      </c>
      <c r="T1046" s="38">
        <f>2.82/365*N1046+'Breakdown Log'!$H$28*P1046</f>
        <v>0</v>
      </c>
      <c r="U1046" s="78">
        <f>2.82/365*O1046+'Breakdown Log'!$H$28*Q1046</f>
        <v>0</v>
      </c>
    </row>
    <row r="1047" spans="2:21" ht="14.4" customHeight="1" x14ac:dyDescent="0.4">
      <c r="B1047" s="30">
        <f t="shared" si="101"/>
        <v>1046</v>
      </c>
      <c r="C1047" s="2" t="s">
        <v>518</v>
      </c>
      <c r="D1047" s="2" t="s">
        <v>863</v>
      </c>
      <c r="E1047" s="2">
        <v>1054</v>
      </c>
      <c r="F1047" s="2" t="s">
        <v>863</v>
      </c>
      <c r="G1047" s="2">
        <v>1085</v>
      </c>
      <c r="H1047" s="2">
        <v>10</v>
      </c>
      <c r="I1047" s="2" t="s">
        <v>2594</v>
      </c>
      <c r="J1047" s="31">
        <v>42324</v>
      </c>
      <c r="K1047" s="31">
        <v>44347</v>
      </c>
      <c r="L1047" s="31">
        <v>44926</v>
      </c>
      <c r="M1047" s="2">
        <f t="shared" si="96"/>
        <v>580</v>
      </c>
      <c r="N1047" s="2">
        <f>IFERROR(VLOOKUP($G1047,'Breakdown Log'!$B$3:$E$940,2,FALSE),0)</f>
        <v>215</v>
      </c>
      <c r="O1047" s="2">
        <f>IFERROR(VLOOKUP($G1047,'Breakdown Log'!$B$3:$E$940,3,FALSE),0)</f>
        <v>365</v>
      </c>
      <c r="P1047" s="2">
        <f t="shared" si="97"/>
        <v>0</v>
      </c>
      <c r="Q1047" s="2">
        <f t="shared" si="98"/>
        <v>0</v>
      </c>
      <c r="R1047" s="38">
        <f t="shared" si="99"/>
        <v>1.6610958904109587</v>
      </c>
      <c r="S1047" s="76">
        <f t="shared" si="100"/>
        <v>2.82</v>
      </c>
      <c r="T1047" s="38">
        <f>2.82/365*N1047+'Breakdown Log'!$H$28*P1047</f>
        <v>1.6610958904109587</v>
      </c>
      <c r="U1047" s="78">
        <f>2.82/365*O1047+'Breakdown Log'!$H$28*Q1047</f>
        <v>2.82</v>
      </c>
    </row>
    <row r="1048" spans="2:21" ht="14.4" customHeight="1" x14ac:dyDescent="0.4">
      <c r="B1048" s="30">
        <f t="shared" si="101"/>
        <v>1047</v>
      </c>
      <c r="C1048" s="2" t="s">
        <v>518</v>
      </c>
      <c r="D1048" s="2" t="s">
        <v>863</v>
      </c>
      <c r="E1048" s="2">
        <v>1054</v>
      </c>
      <c r="F1048" s="2" t="s">
        <v>863</v>
      </c>
      <c r="G1048" s="2">
        <v>1086</v>
      </c>
      <c r="H1048" s="2">
        <v>11</v>
      </c>
      <c r="I1048" s="2" t="s">
        <v>2614</v>
      </c>
      <c r="J1048" s="31">
        <v>42405</v>
      </c>
      <c r="K1048" s="31">
        <v>44347</v>
      </c>
      <c r="L1048" s="31">
        <v>44926</v>
      </c>
      <c r="M1048" s="2">
        <f t="shared" si="96"/>
        <v>580</v>
      </c>
      <c r="N1048" s="2">
        <f>IFERROR(VLOOKUP($G1048,'Breakdown Log'!$B$3:$E$940,2,FALSE),0)</f>
        <v>0</v>
      </c>
      <c r="O1048" s="2">
        <f>IFERROR(VLOOKUP($G1048,'Breakdown Log'!$B$3:$E$940,3,FALSE),0)</f>
        <v>0</v>
      </c>
      <c r="P1048" s="2">
        <f t="shared" si="97"/>
        <v>215</v>
      </c>
      <c r="Q1048" s="2">
        <f t="shared" si="98"/>
        <v>365</v>
      </c>
      <c r="R1048" s="38">
        <f t="shared" si="99"/>
        <v>1.6610958904109587</v>
      </c>
      <c r="S1048" s="76">
        <f t="shared" si="100"/>
        <v>2.82</v>
      </c>
      <c r="T1048" s="38">
        <f>2.82/365*N1048+'Breakdown Log'!$H$28*P1048</f>
        <v>0</v>
      </c>
      <c r="U1048" s="78">
        <f>2.82/365*O1048+'Breakdown Log'!$H$28*Q1048</f>
        <v>0</v>
      </c>
    </row>
    <row r="1049" spans="2:21" ht="14.4" customHeight="1" x14ac:dyDescent="0.4">
      <c r="B1049" s="30">
        <f t="shared" si="101"/>
        <v>1048</v>
      </c>
      <c r="C1049" s="2" t="s">
        <v>518</v>
      </c>
      <c r="D1049" s="2" t="s">
        <v>863</v>
      </c>
      <c r="E1049" s="2">
        <v>1054</v>
      </c>
      <c r="F1049" s="2" t="s">
        <v>863</v>
      </c>
      <c r="G1049" s="2">
        <v>1087</v>
      </c>
      <c r="H1049" s="2">
        <v>12</v>
      </c>
      <c r="I1049" s="2" t="s">
        <v>2591</v>
      </c>
      <c r="J1049" s="31">
        <v>42320</v>
      </c>
      <c r="K1049" s="31">
        <v>44347</v>
      </c>
      <c r="L1049" s="31">
        <v>44926</v>
      </c>
      <c r="M1049" s="2">
        <f t="shared" si="96"/>
        <v>580</v>
      </c>
      <c r="N1049" s="2">
        <f>IFERROR(VLOOKUP($G1049,'Breakdown Log'!$B$3:$E$940,2,FALSE),0)</f>
        <v>0</v>
      </c>
      <c r="O1049" s="2">
        <f>IFERROR(VLOOKUP($G1049,'Breakdown Log'!$B$3:$E$940,3,FALSE),0)</f>
        <v>0</v>
      </c>
      <c r="P1049" s="2">
        <f t="shared" si="97"/>
        <v>215</v>
      </c>
      <c r="Q1049" s="2">
        <f t="shared" si="98"/>
        <v>365</v>
      </c>
      <c r="R1049" s="38">
        <f t="shared" si="99"/>
        <v>1.6610958904109587</v>
      </c>
      <c r="S1049" s="76">
        <f t="shared" si="100"/>
        <v>2.82</v>
      </c>
      <c r="T1049" s="38">
        <f>2.82/365*N1049+'Breakdown Log'!$H$28*P1049</f>
        <v>0</v>
      </c>
      <c r="U1049" s="78">
        <f>2.82/365*O1049+'Breakdown Log'!$H$28*Q1049</f>
        <v>0</v>
      </c>
    </row>
    <row r="1050" spans="2:21" x14ac:dyDescent="0.4">
      <c r="B1050" s="30">
        <f t="shared" si="101"/>
        <v>1049</v>
      </c>
      <c r="C1050" s="2" t="s">
        <v>518</v>
      </c>
      <c r="D1050" s="2" t="s">
        <v>863</v>
      </c>
      <c r="E1050" s="2">
        <v>1054</v>
      </c>
      <c r="F1050" s="2" t="s">
        <v>863</v>
      </c>
      <c r="G1050" s="2">
        <v>1088</v>
      </c>
      <c r="H1050" s="2">
        <v>13</v>
      </c>
      <c r="I1050" s="2" t="s">
        <v>995</v>
      </c>
      <c r="J1050" s="31">
        <v>42330</v>
      </c>
      <c r="K1050" s="31">
        <v>44347</v>
      </c>
      <c r="L1050" s="31">
        <v>44926</v>
      </c>
      <c r="M1050" s="2">
        <f t="shared" si="96"/>
        <v>580</v>
      </c>
      <c r="N1050" s="2">
        <f>IFERROR(VLOOKUP($G1050,'Breakdown Log'!$B$3:$E$940,2,FALSE),0)</f>
        <v>0</v>
      </c>
      <c r="O1050" s="2">
        <f>IFERROR(VLOOKUP($G1050,'Breakdown Log'!$B$3:$E$940,3,FALSE),0)</f>
        <v>0</v>
      </c>
      <c r="P1050" s="2">
        <f t="shared" si="97"/>
        <v>215</v>
      </c>
      <c r="Q1050" s="2">
        <f t="shared" si="98"/>
        <v>365</v>
      </c>
      <c r="R1050" s="38">
        <f t="shared" si="99"/>
        <v>1.6610958904109587</v>
      </c>
      <c r="S1050" s="76">
        <f t="shared" si="100"/>
        <v>2.82</v>
      </c>
      <c r="T1050" s="38">
        <f>2.82/365*N1050+'Breakdown Log'!$H$28*P1050</f>
        <v>0</v>
      </c>
      <c r="U1050" s="78">
        <f>2.82/365*O1050+'Breakdown Log'!$H$28*Q1050</f>
        <v>0</v>
      </c>
    </row>
    <row r="1051" spans="2:21" ht="14.4" customHeight="1" x14ac:dyDescent="0.4">
      <c r="B1051" s="30">
        <f t="shared" si="101"/>
        <v>1050</v>
      </c>
      <c r="C1051" s="2" t="s">
        <v>518</v>
      </c>
      <c r="D1051" s="2" t="s">
        <v>863</v>
      </c>
      <c r="E1051" s="2">
        <v>1054</v>
      </c>
      <c r="F1051" s="2" t="s">
        <v>863</v>
      </c>
      <c r="G1051" s="2">
        <v>1089</v>
      </c>
      <c r="H1051" s="2">
        <v>14</v>
      </c>
      <c r="I1051" s="2" t="s">
        <v>2587</v>
      </c>
      <c r="J1051" s="31">
        <v>42297</v>
      </c>
      <c r="K1051" s="31">
        <v>44347</v>
      </c>
      <c r="L1051" s="31">
        <v>44926</v>
      </c>
      <c r="M1051" s="2">
        <f t="shared" si="96"/>
        <v>580</v>
      </c>
      <c r="N1051" s="2">
        <f>IFERROR(VLOOKUP($G1051,'Breakdown Log'!$B$3:$E$940,2,FALSE),0)</f>
        <v>0</v>
      </c>
      <c r="O1051" s="2">
        <f>IFERROR(VLOOKUP($G1051,'Breakdown Log'!$B$3:$E$940,3,FALSE),0)</f>
        <v>0</v>
      </c>
      <c r="P1051" s="2">
        <f t="shared" si="97"/>
        <v>215</v>
      </c>
      <c r="Q1051" s="2">
        <f t="shared" si="98"/>
        <v>365</v>
      </c>
      <c r="R1051" s="38">
        <f t="shared" si="99"/>
        <v>1.6610958904109587</v>
      </c>
      <c r="S1051" s="76">
        <f t="shared" si="100"/>
        <v>2.82</v>
      </c>
      <c r="T1051" s="38">
        <f>2.82/365*N1051+'Breakdown Log'!$H$28*P1051</f>
        <v>0</v>
      </c>
      <c r="U1051" s="78">
        <f>2.82/365*O1051+'Breakdown Log'!$H$28*Q1051</f>
        <v>0</v>
      </c>
    </row>
    <row r="1052" spans="2:21" x14ac:dyDescent="0.4">
      <c r="B1052" s="30">
        <f t="shared" si="101"/>
        <v>1051</v>
      </c>
      <c r="C1052" s="2" t="s">
        <v>518</v>
      </c>
      <c r="D1052" s="2" t="s">
        <v>863</v>
      </c>
      <c r="E1052" s="2">
        <v>1054</v>
      </c>
      <c r="F1052" s="2" t="s">
        <v>863</v>
      </c>
      <c r="G1052" s="2">
        <v>1090</v>
      </c>
      <c r="H1052" s="2">
        <v>15</v>
      </c>
      <c r="I1052" s="2" t="s">
        <v>994</v>
      </c>
      <c r="J1052" s="31">
        <v>42328</v>
      </c>
      <c r="K1052" s="31">
        <v>44347</v>
      </c>
      <c r="L1052" s="31">
        <v>44926</v>
      </c>
      <c r="M1052" s="2">
        <f t="shared" si="96"/>
        <v>580</v>
      </c>
      <c r="N1052" s="2">
        <f>IFERROR(VLOOKUP($G1052,'Breakdown Log'!$B$3:$E$940,2,FALSE),0)</f>
        <v>0</v>
      </c>
      <c r="O1052" s="2">
        <f>IFERROR(VLOOKUP($G1052,'Breakdown Log'!$B$3:$E$940,3,FALSE),0)</f>
        <v>0</v>
      </c>
      <c r="P1052" s="2">
        <f t="shared" si="97"/>
        <v>215</v>
      </c>
      <c r="Q1052" s="2">
        <f t="shared" si="98"/>
        <v>365</v>
      </c>
      <c r="R1052" s="38">
        <f t="shared" si="99"/>
        <v>1.6610958904109587</v>
      </c>
      <c r="S1052" s="76">
        <f t="shared" si="100"/>
        <v>2.82</v>
      </c>
      <c r="T1052" s="38">
        <f>2.82/365*N1052+'Breakdown Log'!$H$28*P1052</f>
        <v>0</v>
      </c>
      <c r="U1052" s="78">
        <f>2.82/365*O1052+'Breakdown Log'!$H$28*Q1052</f>
        <v>0</v>
      </c>
    </row>
    <row r="1053" spans="2:21" ht="14.4" customHeight="1" x14ac:dyDescent="0.4">
      <c r="B1053" s="30">
        <f t="shared" si="101"/>
        <v>1052</v>
      </c>
      <c r="C1053" s="2" t="s">
        <v>518</v>
      </c>
      <c r="D1053" s="2" t="s">
        <v>863</v>
      </c>
      <c r="E1053" s="2">
        <v>1054</v>
      </c>
      <c r="F1053" s="2" t="s">
        <v>863</v>
      </c>
      <c r="G1053" s="2">
        <v>1091</v>
      </c>
      <c r="H1053" s="2">
        <v>16</v>
      </c>
      <c r="I1053" s="2" t="s">
        <v>2632</v>
      </c>
      <c r="J1053" s="31">
        <v>42472</v>
      </c>
      <c r="K1053" s="31">
        <v>44347</v>
      </c>
      <c r="L1053" s="31">
        <v>44926</v>
      </c>
      <c r="M1053" s="2">
        <f t="shared" si="96"/>
        <v>580</v>
      </c>
      <c r="N1053" s="2">
        <f>IFERROR(VLOOKUP($G1053,'Breakdown Log'!$B$3:$E$940,2,FALSE),0)</f>
        <v>0</v>
      </c>
      <c r="O1053" s="2">
        <f>IFERROR(VLOOKUP($G1053,'Breakdown Log'!$B$3:$E$940,3,FALSE),0)</f>
        <v>0</v>
      </c>
      <c r="P1053" s="2">
        <f t="shared" si="97"/>
        <v>215</v>
      </c>
      <c r="Q1053" s="2">
        <f t="shared" si="98"/>
        <v>365</v>
      </c>
      <c r="R1053" s="38">
        <f t="shared" si="99"/>
        <v>1.6610958904109587</v>
      </c>
      <c r="S1053" s="76">
        <f t="shared" si="100"/>
        <v>2.82</v>
      </c>
      <c r="T1053" s="38">
        <f>2.82/365*N1053+'Breakdown Log'!$H$28*P1053</f>
        <v>0</v>
      </c>
      <c r="U1053" s="78">
        <f>2.82/365*O1053+'Breakdown Log'!$H$28*Q1053</f>
        <v>0</v>
      </c>
    </row>
    <row r="1054" spans="2:21" ht="14.4" customHeight="1" x14ac:dyDescent="0.4">
      <c r="B1054" s="30">
        <f t="shared" si="101"/>
        <v>1053</v>
      </c>
      <c r="C1054" s="2" t="s">
        <v>518</v>
      </c>
      <c r="D1054" s="2" t="s">
        <v>863</v>
      </c>
      <c r="E1054" s="2">
        <v>1054</v>
      </c>
      <c r="F1054" s="2" t="s">
        <v>863</v>
      </c>
      <c r="G1054" s="2">
        <v>1092</v>
      </c>
      <c r="H1054" s="2">
        <v>17</v>
      </c>
      <c r="I1054" s="2" t="s">
        <v>2657</v>
      </c>
      <c r="J1054" s="31">
        <v>42589</v>
      </c>
      <c r="K1054" s="31">
        <v>44347</v>
      </c>
      <c r="L1054" s="31">
        <v>44926</v>
      </c>
      <c r="M1054" s="2">
        <f t="shared" si="96"/>
        <v>580</v>
      </c>
      <c r="N1054" s="2">
        <f>IFERROR(VLOOKUP($G1054,'Breakdown Log'!$B$3:$E$940,2,FALSE),0)</f>
        <v>0</v>
      </c>
      <c r="O1054" s="2">
        <f>IFERROR(VLOOKUP($G1054,'Breakdown Log'!$B$3:$E$940,3,FALSE),0)</f>
        <v>0</v>
      </c>
      <c r="P1054" s="2">
        <f t="shared" si="97"/>
        <v>215</v>
      </c>
      <c r="Q1054" s="2">
        <f t="shared" si="98"/>
        <v>365</v>
      </c>
      <c r="R1054" s="38">
        <f t="shared" si="99"/>
        <v>1.6610958904109587</v>
      </c>
      <c r="S1054" s="76">
        <f t="shared" si="100"/>
        <v>2.82</v>
      </c>
      <c r="T1054" s="38">
        <f>2.82/365*N1054+'Breakdown Log'!$H$28*P1054</f>
        <v>0</v>
      </c>
      <c r="U1054" s="78">
        <f>2.82/365*O1054+'Breakdown Log'!$H$28*Q1054</f>
        <v>0</v>
      </c>
    </row>
    <row r="1055" spans="2:21" ht="14.4" customHeight="1" x14ac:dyDescent="0.4">
      <c r="B1055" s="30">
        <f t="shared" si="101"/>
        <v>1054</v>
      </c>
      <c r="C1055" s="2" t="s">
        <v>518</v>
      </c>
      <c r="D1055" s="2" t="s">
        <v>863</v>
      </c>
      <c r="E1055" s="2">
        <v>1054</v>
      </c>
      <c r="F1055" s="2" t="s">
        <v>863</v>
      </c>
      <c r="G1055" s="2">
        <v>1093</v>
      </c>
      <c r="H1055" s="2">
        <v>18</v>
      </c>
      <c r="I1055" s="2" t="s">
        <v>2597</v>
      </c>
      <c r="J1055" s="31">
        <v>42349</v>
      </c>
      <c r="K1055" s="31">
        <v>44347</v>
      </c>
      <c r="L1055" s="31">
        <v>44926</v>
      </c>
      <c r="M1055" s="2">
        <f t="shared" si="96"/>
        <v>580</v>
      </c>
      <c r="N1055" s="2">
        <f>IFERROR(VLOOKUP($G1055,'Breakdown Log'!$B$3:$E$940,2,FALSE),0)</f>
        <v>215</v>
      </c>
      <c r="O1055" s="2">
        <f>IFERROR(VLOOKUP($G1055,'Breakdown Log'!$B$3:$E$940,3,FALSE),0)</f>
        <v>365</v>
      </c>
      <c r="P1055" s="2">
        <f t="shared" si="97"/>
        <v>0</v>
      </c>
      <c r="Q1055" s="2">
        <f t="shared" si="98"/>
        <v>0</v>
      </c>
      <c r="R1055" s="38">
        <f t="shared" si="99"/>
        <v>1.6610958904109587</v>
      </c>
      <c r="S1055" s="76">
        <f t="shared" si="100"/>
        <v>2.82</v>
      </c>
      <c r="T1055" s="38">
        <f>2.82/365*N1055+'Breakdown Log'!$H$28*P1055</f>
        <v>1.6610958904109587</v>
      </c>
      <c r="U1055" s="78">
        <f>2.82/365*O1055+'Breakdown Log'!$H$28*Q1055</f>
        <v>2.82</v>
      </c>
    </row>
    <row r="1056" spans="2:21" ht="14.4" customHeight="1" x14ac:dyDescent="0.4">
      <c r="B1056" s="30">
        <f t="shared" si="101"/>
        <v>1055</v>
      </c>
      <c r="C1056" s="2" t="s">
        <v>518</v>
      </c>
      <c r="D1056" s="2" t="s">
        <v>863</v>
      </c>
      <c r="E1056" s="2">
        <v>1054</v>
      </c>
      <c r="F1056" s="2" t="s">
        <v>863</v>
      </c>
      <c r="G1056" s="2">
        <v>1094</v>
      </c>
      <c r="H1056" s="2">
        <v>19</v>
      </c>
      <c r="I1056" s="2" t="s">
        <v>2593</v>
      </c>
      <c r="J1056" s="31">
        <v>42323</v>
      </c>
      <c r="K1056" s="31">
        <v>44347</v>
      </c>
      <c r="L1056" s="31">
        <v>44926</v>
      </c>
      <c r="M1056" s="2">
        <f t="shared" si="96"/>
        <v>580</v>
      </c>
      <c r="N1056" s="2">
        <f>IFERROR(VLOOKUP($G1056,'Breakdown Log'!$B$3:$E$940,2,FALSE),0)</f>
        <v>0</v>
      </c>
      <c r="O1056" s="2">
        <f>IFERROR(VLOOKUP($G1056,'Breakdown Log'!$B$3:$E$940,3,FALSE),0)</f>
        <v>0</v>
      </c>
      <c r="P1056" s="2">
        <f t="shared" si="97"/>
        <v>215</v>
      </c>
      <c r="Q1056" s="2">
        <f t="shared" si="98"/>
        <v>365</v>
      </c>
      <c r="R1056" s="38">
        <f t="shared" si="99"/>
        <v>1.6610958904109587</v>
      </c>
      <c r="S1056" s="76">
        <f t="shared" si="100"/>
        <v>2.82</v>
      </c>
      <c r="T1056" s="38">
        <f>2.82/365*N1056+'Breakdown Log'!$H$28*P1056</f>
        <v>0</v>
      </c>
      <c r="U1056" s="78">
        <f>2.82/365*O1056+'Breakdown Log'!$H$28*Q1056</f>
        <v>0</v>
      </c>
    </row>
    <row r="1057" spans="2:21" ht="14.4" customHeight="1" x14ac:dyDescent="0.4">
      <c r="B1057" s="30">
        <f t="shared" si="101"/>
        <v>1056</v>
      </c>
      <c r="C1057" s="2" t="s">
        <v>151</v>
      </c>
      <c r="D1057" s="2" t="s">
        <v>996</v>
      </c>
      <c r="E1057" s="2">
        <v>1079</v>
      </c>
      <c r="F1057" s="2" t="s">
        <v>996</v>
      </c>
      <c r="G1057" s="2">
        <v>1095</v>
      </c>
      <c r="H1057" s="2">
        <v>1</v>
      </c>
      <c r="I1057" s="2" t="s">
        <v>997</v>
      </c>
      <c r="J1057" s="31">
        <v>42400</v>
      </c>
      <c r="K1057" s="31">
        <v>44347</v>
      </c>
      <c r="L1057" s="31">
        <v>44926</v>
      </c>
      <c r="M1057" s="2">
        <f t="shared" si="96"/>
        <v>580</v>
      </c>
      <c r="N1057" s="2">
        <f>IFERROR(VLOOKUP($G1057,'Breakdown Log'!$B$3:$E$940,2,FALSE),0)</f>
        <v>215</v>
      </c>
      <c r="O1057" s="2">
        <f>IFERROR(VLOOKUP($G1057,'Breakdown Log'!$B$3:$E$940,3,FALSE),0)</f>
        <v>365</v>
      </c>
      <c r="P1057" s="2">
        <f t="shared" si="97"/>
        <v>0</v>
      </c>
      <c r="Q1057" s="2">
        <f t="shared" si="98"/>
        <v>0</v>
      </c>
      <c r="R1057" s="38">
        <f t="shared" si="99"/>
        <v>1.6610958904109587</v>
      </c>
      <c r="S1057" s="76">
        <f t="shared" si="100"/>
        <v>2.82</v>
      </c>
      <c r="T1057" s="38">
        <f>2.82/365*N1057+'Breakdown Log'!$H$28*P1057</f>
        <v>1.6610958904109587</v>
      </c>
      <c r="U1057" s="78">
        <f>2.82/365*O1057+'Breakdown Log'!$H$28*Q1057</f>
        <v>2.82</v>
      </c>
    </row>
    <row r="1058" spans="2:21" ht="14.4" customHeight="1" x14ac:dyDescent="0.4">
      <c r="B1058" s="30">
        <f t="shared" si="101"/>
        <v>1057</v>
      </c>
      <c r="C1058" s="2" t="s">
        <v>151</v>
      </c>
      <c r="D1058" s="2" t="s">
        <v>996</v>
      </c>
      <c r="E1058" s="2">
        <v>1079</v>
      </c>
      <c r="F1058" s="2" t="s">
        <v>996</v>
      </c>
      <c r="G1058" s="2">
        <v>1096</v>
      </c>
      <c r="H1058" s="2">
        <v>2</v>
      </c>
      <c r="I1058" s="2" t="s">
        <v>998</v>
      </c>
      <c r="J1058" s="31">
        <v>42668</v>
      </c>
      <c r="K1058" s="31">
        <v>44347</v>
      </c>
      <c r="L1058" s="31">
        <v>44926</v>
      </c>
      <c r="M1058" s="2">
        <f t="shared" si="96"/>
        <v>580</v>
      </c>
      <c r="N1058" s="2">
        <f>IFERROR(VLOOKUP($G1058,'Breakdown Log'!$B$3:$E$940,2,FALSE),0)</f>
        <v>0</v>
      </c>
      <c r="O1058" s="2">
        <f>IFERROR(VLOOKUP($G1058,'Breakdown Log'!$B$3:$E$940,3,FALSE),0)</f>
        <v>0</v>
      </c>
      <c r="P1058" s="2">
        <f t="shared" si="97"/>
        <v>215</v>
      </c>
      <c r="Q1058" s="2">
        <f t="shared" si="98"/>
        <v>365</v>
      </c>
      <c r="R1058" s="38">
        <f t="shared" si="99"/>
        <v>1.6610958904109587</v>
      </c>
      <c r="S1058" s="76">
        <f t="shared" si="100"/>
        <v>2.82</v>
      </c>
      <c r="T1058" s="38">
        <f>2.82/365*N1058+'Breakdown Log'!$H$28*P1058</f>
        <v>0</v>
      </c>
      <c r="U1058" s="78">
        <f>2.82/365*O1058+'Breakdown Log'!$H$28*Q1058</f>
        <v>0</v>
      </c>
    </row>
    <row r="1059" spans="2:21" ht="14.4" customHeight="1" x14ac:dyDescent="0.4">
      <c r="B1059" s="30">
        <f t="shared" si="101"/>
        <v>1058</v>
      </c>
      <c r="C1059" s="2" t="s">
        <v>151</v>
      </c>
      <c r="D1059" s="2" t="s">
        <v>996</v>
      </c>
      <c r="E1059" s="2">
        <v>1079</v>
      </c>
      <c r="F1059" s="2" t="s">
        <v>996</v>
      </c>
      <c r="G1059" s="2">
        <v>1097</v>
      </c>
      <c r="H1059" s="2">
        <v>3</v>
      </c>
      <c r="I1059" s="2" t="s">
        <v>999</v>
      </c>
      <c r="J1059" s="31">
        <v>42401</v>
      </c>
      <c r="K1059" s="31">
        <v>44347</v>
      </c>
      <c r="L1059" s="31">
        <v>44926</v>
      </c>
      <c r="M1059" s="2">
        <f t="shared" si="96"/>
        <v>580</v>
      </c>
      <c r="N1059" s="2">
        <f>IFERROR(VLOOKUP($G1059,'Breakdown Log'!$B$3:$E$940,2,FALSE),0)</f>
        <v>0</v>
      </c>
      <c r="O1059" s="2">
        <f>IFERROR(VLOOKUP($G1059,'Breakdown Log'!$B$3:$E$940,3,FALSE),0)</f>
        <v>0</v>
      </c>
      <c r="P1059" s="2">
        <f t="shared" si="97"/>
        <v>215</v>
      </c>
      <c r="Q1059" s="2">
        <f t="shared" si="98"/>
        <v>365</v>
      </c>
      <c r="R1059" s="38">
        <f t="shared" si="99"/>
        <v>1.6610958904109587</v>
      </c>
      <c r="S1059" s="76">
        <f t="shared" si="100"/>
        <v>2.82</v>
      </c>
      <c r="T1059" s="38">
        <f>2.82/365*N1059+'Breakdown Log'!$H$28*P1059</f>
        <v>0</v>
      </c>
      <c r="U1059" s="78">
        <f>2.82/365*O1059+'Breakdown Log'!$H$28*Q1059</f>
        <v>0</v>
      </c>
    </row>
    <row r="1060" spans="2:21" ht="14.4" customHeight="1" x14ac:dyDescent="0.4">
      <c r="B1060" s="30">
        <f t="shared" si="101"/>
        <v>1059</v>
      </c>
      <c r="C1060" s="2" t="s">
        <v>151</v>
      </c>
      <c r="D1060" s="2" t="s">
        <v>996</v>
      </c>
      <c r="E1060" s="2">
        <v>1079</v>
      </c>
      <c r="F1060" s="2" t="s">
        <v>996</v>
      </c>
      <c r="G1060" s="2">
        <v>1098</v>
      </c>
      <c r="H1060" s="2">
        <v>4</v>
      </c>
      <c r="I1060" s="2" t="s">
        <v>1000</v>
      </c>
      <c r="J1060" s="31">
        <v>42402</v>
      </c>
      <c r="K1060" s="31">
        <v>44347</v>
      </c>
      <c r="L1060" s="31">
        <v>44926</v>
      </c>
      <c r="M1060" s="2">
        <f t="shared" si="96"/>
        <v>580</v>
      </c>
      <c r="N1060" s="2">
        <f>IFERROR(VLOOKUP($G1060,'Breakdown Log'!$B$3:$E$940,2,FALSE),0)</f>
        <v>0</v>
      </c>
      <c r="O1060" s="2">
        <f>IFERROR(VLOOKUP($G1060,'Breakdown Log'!$B$3:$E$940,3,FALSE),0)</f>
        <v>0</v>
      </c>
      <c r="P1060" s="2">
        <f t="shared" si="97"/>
        <v>215</v>
      </c>
      <c r="Q1060" s="2">
        <f t="shared" si="98"/>
        <v>365</v>
      </c>
      <c r="R1060" s="38">
        <f t="shared" si="99"/>
        <v>1.6610958904109587</v>
      </c>
      <c r="S1060" s="76">
        <f t="shared" si="100"/>
        <v>2.82</v>
      </c>
      <c r="T1060" s="38">
        <f>2.82/365*N1060+'Breakdown Log'!$H$28*P1060</f>
        <v>0</v>
      </c>
      <c r="U1060" s="78">
        <f>2.82/365*O1060+'Breakdown Log'!$H$28*Q1060</f>
        <v>0</v>
      </c>
    </row>
    <row r="1061" spans="2:21" ht="14.4" customHeight="1" x14ac:dyDescent="0.4">
      <c r="B1061" s="30">
        <f t="shared" si="101"/>
        <v>1060</v>
      </c>
      <c r="C1061" s="2" t="s">
        <v>151</v>
      </c>
      <c r="D1061" s="2" t="s">
        <v>996</v>
      </c>
      <c r="E1061" s="2">
        <v>1079</v>
      </c>
      <c r="F1061" s="2" t="s">
        <v>996</v>
      </c>
      <c r="G1061" s="2">
        <v>1099</v>
      </c>
      <c r="H1061" s="2">
        <v>5</v>
      </c>
      <c r="I1061" s="2" t="s">
        <v>1001</v>
      </c>
      <c r="J1061" s="31">
        <v>42453</v>
      </c>
      <c r="K1061" s="31">
        <v>44347</v>
      </c>
      <c r="L1061" s="31">
        <v>44926</v>
      </c>
      <c r="M1061" s="2">
        <f t="shared" si="96"/>
        <v>580</v>
      </c>
      <c r="N1061" s="2">
        <f>IFERROR(VLOOKUP($G1061,'Breakdown Log'!$B$3:$E$940,2,FALSE),0)</f>
        <v>0</v>
      </c>
      <c r="O1061" s="2">
        <f>IFERROR(VLOOKUP($G1061,'Breakdown Log'!$B$3:$E$940,3,FALSE),0)</f>
        <v>0</v>
      </c>
      <c r="P1061" s="2">
        <f t="shared" si="97"/>
        <v>215</v>
      </c>
      <c r="Q1061" s="2">
        <f t="shared" si="98"/>
        <v>365</v>
      </c>
      <c r="R1061" s="38">
        <f t="shared" si="99"/>
        <v>1.6610958904109587</v>
      </c>
      <c r="S1061" s="76">
        <f t="shared" si="100"/>
        <v>2.82</v>
      </c>
      <c r="T1061" s="38">
        <f>2.82/365*N1061+'Breakdown Log'!$H$28*P1061</f>
        <v>0</v>
      </c>
      <c r="U1061" s="78">
        <f>2.82/365*O1061+'Breakdown Log'!$H$28*Q1061</f>
        <v>0</v>
      </c>
    </row>
    <row r="1062" spans="2:21" ht="14.4" customHeight="1" x14ac:dyDescent="0.4">
      <c r="B1062" s="30">
        <f t="shared" si="101"/>
        <v>1061</v>
      </c>
      <c r="C1062" s="2" t="s">
        <v>151</v>
      </c>
      <c r="D1062" s="2" t="s">
        <v>996</v>
      </c>
      <c r="E1062" s="2">
        <v>1079</v>
      </c>
      <c r="F1062" s="2" t="s">
        <v>996</v>
      </c>
      <c r="G1062" s="2">
        <v>1100</v>
      </c>
      <c r="H1062" s="2">
        <v>6</v>
      </c>
      <c r="I1062" s="2" t="s">
        <v>1002</v>
      </c>
      <c r="J1062" s="31">
        <v>42900</v>
      </c>
      <c r="K1062" s="31">
        <v>44347</v>
      </c>
      <c r="L1062" s="31">
        <v>44926</v>
      </c>
      <c r="M1062" s="2">
        <f t="shared" si="96"/>
        <v>580</v>
      </c>
      <c r="N1062" s="2">
        <f>IFERROR(VLOOKUP($G1062,'Breakdown Log'!$B$3:$E$940,2,FALSE),0)</f>
        <v>0</v>
      </c>
      <c r="O1062" s="2">
        <f>IFERROR(VLOOKUP($G1062,'Breakdown Log'!$B$3:$E$940,3,FALSE),0)</f>
        <v>0</v>
      </c>
      <c r="P1062" s="2">
        <f t="shared" si="97"/>
        <v>215</v>
      </c>
      <c r="Q1062" s="2">
        <f t="shared" si="98"/>
        <v>365</v>
      </c>
      <c r="R1062" s="38">
        <f t="shared" si="99"/>
        <v>1.6610958904109587</v>
      </c>
      <c r="S1062" s="76">
        <f t="shared" si="100"/>
        <v>2.82</v>
      </c>
      <c r="T1062" s="38">
        <f>2.82/365*N1062+'Breakdown Log'!$H$28*P1062</f>
        <v>0</v>
      </c>
      <c r="U1062" s="78">
        <f>2.82/365*O1062+'Breakdown Log'!$H$28*Q1062</f>
        <v>0</v>
      </c>
    </row>
    <row r="1063" spans="2:21" ht="14.4" customHeight="1" x14ac:dyDescent="0.4">
      <c r="B1063" s="30">
        <f t="shared" si="101"/>
        <v>1062</v>
      </c>
      <c r="C1063" s="2" t="s">
        <v>151</v>
      </c>
      <c r="D1063" s="2" t="s">
        <v>996</v>
      </c>
      <c r="E1063" s="2">
        <v>1079</v>
      </c>
      <c r="F1063" s="2" t="s">
        <v>996</v>
      </c>
      <c r="G1063" s="2">
        <v>1101</v>
      </c>
      <c r="H1063" s="2">
        <v>7</v>
      </c>
      <c r="I1063" s="2" t="s">
        <v>1003</v>
      </c>
      <c r="J1063" s="31">
        <v>42775</v>
      </c>
      <c r="K1063" s="31">
        <v>44347</v>
      </c>
      <c r="L1063" s="31">
        <v>44926</v>
      </c>
      <c r="M1063" s="2">
        <f t="shared" si="96"/>
        <v>580</v>
      </c>
      <c r="N1063" s="2">
        <f>IFERROR(VLOOKUP($G1063,'Breakdown Log'!$B$3:$E$940,2,FALSE),0)</f>
        <v>0</v>
      </c>
      <c r="O1063" s="2">
        <f>IFERROR(VLOOKUP($G1063,'Breakdown Log'!$B$3:$E$940,3,FALSE),0)</f>
        <v>0</v>
      </c>
      <c r="P1063" s="2">
        <f t="shared" si="97"/>
        <v>215</v>
      </c>
      <c r="Q1063" s="2">
        <f t="shared" si="98"/>
        <v>365</v>
      </c>
      <c r="R1063" s="38">
        <f t="shared" si="99"/>
        <v>1.6610958904109587</v>
      </c>
      <c r="S1063" s="76">
        <f t="shared" si="100"/>
        <v>2.82</v>
      </c>
      <c r="T1063" s="38">
        <f>2.82/365*N1063+'Breakdown Log'!$H$28*P1063</f>
        <v>0</v>
      </c>
      <c r="U1063" s="78">
        <f>2.82/365*O1063+'Breakdown Log'!$H$28*Q1063</f>
        <v>0</v>
      </c>
    </row>
    <row r="1064" spans="2:21" ht="14.4" customHeight="1" x14ac:dyDescent="0.4">
      <c r="B1064" s="30">
        <f t="shared" si="101"/>
        <v>1063</v>
      </c>
      <c r="C1064" s="2" t="s">
        <v>151</v>
      </c>
      <c r="D1064" s="2" t="s">
        <v>996</v>
      </c>
      <c r="E1064" s="2">
        <v>1079</v>
      </c>
      <c r="F1064" s="2" t="s">
        <v>996</v>
      </c>
      <c r="G1064" s="2">
        <v>1102</v>
      </c>
      <c r="H1064" s="2">
        <v>8</v>
      </c>
      <c r="I1064" s="2" t="s">
        <v>1004</v>
      </c>
      <c r="J1064" s="31">
        <v>42401</v>
      </c>
      <c r="K1064" s="31">
        <v>44347</v>
      </c>
      <c r="L1064" s="31">
        <v>44926</v>
      </c>
      <c r="M1064" s="2">
        <f t="shared" si="96"/>
        <v>580</v>
      </c>
      <c r="N1064" s="2">
        <f>IFERROR(VLOOKUP($G1064,'Breakdown Log'!$B$3:$E$940,2,FALSE),0)</f>
        <v>0</v>
      </c>
      <c r="O1064" s="2">
        <f>IFERROR(VLOOKUP($G1064,'Breakdown Log'!$B$3:$E$940,3,FALSE),0)</f>
        <v>0</v>
      </c>
      <c r="P1064" s="2">
        <f t="shared" si="97"/>
        <v>215</v>
      </c>
      <c r="Q1064" s="2">
        <f t="shared" si="98"/>
        <v>365</v>
      </c>
      <c r="R1064" s="38">
        <f t="shared" si="99"/>
        <v>1.6610958904109587</v>
      </c>
      <c r="S1064" s="76">
        <f t="shared" si="100"/>
        <v>2.82</v>
      </c>
      <c r="T1064" s="38">
        <f>2.82/365*N1064+'Breakdown Log'!$H$28*P1064</f>
        <v>0</v>
      </c>
      <c r="U1064" s="78">
        <f>2.82/365*O1064+'Breakdown Log'!$H$28*Q1064</f>
        <v>0</v>
      </c>
    </row>
    <row r="1065" spans="2:21" ht="14.4" customHeight="1" x14ac:dyDescent="0.4">
      <c r="B1065" s="30">
        <f t="shared" si="101"/>
        <v>1064</v>
      </c>
      <c r="C1065" s="2" t="s">
        <v>151</v>
      </c>
      <c r="D1065" s="2" t="s">
        <v>996</v>
      </c>
      <c r="E1065" s="2">
        <v>1079</v>
      </c>
      <c r="F1065" s="2" t="s">
        <v>996</v>
      </c>
      <c r="G1065" s="2">
        <v>1103</v>
      </c>
      <c r="H1065" s="2">
        <v>9</v>
      </c>
      <c r="I1065" s="2" t="s">
        <v>1005</v>
      </c>
      <c r="J1065" s="31">
        <v>42401</v>
      </c>
      <c r="K1065" s="31">
        <v>44347</v>
      </c>
      <c r="L1065" s="31">
        <v>44926</v>
      </c>
      <c r="M1065" s="2">
        <f t="shared" si="96"/>
        <v>580</v>
      </c>
      <c r="N1065" s="2">
        <f>IFERROR(VLOOKUP($G1065,'Breakdown Log'!$B$3:$E$940,2,FALSE),0)</f>
        <v>0</v>
      </c>
      <c r="O1065" s="2">
        <f>IFERROR(VLOOKUP($G1065,'Breakdown Log'!$B$3:$E$940,3,FALSE),0)</f>
        <v>0</v>
      </c>
      <c r="P1065" s="2">
        <f t="shared" si="97"/>
        <v>215</v>
      </c>
      <c r="Q1065" s="2">
        <f t="shared" si="98"/>
        <v>365</v>
      </c>
      <c r="R1065" s="38">
        <f t="shared" si="99"/>
        <v>1.6610958904109587</v>
      </c>
      <c r="S1065" s="76">
        <f t="shared" si="100"/>
        <v>2.82</v>
      </c>
      <c r="T1065" s="38">
        <f>2.82/365*N1065+'Breakdown Log'!$H$28*P1065</f>
        <v>0</v>
      </c>
      <c r="U1065" s="78">
        <f>2.82/365*O1065+'Breakdown Log'!$H$28*Q1065</f>
        <v>0</v>
      </c>
    </row>
    <row r="1066" spans="2:21" x14ac:dyDescent="0.4">
      <c r="B1066" s="30">
        <f t="shared" si="101"/>
        <v>1065</v>
      </c>
      <c r="C1066" s="2" t="s">
        <v>151</v>
      </c>
      <c r="D1066" s="2" t="s">
        <v>996</v>
      </c>
      <c r="E1066" s="2">
        <v>1079</v>
      </c>
      <c r="F1066" s="2" t="s">
        <v>996</v>
      </c>
      <c r="G1066" s="2">
        <v>1104</v>
      </c>
      <c r="H1066" s="2">
        <v>10</v>
      </c>
      <c r="I1066" s="2" t="s">
        <v>1006</v>
      </c>
      <c r="J1066" s="31">
        <v>42401</v>
      </c>
      <c r="K1066" s="31">
        <v>44347</v>
      </c>
      <c r="L1066" s="31">
        <v>44926</v>
      </c>
      <c r="M1066" s="2">
        <f t="shared" si="96"/>
        <v>580</v>
      </c>
      <c r="N1066" s="2">
        <f>IFERROR(VLOOKUP($G1066,'Breakdown Log'!$B$3:$E$940,2,FALSE),0)</f>
        <v>0</v>
      </c>
      <c r="O1066" s="2">
        <f>IFERROR(VLOOKUP($G1066,'Breakdown Log'!$B$3:$E$940,3,FALSE),0)</f>
        <v>0</v>
      </c>
      <c r="P1066" s="2">
        <f t="shared" si="97"/>
        <v>215</v>
      </c>
      <c r="Q1066" s="2">
        <f t="shared" si="98"/>
        <v>365</v>
      </c>
      <c r="R1066" s="38">
        <f t="shared" si="99"/>
        <v>1.6610958904109587</v>
      </c>
      <c r="S1066" s="76">
        <f t="shared" si="100"/>
        <v>2.82</v>
      </c>
      <c r="T1066" s="38">
        <f>2.82/365*N1066+'Breakdown Log'!$H$28*P1066</f>
        <v>0</v>
      </c>
      <c r="U1066" s="78">
        <f>2.82/365*O1066+'Breakdown Log'!$H$28*Q1066</f>
        <v>0</v>
      </c>
    </row>
    <row r="1067" spans="2:21" ht="14.4" customHeight="1" x14ac:dyDescent="0.4">
      <c r="B1067" s="30">
        <f t="shared" si="101"/>
        <v>1066</v>
      </c>
      <c r="C1067" s="2" t="s">
        <v>151</v>
      </c>
      <c r="D1067" s="2" t="s">
        <v>996</v>
      </c>
      <c r="E1067" s="2">
        <v>1079</v>
      </c>
      <c r="F1067" s="2" t="s">
        <v>996</v>
      </c>
      <c r="G1067" s="2">
        <v>1105</v>
      </c>
      <c r="H1067" s="2">
        <v>11</v>
      </c>
      <c r="I1067" s="2" t="s">
        <v>1007</v>
      </c>
      <c r="J1067" s="31">
        <v>42669</v>
      </c>
      <c r="K1067" s="31">
        <v>44347</v>
      </c>
      <c r="L1067" s="31">
        <v>44926</v>
      </c>
      <c r="M1067" s="2">
        <f t="shared" si="96"/>
        <v>580</v>
      </c>
      <c r="N1067" s="2">
        <f>IFERROR(VLOOKUP($G1067,'Breakdown Log'!$B$3:$E$940,2,FALSE),0)</f>
        <v>0</v>
      </c>
      <c r="O1067" s="2">
        <f>IFERROR(VLOOKUP($G1067,'Breakdown Log'!$B$3:$E$940,3,FALSE),0)</f>
        <v>0</v>
      </c>
      <c r="P1067" s="2">
        <f t="shared" si="97"/>
        <v>215</v>
      </c>
      <c r="Q1067" s="2">
        <f t="shared" si="98"/>
        <v>365</v>
      </c>
      <c r="R1067" s="38">
        <f t="shared" si="99"/>
        <v>1.6610958904109587</v>
      </c>
      <c r="S1067" s="76">
        <f t="shared" si="100"/>
        <v>2.82</v>
      </c>
      <c r="T1067" s="38">
        <f>2.82/365*N1067+'Breakdown Log'!$H$28*P1067</f>
        <v>0</v>
      </c>
      <c r="U1067" s="78">
        <f>2.82/365*O1067+'Breakdown Log'!$H$28*Q1067</f>
        <v>0</v>
      </c>
    </row>
    <row r="1068" spans="2:21" ht="14.4" customHeight="1" x14ac:dyDescent="0.4">
      <c r="B1068" s="30">
        <f t="shared" si="101"/>
        <v>1067</v>
      </c>
      <c r="C1068" s="2" t="s">
        <v>151</v>
      </c>
      <c r="D1068" s="2" t="s">
        <v>996</v>
      </c>
      <c r="E1068" s="2">
        <v>1079</v>
      </c>
      <c r="F1068" s="2" t="s">
        <v>996</v>
      </c>
      <c r="G1068" s="2">
        <v>1106</v>
      </c>
      <c r="H1068" s="2">
        <v>12</v>
      </c>
      <c r="I1068" s="2" t="s">
        <v>1008</v>
      </c>
      <c r="J1068" s="31">
        <v>42623</v>
      </c>
      <c r="K1068" s="31">
        <v>44347</v>
      </c>
      <c r="L1068" s="31">
        <v>44926</v>
      </c>
      <c r="M1068" s="2">
        <f t="shared" si="96"/>
        <v>580</v>
      </c>
      <c r="N1068" s="2">
        <f>IFERROR(VLOOKUP($G1068,'Breakdown Log'!$B$3:$E$940,2,FALSE),0)</f>
        <v>0</v>
      </c>
      <c r="O1068" s="2">
        <f>IFERROR(VLOOKUP($G1068,'Breakdown Log'!$B$3:$E$940,3,FALSE),0)</f>
        <v>0</v>
      </c>
      <c r="P1068" s="2">
        <f t="shared" si="97"/>
        <v>215</v>
      </c>
      <c r="Q1068" s="2">
        <f t="shared" si="98"/>
        <v>365</v>
      </c>
      <c r="R1068" s="38">
        <f t="shared" si="99"/>
        <v>1.6610958904109587</v>
      </c>
      <c r="S1068" s="76">
        <f t="shared" si="100"/>
        <v>2.82</v>
      </c>
      <c r="T1068" s="38">
        <f>2.82/365*N1068+'Breakdown Log'!$H$28*P1068</f>
        <v>0</v>
      </c>
      <c r="U1068" s="78">
        <f>2.82/365*O1068+'Breakdown Log'!$H$28*Q1068</f>
        <v>0</v>
      </c>
    </row>
    <row r="1069" spans="2:21" ht="14.4" customHeight="1" x14ac:dyDescent="0.4">
      <c r="B1069" s="30">
        <f t="shared" si="101"/>
        <v>1068</v>
      </c>
      <c r="C1069" s="2" t="s">
        <v>151</v>
      </c>
      <c r="D1069" s="2" t="s">
        <v>996</v>
      </c>
      <c r="E1069" s="2">
        <v>1079</v>
      </c>
      <c r="F1069" s="2" t="s">
        <v>996</v>
      </c>
      <c r="G1069" s="2">
        <v>1107</v>
      </c>
      <c r="H1069" s="2">
        <v>13</v>
      </c>
      <c r="I1069" s="2" t="s">
        <v>1009</v>
      </c>
      <c r="J1069" s="31">
        <v>42623</v>
      </c>
      <c r="K1069" s="31">
        <v>44347</v>
      </c>
      <c r="L1069" s="31">
        <v>44926</v>
      </c>
      <c r="M1069" s="2">
        <f t="shared" si="96"/>
        <v>580</v>
      </c>
      <c r="N1069" s="2">
        <f>IFERROR(VLOOKUP($G1069,'Breakdown Log'!$B$3:$E$940,2,FALSE),0)</f>
        <v>0</v>
      </c>
      <c r="O1069" s="2">
        <f>IFERROR(VLOOKUP($G1069,'Breakdown Log'!$B$3:$E$940,3,FALSE),0)</f>
        <v>0</v>
      </c>
      <c r="P1069" s="2">
        <f t="shared" si="97"/>
        <v>215</v>
      </c>
      <c r="Q1069" s="2">
        <f t="shared" si="98"/>
        <v>365</v>
      </c>
      <c r="R1069" s="38">
        <f t="shared" si="99"/>
        <v>1.6610958904109587</v>
      </c>
      <c r="S1069" s="76">
        <f t="shared" si="100"/>
        <v>2.82</v>
      </c>
      <c r="T1069" s="38">
        <f>2.82/365*N1069+'Breakdown Log'!$H$28*P1069</f>
        <v>0</v>
      </c>
      <c r="U1069" s="78">
        <f>2.82/365*O1069+'Breakdown Log'!$H$28*Q1069</f>
        <v>0</v>
      </c>
    </row>
    <row r="1070" spans="2:21" ht="14.4" customHeight="1" x14ac:dyDescent="0.4">
      <c r="B1070" s="30">
        <f t="shared" si="101"/>
        <v>1069</v>
      </c>
      <c r="C1070" s="2" t="s">
        <v>151</v>
      </c>
      <c r="D1070" s="2" t="s">
        <v>996</v>
      </c>
      <c r="E1070" s="2">
        <v>1079</v>
      </c>
      <c r="F1070" s="2" t="s">
        <v>996</v>
      </c>
      <c r="G1070" s="2">
        <v>1108</v>
      </c>
      <c r="H1070" s="2">
        <v>14</v>
      </c>
      <c r="I1070" s="2" t="s">
        <v>1010</v>
      </c>
      <c r="J1070" s="31">
        <v>42402</v>
      </c>
      <c r="K1070" s="31">
        <v>44347</v>
      </c>
      <c r="L1070" s="31">
        <v>44926</v>
      </c>
      <c r="M1070" s="2">
        <f t="shared" si="96"/>
        <v>580</v>
      </c>
      <c r="N1070" s="2">
        <f>IFERROR(VLOOKUP($G1070,'Breakdown Log'!$B$3:$E$940,2,FALSE),0)</f>
        <v>0</v>
      </c>
      <c r="O1070" s="2">
        <f>IFERROR(VLOOKUP($G1070,'Breakdown Log'!$B$3:$E$940,3,FALSE),0)</f>
        <v>0</v>
      </c>
      <c r="P1070" s="2">
        <f t="shared" si="97"/>
        <v>215</v>
      </c>
      <c r="Q1070" s="2">
        <f t="shared" si="98"/>
        <v>365</v>
      </c>
      <c r="R1070" s="38">
        <f t="shared" si="99"/>
        <v>1.6610958904109587</v>
      </c>
      <c r="S1070" s="76">
        <f t="shared" si="100"/>
        <v>2.82</v>
      </c>
      <c r="T1070" s="38">
        <f>2.82/365*N1070+'Breakdown Log'!$H$28*P1070</f>
        <v>0</v>
      </c>
      <c r="U1070" s="78">
        <f>2.82/365*O1070+'Breakdown Log'!$H$28*Q1070</f>
        <v>0</v>
      </c>
    </row>
    <row r="1071" spans="2:21" ht="14.4" customHeight="1" x14ac:dyDescent="0.4">
      <c r="B1071" s="30">
        <f t="shared" si="101"/>
        <v>1070</v>
      </c>
      <c r="C1071" s="2" t="s">
        <v>151</v>
      </c>
      <c r="D1071" s="2" t="s">
        <v>996</v>
      </c>
      <c r="E1071" s="2">
        <v>1079</v>
      </c>
      <c r="F1071" s="2" t="s">
        <v>996</v>
      </c>
      <c r="G1071" s="2">
        <v>1109</v>
      </c>
      <c r="H1071" s="2">
        <v>15</v>
      </c>
      <c r="I1071" s="2" t="s">
        <v>1011</v>
      </c>
      <c r="J1071" s="31">
        <v>42402</v>
      </c>
      <c r="K1071" s="31">
        <v>44347</v>
      </c>
      <c r="L1071" s="31">
        <v>44926</v>
      </c>
      <c r="M1071" s="2">
        <f t="shared" si="96"/>
        <v>580</v>
      </c>
      <c r="N1071" s="2">
        <f>IFERROR(VLOOKUP($G1071,'Breakdown Log'!$B$3:$E$940,2,FALSE),0)</f>
        <v>0</v>
      </c>
      <c r="O1071" s="2">
        <f>IFERROR(VLOOKUP($G1071,'Breakdown Log'!$B$3:$E$940,3,FALSE),0)</f>
        <v>0</v>
      </c>
      <c r="P1071" s="2">
        <f t="shared" si="97"/>
        <v>215</v>
      </c>
      <c r="Q1071" s="2">
        <f t="shared" si="98"/>
        <v>365</v>
      </c>
      <c r="R1071" s="38">
        <f t="shared" si="99"/>
        <v>1.6610958904109587</v>
      </c>
      <c r="S1071" s="76">
        <f t="shared" si="100"/>
        <v>2.82</v>
      </c>
      <c r="T1071" s="38">
        <f>2.82/365*N1071+'Breakdown Log'!$H$28*P1071</f>
        <v>0</v>
      </c>
      <c r="U1071" s="78">
        <f>2.82/365*O1071+'Breakdown Log'!$H$28*Q1071</f>
        <v>0</v>
      </c>
    </row>
    <row r="1072" spans="2:21" ht="14.4" customHeight="1" x14ac:dyDescent="0.4">
      <c r="B1072" s="30">
        <f t="shared" si="101"/>
        <v>1071</v>
      </c>
      <c r="C1072" s="2" t="s">
        <v>12</v>
      </c>
      <c r="D1072" s="2" t="s">
        <v>317</v>
      </c>
      <c r="E1072" s="2">
        <v>81</v>
      </c>
      <c r="F1072" s="2" t="s">
        <v>317</v>
      </c>
      <c r="G1072" s="2">
        <v>1114</v>
      </c>
      <c r="H1072" s="2">
        <v>5</v>
      </c>
      <c r="I1072" s="2" t="s">
        <v>1012</v>
      </c>
      <c r="J1072" s="31">
        <v>42328</v>
      </c>
      <c r="K1072" s="31">
        <v>44347</v>
      </c>
      <c r="L1072" s="31">
        <v>44926</v>
      </c>
      <c r="M1072" s="2">
        <f t="shared" si="96"/>
        <v>580</v>
      </c>
      <c r="N1072" s="2">
        <f>IFERROR(VLOOKUP($G1072,'Breakdown Log'!$B$3:$E$940,2,FALSE),0)</f>
        <v>0</v>
      </c>
      <c r="O1072" s="2">
        <f>IFERROR(VLOOKUP($G1072,'Breakdown Log'!$B$3:$E$940,3,FALSE),0)</f>
        <v>1</v>
      </c>
      <c r="P1072" s="2">
        <f t="shared" si="97"/>
        <v>215</v>
      </c>
      <c r="Q1072" s="2">
        <f t="shared" si="98"/>
        <v>364</v>
      </c>
      <c r="R1072" s="38">
        <f t="shared" si="99"/>
        <v>1.6610958904109587</v>
      </c>
      <c r="S1072" s="76">
        <f t="shared" si="100"/>
        <v>2.82</v>
      </c>
      <c r="T1072" s="38">
        <f>2.82/365*N1072+'Breakdown Log'!$H$28*P1072</f>
        <v>0</v>
      </c>
      <c r="U1072" s="78">
        <f>2.82/365*O1072+'Breakdown Log'!$H$28*Q1072</f>
        <v>7.7260273972602732E-3</v>
      </c>
    </row>
    <row r="1073" spans="2:21" x14ac:dyDescent="0.4">
      <c r="B1073" s="30">
        <f t="shared" si="101"/>
        <v>1072</v>
      </c>
      <c r="C1073" s="2" t="s">
        <v>12</v>
      </c>
      <c r="D1073" s="2" t="s">
        <v>317</v>
      </c>
      <c r="E1073" s="2">
        <v>81</v>
      </c>
      <c r="F1073" s="2" t="s">
        <v>317</v>
      </c>
      <c r="G1073" s="2">
        <v>1115</v>
      </c>
      <c r="H1073" s="2">
        <v>6</v>
      </c>
      <c r="I1073" s="2" t="s">
        <v>1013</v>
      </c>
      <c r="J1073" s="31">
        <v>42358</v>
      </c>
      <c r="K1073" s="31">
        <v>44347</v>
      </c>
      <c r="L1073" s="31">
        <v>44926</v>
      </c>
      <c r="M1073" s="2">
        <f t="shared" si="96"/>
        <v>580</v>
      </c>
      <c r="N1073" s="2">
        <f>IFERROR(VLOOKUP($G1073,'Breakdown Log'!$B$3:$E$940,2,FALSE),0)</f>
        <v>0</v>
      </c>
      <c r="O1073" s="2">
        <f>IFERROR(VLOOKUP($G1073,'Breakdown Log'!$B$3:$E$940,3,FALSE),0)</f>
        <v>0</v>
      </c>
      <c r="P1073" s="2">
        <f t="shared" si="97"/>
        <v>215</v>
      </c>
      <c r="Q1073" s="2">
        <f t="shared" si="98"/>
        <v>365</v>
      </c>
      <c r="R1073" s="38">
        <f t="shared" si="99"/>
        <v>1.6610958904109587</v>
      </c>
      <c r="S1073" s="76">
        <f t="shared" si="100"/>
        <v>2.82</v>
      </c>
      <c r="T1073" s="38">
        <f>2.82/365*N1073+'Breakdown Log'!$H$28*P1073</f>
        <v>0</v>
      </c>
      <c r="U1073" s="78">
        <f>2.82/365*O1073+'Breakdown Log'!$H$28*Q1073</f>
        <v>0</v>
      </c>
    </row>
    <row r="1074" spans="2:21" x14ac:dyDescent="0.4">
      <c r="B1074" s="30">
        <f t="shared" si="101"/>
        <v>1073</v>
      </c>
      <c r="C1074" s="2" t="s">
        <v>12</v>
      </c>
      <c r="D1074" s="2" t="s">
        <v>317</v>
      </c>
      <c r="E1074" s="2">
        <v>81</v>
      </c>
      <c r="F1074" s="2" t="s">
        <v>317</v>
      </c>
      <c r="G1074" s="2">
        <v>1116</v>
      </c>
      <c r="H1074" s="2">
        <v>7</v>
      </c>
      <c r="I1074" s="2" t="s">
        <v>342</v>
      </c>
      <c r="J1074" s="31">
        <v>42303</v>
      </c>
      <c r="K1074" s="31">
        <v>44347</v>
      </c>
      <c r="L1074" s="31">
        <v>44926</v>
      </c>
      <c r="M1074" s="2">
        <f t="shared" si="96"/>
        <v>580</v>
      </c>
      <c r="N1074" s="2">
        <f>IFERROR(VLOOKUP($G1074,'Breakdown Log'!$B$3:$E$940,2,FALSE),0)</f>
        <v>0</v>
      </c>
      <c r="O1074" s="2">
        <f>IFERROR(VLOOKUP($G1074,'Breakdown Log'!$B$3:$E$940,3,FALSE),0)</f>
        <v>1</v>
      </c>
      <c r="P1074" s="2">
        <f t="shared" si="97"/>
        <v>215</v>
      </c>
      <c r="Q1074" s="2">
        <f t="shared" si="98"/>
        <v>364</v>
      </c>
      <c r="R1074" s="38">
        <f t="shared" si="99"/>
        <v>1.6610958904109587</v>
      </c>
      <c r="S1074" s="76">
        <f t="shared" si="100"/>
        <v>2.82</v>
      </c>
      <c r="T1074" s="38">
        <f>2.82/365*N1074+'Breakdown Log'!$H$28*P1074</f>
        <v>0</v>
      </c>
      <c r="U1074" s="78">
        <f>2.82/365*O1074+'Breakdown Log'!$H$28*Q1074</f>
        <v>7.7260273972602732E-3</v>
      </c>
    </row>
    <row r="1075" spans="2:21" ht="14.4" customHeight="1" x14ac:dyDescent="0.4">
      <c r="B1075" s="30">
        <f t="shared" si="101"/>
        <v>1074</v>
      </c>
      <c r="C1075" s="2" t="s">
        <v>12</v>
      </c>
      <c r="D1075" s="2" t="s">
        <v>317</v>
      </c>
      <c r="E1075" s="2">
        <v>81</v>
      </c>
      <c r="F1075" s="2" t="s">
        <v>317</v>
      </c>
      <c r="G1075" s="2">
        <v>1117</v>
      </c>
      <c r="H1075" s="2">
        <v>8</v>
      </c>
      <c r="I1075" s="2" t="s">
        <v>1014</v>
      </c>
      <c r="J1075" s="31">
        <v>42358</v>
      </c>
      <c r="K1075" s="31">
        <v>44347</v>
      </c>
      <c r="L1075" s="31">
        <v>44926</v>
      </c>
      <c r="M1075" s="2">
        <f t="shared" si="96"/>
        <v>580</v>
      </c>
      <c r="N1075" s="2">
        <f>IFERROR(VLOOKUP($G1075,'Breakdown Log'!$B$3:$E$940,2,FALSE),0)</f>
        <v>0</v>
      </c>
      <c r="O1075" s="2">
        <f>IFERROR(VLOOKUP($G1075,'Breakdown Log'!$B$3:$E$940,3,FALSE),0)</f>
        <v>0</v>
      </c>
      <c r="P1075" s="2">
        <f t="shared" si="97"/>
        <v>215</v>
      </c>
      <c r="Q1075" s="2">
        <f t="shared" si="98"/>
        <v>365</v>
      </c>
      <c r="R1075" s="38">
        <f t="shared" si="99"/>
        <v>1.6610958904109587</v>
      </c>
      <c r="S1075" s="76">
        <f t="shared" si="100"/>
        <v>2.82</v>
      </c>
      <c r="T1075" s="38">
        <f>2.82/365*N1075+'Breakdown Log'!$H$28*P1075</f>
        <v>0</v>
      </c>
      <c r="U1075" s="78">
        <f>2.82/365*O1075+'Breakdown Log'!$H$28*Q1075</f>
        <v>0</v>
      </c>
    </row>
    <row r="1076" spans="2:21" ht="14.4" customHeight="1" x14ac:dyDescent="0.4">
      <c r="B1076" s="30">
        <f t="shared" si="101"/>
        <v>1075</v>
      </c>
      <c r="C1076" s="2" t="s">
        <v>12</v>
      </c>
      <c r="D1076" s="2" t="s">
        <v>317</v>
      </c>
      <c r="E1076" s="2">
        <v>81</v>
      </c>
      <c r="F1076" s="2" t="s">
        <v>317</v>
      </c>
      <c r="G1076" s="2">
        <v>1118</v>
      </c>
      <c r="H1076" s="2">
        <v>9</v>
      </c>
      <c r="I1076" s="2" t="s">
        <v>321</v>
      </c>
      <c r="J1076" s="31">
        <v>42332</v>
      </c>
      <c r="K1076" s="31">
        <v>44347</v>
      </c>
      <c r="L1076" s="31">
        <v>44926</v>
      </c>
      <c r="M1076" s="2">
        <f t="shared" si="96"/>
        <v>580</v>
      </c>
      <c r="N1076" s="2">
        <f>IFERROR(VLOOKUP($G1076,'Breakdown Log'!$B$3:$E$940,2,FALSE),0)</f>
        <v>0</v>
      </c>
      <c r="O1076" s="2">
        <f>IFERROR(VLOOKUP($G1076,'Breakdown Log'!$B$3:$E$940,3,FALSE),0)</f>
        <v>0</v>
      </c>
      <c r="P1076" s="2">
        <f t="shared" si="97"/>
        <v>215</v>
      </c>
      <c r="Q1076" s="2">
        <f t="shared" si="98"/>
        <v>365</v>
      </c>
      <c r="R1076" s="38">
        <f t="shared" si="99"/>
        <v>1.6610958904109587</v>
      </c>
      <c r="S1076" s="76">
        <f t="shared" si="100"/>
        <v>2.82</v>
      </c>
      <c r="T1076" s="38">
        <f>2.82/365*N1076+'Breakdown Log'!$H$28*P1076</f>
        <v>0</v>
      </c>
      <c r="U1076" s="78">
        <f>2.82/365*O1076+'Breakdown Log'!$H$28*Q1076</f>
        <v>0</v>
      </c>
    </row>
    <row r="1077" spans="2:21" ht="14.4" customHeight="1" x14ac:dyDescent="0.4">
      <c r="B1077" s="30">
        <f t="shared" si="101"/>
        <v>1076</v>
      </c>
      <c r="C1077" s="2" t="s">
        <v>12</v>
      </c>
      <c r="D1077" s="2" t="s">
        <v>317</v>
      </c>
      <c r="E1077" s="2">
        <v>81</v>
      </c>
      <c r="F1077" s="2" t="s">
        <v>317</v>
      </c>
      <c r="G1077" s="2">
        <v>1119</v>
      </c>
      <c r="H1077" s="2">
        <v>10</v>
      </c>
      <c r="I1077" s="2" t="s">
        <v>1015</v>
      </c>
      <c r="J1077" s="31">
        <v>42343</v>
      </c>
      <c r="K1077" s="31">
        <v>44347</v>
      </c>
      <c r="L1077" s="31">
        <v>44926</v>
      </c>
      <c r="M1077" s="2">
        <f t="shared" si="96"/>
        <v>580</v>
      </c>
      <c r="N1077" s="2">
        <f>IFERROR(VLOOKUP($G1077,'Breakdown Log'!$B$3:$E$940,2,FALSE),0)</f>
        <v>0</v>
      </c>
      <c r="O1077" s="2">
        <f>IFERROR(VLOOKUP($G1077,'Breakdown Log'!$B$3:$E$940,3,FALSE),0)</f>
        <v>0</v>
      </c>
      <c r="P1077" s="2">
        <f t="shared" si="97"/>
        <v>215</v>
      </c>
      <c r="Q1077" s="2">
        <f t="shared" si="98"/>
        <v>365</v>
      </c>
      <c r="R1077" s="38">
        <f t="shared" si="99"/>
        <v>1.6610958904109587</v>
      </c>
      <c r="S1077" s="76">
        <f t="shared" si="100"/>
        <v>2.82</v>
      </c>
      <c r="T1077" s="38">
        <f>2.82/365*N1077+'Breakdown Log'!$H$28*P1077</f>
        <v>0</v>
      </c>
      <c r="U1077" s="78">
        <f>2.82/365*O1077+'Breakdown Log'!$H$28*Q1077</f>
        <v>0</v>
      </c>
    </row>
    <row r="1078" spans="2:21" ht="14.4" customHeight="1" x14ac:dyDescent="0.4">
      <c r="B1078" s="30">
        <f t="shared" si="101"/>
        <v>1077</v>
      </c>
      <c r="C1078" s="2" t="s">
        <v>12</v>
      </c>
      <c r="D1078" s="2" t="s">
        <v>317</v>
      </c>
      <c r="E1078" s="2">
        <v>81</v>
      </c>
      <c r="F1078" s="2" t="s">
        <v>317</v>
      </c>
      <c r="G1078" s="2">
        <v>1120</v>
      </c>
      <c r="H1078" s="2">
        <v>11</v>
      </c>
      <c r="I1078" s="2" t="s">
        <v>561</v>
      </c>
      <c r="J1078" s="31">
        <v>42303</v>
      </c>
      <c r="K1078" s="31">
        <v>44347</v>
      </c>
      <c r="L1078" s="31">
        <v>44926</v>
      </c>
      <c r="M1078" s="2">
        <f t="shared" si="96"/>
        <v>580</v>
      </c>
      <c r="N1078" s="2">
        <f>IFERROR(VLOOKUP($G1078,'Breakdown Log'!$B$3:$E$940,2,FALSE),0)</f>
        <v>0</v>
      </c>
      <c r="O1078" s="2">
        <f>IFERROR(VLOOKUP($G1078,'Breakdown Log'!$B$3:$E$940,3,FALSE),0)</f>
        <v>0</v>
      </c>
      <c r="P1078" s="2">
        <f t="shared" si="97"/>
        <v>215</v>
      </c>
      <c r="Q1078" s="2">
        <f t="shared" si="98"/>
        <v>365</v>
      </c>
      <c r="R1078" s="38">
        <f t="shared" si="99"/>
        <v>1.6610958904109587</v>
      </c>
      <c r="S1078" s="76">
        <f t="shared" si="100"/>
        <v>2.82</v>
      </c>
      <c r="T1078" s="38">
        <f>2.82/365*N1078+'Breakdown Log'!$H$28*P1078</f>
        <v>0</v>
      </c>
      <c r="U1078" s="78">
        <f>2.82/365*O1078+'Breakdown Log'!$H$28*Q1078</f>
        <v>0</v>
      </c>
    </row>
    <row r="1079" spans="2:21" ht="14.4" customHeight="1" x14ac:dyDescent="0.4">
      <c r="B1079" s="30">
        <f t="shared" si="101"/>
        <v>1078</v>
      </c>
      <c r="C1079" s="2" t="s">
        <v>12</v>
      </c>
      <c r="D1079" s="2" t="s">
        <v>317</v>
      </c>
      <c r="E1079" s="2">
        <v>81</v>
      </c>
      <c r="F1079" s="2" t="s">
        <v>317</v>
      </c>
      <c r="G1079" s="2">
        <v>1121</v>
      </c>
      <c r="H1079" s="2">
        <v>12</v>
      </c>
      <c r="I1079" s="2" t="s">
        <v>1016</v>
      </c>
      <c r="J1079" s="31">
        <v>42433</v>
      </c>
      <c r="K1079" s="31">
        <v>44347</v>
      </c>
      <c r="L1079" s="31">
        <v>44926</v>
      </c>
      <c r="M1079" s="2">
        <f t="shared" si="96"/>
        <v>580</v>
      </c>
      <c r="N1079" s="2">
        <f>IFERROR(VLOOKUP($G1079,'Breakdown Log'!$B$3:$E$940,2,FALSE),0)</f>
        <v>68</v>
      </c>
      <c r="O1079" s="2">
        <f>IFERROR(VLOOKUP($G1079,'Breakdown Log'!$B$3:$E$940,3,FALSE),0)</f>
        <v>0</v>
      </c>
      <c r="P1079" s="2">
        <f t="shared" si="97"/>
        <v>147</v>
      </c>
      <c r="Q1079" s="2">
        <f t="shared" si="98"/>
        <v>365</v>
      </c>
      <c r="R1079" s="38">
        <f t="shared" si="99"/>
        <v>1.6610958904109587</v>
      </c>
      <c r="S1079" s="76">
        <f t="shared" si="100"/>
        <v>2.82</v>
      </c>
      <c r="T1079" s="38">
        <f>2.82/365*N1079+'Breakdown Log'!$H$28*P1079</f>
        <v>0.52536986301369859</v>
      </c>
      <c r="U1079" s="78">
        <f>2.82/365*O1079+'Breakdown Log'!$H$28*Q1079</f>
        <v>0</v>
      </c>
    </row>
    <row r="1080" spans="2:21" ht="14.4" customHeight="1" x14ac:dyDescent="0.4">
      <c r="B1080" s="30">
        <f t="shared" si="101"/>
        <v>1079</v>
      </c>
      <c r="C1080" s="2" t="s">
        <v>302</v>
      </c>
      <c r="D1080" s="2" t="s">
        <v>875</v>
      </c>
      <c r="E1080" s="2">
        <v>1039</v>
      </c>
      <c r="F1080" s="2" t="s">
        <v>883</v>
      </c>
      <c r="G1080" s="2">
        <v>1122</v>
      </c>
      <c r="H1080" s="2">
        <v>15</v>
      </c>
      <c r="I1080" s="2" t="s">
        <v>1017</v>
      </c>
      <c r="J1080" s="31">
        <v>42287</v>
      </c>
      <c r="K1080" s="31">
        <v>44347</v>
      </c>
      <c r="L1080" s="31">
        <v>44926</v>
      </c>
      <c r="M1080" s="2">
        <f t="shared" si="96"/>
        <v>580</v>
      </c>
      <c r="N1080" s="2">
        <f>IFERROR(VLOOKUP($G1080,'Breakdown Log'!$B$3:$E$940,2,FALSE),0)</f>
        <v>173</v>
      </c>
      <c r="O1080" s="2">
        <f>IFERROR(VLOOKUP($G1080,'Breakdown Log'!$B$3:$E$940,3,FALSE),0)</f>
        <v>0</v>
      </c>
      <c r="P1080" s="2">
        <f t="shared" si="97"/>
        <v>42</v>
      </c>
      <c r="Q1080" s="2">
        <f t="shared" si="98"/>
        <v>365</v>
      </c>
      <c r="R1080" s="38">
        <f t="shared" si="99"/>
        <v>1.6610958904109587</v>
      </c>
      <c r="S1080" s="76">
        <f t="shared" si="100"/>
        <v>2.82</v>
      </c>
      <c r="T1080" s="38">
        <f>2.82/365*N1080+'Breakdown Log'!$H$28*P1080</f>
        <v>1.3366027397260272</v>
      </c>
      <c r="U1080" s="78">
        <f>2.82/365*O1080+'Breakdown Log'!$H$28*Q1080</f>
        <v>0</v>
      </c>
    </row>
    <row r="1081" spans="2:21" ht="14.4" customHeight="1" x14ac:dyDescent="0.4">
      <c r="B1081" s="30">
        <f t="shared" si="101"/>
        <v>1080</v>
      </c>
      <c r="C1081" s="2" t="s">
        <v>12</v>
      </c>
      <c r="D1081" s="2" t="s">
        <v>317</v>
      </c>
      <c r="E1081" s="2">
        <v>81</v>
      </c>
      <c r="F1081" s="2" t="s">
        <v>317</v>
      </c>
      <c r="G1081" s="2">
        <v>1123</v>
      </c>
      <c r="H1081" s="2">
        <v>14</v>
      </c>
      <c r="I1081" s="2" t="s">
        <v>1018</v>
      </c>
      <c r="J1081" s="31">
        <v>42503</v>
      </c>
      <c r="K1081" s="31">
        <v>44347</v>
      </c>
      <c r="L1081" s="31">
        <v>44926</v>
      </c>
      <c r="M1081" s="2">
        <f t="shared" si="96"/>
        <v>580</v>
      </c>
      <c r="N1081" s="2">
        <f>IFERROR(VLOOKUP($G1081,'Breakdown Log'!$B$3:$E$940,2,FALSE),0)</f>
        <v>215</v>
      </c>
      <c r="O1081" s="2">
        <f>IFERROR(VLOOKUP($G1081,'Breakdown Log'!$B$3:$E$940,3,FALSE),0)</f>
        <v>365</v>
      </c>
      <c r="P1081" s="2">
        <f t="shared" si="97"/>
        <v>0</v>
      </c>
      <c r="Q1081" s="2">
        <f t="shared" si="98"/>
        <v>0</v>
      </c>
      <c r="R1081" s="38">
        <f t="shared" si="99"/>
        <v>1.6610958904109587</v>
      </c>
      <c r="S1081" s="76">
        <f t="shared" si="100"/>
        <v>2.82</v>
      </c>
      <c r="T1081" s="38">
        <f>2.82/365*N1081+'Breakdown Log'!$H$28*P1081</f>
        <v>1.6610958904109587</v>
      </c>
      <c r="U1081" s="78">
        <f>2.82/365*O1081+'Breakdown Log'!$H$28*Q1081</f>
        <v>2.82</v>
      </c>
    </row>
    <row r="1082" spans="2:21" ht="14.4" customHeight="1" x14ac:dyDescent="0.4">
      <c r="B1082" s="30">
        <f t="shared" si="101"/>
        <v>1081</v>
      </c>
      <c r="C1082" s="2" t="s">
        <v>12</v>
      </c>
      <c r="D1082" s="2" t="s">
        <v>317</v>
      </c>
      <c r="E1082" s="2">
        <v>81</v>
      </c>
      <c r="F1082" s="2" t="s">
        <v>317</v>
      </c>
      <c r="G1082" s="2">
        <v>1124</v>
      </c>
      <c r="H1082" s="2">
        <v>15</v>
      </c>
      <c r="I1082" s="2" t="s">
        <v>1019</v>
      </c>
      <c r="J1082" s="31">
        <v>42303</v>
      </c>
      <c r="K1082" s="31">
        <v>44347</v>
      </c>
      <c r="L1082" s="31">
        <v>44926</v>
      </c>
      <c r="M1082" s="2">
        <f t="shared" si="96"/>
        <v>580</v>
      </c>
      <c r="N1082" s="2">
        <f>IFERROR(VLOOKUP($G1082,'Breakdown Log'!$B$3:$E$940,2,FALSE),0)</f>
        <v>0</v>
      </c>
      <c r="O1082" s="2">
        <f>IFERROR(VLOOKUP($G1082,'Breakdown Log'!$B$3:$E$940,3,FALSE),0)</f>
        <v>0</v>
      </c>
      <c r="P1082" s="2">
        <f t="shared" si="97"/>
        <v>215</v>
      </c>
      <c r="Q1082" s="2">
        <f t="shared" si="98"/>
        <v>365</v>
      </c>
      <c r="R1082" s="38">
        <f t="shared" si="99"/>
        <v>1.6610958904109587</v>
      </c>
      <c r="S1082" s="76">
        <f t="shared" si="100"/>
        <v>2.82</v>
      </c>
      <c r="T1082" s="38">
        <f>2.82/365*N1082+'Breakdown Log'!$H$28*P1082</f>
        <v>0</v>
      </c>
      <c r="U1082" s="78">
        <f>2.82/365*O1082+'Breakdown Log'!$H$28*Q1082</f>
        <v>0</v>
      </c>
    </row>
    <row r="1083" spans="2:21" ht="14.4" customHeight="1" x14ac:dyDescent="0.4">
      <c r="B1083" s="30">
        <f t="shared" si="101"/>
        <v>1082</v>
      </c>
      <c r="C1083" s="2" t="s">
        <v>12</v>
      </c>
      <c r="D1083" s="2" t="s">
        <v>317</v>
      </c>
      <c r="E1083" s="2">
        <v>81</v>
      </c>
      <c r="F1083" s="2" t="s">
        <v>317</v>
      </c>
      <c r="G1083" s="2">
        <v>1125</v>
      </c>
      <c r="H1083" s="2">
        <v>24</v>
      </c>
      <c r="I1083" s="2" t="s">
        <v>1020</v>
      </c>
      <c r="J1083" s="31">
        <v>42303</v>
      </c>
      <c r="K1083" s="31">
        <v>44347</v>
      </c>
      <c r="L1083" s="31">
        <v>44926</v>
      </c>
      <c r="M1083" s="2">
        <f t="shared" si="96"/>
        <v>580</v>
      </c>
      <c r="N1083" s="2">
        <f>IFERROR(VLOOKUP($G1083,'Breakdown Log'!$B$3:$E$940,2,FALSE),0)</f>
        <v>0</v>
      </c>
      <c r="O1083" s="2">
        <f>IFERROR(VLOOKUP($G1083,'Breakdown Log'!$B$3:$E$940,3,FALSE),0)</f>
        <v>0</v>
      </c>
      <c r="P1083" s="2">
        <f t="shared" si="97"/>
        <v>215</v>
      </c>
      <c r="Q1083" s="2">
        <f t="shared" si="98"/>
        <v>365</v>
      </c>
      <c r="R1083" s="38">
        <f t="shared" si="99"/>
        <v>1.6610958904109587</v>
      </c>
      <c r="S1083" s="76">
        <f t="shared" si="100"/>
        <v>2.82</v>
      </c>
      <c r="T1083" s="38">
        <f>2.82/365*N1083+'Breakdown Log'!$H$28*P1083</f>
        <v>0</v>
      </c>
      <c r="U1083" s="78">
        <f>2.82/365*O1083+'Breakdown Log'!$H$28*Q1083</f>
        <v>0</v>
      </c>
    </row>
    <row r="1084" spans="2:21" ht="14.4" customHeight="1" x14ac:dyDescent="0.4">
      <c r="B1084" s="30">
        <f t="shared" si="101"/>
        <v>1083</v>
      </c>
      <c r="C1084" s="2" t="s">
        <v>12</v>
      </c>
      <c r="D1084" s="2" t="s">
        <v>317</v>
      </c>
      <c r="E1084" s="2">
        <v>81</v>
      </c>
      <c r="F1084" s="2" t="s">
        <v>317</v>
      </c>
      <c r="G1084" s="2">
        <v>1126</v>
      </c>
      <c r="H1084" s="2">
        <v>16</v>
      </c>
      <c r="I1084" s="2" t="s">
        <v>1021</v>
      </c>
      <c r="J1084" s="31">
        <v>42503</v>
      </c>
      <c r="K1084" s="31">
        <v>44347</v>
      </c>
      <c r="L1084" s="31">
        <v>44926</v>
      </c>
      <c r="M1084" s="2">
        <f t="shared" si="96"/>
        <v>580</v>
      </c>
      <c r="N1084" s="2">
        <f>IFERROR(VLOOKUP($G1084,'Breakdown Log'!$B$3:$E$940,2,FALSE),0)</f>
        <v>66</v>
      </c>
      <c r="O1084" s="2">
        <f>IFERROR(VLOOKUP($G1084,'Breakdown Log'!$B$3:$E$940,3,FALSE),0)</f>
        <v>0</v>
      </c>
      <c r="P1084" s="2">
        <f t="shared" si="97"/>
        <v>149</v>
      </c>
      <c r="Q1084" s="2">
        <f t="shared" si="98"/>
        <v>365</v>
      </c>
      <c r="R1084" s="38">
        <f t="shared" si="99"/>
        <v>1.6610958904109587</v>
      </c>
      <c r="S1084" s="76">
        <f t="shared" si="100"/>
        <v>2.82</v>
      </c>
      <c r="T1084" s="38">
        <f>2.82/365*N1084+'Breakdown Log'!$H$28*P1084</f>
        <v>0.50991780821917798</v>
      </c>
      <c r="U1084" s="78">
        <f>2.82/365*O1084+'Breakdown Log'!$H$28*Q1084</f>
        <v>0</v>
      </c>
    </row>
    <row r="1085" spans="2:21" ht="14.4" customHeight="1" x14ac:dyDescent="0.4">
      <c r="B1085" s="30">
        <f t="shared" si="101"/>
        <v>1084</v>
      </c>
      <c r="C1085" s="2" t="s">
        <v>12</v>
      </c>
      <c r="D1085" s="2" t="s">
        <v>317</v>
      </c>
      <c r="E1085" s="2">
        <v>81</v>
      </c>
      <c r="F1085" s="2" t="s">
        <v>317</v>
      </c>
      <c r="G1085" s="2">
        <v>1127</v>
      </c>
      <c r="H1085" s="2">
        <v>17</v>
      </c>
      <c r="I1085" s="2" t="s">
        <v>1022</v>
      </c>
      <c r="J1085" s="31">
        <v>42331</v>
      </c>
      <c r="K1085" s="31">
        <v>44347</v>
      </c>
      <c r="L1085" s="31">
        <v>44926</v>
      </c>
      <c r="M1085" s="2">
        <f t="shared" si="96"/>
        <v>580</v>
      </c>
      <c r="N1085" s="2">
        <f>IFERROR(VLOOKUP($G1085,'Breakdown Log'!$B$3:$E$940,2,FALSE),0)</f>
        <v>0</v>
      </c>
      <c r="O1085" s="2">
        <f>IFERROR(VLOOKUP($G1085,'Breakdown Log'!$B$3:$E$940,3,FALSE),0)</f>
        <v>1</v>
      </c>
      <c r="P1085" s="2">
        <f t="shared" si="97"/>
        <v>215</v>
      </c>
      <c r="Q1085" s="2">
        <f t="shared" si="98"/>
        <v>364</v>
      </c>
      <c r="R1085" s="38">
        <f t="shared" si="99"/>
        <v>1.6610958904109587</v>
      </c>
      <c r="S1085" s="76">
        <f t="shared" si="100"/>
        <v>2.82</v>
      </c>
      <c r="T1085" s="38">
        <f>2.82/365*N1085+'Breakdown Log'!$H$28*P1085</f>
        <v>0</v>
      </c>
      <c r="U1085" s="78">
        <f>2.82/365*O1085+'Breakdown Log'!$H$28*Q1085</f>
        <v>7.7260273972602732E-3</v>
      </c>
    </row>
    <row r="1086" spans="2:21" ht="14.4" customHeight="1" x14ac:dyDescent="0.4">
      <c r="B1086" s="30">
        <f t="shared" si="101"/>
        <v>1085</v>
      </c>
      <c r="C1086" s="2" t="s">
        <v>12</v>
      </c>
      <c r="D1086" s="2" t="s">
        <v>317</v>
      </c>
      <c r="E1086" s="2">
        <v>81</v>
      </c>
      <c r="F1086" s="2" t="s">
        <v>317</v>
      </c>
      <c r="G1086" s="2">
        <v>1128</v>
      </c>
      <c r="H1086" s="2">
        <v>18</v>
      </c>
      <c r="I1086" s="2" t="s">
        <v>1023</v>
      </c>
      <c r="J1086" s="31">
        <v>42328</v>
      </c>
      <c r="K1086" s="31">
        <v>44347</v>
      </c>
      <c r="L1086" s="31">
        <v>44926</v>
      </c>
      <c r="M1086" s="2">
        <f t="shared" si="96"/>
        <v>580</v>
      </c>
      <c r="N1086" s="2">
        <f>IFERROR(VLOOKUP($G1086,'Breakdown Log'!$B$3:$E$940,2,FALSE),0)</f>
        <v>0</v>
      </c>
      <c r="O1086" s="2">
        <f>IFERROR(VLOOKUP($G1086,'Breakdown Log'!$B$3:$E$940,3,FALSE),0)</f>
        <v>0</v>
      </c>
      <c r="P1086" s="2">
        <f t="shared" si="97"/>
        <v>215</v>
      </c>
      <c r="Q1086" s="2">
        <f t="shared" si="98"/>
        <v>365</v>
      </c>
      <c r="R1086" s="38">
        <f t="shared" si="99"/>
        <v>1.6610958904109587</v>
      </c>
      <c r="S1086" s="76">
        <f t="shared" si="100"/>
        <v>2.82</v>
      </c>
      <c r="T1086" s="38">
        <f>2.82/365*N1086+'Breakdown Log'!$H$28*P1086</f>
        <v>0</v>
      </c>
      <c r="U1086" s="78">
        <f>2.82/365*O1086+'Breakdown Log'!$H$28*Q1086</f>
        <v>0</v>
      </c>
    </row>
    <row r="1087" spans="2:21" ht="14.4" customHeight="1" x14ac:dyDescent="0.4">
      <c r="B1087" s="30">
        <f t="shared" si="101"/>
        <v>1086</v>
      </c>
      <c r="C1087" s="2" t="s">
        <v>12</v>
      </c>
      <c r="D1087" s="2" t="s">
        <v>317</v>
      </c>
      <c r="E1087" s="2">
        <v>81</v>
      </c>
      <c r="F1087" s="2" t="s">
        <v>317</v>
      </c>
      <c r="G1087" s="2">
        <v>1129</v>
      </c>
      <c r="H1087" s="2">
        <v>19</v>
      </c>
      <c r="I1087" s="2" t="s">
        <v>109</v>
      </c>
      <c r="J1087" s="31">
        <v>42328</v>
      </c>
      <c r="K1087" s="31">
        <v>44347</v>
      </c>
      <c r="L1087" s="31">
        <v>44926</v>
      </c>
      <c r="M1087" s="2">
        <f t="shared" si="96"/>
        <v>580</v>
      </c>
      <c r="N1087" s="2">
        <f>IFERROR(VLOOKUP($G1087,'Breakdown Log'!$B$3:$E$940,2,FALSE),0)</f>
        <v>215</v>
      </c>
      <c r="O1087" s="2">
        <f>IFERROR(VLOOKUP($G1087,'Breakdown Log'!$B$3:$E$940,3,FALSE),0)</f>
        <v>166</v>
      </c>
      <c r="P1087" s="2">
        <f t="shared" si="97"/>
        <v>0</v>
      </c>
      <c r="Q1087" s="2">
        <f t="shared" si="98"/>
        <v>199</v>
      </c>
      <c r="R1087" s="38">
        <f t="shared" si="99"/>
        <v>1.6610958904109587</v>
      </c>
      <c r="S1087" s="76">
        <f t="shared" si="100"/>
        <v>2.82</v>
      </c>
      <c r="T1087" s="38">
        <f>2.82/365*N1087+'Breakdown Log'!$H$28*P1087</f>
        <v>1.6610958904109587</v>
      </c>
      <c r="U1087" s="78">
        <f>2.82/365*O1087+'Breakdown Log'!$H$28*Q1087</f>
        <v>1.2825205479452053</v>
      </c>
    </row>
    <row r="1088" spans="2:21" ht="14.4" customHeight="1" x14ac:dyDescent="0.4">
      <c r="B1088" s="30">
        <f t="shared" si="101"/>
        <v>1087</v>
      </c>
      <c r="C1088" s="2" t="s">
        <v>12</v>
      </c>
      <c r="D1088" s="2" t="s">
        <v>317</v>
      </c>
      <c r="E1088" s="2">
        <v>81</v>
      </c>
      <c r="F1088" s="2" t="s">
        <v>317</v>
      </c>
      <c r="G1088" s="2">
        <v>1130</v>
      </c>
      <c r="H1088" s="2">
        <v>20</v>
      </c>
      <c r="I1088" s="2" t="s">
        <v>1024</v>
      </c>
      <c r="J1088" s="31">
        <v>42343</v>
      </c>
      <c r="K1088" s="31">
        <v>44347</v>
      </c>
      <c r="L1088" s="31">
        <v>44926</v>
      </c>
      <c r="M1088" s="2">
        <f t="shared" si="96"/>
        <v>580</v>
      </c>
      <c r="N1088" s="2">
        <f>IFERROR(VLOOKUP($G1088,'Breakdown Log'!$B$3:$E$940,2,FALSE),0)</f>
        <v>0</v>
      </c>
      <c r="O1088" s="2">
        <f>IFERROR(VLOOKUP($G1088,'Breakdown Log'!$B$3:$E$940,3,FALSE),0)</f>
        <v>0</v>
      </c>
      <c r="P1088" s="2">
        <f t="shared" si="97"/>
        <v>215</v>
      </c>
      <c r="Q1088" s="2">
        <f t="shared" si="98"/>
        <v>365</v>
      </c>
      <c r="R1088" s="38">
        <f t="shared" si="99"/>
        <v>1.6610958904109587</v>
      </c>
      <c r="S1088" s="76">
        <f t="shared" si="100"/>
        <v>2.82</v>
      </c>
      <c r="T1088" s="38">
        <f>2.82/365*N1088+'Breakdown Log'!$H$28*P1088</f>
        <v>0</v>
      </c>
      <c r="U1088" s="78">
        <f>2.82/365*O1088+'Breakdown Log'!$H$28*Q1088</f>
        <v>0</v>
      </c>
    </row>
    <row r="1089" spans="2:21" ht="14.4" customHeight="1" x14ac:dyDescent="0.4">
      <c r="B1089" s="30">
        <f t="shared" si="101"/>
        <v>1088</v>
      </c>
      <c r="C1089" s="2" t="s">
        <v>12</v>
      </c>
      <c r="D1089" s="2" t="s">
        <v>317</v>
      </c>
      <c r="E1089" s="2">
        <v>81</v>
      </c>
      <c r="F1089" s="2" t="s">
        <v>317</v>
      </c>
      <c r="G1089" s="2">
        <v>1131</v>
      </c>
      <c r="H1089" s="2">
        <v>21</v>
      </c>
      <c r="I1089" s="2" t="s">
        <v>314</v>
      </c>
      <c r="J1089" s="31">
        <v>42343</v>
      </c>
      <c r="K1089" s="31">
        <v>44347</v>
      </c>
      <c r="L1089" s="31">
        <v>44926</v>
      </c>
      <c r="M1089" s="2">
        <f t="shared" si="96"/>
        <v>580</v>
      </c>
      <c r="N1089" s="2">
        <f>IFERROR(VLOOKUP($G1089,'Breakdown Log'!$B$3:$E$940,2,FALSE),0)</f>
        <v>0</v>
      </c>
      <c r="O1089" s="2">
        <f>IFERROR(VLOOKUP($G1089,'Breakdown Log'!$B$3:$E$940,3,FALSE),0)</f>
        <v>0</v>
      </c>
      <c r="P1089" s="2">
        <f t="shared" si="97"/>
        <v>215</v>
      </c>
      <c r="Q1089" s="2">
        <f t="shared" si="98"/>
        <v>365</v>
      </c>
      <c r="R1089" s="38">
        <f t="shared" si="99"/>
        <v>1.6610958904109587</v>
      </c>
      <c r="S1089" s="76">
        <f t="shared" si="100"/>
        <v>2.82</v>
      </c>
      <c r="T1089" s="38">
        <f>2.82/365*N1089+'Breakdown Log'!$H$28*P1089</f>
        <v>0</v>
      </c>
      <c r="U1089" s="78">
        <f>2.82/365*O1089+'Breakdown Log'!$H$28*Q1089</f>
        <v>0</v>
      </c>
    </row>
    <row r="1090" spans="2:21" ht="14.4" customHeight="1" x14ac:dyDescent="0.4">
      <c r="B1090" s="30">
        <f t="shared" si="101"/>
        <v>1089</v>
      </c>
      <c r="C1090" s="2" t="s">
        <v>12</v>
      </c>
      <c r="D1090" s="2" t="s">
        <v>317</v>
      </c>
      <c r="E1090" s="2">
        <v>81</v>
      </c>
      <c r="F1090" s="2" t="s">
        <v>317</v>
      </c>
      <c r="G1090" s="2">
        <v>1132</v>
      </c>
      <c r="H1090" s="2">
        <v>22</v>
      </c>
      <c r="I1090" s="2" t="s">
        <v>320</v>
      </c>
      <c r="J1090" s="31">
        <v>42433</v>
      </c>
      <c r="K1090" s="31">
        <v>44347</v>
      </c>
      <c r="L1090" s="31">
        <v>44926</v>
      </c>
      <c r="M1090" s="2">
        <f t="shared" ref="M1090:M1153" si="102">IFERROR(L1090-K1090+1,0)</f>
        <v>580</v>
      </c>
      <c r="N1090" s="2">
        <f>IFERROR(VLOOKUP($G1090,'Breakdown Log'!$B$3:$E$940,2,FALSE),0)</f>
        <v>0</v>
      </c>
      <c r="O1090" s="2">
        <f>IFERROR(VLOOKUP($G1090,'Breakdown Log'!$B$3:$E$940,3,FALSE),0)</f>
        <v>0</v>
      </c>
      <c r="P1090" s="2">
        <f t="shared" si="97"/>
        <v>215</v>
      </c>
      <c r="Q1090" s="2">
        <f t="shared" si="98"/>
        <v>365</v>
      </c>
      <c r="R1090" s="38">
        <f t="shared" si="99"/>
        <v>1.6610958904109587</v>
      </c>
      <c r="S1090" s="76">
        <f t="shared" si="100"/>
        <v>2.82</v>
      </c>
      <c r="T1090" s="38">
        <f>2.82/365*N1090+'Breakdown Log'!$H$28*P1090</f>
        <v>0</v>
      </c>
      <c r="U1090" s="78">
        <f>2.82/365*O1090+'Breakdown Log'!$H$28*Q1090</f>
        <v>0</v>
      </c>
    </row>
    <row r="1091" spans="2:21" ht="14.4" customHeight="1" x14ac:dyDescent="0.4">
      <c r="B1091" s="30">
        <f t="shared" si="101"/>
        <v>1090</v>
      </c>
      <c r="C1091" s="2" t="s">
        <v>12</v>
      </c>
      <c r="D1091" s="2" t="s">
        <v>317</v>
      </c>
      <c r="E1091" s="2">
        <v>81</v>
      </c>
      <c r="F1091" s="2" t="s">
        <v>317</v>
      </c>
      <c r="G1091" s="2">
        <v>1133</v>
      </c>
      <c r="H1091" s="2">
        <v>23</v>
      </c>
      <c r="I1091" s="2" t="s">
        <v>1025</v>
      </c>
      <c r="J1091" s="31">
        <v>42303</v>
      </c>
      <c r="K1091" s="31">
        <v>44347</v>
      </c>
      <c r="L1091" s="31">
        <v>44926</v>
      </c>
      <c r="M1091" s="2">
        <f t="shared" si="102"/>
        <v>580</v>
      </c>
      <c r="N1091" s="2">
        <f>IFERROR(VLOOKUP($G1091,'Breakdown Log'!$B$3:$E$940,2,FALSE),0)</f>
        <v>0</v>
      </c>
      <c r="O1091" s="2">
        <f>IFERROR(VLOOKUP($G1091,'Breakdown Log'!$B$3:$E$940,3,FALSE),0)</f>
        <v>0</v>
      </c>
      <c r="P1091" s="2">
        <f t="shared" ref="P1091:P1154" si="103">DATE(2021,12,31)-DATE(2021,5,31)+1-N1091</f>
        <v>215</v>
      </c>
      <c r="Q1091" s="2">
        <f t="shared" ref="Q1091:Q1154" si="104">365-O1091</f>
        <v>365</v>
      </c>
      <c r="R1091" s="38">
        <f t="shared" ref="R1091:R1154" si="105">2.82/365*215</f>
        <v>1.6610958904109587</v>
      </c>
      <c r="S1091" s="76">
        <f t="shared" ref="S1091:S1154" si="106">2.82/365*365</f>
        <v>2.82</v>
      </c>
      <c r="T1091" s="38">
        <f>2.82/365*N1091+'Breakdown Log'!$H$28*P1091</f>
        <v>0</v>
      </c>
      <c r="U1091" s="78">
        <f>2.82/365*O1091+'Breakdown Log'!$H$28*Q1091</f>
        <v>0</v>
      </c>
    </row>
    <row r="1092" spans="2:21" ht="14.4" customHeight="1" x14ac:dyDescent="0.4">
      <c r="B1092" s="30">
        <f t="shared" ref="B1092:B1155" si="107">B1091+1</f>
        <v>1091</v>
      </c>
      <c r="C1092" s="2" t="s">
        <v>12</v>
      </c>
      <c r="D1092" s="2" t="s">
        <v>317</v>
      </c>
      <c r="E1092" s="2">
        <v>81</v>
      </c>
      <c r="F1092" s="2" t="s">
        <v>317</v>
      </c>
      <c r="G1092" s="2">
        <v>1134</v>
      </c>
      <c r="H1092" s="2">
        <v>13</v>
      </c>
      <c r="I1092" s="2" t="s">
        <v>1026</v>
      </c>
      <c r="J1092" s="31">
        <v>42433</v>
      </c>
      <c r="K1092" s="31">
        <v>44347</v>
      </c>
      <c r="L1092" s="31">
        <v>44926</v>
      </c>
      <c r="M1092" s="2">
        <f t="shared" si="102"/>
        <v>580</v>
      </c>
      <c r="N1092" s="2">
        <f>IFERROR(VLOOKUP($G1092,'Breakdown Log'!$B$3:$E$940,2,FALSE),0)</f>
        <v>0</v>
      </c>
      <c r="O1092" s="2">
        <f>IFERROR(VLOOKUP($G1092,'Breakdown Log'!$B$3:$E$940,3,FALSE),0)</f>
        <v>0</v>
      </c>
      <c r="P1092" s="2">
        <f t="shared" si="103"/>
        <v>215</v>
      </c>
      <c r="Q1092" s="2">
        <f t="shared" si="104"/>
        <v>365</v>
      </c>
      <c r="R1092" s="38">
        <f t="shared" si="105"/>
        <v>1.6610958904109587</v>
      </c>
      <c r="S1092" s="76">
        <f t="shared" si="106"/>
        <v>2.82</v>
      </c>
      <c r="T1092" s="38">
        <f>2.82/365*N1092+'Breakdown Log'!$H$28*P1092</f>
        <v>0</v>
      </c>
      <c r="U1092" s="78">
        <f>2.82/365*O1092+'Breakdown Log'!$H$28*Q1092</f>
        <v>0</v>
      </c>
    </row>
    <row r="1093" spans="2:21" ht="14.4" customHeight="1" x14ac:dyDescent="0.4">
      <c r="B1093" s="30">
        <f t="shared" si="107"/>
        <v>1092</v>
      </c>
      <c r="C1093" s="2" t="s">
        <v>302</v>
      </c>
      <c r="D1093" s="2" t="s">
        <v>875</v>
      </c>
      <c r="E1093" s="2">
        <v>1039</v>
      </c>
      <c r="F1093" s="2" t="s">
        <v>883</v>
      </c>
      <c r="G1093" s="2">
        <v>1135</v>
      </c>
      <c r="H1093" s="2">
        <v>16</v>
      </c>
      <c r="I1093" s="2" t="s">
        <v>1027</v>
      </c>
      <c r="J1093" s="31">
        <v>42904</v>
      </c>
      <c r="K1093" s="31">
        <v>44347</v>
      </c>
      <c r="L1093" s="31">
        <v>44926</v>
      </c>
      <c r="M1093" s="2">
        <f t="shared" si="102"/>
        <v>580</v>
      </c>
      <c r="N1093" s="2">
        <f>IFERROR(VLOOKUP($G1093,'Breakdown Log'!$B$3:$E$940,2,FALSE),0)</f>
        <v>20</v>
      </c>
      <c r="O1093" s="2">
        <f>IFERROR(VLOOKUP($G1093,'Breakdown Log'!$B$3:$E$940,3,FALSE),0)</f>
        <v>0</v>
      </c>
      <c r="P1093" s="2">
        <f t="shared" si="103"/>
        <v>195</v>
      </c>
      <c r="Q1093" s="2">
        <f t="shared" si="104"/>
        <v>365</v>
      </c>
      <c r="R1093" s="38">
        <f t="shared" si="105"/>
        <v>1.6610958904109587</v>
      </c>
      <c r="S1093" s="76">
        <f t="shared" si="106"/>
        <v>2.82</v>
      </c>
      <c r="T1093" s="38">
        <f>2.82/365*N1093+'Breakdown Log'!$H$28*P1093</f>
        <v>0.15452054794520548</v>
      </c>
      <c r="U1093" s="78">
        <f>2.82/365*O1093+'Breakdown Log'!$H$28*Q1093</f>
        <v>0</v>
      </c>
    </row>
    <row r="1094" spans="2:21" ht="14.4" customHeight="1" x14ac:dyDescent="0.4">
      <c r="B1094" s="30">
        <f t="shared" si="107"/>
        <v>1093</v>
      </c>
      <c r="C1094" s="2" t="s">
        <v>302</v>
      </c>
      <c r="D1094" s="2" t="s">
        <v>875</v>
      </c>
      <c r="E1094" s="2">
        <v>1039</v>
      </c>
      <c r="F1094" s="2" t="s">
        <v>883</v>
      </c>
      <c r="G1094" s="2">
        <v>1136</v>
      </c>
      <c r="H1094" s="2">
        <v>17</v>
      </c>
      <c r="I1094" s="2" t="s">
        <v>876</v>
      </c>
      <c r="J1094" s="31">
        <v>42287</v>
      </c>
      <c r="K1094" s="31">
        <v>44347</v>
      </c>
      <c r="L1094" s="31">
        <v>44926</v>
      </c>
      <c r="M1094" s="2">
        <f t="shared" si="102"/>
        <v>580</v>
      </c>
      <c r="N1094" s="2">
        <f>IFERROR(VLOOKUP($G1094,'Breakdown Log'!$B$3:$E$940,2,FALSE),0)</f>
        <v>70</v>
      </c>
      <c r="O1094" s="2">
        <f>IFERROR(VLOOKUP($G1094,'Breakdown Log'!$B$3:$E$940,3,FALSE),0)</f>
        <v>0</v>
      </c>
      <c r="P1094" s="2">
        <f t="shared" si="103"/>
        <v>145</v>
      </c>
      <c r="Q1094" s="2">
        <f t="shared" si="104"/>
        <v>365</v>
      </c>
      <c r="R1094" s="38">
        <f t="shared" si="105"/>
        <v>1.6610958904109587</v>
      </c>
      <c r="S1094" s="76">
        <f t="shared" si="106"/>
        <v>2.82</v>
      </c>
      <c r="T1094" s="38">
        <f>2.82/365*N1094+'Breakdown Log'!$H$28*P1094</f>
        <v>0.54082191780821909</v>
      </c>
      <c r="U1094" s="78">
        <f>2.82/365*O1094+'Breakdown Log'!$H$28*Q1094</f>
        <v>0</v>
      </c>
    </row>
    <row r="1095" spans="2:21" ht="14.4" customHeight="1" x14ac:dyDescent="0.4">
      <c r="B1095" s="30">
        <f t="shared" si="107"/>
        <v>1094</v>
      </c>
      <c r="C1095" s="2" t="s">
        <v>302</v>
      </c>
      <c r="D1095" s="2" t="s">
        <v>875</v>
      </c>
      <c r="E1095" s="2">
        <v>1039</v>
      </c>
      <c r="F1095" s="2" t="s">
        <v>883</v>
      </c>
      <c r="G1095" s="2">
        <v>1137</v>
      </c>
      <c r="H1095" s="2">
        <v>18</v>
      </c>
      <c r="I1095" s="2" t="s">
        <v>1028</v>
      </c>
      <c r="J1095" s="31">
        <v>42282</v>
      </c>
      <c r="K1095" s="31">
        <v>44347</v>
      </c>
      <c r="L1095" s="31">
        <v>44926</v>
      </c>
      <c r="M1095" s="2">
        <f t="shared" si="102"/>
        <v>580</v>
      </c>
      <c r="N1095" s="2">
        <f>IFERROR(VLOOKUP($G1095,'Breakdown Log'!$B$3:$E$940,2,FALSE),0)</f>
        <v>173</v>
      </c>
      <c r="O1095" s="2">
        <f>IFERROR(VLOOKUP($G1095,'Breakdown Log'!$B$3:$E$940,3,FALSE),0)</f>
        <v>0</v>
      </c>
      <c r="P1095" s="2">
        <f t="shared" si="103"/>
        <v>42</v>
      </c>
      <c r="Q1095" s="2">
        <f t="shared" si="104"/>
        <v>365</v>
      </c>
      <c r="R1095" s="38">
        <f t="shared" si="105"/>
        <v>1.6610958904109587</v>
      </c>
      <c r="S1095" s="76">
        <f t="shared" si="106"/>
        <v>2.82</v>
      </c>
      <c r="T1095" s="38">
        <f>2.82/365*N1095+'Breakdown Log'!$H$28*P1095</f>
        <v>1.3366027397260272</v>
      </c>
      <c r="U1095" s="78">
        <f>2.82/365*O1095+'Breakdown Log'!$H$28*Q1095</f>
        <v>0</v>
      </c>
    </row>
    <row r="1096" spans="2:21" ht="14.4" customHeight="1" x14ac:dyDescent="0.4">
      <c r="B1096" s="30">
        <f t="shared" si="107"/>
        <v>1095</v>
      </c>
      <c r="C1096" s="2" t="s">
        <v>302</v>
      </c>
      <c r="D1096" s="2" t="s">
        <v>875</v>
      </c>
      <c r="E1096" s="2">
        <v>1039</v>
      </c>
      <c r="F1096" s="2" t="s">
        <v>883</v>
      </c>
      <c r="G1096" s="2">
        <v>1138</v>
      </c>
      <c r="H1096" s="2">
        <v>19</v>
      </c>
      <c r="I1096" s="2" t="s">
        <v>402</v>
      </c>
      <c r="J1096" s="31">
        <v>42921</v>
      </c>
      <c r="K1096" s="31">
        <v>44347</v>
      </c>
      <c r="L1096" s="31">
        <v>44926</v>
      </c>
      <c r="M1096" s="2">
        <f t="shared" si="102"/>
        <v>580</v>
      </c>
      <c r="N1096" s="2">
        <f>IFERROR(VLOOKUP($G1096,'Breakdown Log'!$B$3:$E$940,2,FALSE),0)</f>
        <v>0</v>
      </c>
      <c r="O1096" s="2">
        <f>IFERROR(VLOOKUP($G1096,'Breakdown Log'!$B$3:$E$940,3,FALSE),0)</f>
        <v>0</v>
      </c>
      <c r="P1096" s="2">
        <f t="shared" si="103"/>
        <v>215</v>
      </c>
      <c r="Q1096" s="2">
        <f t="shared" si="104"/>
        <v>365</v>
      </c>
      <c r="R1096" s="38">
        <f t="shared" si="105"/>
        <v>1.6610958904109587</v>
      </c>
      <c r="S1096" s="76">
        <f t="shared" si="106"/>
        <v>2.82</v>
      </c>
      <c r="T1096" s="38">
        <f>2.82/365*N1096+'Breakdown Log'!$H$28*P1096</f>
        <v>0</v>
      </c>
      <c r="U1096" s="78">
        <f>2.82/365*O1096+'Breakdown Log'!$H$28*Q1096</f>
        <v>0</v>
      </c>
    </row>
    <row r="1097" spans="2:21" ht="14.4" customHeight="1" x14ac:dyDescent="0.4">
      <c r="B1097" s="30">
        <f t="shared" si="107"/>
        <v>1096</v>
      </c>
      <c r="C1097" s="2" t="s">
        <v>302</v>
      </c>
      <c r="D1097" s="2" t="s">
        <v>875</v>
      </c>
      <c r="E1097" s="2">
        <v>1039</v>
      </c>
      <c r="F1097" s="2" t="s">
        <v>883</v>
      </c>
      <c r="G1097" s="2">
        <v>1139</v>
      </c>
      <c r="H1097" s="2">
        <v>20</v>
      </c>
      <c r="I1097" s="2" t="s">
        <v>1029</v>
      </c>
      <c r="J1097" s="31">
        <v>42278</v>
      </c>
      <c r="K1097" s="31">
        <v>44347</v>
      </c>
      <c r="L1097" s="31">
        <v>44926</v>
      </c>
      <c r="M1097" s="2">
        <f t="shared" si="102"/>
        <v>580</v>
      </c>
      <c r="N1097" s="2">
        <f>IFERROR(VLOOKUP($G1097,'Breakdown Log'!$B$3:$E$940,2,FALSE),0)</f>
        <v>272</v>
      </c>
      <c r="O1097" s="2">
        <f>IFERROR(VLOOKUP($G1097,'Breakdown Log'!$B$3:$E$940,3,FALSE),0)</f>
        <v>0</v>
      </c>
      <c r="P1097" s="2">
        <f t="shared" si="103"/>
        <v>-57</v>
      </c>
      <c r="Q1097" s="2">
        <f t="shared" si="104"/>
        <v>365</v>
      </c>
      <c r="R1097" s="38">
        <f t="shared" si="105"/>
        <v>1.6610958904109587</v>
      </c>
      <c r="S1097" s="76">
        <f t="shared" si="106"/>
        <v>2.82</v>
      </c>
      <c r="T1097" s="38">
        <f>2.82/365*N1097+'Breakdown Log'!$H$28*P1097</f>
        <v>2.1014794520547944</v>
      </c>
      <c r="U1097" s="78">
        <f>2.82/365*O1097+'Breakdown Log'!$H$28*Q1097</f>
        <v>0</v>
      </c>
    </row>
    <row r="1098" spans="2:21" ht="14.4" customHeight="1" x14ac:dyDescent="0.4">
      <c r="B1098" s="30">
        <f t="shared" si="107"/>
        <v>1097</v>
      </c>
      <c r="C1098" s="2" t="s">
        <v>302</v>
      </c>
      <c r="D1098" s="2" t="s">
        <v>875</v>
      </c>
      <c r="E1098" s="2">
        <v>1039</v>
      </c>
      <c r="F1098" s="2" t="s">
        <v>883</v>
      </c>
      <c r="G1098" s="2">
        <v>1140</v>
      </c>
      <c r="H1098" s="2">
        <v>21</v>
      </c>
      <c r="I1098" s="2" t="s">
        <v>1030</v>
      </c>
      <c r="J1098" s="31">
        <v>42272</v>
      </c>
      <c r="K1098" s="31">
        <v>44347</v>
      </c>
      <c r="L1098" s="31">
        <v>44926</v>
      </c>
      <c r="M1098" s="2">
        <f t="shared" si="102"/>
        <v>580</v>
      </c>
      <c r="N1098" s="2">
        <f>IFERROR(VLOOKUP($G1098,'Breakdown Log'!$B$3:$E$940,2,FALSE),0)</f>
        <v>0</v>
      </c>
      <c r="O1098" s="2">
        <f>IFERROR(VLOOKUP($G1098,'Breakdown Log'!$B$3:$E$940,3,FALSE),0)</f>
        <v>0</v>
      </c>
      <c r="P1098" s="2">
        <f t="shared" si="103"/>
        <v>215</v>
      </c>
      <c r="Q1098" s="2">
        <f t="shared" si="104"/>
        <v>365</v>
      </c>
      <c r="R1098" s="38">
        <f t="shared" si="105"/>
        <v>1.6610958904109587</v>
      </c>
      <c r="S1098" s="76">
        <f t="shared" si="106"/>
        <v>2.82</v>
      </c>
      <c r="T1098" s="38">
        <f>2.82/365*N1098+'Breakdown Log'!$H$28*P1098</f>
        <v>0</v>
      </c>
      <c r="U1098" s="78">
        <f>2.82/365*O1098+'Breakdown Log'!$H$28*Q1098</f>
        <v>0</v>
      </c>
    </row>
    <row r="1099" spans="2:21" ht="14.4" customHeight="1" x14ac:dyDescent="0.4">
      <c r="B1099" s="30">
        <f t="shared" si="107"/>
        <v>1098</v>
      </c>
      <c r="C1099" s="2" t="s">
        <v>302</v>
      </c>
      <c r="D1099" s="2" t="s">
        <v>875</v>
      </c>
      <c r="E1099" s="2">
        <v>1039</v>
      </c>
      <c r="F1099" s="2" t="s">
        <v>883</v>
      </c>
      <c r="G1099" s="2">
        <v>1141</v>
      </c>
      <c r="H1099" s="2">
        <v>22</v>
      </c>
      <c r="I1099" s="2" t="s">
        <v>1031</v>
      </c>
      <c r="J1099" s="31">
        <v>42302</v>
      </c>
      <c r="K1099" s="31">
        <v>44347</v>
      </c>
      <c r="L1099" s="31">
        <v>44926</v>
      </c>
      <c r="M1099" s="2">
        <f t="shared" si="102"/>
        <v>580</v>
      </c>
      <c r="N1099" s="2">
        <f>IFERROR(VLOOKUP($G1099,'Breakdown Log'!$B$3:$E$940,2,FALSE),0)</f>
        <v>39</v>
      </c>
      <c r="O1099" s="2">
        <f>IFERROR(VLOOKUP($G1099,'Breakdown Log'!$B$3:$E$940,3,FALSE),0)</f>
        <v>0</v>
      </c>
      <c r="P1099" s="2">
        <f t="shared" si="103"/>
        <v>176</v>
      </c>
      <c r="Q1099" s="2">
        <f t="shared" si="104"/>
        <v>365</v>
      </c>
      <c r="R1099" s="38">
        <f t="shared" si="105"/>
        <v>1.6610958904109587</v>
      </c>
      <c r="S1099" s="76">
        <f t="shared" si="106"/>
        <v>2.82</v>
      </c>
      <c r="T1099" s="38">
        <f>2.82/365*N1099+'Breakdown Log'!$H$28*P1099</f>
        <v>0.30131506849315065</v>
      </c>
      <c r="U1099" s="78">
        <f>2.82/365*O1099+'Breakdown Log'!$H$28*Q1099</f>
        <v>0</v>
      </c>
    </row>
    <row r="1100" spans="2:21" ht="14.4" customHeight="1" x14ac:dyDescent="0.4">
      <c r="B1100" s="30">
        <f t="shared" si="107"/>
        <v>1099</v>
      </c>
      <c r="C1100" s="2" t="s">
        <v>302</v>
      </c>
      <c r="D1100" s="2" t="s">
        <v>875</v>
      </c>
      <c r="E1100" s="2">
        <v>1039</v>
      </c>
      <c r="F1100" s="2" t="s">
        <v>883</v>
      </c>
      <c r="G1100" s="2">
        <v>1142</v>
      </c>
      <c r="H1100" s="2">
        <v>23</v>
      </c>
      <c r="I1100" s="2" t="s">
        <v>1032</v>
      </c>
      <c r="J1100" s="31">
        <v>42287</v>
      </c>
      <c r="K1100" s="31">
        <v>44347</v>
      </c>
      <c r="L1100" s="31">
        <v>44926</v>
      </c>
      <c r="M1100" s="2">
        <f t="shared" si="102"/>
        <v>580</v>
      </c>
      <c r="N1100" s="2">
        <f>IFERROR(VLOOKUP($G1100,'Breakdown Log'!$B$3:$E$940,2,FALSE),0)</f>
        <v>0</v>
      </c>
      <c r="O1100" s="2">
        <f>IFERROR(VLOOKUP($G1100,'Breakdown Log'!$B$3:$E$940,3,FALSE),0)</f>
        <v>0</v>
      </c>
      <c r="P1100" s="2">
        <f t="shared" si="103"/>
        <v>215</v>
      </c>
      <c r="Q1100" s="2">
        <f t="shared" si="104"/>
        <v>365</v>
      </c>
      <c r="R1100" s="38">
        <f t="shared" si="105"/>
        <v>1.6610958904109587</v>
      </c>
      <c r="S1100" s="76">
        <f t="shared" si="106"/>
        <v>2.82</v>
      </c>
      <c r="T1100" s="38">
        <f>2.82/365*N1100+'Breakdown Log'!$H$28*P1100</f>
        <v>0</v>
      </c>
      <c r="U1100" s="78">
        <f>2.82/365*O1100+'Breakdown Log'!$H$28*Q1100</f>
        <v>0</v>
      </c>
    </row>
    <row r="1101" spans="2:21" ht="14.4" customHeight="1" x14ac:dyDescent="0.4">
      <c r="B1101" s="30">
        <f t="shared" si="107"/>
        <v>1100</v>
      </c>
      <c r="C1101" s="2" t="s">
        <v>302</v>
      </c>
      <c r="D1101" s="2" t="s">
        <v>875</v>
      </c>
      <c r="E1101" s="2">
        <v>1039</v>
      </c>
      <c r="F1101" s="2" t="s">
        <v>883</v>
      </c>
      <c r="G1101" s="2">
        <v>1143</v>
      </c>
      <c r="H1101" s="2">
        <v>24</v>
      </c>
      <c r="I1101" s="2" t="s">
        <v>1033</v>
      </c>
      <c r="J1101" s="31">
        <v>42302</v>
      </c>
      <c r="K1101" s="31">
        <v>44347</v>
      </c>
      <c r="L1101" s="31">
        <v>44926</v>
      </c>
      <c r="M1101" s="2">
        <f t="shared" si="102"/>
        <v>580</v>
      </c>
      <c r="N1101" s="2">
        <f>IFERROR(VLOOKUP($G1101,'Breakdown Log'!$B$3:$E$940,2,FALSE),0)</f>
        <v>0</v>
      </c>
      <c r="O1101" s="2">
        <f>IFERROR(VLOOKUP($G1101,'Breakdown Log'!$B$3:$E$940,3,FALSE),0)</f>
        <v>0</v>
      </c>
      <c r="P1101" s="2">
        <f t="shared" si="103"/>
        <v>215</v>
      </c>
      <c r="Q1101" s="2">
        <f t="shared" si="104"/>
        <v>365</v>
      </c>
      <c r="R1101" s="38">
        <f t="shared" si="105"/>
        <v>1.6610958904109587</v>
      </c>
      <c r="S1101" s="76">
        <f t="shared" si="106"/>
        <v>2.82</v>
      </c>
      <c r="T1101" s="38">
        <f>2.82/365*N1101+'Breakdown Log'!$H$28*P1101</f>
        <v>0</v>
      </c>
      <c r="U1101" s="78">
        <f>2.82/365*O1101+'Breakdown Log'!$H$28*Q1101</f>
        <v>0</v>
      </c>
    </row>
    <row r="1102" spans="2:21" ht="14.4" customHeight="1" x14ac:dyDescent="0.4">
      <c r="B1102" s="30">
        <f t="shared" si="107"/>
        <v>1101</v>
      </c>
      <c r="C1102" s="2" t="s">
        <v>302</v>
      </c>
      <c r="D1102" s="2" t="s">
        <v>875</v>
      </c>
      <c r="E1102" s="2">
        <v>1039</v>
      </c>
      <c r="F1102" s="2" t="s">
        <v>883</v>
      </c>
      <c r="G1102" s="2">
        <v>1144</v>
      </c>
      <c r="H1102" s="2">
        <v>25</v>
      </c>
      <c r="I1102" s="2" t="s">
        <v>1034</v>
      </c>
      <c r="J1102" s="31">
        <v>42278</v>
      </c>
      <c r="K1102" s="31">
        <v>44347</v>
      </c>
      <c r="L1102" s="31">
        <v>44926</v>
      </c>
      <c r="M1102" s="2">
        <f t="shared" si="102"/>
        <v>580</v>
      </c>
      <c r="N1102" s="2">
        <f>IFERROR(VLOOKUP($G1102,'Breakdown Log'!$B$3:$E$940,2,FALSE),0)</f>
        <v>0</v>
      </c>
      <c r="O1102" s="2">
        <f>IFERROR(VLOOKUP($G1102,'Breakdown Log'!$B$3:$E$940,3,FALSE),0)</f>
        <v>0</v>
      </c>
      <c r="P1102" s="2">
        <f t="shared" si="103"/>
        <v>215</v>
      </c>
      <c r="Q1102" s="2">
        <f t="shared" si="104"/>
        <v>365</v>
      </c>
      <c r="R1102" s="38">
        <f t="shared" si="105"/>
        <v>1.6610958904109587</v>
      </c>
      <c r="S1102" s="76">
        <f t="shared" si="106"/>
        <v>2.82</v>
      </c>
      <c r="T1102" s="38">
        <f>2.82/365*N1102+'Breakdown Log'!$H$28*P1102</f>
        <v>0</v>
      </c>
      <c r="U1102" s="78">
        <f>2.82/365*O1102+'Breakdown Log'!$H$28*Q1102</f>
        <v>0</v>
      </c>
    </row>
    <row r="1103" spans="2:21" ht="14.4" customHeight="1" x14ac:dyDescent="0.4">
      <c r="B1103" s="30">
        <f t="shared" si="107"/>
        <v>1102</v>
      </c>
      <c r="C1103" s="2" t="s">
        <v>45</v>
      </c>
      <c r="D1103" s="2" t="s">
        <v>921</v>
      </c>
      <c r="E1103" s="2">
        <v>30</v>
      </c>
      <c r="F1103" s="2" t="s">
        <v>922</v>
      </c>
      <c r="G1103" s="2">
        <v>1145</v>
      </c>
      <c r="H1103" s="2">
        <v>30</v>
      </c>
      <c r="I1103" s="2" t="s">
        <v>1035</v>
      </c>
      <c r="J1103" s="31">
        <v>42910</v>
      </c>
      <c r="K1103" s="31">
        <v>44347</v>
      </c>
      <c r="L1103" s="31">
        <v>44926</v>
      </c>
      <c r="M1103" s="2">
        <f t="shared" si="102"/>
        <v>580</v>
      </c>
      <c r="N1103" s="2">
        <f>IFERROR(VLOOKUP($G1103,'Breakdown Log'!$B$3:$E$940,2,FALSE),0)</f>
        <v>215</v>
      </c>
      <c r="O1103" s="2">
        <f>IFERROR(VLOOKUP($G1103,'Breakdown Log'!$B$3:$E$940,3,FALSE),0)</f>
        <v>365</v>
      </c>
      <c r="P1103" s="2">
        <f t="shared" si="103"/>
        <v>0</v>
      </c>
      <c r="Q1103" s="2">
        <f t="shared" si="104"/>
        <v>0</v>
      </c>
      <c r="R1103" s="38">
        <f t="shared" si="105"/>
        <v>1.6610958904109587</v>
      </c>
      <c r="S1103" s="76">
        <f t="shared" si="106"/>
        <v>2.82</v>
      </c>
      <c r="T1103" s="38">
        <f>2.82/365*N1103+'Breakdown Log'!$H$28*P1103</f>
        <v>1.6610958904109587</v>
      </c>
      <c r="U1103" s="78">
        <f>2.82/365*O1103+'Breakdown Log'!$H$28*Q1103</f>
        <v>2.82</v>
      </c>
    </row>
    <row r="1104" spans="2:21" ht="14.4" customHeight="1" x14ac:dyDescent="0.4">
      <c r="B1104" s="30">
        <f t="shared" si="107"/>
        <v>1103</v>
      </c>
      <c r="C1104" s="2" t="s">
        <v>3</v>
      </c>
      <c r="D1104" s="2" t="s">
        <v>839</v>
      </c>
      <c r="E1104" s="2">
        <v>140</v>
      </c>
      <c r="F1104" s="2" t="s">
        <v>839</v>
      </c>
      <c r="G1104" s="2">
        <v>1146</v>
      </c>
      <c r="H1104" s="2">
        <v>87</v>
      </c>
      <c r="I1104" s="2" t="s">
        <v>1036</v>
      </c>
      <c r="J1104" s="31">
        <v>42307</v>
      </c>
      <c r="K1104" s="31">
        <v>44347</v>
      </c>
      <c r="L1104" s="31">
        <v>44926</v>
      </c>
      <c r="M1104" s="2">
        <f t="shared" si="102"/>
        <v>580</v>
      </c>
      <c r="N1104" s="2">
        <f>IFERROR(VLOOKUP($G1104,'Breakdown Log'!$B$3:$E$940,2,FALSE),0)</f>
        <v>0</v>
      </c>
      <c r="O1104" s="2">
        <f>IFERROR(VLOOKUP($G1104,'Breakdown Log'!$B$3:$E$940,3,FALSE),0)</f>
        <v>0</v>
      </c>
      <c r="P1104" s="2">
        <f t="shared" si="103"/>
        <v>215</v>
      </c>
      <c r="Q1104" s="2">
        <f t="shared" si="104"/>
        <v>365</v>
      </c>
      <c r="R1104" s="38">
        <f t="shared" si="105"/>
        <v>1.6610958904109587</v>
      </c>
      <c r="S1104" s="76">
        <f t="shared" si="106"/>
        <v>2.82</v>
      </c>
      <c r="T1104" s="38">
        <f>2.82/365*N1104+'Breakdown Log'!$H$28*P1104</f>
        <v>0</v>
      </c>
      <c r="U1104" s="78">
        <f>2.82/365*O1104+'Breakdown Log'!$H$28*Q1104</f>
        <v>0</v>
      </c>
    </row>
    <row r="1105" spans="2:21" ht="14.4" customHeight="1" x14ac:dyDescent="0.4">
      <c r="B1105" s="30">
        <f t="shared" si="107"/>
        <v>1104</v>
      </c>
      <c r="C1105" s="2" t="s">
        <v>302</v>
      </c>
      <c r="D1105" s="2" t="s">
        <v>875</v>
      </c>
      <c r="E1105" s="2">
        <v>1038</v>
      </c>
      <c r="F1105" s="2" t="s">
        <v>875</v>
      </c>
      <c r="G1105" s="2">
        <v>1147</v>
      </c>
      <c r="H1105" s="2">
        <v>11</v>
      </c>
      <c r="I1105" s="2" t="s">
        <v>68</v>
      </c>
      <c r="J1105" s="31">
        <v>42334</v>
      </c>
      <c r="K1105" s="31">
        <v>44347</v>
      </c>
      <c r="L1105" s="31">
        <v>44926</v>
      </c>
      <c r="M1105" s="2">
        <f t="shared" si="102"/>
        <v>580</v>
      </c>
      <c r="N1105" s="2">
        <f>IFERROR(VLOOKUP($G1105,'Breakdown Log'!$B$3:$E$940,2,FALSE),0)</f>
        <v>0</v>
      </c>
      <c r="O1105" s="2">
        <f>IFERROR(VLOOKUP($G1105,'Breakdown Log'!$B$3:$E$940,3,FALSE),0)</f>
        <v>0</v>
      </c>
      <c r="P1105" s="2">
        <f t="shared" si="103"/>
        <v>215</v>
      </c>
      <c r="Q1105" s="2">
        <f t="shared" si="104"/>
        <v>365</v>
      </c>
      <c r="R1105" s="38">
        <f t="shared" si="105"/>
        <v>1.6610958904109587</v>
      </c>
      <c r="S1105" s="76">
        <f t="shared" si="106"/>
        <v>2.82</v>
      </c>
      <c r="T1105" s="38">
        <f>2.82/365*N1105+'Breakdown Log'!$H$28*P1105</f>
        <v>0</v>
      </c>
      <c r="U1105" s="78">
        <f>2.82/365*O1105+'Breakdown Log'!$H$28*Q1105</f>
        <v>0</v>
      </c>
    </row>
    <row r="1106" spans="2:21" ht="14.4" customHeight="1" x14ac:dyDescent="0.4">
      <c r="B1106" s="30">
        <f t="shared" si="107"/>
        <v>1105</v>
      </c>
      <c r="C1106" s="2" t="s">
        <v>302</v>
      </c>
      <c r="D1106" s="2" t="s">
        <v>875</v>
      </c>
      <c r="E1106" s="2">
        <v>1038</v>
      </c>
      <c r="F1106" s="2" t="s">
        <v>875</v>
      </c>
      <c r="G1106" s="2">
        <v>1148</v>
      </c>
      <c r="H1106" s="2">
        <v>12</v>
      </c>
      <c r="I1106" s="2" t="s">
        <v>1037</v>
      </c>
      <c r="J1106" s="31">
        <v>42297</v>
      </c>
      <c r="K1106" s="31">
        <v>44347</v>
      </c>
      <c r="L1106" s="31">
        <v>44926</v>
      </c>
      <c r="M1106" s="2">
        <f t="shared" si="102"/>
        <v>580</v>
      </c>
      <c r="N1106" s="2">
        <f>IFERROR(VLOOKUP($G1106,'Breakdown Log'!$B$3:$E$940,2,FALSE),0)</f>
        <v>0</v>
      </c>
      <c r="O1106" s="2">
        <f>IFERROR(VLOOKUP($G1106,'Breakdown Log'!$B$3:$E$940,3,FALSE),0)</f>
        <v>0</v>
      </c>
      <c r="P1106" s="2">
        <f t="shared" si="103"/>
        <v>215</v>
      </c>
      <c r="Q1106" s="2">
        <f t="shared" si="104"/>
        <v>365</v>
      </c>
      <c r="R1106" s="38">
        <f t="shared" si="105"/>
        <v>1.6610958904109587</v>
      </c>
      <c r="S1106" s="76">
        <f t="shared" si="106"/>
        <v>2.82</v>
      </c>
      <c r="T1106" s="38">
        <f>2.82/365*N1106+'Breakdown Log'!$H$28*P1106</f>
        <v>0</v>
      </c>
      <c r="U1106" s="78">
        <f>2.82/365*O1106+'Breakdown Log'!$H$28*Q1106</f>
        <v>0</v>
      </c>
    </row>
    <row r="1107" spans="2:21" ht="14.4" customHeight="1" x14ac:dyDescent="0.4">
      <c r="B1107" s="30">
        <f t="shared" si="107"/>
        <v>1106</v>
      </c>
      <c r="C1107" s="2" t="s">
        <v>302</v>
      </c>
      <c r="D1107" s="2" t="s">
        <v>875</v>
      </c>
      <c r="E1107" s="2">
        <v>1039</v>
      </c>
      <c r="F1107" s="2" t="s">
        <v>883</v>
      </c>
      <c r="G1107" s="2">
        <v>1149</v>
      </c>
      <c r="H1107" s="2">
        <v>26</v>
      </c>
      <c r="I1107" s="2" t="s">
        <v>1038</v>
      </c>
      <c r="J1107" s="31">
        <v>42291</v>
      </c>
      <c r="K1107" s="31">
        <v>44347</v>
      </c>
      <c r="L1107" s="31">
        <v>44926</v>
      </c>
      <c r="M1107" s="2">
        <f t="shared" si="102"/>
        <v>580</v>
      </c>
      <c r="N1107" s="2">
        <f>IFERROR(VLOOKUP($G1107,'Breakdown Log'!$B$3:$E$940,2,FALSE),0)</f>
        <v>0</v>
      </c>
      <c r="O1107" s="2">
        <f>IFERROR(VLOOKUP($G1107,'Breakdown Log'!$B$3:$E$940,3,FALSE),0)</f>
        <v>0</v>
      </c>
      <c r="P1107" s="2">
        <f t="shared" si="103"/>
        <v>215</v>
      </c>
      <c r="Q1107" s="2">
        <f t="shared" si="104"/>
        <v>365</v>
      </c>
      <c r="R1107" s="38">
        <f t="shared" si="105"/>
        <v>1.6610958904109587</v>
      </c>
      <c r="S1107" s="76">
        <f t="shared" si="106"/>
        <v>2.82</v>
      </c>
      <c r="T1107" s="38">
        <f>2.82/365*N1107+'Breakdown Log'!$H$28*P1107</f>
        <v>0</v>
      </c>
      <c r="U1107" s="78">
        <f>2.82/365*O1107+'Breakdown Log'!$H$28*Q1107</f>
        <v>0</v>
      </c>
    </row>
    <row r="1108" spans="2:21" ht="14.4" customHeight="1" x14ac:dyDescent="0.4">
      <c r="B1108" s="30">
        <f t="shared" si="107"/>
        <v>1107</v>
      </c>
      <c r="C1108" s="2" t="s">
        <v>302</v>
      </c>
      <c r="D1108" s="2" t="s">
        <v>875</v>
      </c>
      <c r="E1108" s="2">
        <v>1039</v>
      </c>
      <c r="F1108" s="2" t="s">
        <v>883</v>
      </c>
      <c r="G1108" s="2">
        <v>1150</v>
      </c>
      <c r="H1108" s="2">
        <v>27</v>
      </c>
      <c r="I1108" s="2" t="s">
        <v>1039</v>
      </c>
      <c r="J1108" s="31">
        <v>42297</v>
      </c>
      <c r="K1108" s="31">
        <v>44347</v>
      </c>
      <c r="L1108" s="31">
        <v>44926</v>
      </c>
      <c r="M1108" s="2">
        <f t="shared" si="102"/>
        <v>580</v>
      </c>
      <c r="N1108" s="2">
        <f>IFERROR(VLOOKUP($G1108,'Breakdown Log'!$B$3:$E$940,2,FALSE),0)</f>
        <v>0</v>
      </c>
      <c r="O1108" s="2">
        <f>IFERROR(VLOOKUP($G1108,'Breakdown Log'!$B$3:$E$940,3,FALSE),0)</f>
        <v>0</v>
      </c>
      <c r="P1108" s="2">
        <f t="shared" si="103"/>
        <v>215</v>
      </c>
      <c r="Q1108" s="2">
        <f t="shared" si="104"/>
        <v>365</v>
      </c>
      <c r="R1108" s="38">
        <f t="shared" si="105"/>
        <v>1.6610958904109587</v>
      </c>
      <c r="S1108" s="76">
        <f t="shared" si="106"/>
        <v>2.82</v>
      </c>
      <c r="T1108" s="38">
        <f>2.82/365*N1108+'Breakdown Log'!$H$28*P1108</f>
        <v>0</v>
      </c>
      <c r="U1108" s="78">
        <f>2.82/365*O1108+'Breakdown Log'!$H$28*Q1108</f>
        <v>0</v>
      </c>
    </row>
    <row r="1109" spans="2:21" ht="14.4" customHeight="1" x14ac:dyDescent="0.4">
      <c r="B1109" s="30">
        <f t="shared" si="107"/>
        <v>1108</v>
      </c>
      <c r="C1109" s="2" t="s">
        <v>302</v>
      </c>
      <c r="D1109" s="2" t="s">
        <v>875</v>
      </c>
      <c r="E1109" s="2">
        <v>1039</v>
      </c>
      <c r="F1109" s="2" t="s">
        <v>883</v>
      </c>
      <c r="G1109" s="2">
        <v>1151</v>
      </c>
      <c r="H1109" s="2">
        <v>28</v>
      </c>
      <c r="I1109" s="2" t="s">
        <v>1040</v>
      </c>
      <c r="J1109" s="31">
        <v>42475</v>
      </c>
      <c r="K1109" s="31">
        <v>44347</v>
      </c>
      <c r="L1109" s="31">
        <v>44926</v>
      </c>
      <c r="M1109" s="2">
        <f t="shared" si="102"/>
        <v>580</v>
      </c>
      <c r="N1109" s="2">
        <f>IFERROR(VLOOKUP($G1109,'Breakdown Log'!$B$3:$E$940,2,FALSE),0)</f>
        <v>0</v>
      </c>
      <c r="O1109" s="2">
        <f>IFERROR(VLOOKUP($G1109,'Breakdown Log'!$B$3:$E$940,3,FALSE),0)</f>
        <v>0</v>
      </c>
      <c r="P1109" s="2">
        <f t="shared" si="103"/>
        <v>215</v>
      </c>
      <c r="Q1109" s="2">
        <f t="shared" si="104"/>
        <v>365</v>
      </c>
      <c r="R1109" s="38">
        <f t="shared" si="105"/>
        <v>1.6610958904109587</v>
      </c>
      <c r="S1109" s="76">
        <f t="shared" si="106"/>
        <v>2.82</v>
      </c>
      <c r="T1109" s="38">
        <f>2.82/365*N1109+'Breakdown Log'!$H$28*P1109</f>
        <v>0</v>
      </c>
      <c r="U1109" s="78">
        <f>2.82/365*O1109+'Breakdown Log'!$H$28*Q1109</f>
        <v>0</v>
      </c>
    </row>
    <row r="1110" spans="2:21" ht="14.4" customHeight="1" x14ac:dyDescent="0.4">
      <c r="B1110" s="30">
        <f t="shared" si="107"/>
        <v>1109</v>
      </c>
      <c r="C1110" s="2" t="s">
        <v>302</v>
      </c>
      <c r="D1110" s="2" t="s">
        <v>875</v>
      </c>
      <c r="E1110" s="2">
        <v>1039</v>
      </c>
      <c r="F1110" s="2" t="s">
        <v>883</v>
      </c>
      <c r="G1110" s="2">
        <v>1152</v>
      </c>
      <c r="H1110" s="2">
        <v>29</v>
      </c>
      <c r="I1110" s="2" t="s">
        <v>402</v>
      </c>
      <c r="J1110" s="31">
        <v>42349</v>
      </c>
      <c r="K1110" s="31">
        <v>44347</v>
      </c>
      <c r="L1110" s="31">
        <v>44926</v>
      </c>
      <c r="M1110" s="2">
        <f t="shared" si="102"/>
        <v>580</v>
      </c>
      <c r="N1110" s="2">
        <f>IFERROR(VLOOKUP($G1110,'Breakdown Log'!$B$3:$E$940,2,FALSE),0)</f>
        <v>0</v>
      </c>
      <c r="O1110" s="2">
        <f>IFERROR(VLOOKUP($G1110,'Breakdown Log'!$B$3:$E$940,3,FALSE),0)</f>
        <v>0</v>
      </c>
      <c r="P1110" s="2">
        <f t="shared" si="103"/>
        <v>215</v>
      </c>
      <c r="Q1110" s="2">
        <f t="shared" si="104"/>
        <v>365</v>
      </c>
      <c r="R1110" s="38">
        <f t="shared" si="105"/>
        <v>1.6610958904109587</v>
      </c>
      <c r="S1110" s="76">
        <f t="shared" si="106"/>
        <v>2.82</v>
      </c>
      <c r="T1110" s="38">
        <f>2.82/365*N1110+'Breakdown Log'!$H$28*P1110</f>
        <v>0</v>
      </c>
      <c r="U1110" s="78">
        <f>2.82/365*O1110+'Breakdown Log'!$H$28*Q1110</f>
        <v>0</v>
      </c>
    </row>
    <row r="1111" spans="2:21" ht="14.4" customHeight="1" x14ac:dyDescent="0.4">
      <c r="B1111" s="30">
        <f t="shared" si="107"/>
        <v>1110</v>
      </c>
      <c r="C1111" s="2" t="s">
        <v>302</v>
      </c>
      <c r="D1111" s="2" t="s">
        <v>875</v>
      </c>
      <c r="E1111" s="2">
        <v>1039</v>
      </c>
      <c r="F1111" s="2" t="s">
        <v>883</v>
      </c>
      <c r="G1111" s="2">
        <v>1153</v>
      </c>
      <c r="H1111" s="2">
        <v>30</v>
      </c>
      <c r="I1111" s="2" t="s">
        <v>1041</v>
      </c>
      <c r="J1111" s="31">
        <v>42306</v>
      </c>
      <c r="K1111" s="31">
        <v>44347</v>
      </c>
      <c r="L1111" s="31">
        <v>44926</v>
      </c>
      <c r="M1111" s="2">
        <f t="shared" si="102"/>
        <v>580</v>
      </c>
      <c r="N1111" s="2">
        <f>IFERROR(VLOOKUP($G1111,'Breakdown Log'!$B$3:$E$940,2,FALSE),0)</f>
        <v>85</v>
      </c>
      <c r="O1111" s="2">
        <f>IFERROR(VLOOKUP($G1111,'Breakdown Log'!$B$3:$E$940,3,FALSE),0)</f>
        <v>0</v>
      </c>
      <c r="P1111" s="2">
        <f t="shared" si="103"/>
        <v>130</v>
      </c>
      <c r="Q1111" s="2">
        <f t="shared" si="104"/>
        <v>365</v>
      </c>
      <c r="R1111" s="38">
        <f t="shared" si="105"/>
        <v>1.6610958904109587</v>
      </c>
      <c r="S1111" s="76">
        <f t="shared" si="106"/>
        <v>2.82</v>
      </c>
      <c r="T1111" s="38">
        <f>2.82/365*N1111+'Breakdown Log'!$H$28*P1111</f>
        <v>0.65671232876712327</v>
      </c>
      <c r="U1111" s="78">
        <f>2.82/365*O1111+'Breakdown Log'!$H$28*Q1111</f>
        <v>0</v>
      </c>
    </row>
    <row r="1112" spans="2:21" ht="14.4" customHeight="1" x14ac:dyDescent="0.4">
      <c r="B1112" s="30">
        <f t="shared" si="107"/>
        <v>1111</v>
      </c>
      <c r="C1112" s="2" t="s">
        <v>12</v>
      </c>
      <c r="D1112" s="2" t="s">
        <v>317</v>
      </c>
      <c r="E1112" s="2">
        <v>81</v>
      </c>
      <c r="F1112" s="2" t="s">
        <v>317</v>
      </c>
      <c r="G1112" s="2">
        <v>1154</v>
      </c>
      <c r="H1112" s="2">
        <v>25</v>
      </c>
      <c r="I1112" s="2" t="s">
        <v>1042</v>
      </c>
      <c r="J1112" s="31">
        <v>42503</v>
      </c>
      <c r="K1112" s="31">
        <v>44347</v>
      </c>
      <c r="L1112" s="31">
        <v>44926</v>
      </c>
      <c r="M1112" s="2">
        <f t="shared" si="102"/>
        <v>580</v>
      </c>
      <c r="N1112" s="2">
        <f>IFERROR(VLOOKUP($G1112,'Breakdown Log'!$B$3:$E$940,2,FALSE),0)</f>
        <v>215</v>
      </c>
      <c r="O1112" s="2">
        <f>IFERROR(VLOOKUP($G1112,'Breakdown Log'!$B$3:$E$940,3,FALSE),0)</f>
        <v>365</v>
      </c>
      <c r="P1112" s="2">
        <f t="shared" si="103"/>
        <v>0</v>
      </c>
      <c r="Q1112" s="2">
        <f t="shared" si="104"/>
        <v>0</v>
      </c>
      <c r="R1112" s="38">
        <f t="shared" si="105"/>
        <v>1.6610958904109587</v>
      </c>
      <c r="S1112" s="76">
        <f t="shared" si="106"/>
        <v>2.82</v>
      </c>
      <c r="T1112" s="38">
        <f>2.82/365*N1112+'Breakdown Log'!$H$28*P1112</f>
        <v>1.6610958904109587</v>
      </c>
      <c r="U1112" s="78">
        <f>2.82/365*O1112+'Breakdown Log'!$H$28*Q1112</f>
        <v>2.82</v>
      </c>
    </row>
    <row r="1113" spans="2:21" ht="14.4" customHeight="1" x14ac:dyDescent="0.4">
      <c r="B1113" s="30">
        <f t="shared" si="107"/>
        <v>1112</v>
      </c>
      <c r="C1113" s="2" t="s">
        <v>12</v>
      </c>
      <c r="D1113" s="2" t="s">
        <v>317</v>
      </c>
      <c r="E1113" s="2">
        <v>81</v>
      </c>
      <c r="F1113" s="2" t="s">
        <v>317</v>
      </c>
      <c r="G1113" s="2">
        <v>1155</v>
      </c>
      <c r="H1113" s="2">
        <v>26</v>
      </c>
      <c r="I1113" s="2" t="s">
        <v>1043</v>
      </c>
      <c r="J1113" s="31">
        <v>42443</v>
      </c>
      <c r="K1113" s="31">
        <v>44347</v>
      </c>
      <c r="L1113" s="31">
        <v>44926</v>
      </c>
      <c r="M1113" s="2">
        <f t="shared" si="102"/>
        <v>580</v>
      </c>
      <c r="N1113" s="2">
        <f>IFERROR(VLOOKUP($G1113,'Breakdown Log'!$B$3:$E$940,2,FALSE),0)</f>
        <v>0</v>
      </c>
      <c r="O1113" s="2">
        <f>IFERROR(VLOOKUP($G1113,'Breakdown Log'!$B$3:$E$940,3,FALSE),0)</f>
        <v>0</v>
      </c>
      <c r="P1113" s="2">
        <f t="shared" si="103"/>
        <v>215</v>
      </c>
      <c r="Q1113" s="2">
        <f t="shared" si="104"/>
        <v>365</v>
      </c>
      <c r="R1113" s="38">
        <f t="shared" si="105"/>
        <v>1.6610958904109587</v>
      </c>
      <c r="S1113" s="76">
        <f t="shared" si="106"/>
        <v>2.82</v>
      </c>
      <c r="T1113" s="38">
        <f>2.82/365*N1113+'Breakdown Log'!$H$28*P1113</f>
        <v>0</v>
      </c>
      <c r="U1113" s="78">
        <f>2.82/365*O1113+'Breakdown Log'!$H$28*Q1113</f>
        <v>0</v>
      </c>
    </row>
    <row r="1114" spans="2:21" ht="14.4" customHeight="1" x14ac:dyDescent="0.4">
      <c r="B1114" s="30">
        <f t="shared" si="107"/>
        <v>1113</v>
      </c>
      <c r="C1114" s="2" t="s">
        <v>12</v>
      </c>
      <c r="D1114" s="2" t="s">
        <v>317</v>
      </c>
      <c r="E1114" s="2">
        <v>81</v>
      </c>
      <c r="F1114" s="2" t="s">
        <v>317</v>
      </c>
      <c r="G1114" s="2">
        <v>1156</v>
      </c>
      <c r="H1114" s="2">
        <v>27</v>
      </c>
      <c r="I1114" s="2" t="s">
        <v>1044</v>
      </c>
      <c r="J1114" s="31">
        <v>42343</v>
      </c>
      <c r="K1114" s="31">
        <v>44347</v>
      </c>
      <c r="L1114" s="31">
        <v>44926</v>
      </c>
      <c r="M1114" s="2">
        <f t="shared" si="102"/>
        <v>580</v>
      </c>
      <c r="N1114" s="2">
        <f>IFERROR(VLOOKUP($G1114,'Breakdown Log'!$B$3:$E$940,2,FALSE),0)</f>
        <v>0</v>
      </c>
      <c r="O1114" s="2">
        <f>IFERROR(VLOOKUP($G1114,'Breakdown Log'!$B$3:$E$940,3,FALSE),0)</f>
        <v>0</v>
      </c>
      <c r="P1114" s="2">
        <f t="shared" si="103"/>
        <v>215</v>
      </c>
      <c r="Q1114" s="2">
        <f t="shared" si="104"/>
        <v>365</v>
      </c>
      <c r="R1114" s="38">
        <f t="shared" si="105"/>
        <v>1.6610958904109587</v>
      </c>
      <c r="S1114" s="76">
        <f t="shared" si="106"/>
        <v>2.82</v>
      </c>
      <c r="T1114" s="38">
        <f>2.82/365*N1114+'Breakdown Log'!$H$28*P1114</f>
        <v>0</v>
      </c>
      <c r="U1114" s="78">
        <f>2.82/365*O1114+'Breakdown Log'!$H$28*Q1114</f>
        <v>0</v>
      </c>
    </row>
    <row r="1115" spans="2:21" ht="14.4" customHeight="1" x14ac:dyDescent="0.4">
      <c r="B1115" s="30">
        <f t="shared" si="107"/>
        <v>1114</v>
      </c>
      <c r="C1115" s="2" t="s">
        <v>12</v>
      </c>
      <c r="D1115" s="2" t="s">
        <v>317</v>
      </c>
      <c r="E1115" s="2">
        <v>81</v>
      </c>
      <c r="F1115" s="2" t="s">
        <v>317</v>
      </c>
      <c r="G1115" s="2">
        <v>1157</v>
      </c>
      <c r="H1115" s="2">
        <v>28</v>
      </c>
      <c r="I1115" s="2" t="s">
        <v>1045</v>
      </c>
      <c r="J1115" s="31">
        <v>42433</v>
      </c>
      <c r="K1115" s="31">
        <v>44347</v>
      </c>
      <c r="L1115" s="31">
        <v>44926</v>
      </c>
      <c r="M1115" s="2">
        <f t="shared" si="102"/>
        <v>580</v>
      </c>
      <c r="N1115" s="2">
        <f>IFERROR(VLOOKUP($G1115,'Breakdown Log'!$B$3:$E$940,2,FALSE),0)</f>
        <v>215</v>
      </c>
      <c r="O1115" s="2">
        <f>IFERROR(VLOOKUP($G1115,'Breakdown Log'!$B$3:$E$940,3,FALSE),0)</f>
        <v>166</v>
      </c>
      <c r="P1115" s="2">
        <f t="shared" si="103"/>
        <v>0</v>
      </c>
      <c r="Q1115" s="2">
        <f t="shared" si="104"/>
        <v>199</v>
      </c>
      <c r="R1115" s="38">
        <f t="shared" si="105"/>
        <v>1.6610958904109587</v>
      </c>
      <c r="S1115" s="76">
        <f t="shared" si="106"/>
        <v>2.82</v>
      </c>
      <c r="T1115" s="38">
        <f>2.82/365*N1115+'Breakdown Log'!$H$28*P1115</f>
        <v>1.6610958904109587</v>
      </c>
      <c r="U1115" s="78">
        <f>2.82/365*O1115+'Breakdown Log'!$H$28*Q1115</f>
        <v>1.2825205479452053</v>
      </c>
    </row>
    <row r="1116" spans="2:21" ht="14.4" customHeight="1" x14ac:dyDescent="0.4">
      <c r="B1116" s="30">
        <f t="shared" si="107"/>
        <v>1115</v>
      </c>
      <c r="C1116" s="2" t="s">
        <v>12</v>
      </c>
      <c r="D1116" s="2" t="s">
        <v>317</v>
      </c>
      <c r="E1116" s="2">
        <v>81</v>
      </c>
      <c r="F1116" s="2" t="s">
        <v>317</v>
      </c>
      <c r="G1116" s="2">
        <v>1158</v>
      </c>
      <c r="H1116" s="2">
        <v>29</v>
      </c>
      <c r="I1116" s="2" t="s">
        <v>658</v>
      </c>
      <c r="J1116" s="31">
        <v>42433</v>
      </c>
      <c r="K1116" s="31">
        <v>44347</v>
      </c>
      <c r="L1116" s="31">
        <v>44926</v>
      </c>
      <c r="M1116" s="2">
        <f t="shared" si="102"/>
        <v>580</v>
      </c>
      <c r="N1116" s="2">
        <f>IFERROR(VLOOKUP($G1116,'Breakdown Log'!$B$3:$E$940,2,FALSE),0)</f>
        <v>0</v>
      </c>
      <c r="O1116" s="2">
        <f>IFERROR(VLOOKUP($G1116,'Breakdown Log'!$B$3:$E$940,3,FALSE),0)</f>
        <v>0</v>
      </c>
      <c r="P1116" s="2">
        <f t="shared" si="103"/>
        <v>215</v>
      </c>
      <c r="Q1116" s="2">
        <f t="shared" si="104"/>
        <v>365</v>
      </c>
      <c r="R1116" s="38">
        <f t="shared" si="105"/>
        <v>1.6610958904109587</v>
      </c>
      <c r="S1116" s="76">
        <f t="shared" si="106"/>
        <v>2.82</v>
      </c>
      <c r="T1116" s="38">
        <f>2.82/365*N1116+'Breakdown Log'!$H$28*P1116</f>
        <v>0</v>
      </c>
      <c r="U1116" s="78">
        <f>2.82/365*O1116+'Breakdown Log'!$H$28*Q1116</f>
        <v>0</v>
      </c>
    </row>
    <row r="1117" spans="2:21" ht="14.4" customHeight="1" x14ac:dyDescent="0.4">
      <c r="B1117" s="30">
        <f t="shared" si="107"/>
        <v>1116</v>
      </c>
      <c r="C1117" s="2" t="s">
        <v>12</v>
      </c>
      <c r="D1117" s="2" t="s">
        <v>322</v>
      </c>
      <c r="E1117" s="2">
        <v>62</v>
      </c>
      <c r="F1117" s="2" t="s">
        <v>322</v>
      </c>
      <c r="G1117" s="2">
        <v>1159</v>
      </c>
      <c r="H1117" s="2">
        <v>8</v>
      </c>
      <c r="I1117" s="2" t="s">
        <v>2623</v>
      </c>
      <c r="J1117" s="31">
        <v>42434</v>
      </c>
      <c r="K1117" s="31">
        <v>44347</v>
      </c>
      <c r="L1117" s="31">
        <v>44926</v>
      </c>
      <c r="M1117" s="2">
        <f t="shared" si="102"/>
        <v>580</v>
      </c>
      <c r="N1117" s="2">
        <f>IFERROR(VLOOKUP($G1117,'Breakdown Log'!$B$3:$E$940,2,FALSE),0)</f>
        <v>215</v>
      </c>
      <c r="O1117" s="2">
        <f>IFERROR(VLOOKUP($G1117,'Breakdown Log'!$B$3:$E$940,3,FALSE),0)</f>
        <v>110</v>
      </c>
      <c r="P1117" s="2">
        <f t="shared" si="103"/>
        <v>0</v>
      </c>
      <c r="Q1117" s="2">
        <f t="shared" si="104"/>
        <v>255</v>
      </c>
      <c r="R1117" s="38">
        <f t="shared" si="105"/>
        <v>1.6610958904109587</v>
      </c>
      <c r="S1117" s="76">
        <f t="shared" si="106"/>
        <v>2.82</v>
      </c>
      <c r="T1117" s="38">
        <f>2.82/365*N1117+'Breakdown Log'!$H$28*P1117</f>
        <v>1.6610958904109587</v>
      </c>
      <c r="U1117" s="78">
        <f>2.82/365*O1117+'Breakdown Log'!$H$28*Q1117</f>
        <v>0.84986301369863004</v>
      </c>
    </row>
    <row r="1118" spans="2:21" ht="14.4" customHeight="1" x14ac:dyDescent="0.4">
      <c r="B1118" s="30">
        <f t="shared" si="107"/>
        <v>1117</v>
      </c>
      <c r="C1118" s="2" t="s">
        <v>12</v>
      </c>
      <c r="D1118" s="2" t="s">
        <v>322</v>
      </c>
      <c r="E1118" s="2">
        <v>62</v>
      </c>
      <c r="F1118" s="2" t="s">
        <v>322</v>
      </c>
      <c r="G1118" s="2">
        <v>1160</v>
      </c>
      <c r="H1118" s="2">
        <v>10</v>
      </c>
      <c r="I1118" s="2" t="s">
        <v>1046</v>
      </c>
      <c r="J1118" s="31">
        <v>42435</v>
      </c>
      <c r="K1118" s="31">
        <v>44347</v>
      </c>
      <c r="L1118" s="31">
        <v>44926</v>
      </c>
      <c r="M1118" s="2">
        <f t="shared" si="102"/>
        <v>580</v>
      </c>
      <c r="N1118" s="2">
        <f>IFERROR(VLOOKUP($G1118,'Breakdown Log'!$B$3:$E$940,2,FALSE),0)</f>
        <v>215</v>
      </c>
      <c r="O1118" s="2">
        <f>IFERROR(VLOOKUP($G1118,'Breakdown Log'!$B$3:$E$940,3,FALSE),0)</f>
        <v>365</v>
      </c>
      <c r="P1118" s="2">
        <f t="shared" si="103"/>
        <v>0</v>
      </c>
      <c r="Q1118" s="2">
        <f t="shared" si="104"/>
        <v>0</v>
      </c>
      <c r="R1118" s="38">
        <f t="shared" si="105"/>
        <v>1.6610958904109587</v>
      </c>
      <c r="S1118" s="76">
        <f t="shared" si="106"/>
        <v>2.82</v>
      </c>
      <c r="T1118" s="38">
        <f>2.82/365*N1118+'Breakdown Log'!$H$28*P1118</f>
        <v>1.6610958904109587</v>
      </c>
      <c r="U1118" s="78">
        <f>2.82/365*O1118+'Breakdown Log'!$H$28*Q1118</f>
        <v>2.82</v>
      </c>
    </row>
    <row r="1119" spans="2:21" ht="14.4" customHeight="1" x14ac:dyDescent="0.4">
      <c r="B1119" s="30">
        <f t="shared" si="107"/>
        <v>1118</v>
      </c>
      <c r="C1119" s="2" t="s">
        <v>12</v>
      </c>
      <c r="D1119" s="2" t="s">
        <v>322</v>
      </c>
      <c r="E1119" s="2">
        <v>62</v>
      </c>
      <c r="F1119" s="2" t="s">
        <v>322</v>
      </c>
      <c r="G1119" s="2">
        <v>1161</v>
      </c>
      <c r="H1119" s="2">
        <v>45</v>
      </c>
      <c r="I1119" s="2" t="s">
        <v>1047</v>
      </c>
      <c r="J1119" s="31">
        <v>42435</v>
      </c>
      <c r="K1119" s="31">
        <v>44347</v>
      </c>
      <c r="L1119" s="31">
        <v>44926</v>
      </c>
      <c r="M1119" s="2">
        <f t="shared" si="102"/>
        <v>580</v>
      </c>
      <c r="N1119" s="2">
        <f>IFERROR(VLOOKUP($G1119,'Breakdown Log'!$B$3:$E$940,2,FALSE),0)</f>
        <v>0</v>
      </c>
      <c r="O1119" s="2">
        <f>IFERROR(VLOOKUP($G1119,'Breakdown Log'!$B$3:$E$940,3,FALSE),0)</f>
        <v>0</v>
      </c>
      <c r="P1119" s="2">
        <f t="shared" si="103"/>
        <v>215</v>
      </c>
      <c r="Q1119" s="2">
        <f t="shared" si="104"/>
        <v>365</v>
      </c>
      <c r="R1119" s="38">
        <f t="shared" si="105"/>
        <v>1.6610958904109587</v>
      </c>
      <c r="S1119" s="76">
        <f t="shared" si="106"/>
        <v>2.82</v>
      </c>
      <c r="T1119" s="38">
        <f>2.82/365*N1119+'Breakdown Log'!$H$28*P1119</f>
        <v>0</v>
      </c>
      <c r="U1119" s="78">
        <f>2.82/365*O1119+'Breakdown Log'!$H$28*Q1119</f>
        <v>0</v>
      </c>
    </row>
    <row r="1120" spans="2:21" ht="14.4" customHeight="1" x14ac:dyDescent="0.4">
      <c r="B1120" s="30">
        <f t="shared" si="107"/>
        <v>1119</v>
      </c>
      <c r="C1120" s="2" t="s">
        <v>12</v>
      </c>
      <c r="D1120" s="2" t="s">
        <v>322</v>
      </c>
      <c r="E1120" s="2">
        <v>62</v>
      </c>
      <c r="F1120" s="2" t="s">
        <v>322</v>
      </c>
      <c r="G1120" s="2">
        <v>1162</v>
      </c>
      <c r="H1120" s="2">
        <v>46</v>
      </c>
      <c r="I1120" s="2" t="s">
        <v>2626</v>
      </c>
      <c r="J1120" s="31">
        <v>42435</v>
      </c>
      <c r="K1120" s="31">
        <v>44347</v>
      </c>
      <c r="L1120" s="31">
        <v>44926</v>
      </c>
      <c r="M1120" s="2">
        <f t="shared" si="102"/>
        <v>580</v>
      </c>
      <c r="N1120" s="2">
        <f>IFERROR(VLOOKUP($G1120,'Breakdown Log'!$B$3:$E$940,2,FALSE),0)</f>
        <v>0</v>
      </c>
      <c r="O1120" s="2">
        <f>IFERROR(VLOOKUP($G1120,'Breakdown Log'!$B$3:$E$940,3,FALSE),0)</f>
        <v>1</v>
      </c>
      <c r="P1120" s="2">
        <f t="shared" si="103"/>
        <v>215</v>
      </c>
      <c r="Q1120" s="2">
        <f t="shared" si="104"/>
        <v>364</v>
      </c>
      <c r="R1120" s="38">
        <f t="shared" si="105"/>
        <v>1.6610958904109587</v>
      </c>
      <c r="S1120" s="76">
        <f t="shared" si="106"/>
        <v>2.82</v>
      </c>
      <c r="T1120" s="38">
        <f>2.82/365*N1120+'Breakdown Log'!$H$28*P1120</f>
        <v>0</v>
      </c>
      <c r="U1120" s="78">
        <f>2.82/365*O1120+'Breakdown Log'!$H$28*Q1120</f>
        <v>7.7260273972602732E-3</v>
      </c>
    </row>
    <row r="1121" spans="2:21" ht="14.4" customHeight="1" x14ac:dyDescent="0.4">
      <c r="B1121" s="30">
        <f t="shared" si="107"/>
        <v>1120</v>
      </c>
      <c r="C1121" s="2" t="s">
        <v>12</v>
      </c>
      <c r="D1121" s="2" t="s">
        <v>322</v>
      </c>
      <c r="E1121" s="2">
        <v>62</v>
      </c>
      <c r="F1121" s="2" t="s">
        <v>322</v>
      </c>
      <c r="G1121" s="2">
        <v>1163</v>
      </c>
      <c r="H1121" s="2">
        <v>47</v>
      </c>
      <c r="I1121" s="2" t="s">
        <v>1048</v>
      </c>
      <c r="J1121" s="31">
        <v>42435</v>
      </c>
      <c r="K1121" s="31">
        <v>44347</v>
      </c>
      <c r="L1121" s="31">
        <v>44926</v>
      </c>
      <c r="M1121" s="2">
        <f t="shared" si="102"/>
        <v>580</v>
      </c>
      <c r="N1121" s="2">
        <f>IFERROR(VLOOKUP($G1121,'Breakdown Log'!$B$3:$E$940,2,FALSE),0)</f>
        <v>215</v>
      </c>
      <c r="O1121" s="2">
        <f>IFERROR(VLOOKUP($G1121,'Breakdown Log'!$B$3:$E$940,3,FALSE),0)</f>
        <v>365</v>
      </c>
      <c r="P1121" s="2">
        <f t="shared" si="103"/>
        <v>0</v>
      </c>
      <c r="Q1121" s="2">
        <f t="shared" si="104"/>
        <v>0</v>
      </c>
      <c r="R1121" s="38">
        <f t="shared" si="105"/>
        <v>1.6610958904109587</v>
      </c>
      <c r="S1121" s="76">
        <f t="shared" si="106"/>
        <v>2.82</v>
      </c>
      <c r="T1121" s="38">
        <f>2.82/365*N1121+'Breakdown Log'!$H$28*P1121</f>
        <v>1.6610958904109587</v>
      </c>
      <c r="U1121" s="78">
        <f>2.82/365*O1121+'Breakdown Log'!$H$28*Q1121</f>
        <v>2.82</v>
      </c>
    </row>
    <row r="1122" spans="2:21" ht="14.4" customHeight="1" x14ac:dyDescent="0.4">
      <c r="B1122" s="30">
        <f t="shared" si="107"/>
        <v>1121</v>
      </c>
      <c r="C1122" s="2" t="s">
        <v>12</v>
      </c>
      <c r="D1122" s="2" t="s">
        <v>322</v>
      </c>
      <c r="E1122" s="2">
        <v>62</v>
      </c>
      <c r="F1122" s="2" t="s">
        <v>322</v>
      </c>
      <c r="G1122" s="2">
        <v>1164</v>
      </c>
      <c r="H1122" s="2">
        <v>48</v>
      </c>
      <c r="I1122" s="2" t="s">
        <v>138</v>
      </c>
      <c r="J1122" s="31">
        <v>42435</v>
      </c>
      <c r="K1122" s="31">
        <v>44347</v>
      </c>
      <c r="L1122" s="31">
        <v>44926</v>
      </c>
      <c r="M1122" s="2">
        <f t="shared" si="102"/>
        <v>580</v>
      </c>
      <c r="N1122" s="2">
        <f>IFERROR(VLOOKUP($G1122,'Breakdown Log'!$B$3:$E$940,2,FALSE),0)</f>
        <v>0</v>
      </c>
      <c r="O1122" s="2">
        <f>IFERROR(VLOOKUP($G1122,'Breakdown Log'!$B$3:$E$940,3,FALSE),0)</f>
        <v>0</v>
      </c>
      <c r="P1122" s="2">
        <f t="shared" si="103"/>
        <v>215</v>
      </c>
      <c r="Q1122" s="2">
        <f t="shared" si="104"/>
        <v>365</v>
      </c>
      <c r="R1122" s="38">
        <f t="shared" si="105"/>
        <v>1.6610958904109587</v>
      </c>
      <c r="S1122" s="76">
        <f t="shared" si="106"/>
        <v>2.82</v>
      </c>
      <c r="T1122" s="38">
        <f>2.82/365*N1122+'Breakdown Log'!$H$28*P1122</f>
        <v>0</v>
      </c>
      <c r="U1122" s="78">
        <f>2.82/365*O1122+'Breakdown Log'!$H$28*Q1122</f>
        <v>0</v>
      </c>
    </row>
    <row r="1123" spans="2:21" ht="14.4" customHeight="1" x14ac:dyDescent="0.4">
      <c r="B1123" s="30">
        <f t="shared" si="107"/>
        <v>1122</v>
      </c>
      <c r="C1123" s="2" t="s">
        <v>12</v>
      </c>
      <c r="D1123" s="2" t="s">
        <v>1049</v>
      </c>
      <c r="E1123" s="2">
        <v>84</v>
      </c>
      <c r="F1123" s="2" t="s">
        <v>1049</v>
      </c>
      <c r="G1123" s="2">
        <v>1165</v>
      </c>
      <c r="H1123" s="2">
        <v>11</v>
      </c>
      <c r="I1123" s="2" t="s">
        <v>203</v>
      </c>
      <c r="J1123" s="31">
        <v>42359</v>
      </c>
      <c r="K1123" s="31">
        <v>44347</v>
      </c>
      <c r="L1123" s="31">
        <v>44926</v>
      </c>
      <c r="M1123" s="2">
        <f t="shared" si="102"/>
        <v>580</v>
      </c>
      <c r="N1123" s="2">
        <f>IFERROR(VLOOKUP($G1123,'Breakdown Log'!$B$3:$E$940,2,FALSE),0)</f>
        <v>103</v>
      </c>
      <c r="O1123" s="2">
        <f>IFERROR(VLOOKUP($G1123,'Breakdown Log'!$B$3:$E$940,3,FALSE),0)</f>
        <v>2</v>
      </c>
      <c r="P1123" s="2">
        <f t="shared" si="103"/>
        <v>112</v>
      </c>
      <c r="Q1123" s="2">
        <f t="shared" si="104"/>
        <v>363</v>
      </c>
      <c r="R1123" s="38">
        <f t="shared" si="105"/>
        <v>1.6610958904109587</v>
      </c>
      <c r="S1123" s="76">
        <f t="shared" si="106"/>
        <v>2.82</v>
      </c>
      <c r="T1123" s="38">
        <f>2.82/365*N1123+'Breakdown Log'!$H$28*P1123</f>
        <v>0.79578082191780819</v>
      </c>
      <c r="U1123" s="78">
        <f>2.82/365*O1123+'Breakdown Log'!$H$28*Q1123</f>
        <v>1.5452054794520546E-2</v>
      </c>
    </row>
    <row r="1124" spans="2:21" ht="14.4" customHeight="1" x14ac:dyDescent="0.4">
      <c r="B1124" s="30">
        <f t="shared" si="107"/>
        <v>1123</v>
      </c>
      <c r="C1124" s="2" t="s">
        <v>12</v>
      </c>
      <c r="D1124" s="2" t="s">
        <v>1049</v>
      </c>
      <c r="E1124" s="2">
        <v>84</v>
      </c>
      <c r="F1124" s="2" t="s">
        <v>1049</v>
      </c>
      <c r="G1124" s="2">
        <v>1166</v>
      </c>
      <c r="H1124" s="2">
        <v>29</v>
      </c>
      <c r="I1124" s="2" t="s">
        <v>1050</v>
      </c>
      <c r="J1124" s="31">
        <v>42359</v>
      </c>
      <c r="K1124" s="31">
        <v>44347</v>
      </c>
      <c r="L1124" s="31">
        <v>44926</v>
      </c>
      <c r="M1124" s="2">
        <f t="shared" si="102"/>
        <v>580</v>
      </c>
      <c r="N1124" s="2">
        <f>IFERROR(VLOOKUP($G1124,'Breakdown Log'!$B$3:$E$940,2,FALSE),0)</f>
        <v>119</v>
      </c>
      <c r="O1124" s="2">
        <f>IFERROR(VLOOKUP($G1124,'Breakdown Log'!$B$3:$E$940,3,FALSE),0)</f>
        <v>1</v>
      </c>
      <c r="P1124" s="2">
        <f t="shared" si="103"/>
        <v>96</v>
      </c>
      <c r="Q1124" s="2">
        <f t="shared" si="104"/>
        <v>364</v>
      </c>
      <c r="R1124" s="38">
        <f t="shared" si="105"/>
        <v>1.6610958904109587</v>
      </c>
      <c r="S1124" s="76">
        <f t="shared" si="106"/>
        <v>2.82</v>
      </c>
      <c r="T1124" s="38">
        <f>2.82/365*N1124+'Breakdown Log'!$H$28*P1124</f>
        <v>0.91939726027397251</v>
      </c>
      <c r="U1124" s="78">
        <f>2.82/365*O1124+'Breakdown Log'!$H$28*Q1124</f>
        <v>7.7260273972602732E-3</v>
      </c>
    </row>
    <row r="1125" spans="2:21" ht="14.4" customHeight="1" x14ac:dyDescent="0.4">
      <c r="B1125" s="30">
        <f t="shared" si="107"/>
        <v>1124</v>
      </c>
      <c r="C1125" s="2" t="s">
        <v>151</v>
      </c>
      <c r="D1125" s="2" t="s">
        <v>996</v>
      </c>
      <c r="E1125" s="2">
        <v>1079</v>
      </c>
      <c r="F1125" s="2" t="s">
        <v>996</v>
      </c>
      <c r="G1125" s="2">
        <v>1167</v>
      </c>
      <c r="H1125" s="2">
        <v>16</v>
      </c>
      <c r="I1125" s="2" t="s">
        <v>1051</v>
      </c>
      <c r="J1125" s="31">
        <v>42402</v>
      </c>
      <c r="K1125" s="31">
        <v>44347</v>
      </c>
      <c r="L1125" s="31">
        <v>44926</v>
      </c>
      <c r="M1125" s="2">
        <f t="shared" si="102"/>
        <v>580</v>
      </c>
      <c r="N1125" s="2">
        <f>IFERROR(VLOOKUP($G1125,'Breakdown Log'!$B$3:$E$940,2,FALSE),0)</f>
        <v>0</v>
      </c>
      <c r="O1125" s="2">
        <f>IFERROR(VLOOKUP($G1125,'Breakdown Log'!$B$3:$E$940,3,FALSE),0)</f>
        <v>0</v>
      </c>
      <c r="P1125" s="2">
        <f t="shared" si="103"/>
        <v>215</v>
      </c>
      <c r="Q1125" s="2">
        <f t="shared" si="104"/>
        <v>365</v>
      </c>
      <c r="R1125" s="38">
        <f t="shared" si="105"/>
        <v>1.6610958904109587</v>
      </c>
      <c r="S1125" s="76">
        <f t="shared" si="106"/>
        <v>2.82</v>
      </c>
      <c r="T1125" s="38">
        <f>2.82/365*N1125+'Breakdown Log'!$H$28*P1125</f>
        <v>0</v>
      </c>
      <c r="U1125" s="78">
        <f>2.82/365*O1125+'Breakdown Log'!$H$28*Q1125</f>
        <v>0</v>
      </c>
    </row>
    <row r="1126" spans="2:21" ht="14.4" customHeight="1" x14ac:dyDescent="0.4">
      <c r="B1126" s="30">
        <f t="shared" si="107"/>
        <v>1125</v>
      </c>
      <c r="C1126" s="2" t="s">
        <v>151</v>
      </c>
      <c r="D1126" s="2" t="s">
        <v>996</v>
      </c>
      <c r="E1126" s="2">
        <v>1079</v>
      </c>
      <c r="F1126" s="2" t="s">
        <v>996</v>
      </c>
      <c r="G1126" s="2">
        <v>1168</v>
      </c>
      <c r="H1126" s="2">
        <v>17</v>
      </c>
      <c r="I1126" s="2" t="s">
        <v>1052</v>
      </c>
      <c r="J1126" s="31">
        <v>42402</v>
      </c>
      <c r="K1126" s="31">
        <v>44347</v>
      </c>
      <c r="L1126" s="31">
        <v>44926</v>
      </c>
      <c r="M1126" s="2">
        <f t="shared" si="102"/>
        <v>580</v>
      </c>
      <c r="N1126" s="2">
        <f>IFERROR(VLOOKUP($G1126,'Breakdown Log'!$B$3:$E$940,2,FALSE),0)</f>
        <v>0</v>
      </c>
      <c r="O1126" s="2">
        <f>IFERROR(VLOOKUP($G1126,'Breakdown Log'!$B$3:$E$940,3,FALSE),0)</f>
        <v>0</v>
      </c>
      <c r="P1126" s="2">
        <f t="shared" si="103"/>
        <v>215</v>
      </c>
      <c r="Q1126" s="2">
        <f t="shared" si="104"/>
        <v>365</v>
      </c>
      <c r="R1126" s="38">
        <f t="shared" si="105"/>
        <v>1.6610958904109587</v>
      </c>
      <c r="S1126" s="76">
        <f t="shared" si="106"/>
        <v>2.82</v>
      </c>
      <c r="T1126" s="38">
        <f>2.82/365*N1126+'Breakdown Log'!$H$28*P1126</f>
        <v>0</v>
      </c>
      <c r="U1126" s="78">
        <f>2.82/365*O1126+'Breakdown Log'!$H$28*Q1126</f>
        <v>0</v>
      </c>
    </row>
    <row r="1127" spans="2:21" ht="14.4" customHeight="1" x14ac:dyDescent="0.4">
      <c r="B1127" s="30">
        <f t="shared" si="107"/>
        <v>1126</v>
      </c>
      <c r="C1127" s="2" t="s">
        <v>151</v>
      </c>
      <c r="D1127" s="2" t="s">
        <v>996</v>
      </c>
      <c r="E1127" s="2">
        <v>1079</v>
      </c>
      <c r="F1127" s="2" t="s">
        <v>996</v>
      </c>
      <c r="G1127" s="2">
        <v>1169</v>
      </c>
      <c r="H1127" s="2">
        <v>18</v>
      </c>
      <c r="I1127" s="2" t="s">
        <v>55</v>
      </c>
      <c r="J1127" s="31">
        <v>42623</v>
      </c>
      <c r="K1127" s="31">
        <v>44347</v>
      </c>
      <c r="L1127" s="31">
        <v>44926</v>
      </c>
      <c r="M1127" s="2">
        <f t="shared" si="102"/>
        <v>580</v>
      </c>
      <c r="N1127" s="2">
        <f>IFERROR(VLOOKUP($G1127,'Breakdown Log'!$B$3:$E$940,2,FALSE),0)</f>
        <v>0</v>
      </c>
      <c r="O1127" s="2">
        <f>IFERROR(VLOOKUP($G1127,'Breakdown Log'!$B$3:$E$940,3,FALSE),0)</f>
        <v>0</v>
      </c>
      <c r="P1127" s="2">
        <f t="shared" si="103"/>
        <v>215</v>
      </c>
      <c r="Q1127" s="2">
        <f t="shared" si="104"/>
        <v>365</v>
      </c>
      <c r="R1127" s="38">
        <f t="shared" si="105"/>
        <v>1.6610958904109587</v>
      </c>
      <c r="S1127" s="76">
        <f t="shared" si="106"/>
        <v>2.82</v>
      </c>
      <c r="T1127" s="38">
        <f>2.82/365*N1127+'Breakdown Log'!$H$28*P1127</f>
        <v>0</v>
      </c>
      <c r="U1127" s="78">
        <f>2.82/365*O1127+'Breakdown Log'!$H$28*Q1127</f>
        <v>0</v>
      </c>
    </row>
    <row r="1128" spans="2:21" ht="14.4" customHeight="1" x14ac:dyDescent="0.4">
      <c r="B1128" s="30">
        <f t="shared" si="107"/>
        <v>1127</v>
      </c>
      <c r="C1128" s="2" t="s">
        <v>151</v>
      </c>
      <c r="D1128" s="2" t="s">
        <v>996</v>
      </c>
      <c r="E1128" s="2">
        <v>1079</v>
      </c>
      <c r="F1128" s="2" t="s">
        <v>996</v>
      </c>
      <c r="G1128" s="2">
        <v>1170</v>
      </c>
      <c r="H1128" s="2">
        <v>19</v>
      </c>
      <c r="I1128" s="2" t="s">
        <v>1053</v>
      </c>
      <c r="J1128" s="31">
        <v>42402</v>
      </c>
      <c r="K1128" s="31">
        <v>44347</v>
      </c>
      <c r="L1128" s="31">
        <v>44926</v>
      </c>
      <c r="M1128" s="2">
        <f t="shared" si="102"/>
        <v>580</v>
      </c>
      <c r="N1128" s="2">
        <f>IFERROR(VLOOKUP($G1128,'Breakdown Log'!$B$3:$E$940,2,FALSE),0)</f>
        <v>0</v>
      </c>
      <c r="O1128" s="2">
        <f>IFERROR(VLOOKUP($G1128,'Breakdown Log'!$B$3:$E$940,3,FALSE),0)</f>
        <v>0</v>
      </c>
      <c r="P1128" s="2">
        <f t="shared" si="103"/>
        <v>215</v>
      </c>
      <c r="Q1128" s="2">
        <f t="shared" si="104"/>
        <v>365</v>
      </c>
      <c r="R1128" s="38">
        <f t="shared" si="105"/>
        <v>1.6610958904109587</v>
      </c>
      <c r="S1128" s="76">
        <f t="shared" si="106"/>
        <v>2.82</v>
      </c>
      <c r="T1128" s="38">
        <f>2.82/365*N1128+'Breakdown Log'!$H$28*P1128</f>
        <v>0</v>
      </c>
      <c r="U1128" s="78">
        <f>2.82/365*O1128+'Breakdown Log'!$H$28*Q1128</f>
        <v>0</v>
      </c>
    </row>
    <row r="1129" spans="2:21" ht="14.4" customHeight="1" x14ac:dyDescent="0.4">
      <c r="B1129" s="30">
        <f t="shared" si="107"/>
        <v>1128</v>
      </c>
      <c r="C1129" s="2" t="s">
        <v>151</v>
      </c>
      <c r="D1129" s="2" t="s">
        <v>996</v>
      </c>
      <c r="E1129" s="2">
        <v>1079</v>
      </c>
      <c r="F1129" s="2" t="s">
        <v>996</v>
      </c>
      <c r="G1129" s="2">
        <v>1171</v>
      </c>
      <c r="H1129" s="2">
        <v>20</v>
      </c>
      <c r="I1129" s="2" t="s">
        <v>1054</v>
      </c>
      <c r="J1129" s="31">
        <v>42402</v>
      </c>
      <c r="K1129" s="31">
        <v>44347</v>
      </c>
      <c r="L1129" s="31">
        <v>44926</v>
      </c>
      <c r="M1129" s="2">
        <f t="shared" si="102"/>
        <v>580</v>
      </c>
      <c r="N1129" s="2">
        <f>IFERROR(VLOOKUP($G1129,'Breakdown Log'!$B$3:$E$940,2,FALSE),0)</f>
        <v>0</v>
      </c>
      <c r="O1129" s="2">
        <f>IFERROR(VLOOKUP($G1129,'Breakdown Log'!$B$3:$E$940,3,FALSE),0)</f>
        <v>0</v>
      </c>
      <c r="P1129" s="2">
        <f t="shared" si="103"/>
        <v>215</v>
      </c>
      <c r="Q1129" s="2">
        <f t="shared" si="104"/>
        <v>365</v>
      </c>
      <c r="R1129" s="38">
        <f t="shared" si="105"/>
        <v>1.6610958904109587</v>
      </c>
      <c r="S1129" s="76">
        <f t="shared" si="106"/>
        <v>2.82</v>
      </c>
      <c r="T1129" s="38">
        <f>2.82/365*N1129+'Breakdown Log'!$H$28*P1129</f>
        <v>0</v>
      </c>
      <c r="U1129" s="78">
        <f>2.82/365*O1129+'Breakdown Log'!$H$28*Q1129</f>
        <v>0</v>
      </c>
    </row>
    <row r="1130" spans="2:21" ht="14.4" customHeight="1" x14ac:dyDescent="0.4">
      <c r="B1130" s="30">
        <f t="shared" si="107"/>
        <v>1129</v>
      </c>
      <c r="C1130" s="2" t="s">
        <v>151</v>
      </c>
      <c r="D1130" s="2" t="s">
        <v>996</v>
      </c>
      <c r="E1130" s="2">
        <v>1079</v>
      </c>
      <c r="F1130" s="2" t="s">
        <v>996</v>
      </c>
      <c r="G1130" s="2">
        <v>1172</v>
      </c>
      <c r="H1130" s="2">
        <v>21</v>
      </c>
      <c r="I1130" s="2" t="s">
        <v>448</v>
      </c>
      <c r="J1130" s="31">
        <v>42409</v>
      </c>
      <c r="K1130" s="31">
        <v>44347</v>
      </c>
      <c r="L1130" s="31">
        <v>44926</v>
      </c>
      <c r="M1130" s="2">
        <f t="shared" si="102"/>
        <v>580</v>
      </c>
      <c r="N1130" s="2">
        <f>IFERROR(VLOOKUP($G1130,'Breakdown Log'!$B$3:$E$940,2,FALSE),0)</f>
        <v>0</v>
      </c>
      <c r="O1130" s="2">
        <f>IFERROR(VLOOKUP($G1130,'Breakdown Log'!$B$3:$E$940,3,FALSE),0)</f>
        <v>0</v>
      </c>
      <c r="P1130" s="2">
        <f t="shared" si="103"/>
        <v>215</v>
      </c>
      <c r="Q1130" s="2">
        <f t="shared" si="104"/>
        <v>365</v>
      </c>
      <c r="R1130" s="38">
        <f t="shared" si="105"/>
        <v>1.6610958904109587</v>
      </c>
      <c r="S1130" s="76">
        <f t="shared" si="106"/>
        <v>2.82</v>
      </c>
      <c r="T1130" s="38">
        <f>2.82/365*N1130+'Breakdown Log'!$H$28*P1130</f>
        <v>0</v>
      </c>
      <c r="U1130" s="78">
        <f>2.82/365*O1130+'Breakdown Log'!$H$28*Q1130</f>
        <v>0</v>
      </c>
    </row>
    <row r="1131" spans="2:21" ht="14.4" customHeight="1" x14ac:dyDescent="0.4">
      <c r="B1131" s="30">
        <f t="shared" si="107"/>
        <v>1130</v>
      </c>
      <c r="C1131" s="2" t="s">
        <v>302</v>
      </c>
      <c r="D1131" s="2" t="s">
        <v>875</v>
      </c>
      <c r="E1131" s="2">
        <v>1039</v>
      </c>
      <c r="F1131" s="2" t="s">
        <v>883</v>
      </c>
      <c r="G1131" s="2">
        <v>1173</v>
      </c>
      <c r="H1131" s="2">
        <v>31</v>
      </c>
      <c r="I1131" s="2" t="s">
        <v>1055</v>
      </c>
      <c r="J1131" s="31">
        <v>42379</v>
      </c>
      <c r="K1131" s="31">
        <v>44347</v>
      </c>
      <c r="L1131" s="31">
        <v>44926</v>
      </c>
      <c r="M1131" s="2">
        <f t="shared" si="102"/>
        <v>580</v>
      </c>
      <c r="N1131" s="2">
        <f>IFERROR(VLOOKUP($G1131,'Breakdown Log'!$B$3:$E$940,2,FALSE),0)</f>
        <v>0</v>
      </c>
      <c r="O1131" s="2">
        <f>IFERROR(VLOOKUP($G1131,'Breakdown Log'!$B$3:$E$940,3,FALSE),0)</f>
        <v>0</v>
      </c>
      <c r="P1131" s="2">
        <f t="shared" si="103"/>
        <v>215</v>
      </c>
      <c r="Q1131" s="2">
        <f t="shared" si="104"/>
        <v>365</v>
      </c>
      <c r="R1131" s="38">
        <f t="shared" si="105"/>
        <v>1.6610958904109587</v>
      </c>
      <c r="S1131" s="76">
        <f t="shared" si="106"/>
        <v>2.82</v>
      </c>
      <c r="T1131" s="38">
        <f>2.82/365*N1131+'Breakdown Log'!$H$28*P1131</f>
        <v>0</v>
      </c>
      <c r="U1131" s="78">
        <f>2.82/365*O1131+'Breakdown Log'!$H$28*Q1131</f>
        <v>0</v>
      </c>
    </row>
    <row r="1132" spans="2:21" ht="14.4" customHeight="1" x14ac:dyDescent="0.4">
      <c r="B1132" s="30">
        <f t="shared" si="107"/>
        <v>1131</v>
      </c>
      <c r="C1132" s="2" t="s">
        <v>302</v>
      </c>
      <c r="D1132" s="2" t="s">
        <v>875</v>
      </c>
      <c r="E1132" s="2">
        <v>1039</v>
      </c>
      <c r="F1132" s="2" t="s">
        <v>883</v>
      </c>
      <c r="G1132" s="2">
        <v>1174</v>
      </c>
      <c r="H1132" s="2">
        <v>32</v>
      </c>
      <c r="I1132" s="2" t="s">
        <v>9</v>
      </c>
      <c r="J1132" s="31">
        <v>42905</v>
      </c>
      <c r="K1132" s="31">
        <v>44347</v>
      </c>
      <c r="L1132" s="31">
        <v>44926</v>
      </c>
      <c r="M1132" s="2">
        <f t="shared" si="102"/>
        <v>580</v>
      </c>
      <c r="N1132" s="2">
        <f>IFERROR(VLOOKUP($G1132,'Breakdown Log'!$B$3:$E$940,2,FALSE),0)</f>
        <v>0</v>
      </c>
      <c r="O1132" s="2">
        <f>IFERROR(VLOOKUP($G1132,'Breakdown Log'!$B$3:$E$940,3,FALSE),0)</f>
        <v>0</v>
      </c>
      <c r="P1132" s="2">
        <f t="shared" si="103"/>
        <v>215</v>
      </c>
      <c r="Q1132" s="2">
        <f t="shared" si="104"/>
        <v>365</v>
      </c>
      <c r="R1132" s="38">
        <f t="shared" si="105"/>
        <v>1.6610958904109587</v>
      </c>
      <c r="S1132" s="76">
        <f t="shared" si="106"/>
        <v>2.82</v>
      </c>
      <c r="T1132" s="38">
        <f>2.82/365*N1132+'Breakdown Log'!$H$28*P1132</f>
        <v>0</v>
      </c>
      <c r="U1132" s="78">
        <f>2.82/365*O1132+'Breakdown Log'!$H$28*Q1132</f>
        <v>0</v>
      </c>
    </row>
    <row r="1133" spans="2:21" ht="14.4" customHeight="1" x14ac:dyDescent="0.4">
      <c r="B1133" s="30">
        <f t="shared" si="107"/>
        <v>1132</v>
      </c>
      <c r="C1133" s="2" t="s">
        <v>302</v>
      </c>
      <c r="D1133" s="2" t="s">
        <v>875</v>
      </c>
      <c r="E1133" s="2">
        <v>1039</v>
      </c>
      <c r="F1133" s="2" t="s">
        <v>883</v>
      </c>
      <c r="G1133" s="2">
        <v>1175</v>
      </c>
      <c r="H1133" s="2">
        <v>33</v>
      </c>
      <c r="I1133" s="2" t="s">
        <v>1056</v>
      </c>
      <c r="J1133" s="31">
        <v>42306</v>
      </c>
      <c r="K1133" s="31">
        <v>44347</v>
      </c>
      <c r="L1133" s="31">
        <v>44926</v>
      </c>
      <c r="M1133" s="2">
        <f t="shared" si="102"/>
        <v>580</v>
      </c>
      <c r="N1133" s="2">
        <f>IFERROR(VLOOKUP($G1133,'Breakdown Log'!$B$3:$E$940,2,FALSE),0)</f>
        <v>0</v>
      </c>
      <c r="O1133" s="2">
        <f>IFERROR(VLOOKUP($G1133,'Breakdown Log'!$B$3:$E$940,3,FALSE),0)</f>
        <v>0</v>
      </c>
      <c r="P1133" s="2">
        <f t="shared" si="103"/>
        <v>215</v>
      </c>
      <c r="Q1133" s="2">
        <f t="shared" si="104"/>
        <v>365</v>
      </c>
      <c r="R1133" s="38">
        <f t="shared" si="105"/>
        <v>1.6610958904109587</v>
      </c>
      <c r="S1133" s="76">
        <f t="shared" si="106"/>
        <v>2.82</v>
      </c>
      <c r="T1133" s="38">
        <f>2.82/365*N1133+'Breakdown Log'!$H$28*P1133</f>
        <v>0</v>
      </c>
      <c r="U1133" s="78">
        <f>2.82/365*O1133+'Breakdown Log'!$H$28*Q1133</f>
        <v>0</v>
      </c>
    </row>
    <row r="1134" spans="2:21" ht="14.4" customHeight="1" x14ac:dyDescent="0.4">
      <c r="B1134" s="30">
        <f t="shared" si="107"/>
        <v>1133</v>
      </c>
      <c r="C1134" s="2" t="s">
        <v>302</v>
      </c>
      <c r="D1134" s="2" t="s">
        <v>875</v>
      </c>
      <c r="E1134" s="2">
        <v>1039</v>
      </c>
      <c r="F1134" s="2" t="s">
        <v>883</v>
      </c>
      <c r="G1134" s="2">
        <v>1176</v>
      </c>
      <c r="H1134" s="2">
        <v>34</v>
      </c>
      <c r="I1134" s="2" t="s">
        <v>1033</v>
      </c>
      <c r="J1134" s="31">
        <v>42287</v>
      </c>
      <c r="K1134" s="31">
        <v>44347</v>
      </c>
      <c r="L1134" s="31">
        <v>44926</v>
      </c>
      <c r="M1134" s="2">
        <f t="shared" si="102"/>
        <v>580</v>
      </c>
      <c r="N1134" s="2">
        <f>IFERROR(VLOOKUP($G1134,'Breakdown Log'!$B$3:$E$940,2,FALSE),0)</f>
        <v>0</v>
      </c>
      <c r="O1134" s="2">
        <f>IFERROR(VLOOKUP($G1134,'Breakdown Log'!$B$3:$E$940,3,FALSE),0)</f>
        <v>0</v>
      </c>
      <c r="P1134" s="2">
        <f t="shared" si="103"/>
        <v>215</v>
      </c>
      <c r="Q1134" s="2">
        <f t="shared" si="104"/>
        <v>365</v>
      </c>
      <c r="R1134" s="38">
        <f t="shared" si="105"/>
        <v>1.6610958904109587</v>
      </c>
      <c r="S1134" s="76">
        <f t="shared" si="106"/>
        <v>2.82</v>
      </c>
      <c r="T1134" s="38">
        <f>2.82/365*N1134+'Breakdown Log'!$H$28*P1134</f>
        <v>0</v>
      </c>
      <c r="U1134" s="78">
        <f>2.82/365*O1134+'Breakdown Log'!$H$28*Q1134</f>
        <v>0</v>
      </c>
    </row>
    <row r="1135" spans="2:21" ht="14.4" customHeight="1" x14ac:dyDescent="0.4">
      <c r="B1135" s="30">
        <f t="shared" si="107"/>
        <v>1134</v>
      </c>
      <c r="C1135" s="2" t="s">
        <v>302</v>
      </c>
      <c r="D1135" s="2" t="s">
        <v>875</v>
      </c>
      <c r="E1135" s="2">
        <v>1039</v>
      </c>
      <c r="F1135" s="2" t="s">
        <v>883</v>
      </c>
      <c r="G1135" s="2">
        <v>1177</v>
      </c>
      <c r="H1135" s="2">
        <v>35</v>
      </c>
      <c r="I1135" s="2" t="s">
        <v>1057</v>
      </c>
      <c r="J1135" s="31">
        <v>42305</v>
      </c>
      <c r="K1135" s="31">
        <v>44347</v>
      </c>
      <c r="L1135" s="31">
        <v>44926</v>
      </c>
      <c r="M1135" s="2">
        <f t="shared" si="102"/>
        <v>580</v>
      </c>
      <c r="N1135" s="2">
        <f>IFERROR(VLOOKUP($G1135,'Breakdown Log'!$B$3:$E$940,2,FALSE),0)</f>
        <v>215</v>
      </c>
      <c r="O1135" s="2">
        <f>IFERROR(VLOOKUP($G1135,'Breakdown Log'!$B$3:$E$940,3,FALSE),0)</f>
        <v>365</v>
      </c>
      <c r="P1135" s="2">
        <f t="shared" si="103"/>
        <v>0</v>
      </c>
      <c r="Q1135" s="2">
        <f t="shared" si="104"/>
        <v>0</v>
      </c>
      <c r="R1135" s="38">
        <f t="shared" si="105"/>
        <v>1.6610958904109587</v>
      </c>
      <c r="S1135" s="76">
        <f t="shared" si="106"/>
        <v>2.82</v>
      </c>
      <c r="T1135" s="38">
        <f>2.82/365*N1135+'Breakdown Log'!$H$28*P1135</f>
        <v>1.6610958904109587</v>
      </c>
      <c r="U1135" s="78">
        <f>2.82/365*O1135+'Breakdown Log'!$H$28*Q1135</f>
        <v>2.82</v>
      </c>
    </row>
    <row r="1136" spans="2:21" ht="14.4" customHeight="1" x14ac:dyDescent="0.4">
      <c r="B1136" s="30">
        <f t="shared" si="107"/>
        <v>1135</v>
      </c>
      <c r="C1136" s="2" t="s">
        <v>302</v>
      </c>
      <c r="D1136" s="2" t="s">
        <v>875</v>
      </c>
      <c r="E1136" s="2">
        <v>1039</v>
      </c>
      <c r="F1136" s="2" t="s">
        <v>883</v>
      </c>
      <c r="G1136" s="2">
        <v>1178</v>
      </c>
      <c r="H1136" s="2">
        <v>36</v>
      </c>
      <c r="I1136" s="2" t="s">
        <v>1058</v>
      </c>
      <c r="J1136" s="31">
        <v>42502</v>
      </c>
      <c r="K1136" s="31">
        <v>44347</v>
      </c>
      <c r="L1136" s="31">
        <v>44926</v>
      </c>
      <c r="M1136" s="2">
        <f t="shared" si="102"/>
        <v>580</v>
      </c>
      <c r="N1136" s="2">
        <f>IFERROR(VLOOKUP($G1136,'Breakdown Log'!$B$3:$E$940,2,FALSE),0)</f>
        <v>0</v>
      </c>
      <c r="O1136" s="2">
        <f>IFERROR(VLOOKUP($G1136,'Breakdown Log'!$B$3:$E$940,3,FALSE),0)</f>
        <v>0</v>
      </c>
      <c r="P1136" s="2">
        <f t="shared" si="103"/>
        <v>215</v>
      </c>
      <c r="Q1136" s="2">
        <f t="shared" si="104"/>
        <v>365</v>
      </c>
      <c r="R1136" s="38">
        <f t="shared" si="105"/>
        <v>1.6610958904109587</v>
      </c>
      <c r="S1136" s="76">
        <f t="shared" si="106"/>
        <v>2.82</v>
      </c>
      <c r="T1136" s="38">
        <f>2.82/365*N1136+'Breakdown Log'!$H$28*P1136</f>
        <v>0</v>
      </c>
      <c r="U1136" s="78">
        <f>2.82/365*O1136+'Breakdown Log'!$H$28*Q1136</f>
        <v>0</v>
      </c>
    </row>
    <row r="1137" spans="2:21" ht="14.4" customHeight="1" x14ac:dyDescent="0.4">
      <c r="B1137" s="30">
        <f t="shared" si="107"/>
        <v>1136</v>
      </c>
      <c r="C1137" s="2" t="s">
        <v>302</v>
      </c>
      <c r="D1137" s="2" t="s">
        <v>875</v>
      </c>
      <c r="E1137" s="2">
        <v>1039</v>
      </c>
      <c r="F1137" s="2" t="s">
        <v>883</v>
      </c>
      <c r="G1137" s="2">
        <v>1179</v>
      </c>
      <c r="H1137" s="2">
        <v>37</v>
      </c>
      <c r="I1137" s="2" t="s">
        <v>1059</v>
      </c>
      <c r="J1137" s="31">
        <v>42835</v>
      </c>
      <c r="K1137" s="31">
        <v>44347</v>
      </c>
      <c r="L1137" s="31">
        <v>44926</v>
      </c>
      <c r="M1137" s="2">
        <f t="shared" si="102"/>
        <v>580</v>
      </c>
      <c r="N1137" s="2">
        <f>IFERROR(VLOOKUP($G1137,'Breakdown Log'!$B$3:$E$940,2,FALSE),0)</f>
        <v>0</v>
      </c>
      <c r="O1137" s="2">
        <f>IFERROR(VLOOKUP($G1137,'Breakdown Log'!$B$3:$E$940,3,FALSE),0)</f>
        <v>0</v>
      </c>
      <c r="P1137" s="2">
        <f t="shared" si="103"/>
        <v>215</v>
      </c>
      <c r="Q1137" s="2">
        <f t="shared" si="104"/>
        <v>365</v>
      </c>
      <c r="R1137" s="38">
        <f t="shared" si="105"/>
        <v>1.6610958904109587</v>
      </c>
      <c r="S1137" s="76">
        <f t="shared" si="106"/>
        <v>2.82</v>
      </c>
      <c r="T1137" s="38">
        <f>2.82/365*N1137+'Breakdown Log'!$H$28*P1137</f>
        <v>0</v>
      </c>
      <c r="U1137" s="78">
        <f>2.82/365*O1137+'Breakdown Log'!$H$28*Q1137</f>
        <v>0</v>
      </c>
    </row>
    <row r="1138" spans="2:21" ht="14.4" customHeight="1" x14ac:dyDescent="0.4">
      <c r="B1138" s="30">
        <f t="shared" si="107"/>
        <v>1137</v>
      </c>
      <c r="C1138" s="2" t="s">
        <v>302</v>
      </c>
      <c r="D1138" s="2" t="s">
        <v>875</v>
      </c>
      <c r="E1138" s="2">
        <v>1039</v>
      </c>
      <c r="F1138" s="2" t="s">
        <v>883</v>
      </c>
      <c r="G1138" s="2">
        <v>1180</v>
      </c>
      <c r="H1138" s="2">
        <v>38</v>
      </c>
      <c r="I1138" s="2" t="s">
        <v>1060</v>
      </c>
      <c r="J1138" s="31">
        <v>42500</v>
      </c>
      <c r="K1138" s="31">
        <v>44347</v>
      </c>
      <c r="L1138" s="31">
        <v>44926</v>
      </c>
      <c r="M1138" s="2">
        <f t="shared" si="102"/>
        <v>580</v>
      </c>
      <c r="N1138" s="2">
        <f>IFERROR(VLOOKUP($G1138,'Breakdown Log'!$B$3:$E$940,2,FALSE),0)</f>
        <v>0</v>
      </c>
      <c r="O1138" s="2">
        <f>IFERROR(VLOOKUP($G1138,'Breakdown Log'!$B$3:$E$940,3,FALSE),0)</f>
        <v>0</v>
      </c>
      <c r="P1138" s="2">
        <f t="shared" si="103"/>
        <v>215</v>
      </c>
      <c r="Q1138" s="2">
        <f t="shared" si="104"/>
        <v>365</v>
      </c>
      <c r="R1138" s="38">
        <f t="shared" si="105"/>
        <v>1.6610958904109587</v>
      </c>
      <c r="S1138" s="76">
        <f t="shared" si="106"/>
        <v>2.82</v>
      </c>
      <c r="T1138" s="38">
        <f>2.82/365*N1138+'Breakdown Log'!$H$28*P1138</f>
        <v>0</v>
      </c>
      <c r="U1138" s="78">
        <f>2.82/365*O1138+'Breakdown Log'!$H$28*Q1138</f>
        <v>0</v>
      </c>
    </row>
    <row r="1139" spans="2:21" ht="14.4" customHeight="1" x14ac:dyDescent="0.4">
      <c r="B1139" s="30">
        <f t="shared" si="107"/>
        <v>1138</v>
      </c>
      <c r="C1139" s="2" t="s">
        <v>302</v>
      </c>
      <c r="D1139" s="2" t="s">
        <v>875</v>
      </c>
      <c r="E1139" s="2">
        <v>1039</v>
      </c>
      <c r="F1139" s="2" t="s">
        <v>883</v>
      </c>
      <c r="G1139" s="2">
        <v>1181</v>
      </c>
      <c r="H1139" s="2">
        <v>39</v>
      </c>
      <c r="I1139" s="2" t="s">
        <v>1061</v>
      </c>
      <c r="J1139" s="31">
        <v>42379</v>
      </c>
      <c r="K1139" s="31">
        <v>44347</v>
      </c>
      <c r="L1139" s="31">
        <v>44926</v>
      </c>
      <c r="M1139" s="2">
        <f t="shared" si="102"/>
        <v>580</v>
      </c>
      <c r="N1139" s="2">
        <f>IFERROR(VLOOKUP($G1139,'Breakdown Log'!$B$3:$E$940,2,FALSE),0)</f>
        <v>0</v>
      </c>
      <c r="O1139" s="2">
        <f>IFERROR(VLOOKUP($G1139,'Breakdown Log'!$B$3:$E$940,3,FALSE),0)</f>
        <v>0</v>
      </c>
      <c r="P1139" s="2">
        <f t="shared" si="103"/>
        <v>215</v>
      </c>
      <c r="Q1139" s="2">
        <f t="shared" si="104"/>
        <v>365</v>
      </c>
      <c r="R1139" s="38">
        <f t="shared" si="105"/>
        <v>1.6610958904109587</v>
      </c>
      <c r="S1139" s="76">
        <f t="shared" si="106"/>
        <v>2.82</v>
      </c>
      <c r="T1139" s="38">
        <f>2.82/365*N1139+'Breakdown Log'!$H$28*P1139</f>
        <v>0</v>
      </c>
      <c r="U1139" s="78">
        <f>2.82/365*O1139+'Breakdown Log'!$H$28*Q1139</f>
        <v>0</v>
      </c>
    </row>
    <row r="1140" spans="2:21" ht="14.4" customHeight="1" x14ac:dyDescent="0.4">
      <c r="B1140" s="30">
        <f t="shared" si="107"/>
        <v>1139</v>
      </c>
      <c r="C1140" s="2" t="s">
        <v>49</v>
      </c>
      <c r="D1140" s="2" t="s">
        <v>1062</v>
      </c>
      <c r="E1140" s="2">
        <v>1086</v>
      </c>
      <c r="F1140" s="2" t="s">
        <v>1063</v>
      </c>
      <c r="G1140" s="2">
        <v>1182</v>
      </c>
      <c r="H1140" s="2">
        <v>1</v>
      </c>
      <c r="I1140" s="2" t="s">
        <v>1064</v>
      </c>
      <c r="J1140" s="31">
        <v>42937</v>
      </c>
      <c r="K1140" s="31">
        <v>44347</v>
      </c>
      <c r="L1140" s="31">
        <v>44926</v>
      </c>
      <c r="M1140" s="2">
        <f t="shared" si="102"/>
        <v>580</v>
      </c>
      <c r="N1140" s="2">
        <f>IFERROR(VLOOKUP($G1140,'Breakdown Log'!$B$3:$E$940,2,FALSE),0)</f>
        <v>0</v>
      </c>
      <c r="O1140" s="2">
        <f>IFERROR(VLOOKUP($G1140,'Breakdown Log'!$B$3:$E$940,3,FALSE),0)</f>
        <v>0</v>
      </c>
      <c r="P1140" s="2">
        <f t="shared" si="103"/>
        <v>215</v>
      </c>
      <c r="Q1140" s="2">
        <f t="shared" si="104"/>
        <v>365</v>
      </c>
      <c r="R1140" s="38">
        <f t="shared" si="105"/>
        <v>1.6610958904109587</v>
      </c>
      <c r="S1140" s="76">
        <f t="shared" si="106"/>
        <v>2.82</v>
      </c>
      <c r="T1140" s="38">
        <f>2.82/365*N1140+'Breakdown Log'!$H$28*P1140</f>
        <v>0</v>
      </c>
      <c r="U1140" s="78">
        <f>2.82/365*O1140+'Breakdown Log'!$H$28*Q1140</f>
        <v>0</v>
      </c>
    </row>
    <row r="1141" spans="2:21" ht="14.4" customHeight="1" x14ac:dyDescent="0.4">
      <c r="B1141" s="30">
        <f t="shared" si="107"/>
        <v>1140</v>
      </c>
      <c r="C1141" s="2" t="s">
        <v>49</v>
      </c>
      <c r="D1141" s="2" t="s">
        <v>1062</v>
      </c>
      <c r="E1141" s="2">
        <v>1086</v>
      </c>
      <c r="F1141" s="2" t="s">
        <v>1063</v>
      </c>
      <c r="G1141" s="2">
        <v>1183</v>
      </c>
      <c r="H1141" s="2">
        <v>2</v>
      </c>
      <c r="I1141" s="2" t="s">
        <v>1065</v>
      </c>
      <c r="J1141" s="31">
        <v>42391</v>
      </c>
      <c r="K1141" s="31">
        <v>44347</v>
      </c>
      <c r="L1141" s="31">
        <v>44926</v>
      </c>
      <c r="M1141" s="2">
        <f t="shared" si="102"/>
        <v>580</v>
      </c>
      <c r="N1141" s="2">
        <f>IFERROR(VLOOKUP($G1141,'Breakdown Log'!$B$3:$E$940,2,FALSE),0)</f>
        <v>0</v>
      </c>
      <c r="O1141" s="2">
        <f>IFERROR(VLOOKUP($G1141,'Breakdown Log'!$B$3:$E$940,3,FALSE),0)</f>
        <v>0</v>
      </c>
      <c r="P1141" s="2">
        <f t="shared" si="103"/>
        <v>215</v>
      </c>
      <c r="Q1141" s="2">
        <f t="shared" si="104"/>
        <v>365</v>
      </c>
      <c r="R1141" s="38">
        <f t="shared" si="105"/>
        <v>1.6610958904109587</v>
      </c>
      <c r="S1141" s="76">
        <f t="shared" si="106"/>
        <v>2.82</v>
      </c>
      <c r="T1141" s="38">
        <f>2.82/365*N1141+'Breakdown Log'!$H$28*P1141</f>
        <v>0</v>
      </c>
      <c r="U1141" s="78">
        <f>2.82/365*O1141+'Breakdown Log'!$H$28*Q1141</f>
        <v>0</v>
      </c>
    </row>
    <row r="1142" spans="2:21" ht="14.4" customHeight="1" x14ac:dyDescent="0.4">
      <c r="B1142" s="30">
        <f t="shared" si="107"/>
        <v>1141</v>
      </c>
      <c r="C1142" s="2" t="s">
        <v>49</v>
      </c>
      <c r="D1142" s="2" t="s">
        <v>1062</v>
      </c>
      <c r="E1142" s="2">
        <v>1086</v>
      </c>
      <c r="F1142" s="2" t="s">
        <v>1063</v>
      </c>
      <c r="G1142" s="2">
        <v>1184</v>
      </c>
      <c r="H1142" s="2">
        <v>3</v>
      </c>
      <c r="I1142" s="2" t="s">
        <v>1066</v>
      </c>
      <c r="J1142" s="31">
        <v>42393</v>
      </c>
      <c r="K1142" s="31">
        <v>44347</v>
      </c>
      <c r="L1142" s="31">
        <v>44926</v>
      </c>
      <c r="M1142" s="2">
        <f t="shared" si="102"/>
        <v>580</v>
      </c>
      <c r="N1142" s="2">
        <f>IFERROR(VLOOKUP($G1142,'Breakdown Log'!$B$3:$E$940,2,FALSE),0)</f>
        <v>0</v>
      </c>
      <c r="O1142" s="2">
        <f>IFERROR(VLOOKUP($G1142,'Breakdown Log'!$B$3:$E$940,3,FALSE),0)</f>
        <v>0</v>
      </c>
      <c r="P1142" s="2">
        <f t="shared" si="103"/>
        <v>215</v>
      </c>
      <c r="Q1142" s="2">
        <f t="shared" si="104"/>
        <v>365</v>
      </c>
      <c r="R1142" s="38">
        <f t="shared" si="105"/>
        <v>1.6610958904109587</v>
      </c>
      <c r="S1142" s="76">
        <f t="shared" si="106"/>
        <v>2.82</v>
      </c>
      <c r="T1142" s="38">
        <f>2.82/365*N1142+'Breakdown Log'!$H$28*P1142</f>
        <v>0</v>
      </c>
      <c r="U1142" s="78">
        <f>2.82/365*O1142+'Breakdown Log'!$H$28*Q1142</f>
        <v>0</v>
      </c>
    </row>
    <row r="1143" spans="2:21" ht="14.4" customHeight="1" x14ac:dyDescent="0.4">
      <c r="B1143" s="30">
        <f t="shared" si="107"/>
        <v>1142</v>
      </c>
      <c r="C1143" s="2" t="s">
        <v>49</v>
      </c>
      <c r="D1143" s="2" t="s">
        <v>1062</v>
      </c>
      <c r="E1143" s="2">
        <v>1086</v>
      </c>
      <c r="F1143" s="2" t="s">
        <v>1063</v>
      </c>
      <c r="G1143" s="2">
        <v>1185</v>
      </c>
      <c r="H1143" s="2">
        <v>4</v>
      </c>
      <c r="I1143" s="2" t="s">
        <v>1067</v>
      </c>
      <c r="J1143" s="31">
        <v>42394</v>
      </c>
      <c r="K1143" s="31">
        <v>44347</v>
      </c>
      <c r="L1143" s="31">
        <v>44926</v>
      </c>
      <c r="M1143" s="2">
        <f t="shared" si="102"/>
        <v>580</v>
      </c>
      <c r="N1143" s="2">
        <f>IFERROR(VLOOKUP($G1143,'Breakdown Log'!$B$3:$E$940,2,FALSE),0)</f>
        <v>0</v>
      </c>
      <c r="O1143" s="2">
        <f>IFERROR(VLOOKUP($G1143,'Breakdown Log'!$B$3:$E$940,3,FALSE),0)</f>
        <v>0</v>
      </c>
      <c r="P1143" s="2">
        <f t="shared" si="103"/>
        <v>215</v>
      </c>
      <c r="Q1143" s="2">
        <f t="shared" si="104"/>
        <v>365</v>
      </c>
      <c r="R1143" s="38">
        <f t="shared" si="105"/>
        <v>1.6610958904109587</v>
      </c>
      <c r="S1143" s="76">
        <f t="shared" si="106"/>
        <v>2.82</v>
      </c>
      <c r="T1143" s="38">
        <f>2.82/365*N1143+'Breakdown Log'!$H$28*P1143</f>
        <v>0</v>
      </c>
      <c r="U1143" s="78">
        <f>2.82/365*O1143+'Breakdown Log'!$H$28*Q1143</f>
        <v>0</v>
      </c>
    </row>
    <row r="1144" spans="2:21" ht="14.4" customHeight="1" x14ac:dyDescent="0.4">
      <c r="B1144" s="30">
        <f t="shared" si="107"/>
        <v>1143</v>
      </c>
      <c r="C1144" s="2" t="s">
        <v>49</v>
      </c>
      <c r="D1144" s="2" t="s">
        <v>1062</v>
      </c>
      <c r="E1144" s="2">
        <v>1086</v>
      </c>
      <c r="F1144" s="2" t="s">
        <v>1063</v>
      </c>
      <c r="G1144" s="2">
        <v>1186</v>
      </c>
      <c r="H1144" s="2">
        <v>5</v>
      </c>
      <c r="I1144" s="2" t="s">
        <v>1068</v>
      </c>
      <c r="J1144" s="31">
        <v>42394</v>
      </c>
      <c r="K1144" s="31">
        <v>44347</v>
      </c>
      <c r="L1144" s="31">
        <v>44926</v>
      </c>
      <c r="M1144" s="2">
        <f t="shared" si="102"/>
        <v>580</v>
      </c>
      <c r="N1144" s="2">
        <f>IFERROR(VLOOKUP($G1144,'Breakdown Log'!$B$3:$E$940,2,FALSE),0)</f>
        <v>0</v>
      </c>
      <c r="O1144" s="2">
        <f>IFERROR(VLOOKUP($G1144,'Breakdown Log'!$B$3:$E$940,3,FALSE),0)</f>
        <v>0</v>
      </c>
      <c r="P1144" s="2">
        <f t="shared" si="103"/>
        <v>215</v>
      </c>
      <c r="Q1144" s="2">
        <f t="shared" si="104"/>
        <v>365</v>
      </c>
      <c r="R1144" s="38">
        <f t="shared" si="105"/>
        <v>1.6610958904109587</v>
      </c>
      <c r="S1144" s="76">
        <f t="shared" si="106"/>
        <v>2.82</v>
      </c>
      <c r="T1144" s="38">
        <f>2.82/365*N1144+'Breakdown Log'!$H$28*P1144</f>
        <v>0</v>
      </c>
      <c r="U1144" s="78">
        <f>2.82/365*O1144+'Breakdown Log'!$H$28*Q1144</f>
        <v>0</v>
      </c>
    </row>
    <row r="1145" spans="2:21" ht="14.4" customHeight="1" x14ac:dyDescent="0.4">
      <c r="B1145" s="30">
        <f t="shared" si="107"/>
        <v>1144</v>
      </c>
      <c r="C1145" s="2" t="s">
        <v>49</v>
      </c>
      <c r="D1145" s="2" t="s">
        <v>1062</v>
      </c>
      <c r="E1145" s="2">
        <v>1086</v>
      </c>
      <c r="F1145" s="2" t="s">
        <v>1063</v>
      </c>
      <c r="G1145" s="2">
        <v>1187</v>
      </c>
      <c r="H1145" s="2">
        <v>6</v>
      </c>
      <c r="I1145" s="2" t="s">
        <v>1069</v>
      </c>
      <c r="J1145" s="31">
        <v>42389</v>
      </c>
      <c r="K1145" s="31">
        <v>44347</v>
      </c>
      <c r="L1145" s="31">
        <v>44926</v>
      </c>
      <c r="M1145" s="2">
        <f t="shared" si="102"/>
        <v>580</v>
      </c>
      <c r="N1145" s="2">
        <f>IFERROR(VLOOKUP($G1145,'Breakdown Log'!$B$3:$E$940,2,FALSE),0)</f>
        <v>0</v>
      </c>
      <c r="O1145" s="2">
        <f>IFERROR(VLOOKUP($G1145,'Breakdown Log'!$B$3:$E$940,3,FALSE),0)</f>
        <v>0</v>
      </c>
      <c r="P1145" s="2">
        <f t="shared" si="103"/>
        <v>215</v>
      </c>
      <c r="Q1145" s="2">
        <f t="shared" si="104"/>
        <v>365</v>
      </c>
      <c r="R1145" s="38">
        <f t="shared" si="105"/>
        <v>1.6610958904109587</v>
      </c>
      <c r="S1145" s="76">
        <f t="shared" si="106"/>
        <v>2.82</v>
      </c>
      <c r="T1145" s="38">
        <f>2.82/365*N1145+'Breakdown Log'!$H$28*P1145</f>
        <v>0</v>
      </c>
      <c r="U1145" s="78">
        <f>2.82/365*O1145+'Breakdown Log'!$H$28*Q1145</f>
        <v>0</v>
      </c>
    </row>
    <row r="1146" spans="2:21" ht="14.4" customHeight="1" x14ac:dyDescent="0.4">
      <c r="B1146" s="30">
        <f t="shared" si="107"/>
        <v>1145</v>
      </c>
      <c r="C1146" s="2" t="s">
        <v>49</v>
      </c>
      <c r="D1146" s="2" t="s">
        <v>1062</v>
      </c>
      <c r="E1146" s="2">
        <v>1086</v>
      </c>
      <c r="F1146" s="2" t="s">
        <v>1063</v>
      </c>
      <c r="G1146" s="2">
        <v>1188</v>
      </c>
      <c r="H1146" s="2">
        <v>7</v>
      </c>
      <c r="I1146" s="2" t="s">
        <v>1070</v>
      </c>
      <c r="J1146" s="31">
        <v>42462</v>
      </c>
      <c r="K1146" s="31">
        <v>44347</v>
      </c>
      <c r="L1146" s="31">
        <v>44926</v>
      </c>
      <c r="M1146" s="2">
        <f t="shared" si="102"/>
        <v>580</v>
      </c>
      <c r="N1146" s="2">
        <f>IFERROR(VLOOKUP($G1146,'Breakdown Log'!$B$3:$E$940,2,FALSE),0)</f>
        <v>0</v>
      </c>
      <c r="O1146" s="2">
        <f>IFERROR(VLOOKUP($G1146,'Breakdown Log'!$B$3:$E$940,3,FALSE),0)</f>
        <v>0</v>
      </c>
      <c r="P1146" s="2">
        <f t="shared" si="103"/>
        <v>215</v>
      </c>
      <c r="Q1146" s="2">
        <f t="shared" si="104"/>
        <v>365</v>
      </c>
      <c r="R1146" s="38">
        <f t="shared" si="105"/>
        <v>1.6610958904109587</v>
      </c>
      <c r="S1146" s="76">
        <f t="shared" si="106"/>
        <v>2.82</v>
      </c>
      <c r="T1146" s="38">
        <f>2.82/365*N1146+'Breakdown Log'!$H$28*P1146</f>
        <v>0</v>
      </c>
      <c r="U1146" s="78">
        <f>2.82/365*O1146+'Breakdown Log'!$H$28*Q1146</f>
        <v>0</v>
      </c>
    </row>
    <row r="1147" spans="2:21" ht="14.4" customHeight="1" x14ac:dyDescent="0.4">
      <c r="B1147" s="30">
        <f t="shared" si="107"/>
        <v>1146</v>
      </c>
      <c r="C1147" s="2" t="s">
        <v>49</v>
      </c>
      <c r="D1147" s="2" t="s">
        <v>1062</v>
      </c>
      <c r="E1147" s="2">
        <v>1086</v>
      </c>
      <c r="F1147" s="2" t="s">
        <v>1063</v>
      </c>
      <c r="G1147" s="2">
        <v>1189</v>
      </c>
      <c r="H1147" s="2">
        <v>8</v>
      </c>
      <c r="I1147" s="2" t="s">
        <v>1071</v>
      </c>
      <c r="J1147" s="31">
        <v>42866</v>
      </c>
      <c r="K1147" s="31">
        <v>44347</v>
      </c>
      <c r="L1147" s="31">
        <v>44926</v>
      </c>
      <c r="M1147" s="2">
        <f t="shared" si="102"/>
        <v>580</v>
      </c>
      <c r="N1147" s="2">
        <f>IFERROR(VLOOKUP($G1147,'Breakdown Log'!$B$3:$E$940,2,FALSE),0)</f>
        <v>0</v>
      </c>
      <c r="O1147" s="2">
        <f>IFERROR(VLOOKUP($G1147,'Breakdown Log'!$B$3:$E$940,3,FALSE),0)</f>
        <v>0</v>
      </c>
      <c r="P1147" s="2">
        <f t="shared" si="103"/>
        <v>215</v>
      </c>
      <c r="Q1147" s="2">
        <f t="shared" si="104"/>
        <v>365</v>
      </c>
      <c r="R1147" s="38">
        <f t="shared" si="105"/>
        <v>1.6610958904109587</v>
      </c>
      <c r="S1147" s="76">
        <f t="shared" si="106"/>
        <v>2.82</v>
      </c>
      <c r="T1147" s="38">
        <f>2.82/365*N1147+'Breakdown Log'!$H$28*P1147</f>
        <v>0</v>
      </c>
      <c r="U1147" s="78">
        <f>2.82/365*O1147+'Breakdown Log'!$H$28*Q1147</f>
        <v>0</v>
      </c>
    </row>
    <row r="1148" spans="2:21" ht="14.4" customHeight="1" x14ac:dyDescent="0.4">
      <c r="B1148" s="30">
        <f t="shared" si="107"/>
        <v>1147</v>
      </c>
      <c r="C1148" s="2" t="s">
        <v>49</v>
      </c>
      <c r="D1148" s="2" t="s">
        <v>1062</v>
      </c>
      <c r="E1148" s="2">
        <v>1086</v>
      </c>
      <c r="F1148" s="2" t="s">
        <v>1063</v>
      </c>
      <c r="G1148" s="2">
        <v>1190</v>
      </c>
      <c r="H1148" s="2">
        <v>9</v>
      </c>
      <c r="I1148" s="2" t="s">
        <v>1072</v>
      </c>
      <c r="J1148" s="31">
        <v>42389</v>
      </c>
      <c r="K1148" s="31">
        <v>44347</v>
      </c>
      <c r="L1148" s="31">
        <v>44926</v>
      </c>
      <c r="M1148" s="2">
        <f t="shared" si="102"/>
        <v>580</v>
      </c>
      <c r="N1148" s="2">
        <f>IFERROR(VLOOKUP($G1148,'Breakdown Log'!$B$3:$E$940,2,FALSE),0)</f>
        <v>0</v>
      </c>
      <c r="O1148" s="2">
        <f>IFERROR(VLOOKUP($G1148,'Breakdown Log'!$B$3:$E$940,3,FALSE),0)</f>
        <v>0</v>
      </c>
      <c r="P1148" s="2">
        <f t="shared" si="103"/>
        <v>215</v>
      </c>
      <c r="Q1148" s="2">
        <f t="shared" si="104"/>
        <v>365</v>
      </c>
      <c r="R1148" s="38">
        <f t="shared" si="105"/>
        <v>1.6610958904109587</v>
      </c>
      <c r="S1148" s="76">
        <f t="shared" si="106"/>
        <v>2.82</v>
      </c>
      <c r="T1148" s="38">
        <f>2.82/365*N1148+'Breakdown Log'!$H$28*P1148</f>
        <v>0</v>
      </c>
      <c r="U1148" s="78">
        <f>2.82/365*O1148+'Breakdown Log'!$H$28*Q1148</f>
        <v>0</v>
      </c>
    </row>
    <row r="1149" spans="2:21" ht="14.4" customHeight="1" x14ac:dyDescent="0.4">
      <c r="B1149" s="30">
        <f t="shared" si="107"/>
        <v>1148</v>
      </c>
      <c r="C1149" s="2" t="s">
        <v>49</v>
      </c>
      <c r="D1149" s="2" t="s">
        <v>1062</v>
      </c>
      <c r="E1149" s="2">
        <v>1086</v>
      </c>
      <c r="F1149" s="2" t="s">
        <v>1063</v>
      </c>
      <c r="G1149" s="2">
        <v>1191</v>
      </c>
      <c r="H1149" s="2">
        <v>10</v>
      </c>
      <c r="I1149" s="2" t="s">
        <v>1073</v>
      </c>
      <c r="J1149" s="31">
        <v>42937</v>
      </c>
      <c r="K1149" s="31">
        <v>44347</v>
      </c>
      <c r="L1149" s="31">
        <v>44926</v>
      </c>
      <c r="M1149" s="2">
        <f t="shared" si="102"/>
        <v>580</v>
      </c>
      <c r="N1149" s="2">
        <f>IFERROR(VLOOKUP($G1149,'Breakdown Log'!$B$3:$E$940,2,FALSE),0)</f>
        <v>0</v>
      </c>
      <c r="O1149" s="2">
        <f>IFERROR(VLOOKUP($G1149,'Breakdown Log'!$B$3:$E$940,3,FALSE),0)</f>
        <v>0</v>
      </c>
      <c r="P1149" s="2">
        <f t="shared" si="103"/>
        <v>215</v>
      </c>
      <c r="Q1149" s="2">
        <f t="shared" si="104"/>
        <v>365</v>
      </c>
      <c r="R1149" s="38">
        <f t="shared" si="105"/>
        <v>1.6610958904109587</v>
      </c>
      <c r="S1149" s="76">
        <f t="shared" si="106"/>
        <v>2.82</v>
      </c>
      <c r="T1149" s="38">
        <f>2.82/365*N1149+'Breakdown Log'!$H$28*P1149</f>
        <v>0</v>
      </c>
      <c r="U1149" s="78">
        <f>2.82/365*O1149+'Breakdown Log'!$H$28*Q1149</f>
        <v>0</v>
      </c>
    </row>
    <row r="1150" spans="2:21" ht="14.4" customHeight="1" x14ac:dyDescent="0.4">
      <c r="B1150" s="30">
        <f t="shared" si="107"/>
        <v>1149</v>
      </c>
      <c r="C1150" s="2" t="s">
        <v>49</v>
      </c>
      <c r="D1150" s="2" t="s">
        <v>1062</v>
      </c>
      <c r="E1150" s="2">
        <v>1086</v>
      </c>
      <c r="F1150" s="2" t="s">
        <v>1063</v>
      </c>
      <c r="G1150" s="2">
        <v>1192</v>
      </c>
      <c r="H1150" s="2">
        <v>11</v>
      </c>
      <c r="I1150" s="2" t="s">
        <v>1074</v>
      </c>
      <c r="J1150" s="31">
        <v>42462</v>
      </c>
      <c r="K1150" s="31">
        <v>44347</v>
      </c>
      <c r="L1150" s="31">
        <v>44926</v>
      </c>
      <c r="M1150" s="2">
        <f t="shared" si="102"/>
        <v>580</v>
      </c>
      <c r="N1150" s="2">
        <f>IFERROR(VLOOKUP($G1150,'Breakdown Log'!$B$3:$E$940,2,FALSE),0)</f>
        <v>0</v>
      </c>
      <c r="O1150" s="2">
        <f>IFERROR(VLOOKUP($G1150,'Breakdown Log'!$B$3:$E$940,3,FALSE),0)</f>
        <v>0</v>
      </c>
      <c r="P1150" s="2">
        <f t="shared" si="103"/>
        <v>215</v>
      </c>
      <c r="Q1150" s="2">
        <f t="shared" si="104"/>
        <v>365</v>
      </c>
      <c r="R1150" s="38">
        <f t="shared" si="105"/>
        <v>1.6610958904109587</v>
      </c>
      <c r="S1150" s="76">
        <f t="shared" si="106"/>
        <v>2.82</v>
      </c>
      <c r="T1150" s="38">
        <f>2.82/365*N1150+'Breakdown Log'!$H$28*P1150</f>
        <v>0</v>
      </c>
      <c r="U1150" s="78">
        <f>2.82/365*O1150+'Breakdown Log'!$H$28*Q1150</f>
        <v>0</v>
      </c>
    </row>
    <row r="1151" spans="2:21" ht="14.4" customHeight="1" x14ac:dyDescent="0.4">
      <c r="B1151" s="30">
        <f t="shared" si="107"/>
        <v>1150</v>
      </c>
      <c r="C1151" s="2" t="s">
        <v>49</v>
      </c>
      <c r="D1151" s="2" t="s">
        <v>1062</v>
      </c>
      <c r="E1151" s="2">
        <v>1086</v>
      </c>
      <c r="F1151" s="2" t="s">
        <v>1063</v>
      </c>
      <c r="G1151" s="2">
        <v>1193</v>
      </c>
      <c r="H1151" s="2">
        <v>12</v>
      </c>
      <c r="I1151" s="2" t="s">
        <v>1075</v>
      </c>
      <c r="J1151" s="31">
        <v>42938</v>
      </c>
      <c r="K1151" s="31">
        <v>44347</v>
      </c>
      <c r="L1151" s="31">
        <v>44926</v>
      </c>
      <c r="M1151" s="2">
        <f t="shared" si="102"/>
        <v>580</v>
      </c>
      <c r="N1151" s="2">
        <f>IFERROR(VLOOKUP($G1151,'Breakdown Log'!$B$3:$E$940,2,FALSE),0)</f>
        <v>0</v>
      </c>
      <c r="O1151" s="2">
        <f>IFERROR(VLOOKUP($G1151,'Breakdown Log'!$B$3:$E$940,3,FALSE),0)</f>
        <v>0</v>
      </c>
      <c r="P1151" s="2">
        <f t="shared" si="103"/>
        <v>215</v>
      </c>
      <c r="Q1151" s="2">
        <f t="shared" si="104"/>
        <v>365</v>
      </c>
      <c r="R1151" s="38">
        <f t="shared" si="105"/>
        <v>1.6610958904109587</v>
      </c>
      <c r="S1151" s="76">
        <f t="shared" si="106"/>
        <v>2.82</v>
      </c>
      <c r="T1151" s="38">
        <f>2.82/365*N1151+'Breakdown Log'!$H$28*P1151</f>
        <v>0</v>
      </c>
      <c r="U1151" s="78">
        <f>2.82/365*O1151+'Breakdown Log'!$H$28*Q1151</f>
        <v>0</v>
      </c>
    </row>
    <row r="1152" spans="2:21" ht="14.4" customHeight="1" x14ac:dyDescent="0.4">
      <c r="B1152" s="30">
        <f t="shared" si="107"/>
        <v>1151</v>
      </c>
      <c r="C1152" s="2" t="s">
        <v>49</v>
      </c>
      <c r="D1152" s="2" t="s">
        <v>1062</v>
      </c>
      <c r="E1152" s="2">
        <v>1086</v>
      </c>
      <c r="F1152" s="2" t="s">
        <v>1063</v>
      </c>
      <c r="G1152" s="2">
        <v>1194</v>
      </c>
      <c r="H1152" s="2">
        <v>13</v>
      </c>
      <c r="I1152" s="2" t="s">
        <v>1076</v>
      </c>
      <c r="J1152" s="31">
        <v>42922</v>
      </c>
      <c r="K1152" s="31">
        <v>44347</v>
      </c>
      <c r="L1152" s="31">
        <v>44926</v>
      </c>
      <c r="M1152" s="2">
        <f t="shared" si="102"/>
        <v>580</v>
      </c>
      <c r="N1152" s="2">
        <f>IFERROR(VLOOKUP($G1152,'Breakdown Log'!$B$3:$E$940,2,FALSE),0)</f>
        <v>0</v>
      </c>
      <c r="O1152" s="2">
        <f>IFERROR(VLOOKUP($G1152,'Breakdown Log'!$B$3:$E$940,3,FALSE),0)</f>
        <v>0</v>
      </c>
      <c r="P1152" s="2">
        <f t="shared" si="103"/>
        <v>215</v>
      </c>
      <c r="Q1152" s="2">
        <f t="shared" si="104"/>
        <v>365</v>
      </c>
      <c r="R1152" s="38">
        <f t="shared" si="105"/>
        <v>1.6610958904109587</v>
      </c>
      <c r="S1152" s="76">
        <f t="shared" si="106"/>
        <v>2.82</v>
      </c>
      <c r="T1152" s="38">
        <f>2.82/365*N1152+'Breakdown Log'!$H$28*P1152</f>
        <v>0</v>
      </c>
      <c r="U1152" s="78">
        <f>2.82/365*O1152+'Breakdown Log'!$H$28*Q1152</f>
        <v>0</v>
      </c>
    </row>
    <row r="1153" spans="2:21" ht="14.4" customHeight="1" x14ac:dyDescent="0.4">
      <c r="B1153" s="30">
        <f t="shared" si="107"/>
        <v>1152</v>
      </c>
      <c r="C1153" s="2" t="s">
        <v>49</v>
      </c>
      <c r="D1153" s="2" t="s">
        <v>1062</v>
      </c>
      <c r="E1153" s="2">
        <v>1086</v>
      </c>
      <c r="F1153" s="2" t="s">
        <v>1063</v>
      </c>
      <c r="G1153" s="2">
        <v>1195</v>
      </c>
      <c r="H1153" s="2">
        <v>14</v>
      </c>
      <c r="I1153" s="2" t="s">
        <v>1077</v>
      </c>
      <c r="J1153" s="31">
        <v>42312</v>
      </c>
      <c r="K1153" s="31">
        <v>44347</v>
      </c>
      <c r="L1153" s="31">
        <v>44926</v>
      </c>
      <c r="M1153" s="2">
        <f t="shared" si="102"/>
        <v>580</v>
      </c>
      <c r="N1153" s="2">
        <f>IFERROR(VLOOKUP($G1153,'Breakdown Log'!$B$3:$E$940,2,FALSE),0)</f>
        <v>0</v>
      </c>
      <c r="O1153" s="2">
        <f>IFERROR(VLOOKUP($G1153,'Breakdown Log'!$B$3:$E$940,3,FALSE),0)</f>
        <v>0</v>
      </c>
      <c r="P1153" s="2">
        <f t="shared" si="103"/>
        <v>215</v>
      </c>
      <c r="Q1153" s="2">
        <f t="shared" si="104"/>
        <v>365</v>
      </c>
      <c r="R1153" s="38">
        <f t="shared" si="105"/>
        <v>1.6610958904109587</v>
      </c>
      <c r="S1153" s="76">
        <f t="shared" si="106"/>
        <v>2.82</v>
      </c>
      <c r="T1153" s="38">
        <f>2.82/365*N1153+'Breakdown Log'!$H$28*P1153</f>
        <v>0</v>
      </c>
      <c r="U1153" s="78">
        <f>2.82/365*O1153+'Breakdown Log'!$H$28*Q1153</f>
        <v>0</v>
      </c>
    </row>
    <row r="1154" spans="2:21" ht="14.4" customHeight="1" x14ac:dyDescent="0.4">
      <c r="B1154" s="30">
        <f t="shared" si="107"/>
        <v>1153</v>
      </c>
      <c r="C1154" s="2" t="s">
        <v>49</v>
      </c>
      <c r="D1154" s="2" t="s">
        <v>1062</v>
      </c>
      <c r="E1154" s="2">
        <v>1086</v>
      </c>
      <c r="F1154" s="2" t="s">
        <v>1063</v>
      </c>
      <c r="G1154" s="2">
        <v>1196</v>
      </c>
      <c r="H1154" s="2">
        <v>15</v>
      </c>
      <c r="I1154" s="2" t="s">
        <v>1078</v>
      </c>
      <c r="J1154" s="31">
        <v>42333</v>
      </c>
      <c r="K1154" s="31">
        <v>44347</v>
      </c>
      <c r="L1154" s="31">
        <v>44926</v>
      </c>
      <c r="M1154" s="2">
        <f t="shared" ref="M1154:M1217" si="108">IFERROR(L1154-K1154+1,0)</f>
        <v>580</v>
      </c>
      <c r="N1154" s="2">
        <f>IFERROR(VLOOKUP($G1154,'Breakdown Log'!$B$3:$E$940,2,FALSE),0)</f>
        <v>0</v>
      </c>
      <c r="O1154" s="2">
        <f>IFERROR(VLOOKUP($G1154,'Breakdown Log'!$B$3:$E$940,3,FALSE),0)</f>
        <v>0</v>
      </c>
      <c r="P1154" s="2">
        <f t="shared" si="103"/>
        <v>215</v>
      </c>
      <c r="Q1154" s="2">
        <f t="shared" si="104"/>
        <v>365</v>
      </c>
      <c r="R1154" s="38">
        <f t="shared" si="105"/>
        <v>1.6610958904109587</v>
      </c>
      <c r="S1154" s="76">
        <f t="shared" si="106"/>
        <v>2.82</v>
      </c>
      <c r="T1154" s="38">
        <f>2.82/365*N1154+'Breakdown Log'!$H$28*P1154</f>
        <v>0</v>
      </c>
      <c r="U1154" s="78">
        <f>2.82/365*O1154+'Breakdown Log'!$H$28*Q1154</f>
        <v>0</v>
      </c>
    </row>
    <row r="1155" spans="2:21" ht="14.4" customHeight="1" x14ac:dyDescent="0.4">
      <c r="B1155" s="30">
        <f t="shared" si="107"/>
        <v>1154</v>
      </c>
      <c r="C1155" s="2" t="s">
        <v>49</v>
      </c>
      <c r="D1155" s="2" t="s">
        <v>1062</v>
      </c>
      <c r="E1155" s="2">
        <v>1086</v>
      </c>
      <c r="F1155" s="2" t="s">
        <v>1063</v>
      </c>
      <c r="G1155" s="2">
        <v>1197</v>
      </c>
      <c r="H1155" s="2">
        <v>16</v>
      </c>
      <c r="I1155" s="2" t="s">
        <v>1079</v>
      </c>
      <c r="J1155" s="31">
        <v>42307</v>
      </c>
      <c r="K1155" s="31">
        <v>44347</v>
      </c>
      <c r="L1155" s="31">
        <v>44926</v>
      </c>
      <c r="M1155" s="2">
        <f t="shared" si="108"/>
        <v>580</v>
      </c>
      <c r="N1155" s="2">
        <f>IFERROR(VLOOKUP($G1155,'Breakdown Log'!$B$3:$E$940,2,FALSE),0)</f>
        <v>0</v>
      </c>
      <c r="O1155" s="2">
        <f>IFERROR(VLOOKUP($G1155,'Breakdown Log'!$B$3:$E$940,3,FALSE),0)</f>
        <v>0</v>
      </c>
      <c r="P1155" s="2">
        <f t="shared" ref="P1155:P1218" si="109">DATE(2021,12,31)-DATE(2021,5,31)+1-N1155</f>
        <v>215</v>
      </c>
      <c r="Q1155" s="2">
        <f t="shared" ref="Q1155:Q1218" si="110">365-O1155</f>
        <v>365</v>
      </c>
      <c r="R1155" s="38">
        <f t="shared" ref="R1155:R1218" si="111">2.82/365*215</f>
        <v>1.6610958904109587</v>
      </c>
      <c r="S1155" s="76">
        <f t="shared" ref="S1155:S1218" si="112">2.82/365*365</f>
        <v>2.82</v>
      </c>
      <c r="T1155" s="38">
        <f>2.82/365*N1155+'Breakdown Log'!$H$28*P1155</f>
        <v>0</v>
      </c>
      <c r="U1155" s="78">
        <f>2.82/365*O1155+'Breakdown Log'!$H$28*Q1155</f>
        <v>0</v>
      </c>
    </row>
    <row r="1156" spans="2:21" ht="14.4" customHeight="1" x14ac:dyDescent="0.4">
      <c r="B1156" s="30">
        <f t="shared" ref="B1156:B1219" si="113">B1155+1</f>
        <v>1155</v>
      </c>
      <c r="C1156" s="2" t="s">
        <v>49</v>
      </c>
      <c r="D1156" s="2" t="s">
        <v>1062</v>
      </c>
      <c r="E1156" s="2">
        <v>1086</v>
      </c>
      <c r="F1156" s="2" t="s">
        <v>1063</v>
      </c>
      <c r="G1156" s="2">
        <v>1198</v>
      </c>
      <c r="H1156" s="2">
        <v>17</v>
      </c>
      <c r="I1156" s="2" t="s">
        <v>1080</v>
      </c>
      <c r="J1156" s="31">
        <v>42310</v>
      </c>
      <c r="K1156" s="31">
        <v>44347</v>
      </c>
      <c r="L1156" s="31">
        <v>44926</v>
      </c>
      <c r="M1156" s="2">
        <f t="shared" si="108"/>
        <v>580</v>
      </c>
      <c r="N1156" s="2">
        <f>IFERROR(VLOOKUP($G1156,'Breakdown Log'!$B$3:$E$940,2,FALSE),0)</f>
        <v>0</v>
      </c>
      <c r="O1156" s="2">
        <f>IFERROR(VLOOKUP($G1156,'Breakdown Log'!$B$3:$E$940,3,FALSE),0)</f>
        <v>0</v>
      </c>
      <c r="P1156" s="2">
        <f t="shared" si="109"/>
        <v>215</v>
      </c>
      <c r="Q1156" s="2">
        <f t="shared" si="110"/>
        <v>365</v>
      </c>
      <c r="R1156" s="38">
        <f t="shared" si="111"/>
        <v>1.6610958904109587</v>
      </c>
      <c r="S1156" s="76">
        <f t="shared" si="112"/>
        <v>2.82</v>
      </c>
      <c r="T1156" s="38">
        <f>2.82/365*N1156+'Breakdown Log'!$H$28*P1156</f>
        <v>0</v>
      </c>
      <c r="U1156" s="78">
        <f>2.82/365*O1156+'Breakdown Log'!$H$28*Q1156</f>
        <v>0</v>
      </c>
    </row>
    <row r="1157" spans="2:21" ht="14.4" customHeight="1" x14ac:dyDescent="0.4">
      <c r="B1157" s="30">
        <f t="shared" si="113"/>
        <v>1156</v>
      </c>
      <c r="C1157" s="2" t="s">
        <v>49</v>
      </c>
      <c r="D1157" s="2" t="s">
        <v>1062</v>
      </c>
      <c r="E1157" s="2">
        <v>1086</v>
      </c>
      <c r="F1157" s="2" t="s">
        <v>1063</v>
      </c>
      <c r="G1157" s="2">
        <v>1199</v>
      </c>
      <c r="H1157" s="2">
        <v>18</v>
      </c>
      <c r="I1157" s="2" t="s">
        <v>1081</v>
      </c>
      <c r="J1157" s="31">
        <v>42277</v>
      </c>
      <c r="K1157" s="31">
        <v>44347</v>
      </c>
      <c r="L1157" s="31">
        <v>44926</v>
      </c>
      <c r="M1157" s="2">
        <f t="shared" si="108"/>
        <v>580</v>
      </c>
      <c r="N1157" s="2">
        <f>IFERROR(VLOOKUP($G1157,'Breakdown Log'!$B$3:$E$940,2,FALSE),0)</f>
        <v>0</v>
      </c>
      <c r="O1157" s="2">
        <f>IFERROR(VLOOKUP($G1157,'Breakdown Log'!$B$3:$E$940,3,FALSE),0)</f>
        <v>0</v>
      </c>
      <c r="P1157" s="2">
        <f t="shared" si="109"/>
        <v>215</v>
      </c>
      <c r="Q1157" s="2">
        <f t="shared" si="110"/>
        <v>365</v>
      </c>
      <c r="R1157" s="38">
        <f t="shared" si="111"/>
        <v>1.6610958904109587</v>
      </c>
      <c r="S1157" s="76">
        <f t="shared" si="112"/>
        <v>2.82</v>
      </c>
      <c r="T1157" s="38">
        <f>2.82/365*N1157+'Breakdown Log'!$H$28*P1157</f>
        <v>0</v>
      </c>
      <c r="U1157" s="78">
        <f>2.82/365*O1157+'Breakdown Log'!$H$28*Q1157</f>
        <v>0</v>
      </c>
    </row>
    <row r="1158" spans="2:21" ht="14.4" customHeight="1" x14ac:dyDescent="0.4">
      <c r="B1158" s="30">
        <f t="shared" si="113"/>
        <v>1157</v>
      </c>
      <c r="C1158" s="2" t="s">
        <v>49</v>
      </c>
      <c r="D1158" s="2" t="s">
        <v>1062</v>
      </c>
      <c r="E1158" s="2">
        <v>1086</v>
      </c>
      <c r="F1158" s="2" t="s">
        <v>1063</v>
      </c>
      <c r="G1158" s="2">
        <v>1200</v>
      </c>
      <c r="H1158" s="2">
        <v>19</v>
      </c>
      <c r="I1158" s="2" t="s">
        <v>1082</v>
      </c>
      <c r="J1158" s="31">
        <v>42755</v>
      </c>
      <c r="K1158" s="31">
        <v>44347</v>
      </c>
      <c r="L1158" s="31">
        <v>44926</v>
      </c>
      <c r="M1158" s="2">
        <f t="shared" si="108"/>
        <v>580</v>
      </c>
      <c r="N1158" s="2">
        <f>IFERROR(VLOOKUP($G1158,'Breakdown Log'!$B$3:$E$940,2,FALSE),0)</f>
        <v>0</v>
      </c>
      <c r="O1158" s="2">
        <f>IFERROR(VLOOKUP($G1158,'Breakdown Log'!$B$3:$E$940,3,FALSE),0)</f>
        <v>0</v>
      </c>
      <c r="P1158" s="2">
        <f t="shared" si="109"/>
        <v>215</v>
      </c>
      <c r="Q1158" s="2">
        <f t="shared" si="110"/>
        <v>365</v>
      </c>
      <c r="R1158" s="38">
        <f t="shared" si="111"/>
        <v>1.6610958904109587</v>
      </c>
      <c r="S1158" s="76">
        <f t="shared" si="112"/>
        <v>2.82</v>
      </c>
      <c r="T1158" s="38">
        <f>2.82/365*N1158+'Breakdown Log'!$H$28*P1158</f>
        <v>0</v>
      </c>
      <c r="U1158" s="78">
        <f>2.82/365*O1158+'Breakdown Log'!$H$28*Q1158</f>
        <v>0</v>
      </c>
    </row>
    <row r="1159" spans="2:21" ht="14.4" customHeight="1" x14ac:dyDescent="0.4">
      <c r="B1159" s="30">
        <f t="shared" si="113"/>
        <v>1158</v>
      </c>
      <c r="C1159" s="2" t="s">
        <v>49</v>
      </c>
      <c r="D1159" s="2" t="s">
        <v>1062</v>
      </c>
      <c r="E1159" s="2">
        <v>1086</v>
      </c>
      <c r="F1159" s="2" t="s">
        <v>1063</v>
      </c>
      <c r="G1159" s="2">
        <v>1201</v>
      </c>
      <c r="H1159" s="2">
        <v>20</v>
      </c>
      <c r="I1159" s="2" t="s">
        <v>1083</v>
      </c>
      <c r="J1159" s="31">
        <v>42945</v>
      </c>
      <c r="K1159" s="31">
        <v>44347</v>
      </c>
      <c r="L1159" s="31">
        <v>44926</v>
      </c>
      <c r="M1159" s="2">
        <f t="shared" si="108"/>
        <v>580</v>
      </c>
      <c r="N1159" s="2">
        <f>IFERROR(VLOOKUP($G1159,'Breakdown Log'!$B$3:$E$940,2,FALSE),0)</f>
        <v>0</v>
      </c>
      <c r="O1159" s="2">
        <f>IFERROR(VLOOKUP($G1159,'Breakdown Log'!$B$3:$E$940,3,FALSE),0)</f>
        <v>0</v>
      </c>
      <c r="P1159" s="2">
        <f t="shared" si="109"/>
        <v>215</v>
      </c>
      <c r="Q1159" s="2">
        <f t="shared" si="110"/>
        <v>365</v>
      </c>
      <c r="R1159" s="38">
        <f t="shared" si="111"/>
        <v>1.6610958904109587</v>
      </c>
      <c r="S1159" s="76">
        <f t="shared" si="112"/>
        <v>2.82</v>
      </c>
      <c r="T1159" s="38">
        <f>2.82/365*N1159+'Breakdown Log'!$H$28*P1159</f>
        <v>0</v>
      </c>
      <c r="U1159" s="78">
        <f>2.82/365*O1159+'Breakdown Log'!$H$28*Q1159</f>
        <v>0</v>
      </c>
    </row>
    <row r="1160" spans="2:21" ht="14.4" customHeight="1" x14ac:dyDescent="0.4">
      <c r="B1160" s="30">
        <f t="shared" si="113"/>
        <v>1159</v>
      </c>
      <c r="C1160" s="2" t="s">
        <v>49</v>
      </c>
      <c r="D1160" s="2" t="s">
        <v>1062</v>
      </c>
      <c r="E1160" s="2">
        <v>1086</v>
      </c>
      <c r="F1160" s="2" t="s">
        <v>1063</v>
      </c>
      <c r="G1160" s="2">
        <v>1202</v>
      </c>
      <c r="H1160" s="2">
        <v>21</v>
      </c>
      <c r="I1160" s="2" t="s">
        <v>1084</v>
      </c>
      <c r="J1160" s="31">
        <v>42310</v>
      </c>
      <c r="K1160" s="31">
        <v>44347</v>
      </c>
      <c r="L1160" s="31">
        <v>44926</v>
      </c>
      <c r="M1160" s="2">
        <f t="shared" si="108"/>
        <v>580</v>
      </c>
      <c r="N1160" s="2">
        <f>IFERROR(VLOOKUP($G1160,'Breakdown Log'!$B$3:$E$940,2,FALSE),0)</f>
        <v>0</v>
      </c>
      <c r="O1160" s="2">
        <f>IFERROR(VLOOKUP($G1160,'Breakdown Log'!$B$3:$E$940,3,FALSE),0)</f>
        <v>0</v>
      </c>
      <c r="P1160" s="2">
        <f t="shared" si="109"/>
        <v>215</v>
      </c>
      <c r="Q1160" s="2">
        <f t="shared" si="110"/>
        <v>365</v>
      </c>
      <c r="R1160" s="38">
        <f t="shared" si="111"/>
        <v>1.6610958904109587</v>
      </c>
      <c r="S1160" s="76">
        <f t="shared" si="112"/>
        <v>2.82</v>
      </c>
      <c r="T1160" s="38">
        <f>2.82/365*N1160+'Breakdown Log'!$H$28*P1160</f>
        <v>0</v>
      </c>
      <c r="U1160" s="78">
        <f>2.82/365*O1160+'Breakdown Log'!$H$28*Q1160</f>
        <v>0</v>
      </c>
    </row>
    <row r="1161" spans="2:21" ht="14.4" customHeight="1" x14ac:dyDescent="0.4">
      <c r="B1161" s="30">
        <f t="shared" si="113"/>
        <v>1160</v>
      </c>
      <c r="C1161" s="2" t="s">
        <v>49</v>
      </c>
      <c r="D1161" s="2" t="s">
        <v>1062</v>
      </c>
      <c r="E1161" s="2">
        <v>1086</v>
      </c>
      <c r="F1161" s="2" t="s">
        <v>1063</v>
      </c>
      <c r="G1161" s="2">
        <v>1203</v>
      </c>
      <c r="H1161" s="2">
        <v>22</v>
      </c>
      <c r="I1161" s="2" t="s">
        <v>1085</v>
      </c>
      <c r="J1161" s="31">
        <v>42311</v>
      </c>
      <c r="K1161" s="31">
        <v>44347</v>
      </c>
      <c r="L1161" s="31">
        <v>44926</v>
      </c>
      <c r="M1161" s="2">
        <f t="shared" si="108"/>
        <v>580</v>
      </c>
      <c r="N1161" s="2">
        <f>IFERROR(VLOOKUP($G1161,'Breakdown Log'!$B$3:$E$940,2,FALSE),0)</f>
        <v>0</v>
      </c>
      <c r="O1161" s="2">
        <f>IFERROR(VLOOKUP($G1161,'Breakdown Log'!$B$3:$E$940,3,FALSE),0)</f>
        <v>0</v>
      </c>
      <c r="P1161" s="2">
        <f t="shared" si="109"/>
        <v>215</v>
      </c>
      <c r="Q1161" s="2">
        <f t="shared" si="110"/>
        <v>365</v>
      </c>
      <c r="R1161" s="38">
        <f t="shared" si="111"/>
        <v>1.6610958904109587</v>
      </c>
      <c r="S1161" s="76">
        <f t="shared" si="112"/>
        <v>2.82</v>
      </c>
      <c r="T1161" s="38">
        <f>2.82/365*N1161+'Breakdown Log'!$H$28*P1161</f>
        <v>0</v>
      </c>
      <c r="U1161" s="78">
        <f>2.82/365*O1161+'Breakdown Log'!$H$28*Q1161</f>
        <v>0</v>
      </c>
    </row>
    <row r="1162" spans="2:21" ht="14.4" customHeight="1" x14ac:dyDescent="0.4">
      <c r="B1162" s="30">
        <f t="shared" si="113"/>
        <v>1161</v>
      </c>
      <c r="C1162" s="2" t="s">
        <v>49</v>
      </c>
      <c r="D1162" s="2" t="s">
        <v>1062</v>
      </c>
      <c r="E1162" s="2">
        <v>1086</v>
      </c>
      <c r="F1162" s="2" t="s">
        <v>1063</v>
      </c>
      <c r="G1162" s="2">
        <v>1204</v>
      </c>
      <c r="H1162" s="2">
        <v>23</v>
      </c>
      <c r="I1162" s="2" t="s">
        <v>1086</v>
      </c>
      <c r="J1162" s="31">
        <v>42338</v>
      </c>
      <c r="K1162" s="31">
        <v>44347</v>
      </c>
      <c r="L1162" s="31">
        <v>44926</v>
      </c>
      <c r="M1162" s="2">
        <f t="shared" si="108"/>
        <v>580</v>
      </c>
      <c r="N1162" s="2">
        <f>IFERROR(VLOOKUP($G1162,'Breakdown Log'!$B$3:$E$940,2,FALSE),0)</f>
        <v>215</v>
      </c>
      <c r="O1162" s="2">
        <f>IFERROR(VLOOKUP($G1162,'Breakdown Log'!$B$3:$E$940,3,FALSE),0)</f>
        <v>365</v>
      </c>
      <c r="P1162" s="2">
        <f t="shared" si="109"/>
        <v>0</v>
      </c>
      <c r="Q1162" s="2">
        <f t="shared" si="110"/>
        <v>0</v>
      </c>
      <c r="R1162" s="38">
        <f t="shared" si="111"/>
        <v>1.6610958904109587</v>
      </c>
      <c r="S1162" s="76">
        <f t="shared" si="112"/>
        <v>2.82</v>
      </c>
      <c r="T1162" s="38">
        <f>2.82/365*N1162+'Breakdown Log'!$H$28*P1162</f>
        <v>1.6610958904109587</v>
      </c>
      <c r="U1162" s="78">
        <f>2.82/365*O1162+'Breakdown Log'!$H$28*Q1162</f>
        <v>2.82</v>
      </c>
    </row>
    <row r="1163" spans="2:21" ht="14.4" customHeight="1" x14ac:dyDescent="0.4">
      <c r="B1163" s="30">
        <f t="shared" si="113"/>
        <v>1162</v>
      </c>
      <c r="C1163" s="2" t="s">
        <v>49</v>
      </c>
      <c r="D1163" s="2" t="s">
        <v>1062</v>
      </c>
      <c r="E1163" s="2">
        <v>1086</v>
      </c>
      <c r="F1163" s="2" t="s">
        <v>1063</v>
      </c>
      <c r="G1163" s="2">
        <v>1205</v>
      </c>
      <c r="H1163" s="2">
        <v>24</v>
      </c>
      <c r="I1163" s="2" t="s">
        <v>1087</v>
      </c>
      <c r="J1163" s="31">
        <v>42946</v>
      </c>
      <c r="K1163" s="31">
        <v>44347</v>
      </c>
      <c r="L1163" s="31">
        <v>44926</v>
      </c>
      <c r="M1163" s="2">
        <f t="shared" si="108"/>
        <v>580</v>
      </c>
      <c r="N1163" s="2">
        <f>IFERROR(VLOOKUP($G1163,'Breakdown Log'!$B$3:$E$940,2,FALSE),0)</f>
        <v>0</v>
      </c>
      <c r="O1163" s="2">
        <f>IFERROR(VLOOKUP($G1163,'Breakdown Log'!$B$3:$E$940,3,FALSE),0)</f>
        <v>0</v>
      </c>
      <c r="P1163" s="2">
        <f t="shared" si="109"/>
        <v>215</v>
      </c>
      <c r="Q1163" s="2">
        <f t="shared" si="110"/>
        <v>365</v>
      </c>
      <c r="R1163" s="38">
        <f t="shared" si="111"/>
        <v>1.6610958904109587</v>
      </c>
      <c r="S1163" s="76">
        <f t="shared" si="112"/>
        <v>2.82</v>
      </c>
      <c r="T1163" s="38">
        <f>2.82/365*N1163+'Breakdown Log'!$H$28*P1163</f>
        <v>0</v>
      </c>
      <c r="U1163" s="78">
        <f>2.82/365*O1163+'Breakdown Log'!$H$28*Q1163</f>
        <v>0</v>
      </c>
    </row>
    <row r="1164" spans="2:21" ht="14.4" customHeight="1" x14ac:dyDescent="0.4">
      <c r="B1164" s="30">
        <f t="shared" si="113"/>
        <v>1163</v>
      </c>
      <c r="C1164" s="2" t="s">
        <v>49</v>
      </c>
      <c r="D1164" s="2" t="s">
        <v>1062</v>
      </c>
      <c r="E1164" s="2">
        <v>1086</v>
      </c>
      <c r="F1164" s="2" t="s">
        <v>1063</v>
      </c>
      <c r="G1164" s="2">
        <v>1206</v>
      </c>
      <c r="H1164" s="2">
        <v>25</v>
      </c>
      <c r="I1164" s="2" t="s">
        <v>1088</v>
      </c>
      <c r="J1164" s="31">
        <v>42748</v>
      </c>
      <c r="K1164" s="31">
        <v>44347</v>
      </c>
      <c r="L1164" s="31">
        <v>44926</v>
      </c>
      <c r="M1164" s="2">
        <f t="shared" si="108"/>
        <v>580</v>
      </c>
      <c r="N1164" s="2">
        <f>IFERROR(VLOOKUP($G1164,'Breakdown Log'!$B$3:$E$940,2,FALSE),0)</f>
        <v>0</v>
      </c>
      <c r="O1164" s="2">
        <f>IFERROR(VLOOKUP($G1164,'Breakdown Log'!$B$3:$E$940,3,FALSE),0)</f>
        <v>0</v>
      </c>
      <c r="P1164" s="2">
        <f t="shared" si="109"/>
        <v>215</v>
      </c>
      <c r="Q1164" s="2">
        <f t="shared" si="110"/>
        <v>365</v>
      </c>
      <c r="R1164" s="38">
        <f t="shared" si="111"/>
        <v>1.6610958904109587</v>
      </c>
      <c r="S1164" s="76">
        <f t="shared" si="112"/>
        <v>2.82</v>
      </c>
      <c r="T1164" s="38">
        <f>2.82/365*N1164+'Breakdown Log'!$H$28*P1164</f>
        <v>0</v>
      </c>
      <c r="U1164" s="78">
        <f>2.82/365*O1164+'Breakdown Log'!$H$28*Q1164</f>
        <v>0</v>
      </c>
    </row>
    <row r="1165" spans="2:21" ht="14.4" customHeight="1" x14ac:dyDescent="0.4">
      <c r="B1165" s="30">
        <f t="shared" si="113"/>
        <v>1164</v>
      </c>
      <c r="C1165" s="2" t="s">
        <v>49</v>
      </c>
      <c r="D1165" s="2" t="s">
        <v>1062</v>
      </c>
      <c r="E1165" s="2">
        <v>1086</v>
      </c>
      <c r="F1165" s="2" t="s">
        <v>1063</v>
      </c>
      <c r="G1165" s="2">
        <v>1208</v>
      </c>
      <c r="H1165" s="2">
        <v>27</v>
      </c>
      <c r="I1165" s="2" t="s">
        <v>1089</v>
      </c>
      <c r="J1165" s="31">
        <v>42311</v>
      </c>
      <c r="K1165" s="31">
        <v>44347</v>
      </c>
      <c r="L1165" s="31">
        <v>44926</v>
      </c>
      <c r="M1165" s="2">
        <f t="shared" si="108"/>
        <v>580</v>
      </c>
      <c r="N1165" s="2">
        <f>IFERROR(VLOOKUP($G1165,'Breakdown Log'!$B$3:$E$940,2,FALSE),0)</f>
        <v>0</v>
      </c>
      <c r="O1165" s="2">
        <f>IFERROR(VLOOKUP($G1165,'Breakdown Log'!$B$3:$E$940,3,FALSE),0)</f>
        <v>0</v>
      </c>
      <c r="P1165" s="2">
        <f t="shared" si="109"/>
        <v>215</v>
      </c>
      <c r="Q1165" s="2">
        <f t="shared" si="110"/>
        <v>365</v>
      </c>
      <c r="R1165" s="38">
        <f t="shared" si="111"/>
        <v>1.6610958904109587</v>
      </c>
      <c r="S1165" s="76">
        <f t="shared" si="112"/>
        <v>2.82</v>
      </c>
      <c r="T1165" s="38">
        <f>2.82/365*N1165+'Breakdown Log'!$H$28*P1165</f>
        <v>0</v>
      </c>
      <c r="U1165" s="78">
        <f>2.82/365*O1165+'Breakdown Log'!$H$28*Q1165</f>
        <v>0</v>
      </c>
    </row>
    <row r="1166" spans="2:21" ht="14.4" customHeight="1" x14ac:dyDescent="0.4">
      <c r="B1166" s="30">
        <f t="shared" si="113"/>
        <v>1165</v>
      </c>
      <c r="C1166" s="2" t="s">
        <v>302</v>
      </c>
      <c r="D1166" s="2" t="s">
        <v>875</v>
      </c>
      <c r="E1166" s="2">
        <v>1039</v>
      </c>
      <c r="F1166" s="2" t="s">
        <v>883</v>
      </c>
      <c r="G1166" s="2">
        <v>1209</v>
      </c>
      <c r="H1166" s="2">
        <v>40</v>
      </c>
      <c r="I1166" s="2" t="s">
        <v>613</v>
      </c>
      <c r="J1166" s="31">
        <v>42379</v>
      </c>
      <c r="K1166" s="31">
        <v>44347</v>
      </c>
      <c r="L1166" s="31">
        <v>44926</v>
      </c>
      <c r="M1166" s="2">
        <f t="shared" si="108"/>
        <v>580</v>
      </c>
      <c r="N1166" s="2">
        <f>IFERROR(VLOOKUP($G1166,'Breakdown Log'!$B$3:$E$940,2,FALSE),0)</f>
        <v>0</v>
      </c>
      <c r="O1166" s="2">
        <f>IFERROR(VLOOKUP($G1166,'Breakdown Log'!$B$3:$E$940,3,FALSE),0)</f>
        <v>0</v>
      </c>
      <c r="P1166" s="2">
        <f t="shared" si="109"/>
        <v>215</v>
      </c>
      <c r="Q1166" s="2">
        <f t="shared" si="110"/>
        <v>365</v>
      </c>
      <c r="R1166" s="38">
        <f t="shared" si="111"/>
        <v>1.6610958904109587</v>
      </c>
      <c r="S1166" s="76">
        <f t="shared" si="112"/>
        <v>2.82</v>
      </c>
      <c r="T1166" s="38">
        <f>2.82/365*N1166+'Breakdown Log'!$H$28*P1166</f>
        <v>0</v>
      </c>
      <c r="U1166" s="78">
        <f>2.82/365*O1166+'Breakdown Log'!$H$28*Q1166</f>
        <v>0</v>
      </c>
    </row>
    <row r="1167" spans="2:21" ht="14.4" customHeight="1" x14ac:dyDescent="0.4">
      <c r="B1167" s="30">
        <f t="shared" si="113"/>
        <v>1166</v>
      </c>
      <c r="C1167" s="2" t="s">
        <v>518</v>
      </c>
      <c r="D1167" s="2" t="s">
        <v>519</v>
      </c>
      <c r="E1167" s="2">
        <v>1087</v>
      </c>
      <c r="F1167" s="2" t="s">
        <v>1090</v>
      </c>
      <c r="G1167" s="2">
        <v>1210</v>
      </c>
      <c r="H1167" s="2">
        <v>1</v>
      </c>
      <c r="I1167" s="2" t="s">
        <v>402</v>
      </c>
      <c r="J1167" s="31">
        <v>42348</v>
      </c>
      <c r="K1167" s="31">
        <v>44347</v>
      </c>
      <c r="L1167" s="31">
        <v>44926</v>
      </c>
      <c r="M1167" s="2">
        <f t="shared" si="108"/>
        <v>580</v>
      </c>
      <c r="N1167" s="2">
        <f>IFERROR(VLOOKUP($G1167,'Breakdown Log'!$B$3:$E$940,2,FALSE),0)</f>
        <v>215</v>
      </c>
      <c r="O1167" s="2">
        <f>IFERROR(VLOOKUP($G1167,'Breakdown Log'!$B$3:$E$940,3,FALSE),0)</f>
        <v>365</v>
      </c>
      <c r="P1167" s="2">
        <f t="shared" si="109"/>
        <v>0</v>
      </c>
      <c r="Q1167" s="2">
        <f t="shared" si="110"/>
        <v>0</v>
      </c>
      <c r="R1167" s="38">
        <f t="shared" si="111"/>
        <v>1.6610958904109587</v>
      </c>
      <c r="S1167" s="76">
        <f t="shared" si="112"/>
        <v>2.82</v>
      </c>
      <c r="T1167" s="38">
        <f>2.82/365*N1167+'Breakdown Log'!$H$28*P1167</f>
        <v>1.6610958904109587</v>
      </c>
      <c r="U1167" s="78">
        <f>2.82/365*O1167+'Breakdown Log'!$H$28*Q1167</f>
        <v>2.82</v>
      </c>
    </row>
    <row r="1168" spans="2:21" ht="14.4" customHeight="1" x14ac:dyDescent="0.4">
      <c r="B1168" s="30">
        <f t="shared" si="113"/>
        <v>1167</v>
      </c>
      <c r="C1168" s="2" t="s">
        <v>518</v>
      </c>
      <c r="D1168" s="2" t="s">
        <v>519</v>
      </c>
      <c r="E1168" s="2">
        <v>1087</v>
      </c>
      <c r="F1168" s="2" t="s">
        <v>1090</v>
      </c>
      <c r="G1168" s="2">
        <v>1211</v>
      </c>
      <c r="H1168" s="2">
        <v>2</v>
      </c>
      <c r="I1168" s="2" t="s">
        <v>2596</v>
      </c>
      <c r="J1168" s="31">
        <v>42328</v>
      </c>
      <c r="K1168" s="31">
        <v>44347</v>
      </c>
      <c r="L1168" s="31">
        <v>44926</v>
      </c>
      <c r="M1168" s="2">
        <f t="shared" si="108"/>
        <v>580</v>
      </c>
      <c r="N1168" s="2">
        <f>IFERROR(VLOOKUP($G1168,'Breakdown Log'!$B$3:$E$940,2,FALSE),0)</f>
        <v>367</v>
      </c>
      <c r="O1168" s="2">
        <f>IFERROR(VLOOKUP($G1168,'Breakdown Log'!$B$3:$E$940,3,FALSE),0)</f>
        <v>7</v>
      </c>
      <c r="P1168" s="2">
        <f t="shared" si="109"/>
        <v>-152</v>
      </c>
      <c r="Q1168" s="2">
        <f t="shared" si="110"/>
        <v>358</v>
      </c>
      <c r="R1168" s="38">
        <f t="shared" si="111"/>
        <v>1.6610958904109587</v>
      </c>
      <c r="S1168" s="76">
        <f t="shared" si="112"/>
        <v>2.82</v>
      </c>
      <c r="T1168" s="38">
        <f>2.82/365*N1168+'Breakdown Log'!$H$28*P1168</f>
        <v>2.8354520547945201</v>
      </c>
      <c r="U1168" s="78">
        <f>2.82/365*O1168+'Breakdown Log'!$H$28*Q1168</f>
        <v>5.4082191780821909E-2</v>
      </c>
    </row>
    <row r="1169" spans="2:21" ht="14.4" customHeight="1" x14ac:dyDescent="0.4">
      <c r="B1169" s="30">
        <f t="shared" si="113"/>
        <v>1168</v>
      </c>
      <c r="C1169" s="2" t="s">
        <v>518</v>
      </c>
      <c r="D1169" s="2" t="s">
        <v>519</v>
      </c>
      <c r="E1169" s="2">
        <v>1087</v>
      </c>
      <c r="F1169" s="2" t="s">
        <v>1090</v>
      </c>
      <c r="G1169" s="2">
        <v>1212</v>
      </c>
      <c r="H1169" s="2">
        <v>3</v>
      </c>
      <c r="I1169" s="2" t="s">
        <v>2612</v>
      </c>
      <c r="J1169" s="31">
        <v>42404</v>
      </c>
      <c r="K1169" s="31">
        <v>44347</v>
      </c>
      <c r="L1169" s="31">
        <v>44926</v>
      </c>
      <c r="M1169" s="2">
        <f t="shared" si="108"/>
        <v>580</v>
      </c>
      <c r="N1169" s="2">
        <f>IFERROR(VLOOKUP($G1169,'Breakdown Log'!$B$3:$E$940,2,FALSE),0)</f>
        <v>0</v>
      </c>
      <c r="O1169" s="2">
        <f>IFERROR(VLOOKUP($G1169,'Breakdown Log'!$B$3:$E$940,3,FALSE),0)</f>
        <v>0</v>
      </c>
      <c r="P1169" s="2">
        <f t="shared" si="109"/>
        <v>215</v>
      </c>
      <c r="Q1169" s="2">
        <f t="shared" si="110"/>
        <v>365</v>
      </c>
      <c r="R1169" s="38">
        <f t="shared" si="111"/>
        <v>1.6610958904109587</v>
      </c>
      <c r="S1169" s="76">
        <f t="shared" si="112"/>
        <v>2.82</v>
      </c>
      <c r="T1169" s="38">
        <f>2.82/365*N1169+'Breakdown Log'!$H$28*P1169</f>
        <v>0</v>
      </c>
      <c r="U1169" s="78">
        <f>2.82/365*O1169+'Breakdown Log'!$H$28*Q1169</f>
        <v>0</v>
      </c>
    </row>
    <row r="1170" spans="2:21" ht="14.4" customHeight="1" x14ac:dyDescent="0.4">
      <c r="B1170" s="30">
        <f t="shared" si="113"/>
        <v>1169</v>
      </c>
      <c r="C1170" s="2" t="s">
        <v>518</v>
      </c>
      <c r="D1170" s="2" t="s">
        <v>519</v>
      </c>
      <c r="E1170" s="2">
        <v>1087</v>
      </c>
      <c r="F1170" s="2" t="s">
        <v>1090</v>
      </c>
      <c r="G1170" s="2">
        <v>1213</v>
      </c>
      <c r="H1170" s="2">
        <v>4</v>
      </c>
      <c r="I1170" s="2" t="s">
        <v>2605</v>
      </c>
      <c r="J1170" s="31">
        <v>42401</v>
      </c>
      <c r="K1170" s="31">
        <v>44347</v>
      </c>
      <c r="L1170" s="31">
        <v>44926</v>
      </c>
      <c r="M1170" s="2">
        <f t="shared" si="108"/>
        <v>580</v>
      </c>
      <c r="N1170" s="2">
        <f>IFERROR(VLOOKUP($G1170,'Breakdown Log'!$B$3:$E$940,2,FALSE),0)</f>
        <v>0</v>
      </c>
      <c r="O1170" s="2">
        <f>IFERROR(VLOOKUP($G1170,'Breakdown Log'!$B$3:$E$940,3,FALSE),0)</f>
        <v>0</v>
      </c>
      <c r="P1170" s="2">
        <f t="shared" si="109"/>
        <v>215</v>
      </c>
      <c r="Q1170" s="2">
        <f t="shared" si="110"/>
        <v>365</v>
      </c>
      <c r="R1170" s="38">
        <f t="shared" si="111"/>
        <v>1.6610958904109587</v>
      </c>
      <c r="S1170" s="76">
        <f t="shared" si="112"/>
        <v>2.82</v>
      </c>
      <c r="T1170" s="38">
        <f>2.82/365*N1170+'Breakdown Log'!$H$28*P1170</f>
        <v>0</v>
      </c>
      <c r="U1170" s="78">
        <f>2.82/365*O1170+'Breakdown Log'!$H$28*Q1170</f>
        <v>0</v>
      </c>
    </row>
    <row r="1171" spans="2:21" ht="14.4" customHeight="1" x14ac:dyDescent="0.4">
      <c r="B1171" s="30">
        <f t="shared" si="113"/>
        <v>1170</v>
      </c>
      <c r="C1171" s="2" t="s">
        <v>518</v>
      </c>
      <c r="D1171" s="2" t="s">
        <v>519</v>
      </c>
      <c r="E1171" s="2">
        <v>1087</v>
      </c>
      <c r="F1171" s="2" t="s">
        <v>1090</v>
      </c>
      <c r="G1171" s="2">
        <v>1214</v>
      </c>
      <c r="H1171" s="2">
        <v>5</v>
      </c>
      <c r="I1171" s="2" t="s">
        <v>2606</v>
      </c>
      <c r="J1171" s="31">
        <v>42401</v>
      </c>
      <c r="K1171" s="31">
        <v>44347</v>
      </c>
      <c r="L1171" s="31">
        <v>44926</v>
      </c>
      <c r="M1171" s="2">
        <f t="shared" si="108"/>
        <v>580</v>
      </c>
      <c r="N1171" s="2">
        <f>IFERROR(VLOOKUP($G1171,'Breakdown Log'!$B$3:$E$940,2,FALSE),0)</f>
        <v>0</v>
      </c>
      <c r="O1171" s="2">
        <f>IFERROR(VLOOKUP($G1171,'Breakdown Log'!$B$3:$E$940,3,FALSE),0)</f>
        <v>0</v>
      </c>
      <c r="P1171" s="2">
        <f t="shared" si="109"/>
        <v>215</v>
      </c>
      <c r="Q1171" s="2">
        <f t="shared" si="110"/>
        <v>365</v>
      </c>
      <c r="R1171" s="38">
        <f t="shared" si="111"/>
        <v>1.6610958904109587</v>
      </c>
      <c r="S1171" s="76">
        <f t="shared" si="112"/>
        <v>2.82</v>
      </c>
      <c r="T1171" s="38">
        <f>2.82/365*N1171+'Breakdown Log'!$H$28*P1171</f>
        <v>0</v>
      </c>
      <c r="U1171" s="78">
        <f>2.82/365*O1171+'Breakdown Log'!$H$28*Q1171</f>
        <v>0</v>
      </c>
    </row>
    <row r="1172" spans="2:21" ht="14.4" customHeight="1" x14ac:dyDescent="0.4">
      <c r="B1172" s="30">
        <f t="shared" si="113"/>
        <v>1171</v>
      </c>
      <c r="C1172" s="2" t="s">
        <v>518</v>
      </c>
      <c r="D1172" s="2" t="s">
        <v>519</v>
      </c>
      <c r="E1172" s="2">
        <v>1087</v>
      </c>
      <c r="F1172" s="2" t="s">
        <v>1090</v>
      </c>
      <c r="G1172" s="2">
        <v>1215</v>
      </c>
      <c r="H1172" s="2">
        <v>6</v>
      </c>
      <c r="I1172" s="2" t="s">
        <v>1092</v>
      </c>
      <c r="J1172" s="31">
        <v>42865</v>
      </c>
      <c r="K1172" s="31">
        <v>44347</v>
      </c>
      <c r="L1172" s="31">
        <v>44926</v>
      </c>
      <c r="M1172" s="2">
        <f t="shared" si="108"/>
        <v>580</v>
      </c>
      <c r="N1172" s="2">
        <f>IFERROR(VLOOKUP($G1172,'Breakdown Log'!$B$3:$E$940,2,FALSE),0)</f>
        <v>0</v>
      </c>
      <c r="O1172" s="2">
        <f>IFERROR(VLOOKUP($G1172,'Breakdown Log'!$B$3:$E$940,3,FALSE),0)</f>
        <v>0</v>
      </c>
      <c r="P1172" s="2">
        <f t="shared" si="109"/>
        <v>215</v>
      </c>
      <c r="Q1172" s="2">
        <f t="shared" si="110"/>
        <v>365</v>
      </c>
      <c r="R1172" s="38">
        <f t="shared" si="111"/>
        <v>1.6610958904109587</v>
      </c>
      <c r="S1172" s="76">
        <f t="shared" si="112"/>
        <v>2.82</v>
      </c>
      <c r="T1172" s="38">
        <f>2.82/365*N1172+'Breakdown Log'!$H$28*P1172</f>
        <v>0</v>
      </c>
      <c r="U1172" s="78">
        <f>2.82/365*O1172+'Breakdown Log'!$H$28*Q1172</f>
        <v>0</v>
      </c>
    </row>
    <row r="1173" spans="2:21" ht="14.4" customHeight="1" x14ac:dyDescent="0.4">
      <c r="B1173" s="30">
        <f t="shared" si="113"/>
        <v>1172</v>
      </c>
      <c r="C1173" s="2" t="s">
        <v>518</v>
      </c>
      <c r="D1173" s="2" t="s">
        <v>519</v>
      </c>
      <c r="E1173" s="2">
        <v>1087</v>
      </c>
      <c r="F1173" s="2" t="s">
        <v>1090</v>
      </c>
      <c r="G1173" s="2">
        <v>1216</v>
      </c>
      <c r="H1173" s="2">
        <v>7</v>
      </c>
      <c r="I1173" s="2" t="s">
        <v>2675</v>
      </c>
      <c r="J1173" s="31">
        <v>42791</v>
      </c>
      <c r="K1173" s="31">
        <v>44347</v>
      </c>
      <c r="L1173" s="31">
        <v>44926</v>
      </c>
      <c r="M1173" s="2">
        <f t="shared" si="108"/>
        <v>580</v>
      </c>
      <c r="N1173" s="2">
        <f>IFERROR(VLOOKUP($G1173,'Breakdown Log'!$B$3:$E$940,2,FALSE),0)</f>
        <v>0</v>
      </c>
      <c r="O1173" s="2">
        <f>IFERROR(VLOOKUP($G1173,'Breakdown Log'!$B$3:$E$940,3,FALSE),0)</f>
        <v>0</v>
      </c>
      <c r="P1173" s="2">
        <f t="shared" si="109"/>
        <v>215</v>
      </c>
      <c r="Q1173" s="2">
        <f t="shared" si="110"/>
        <v>365</v>
      </c>
      <c r="R1173" s="38">
        <f t="shared" si="111"/>
        <v>1.6610958904109587</v>
      </c>
      <c r="S1173" s="76">
        <f t="shared" si="112"/>
        <v>2.82</v>
      </c>
      <c r="T1173" s="38">
        <f>2.82/365*N1173+'Breakdown Log'!$H$28*P1173</f>
        <v>0</v>
      </c>
      <c r="U1173" s="78">
        <f>2.82/365*O1173+'Breakdown Log'!$H$28*Q1173</f>
        <v>0</v>
      </c>
    </row>
    <row r="1174" spans="2:21" ht="14.4" customHeight="1" x14ac:dyDescent="0.4">
      <c r="B1174" s="30">
        <f t="shared" si="113"/>
        <v>1173</v>
      </c>
      <c r="C1174" s="2" t="s">
        <v>518</v>
      </c>
      <c r="D1174" s="2" t="s">
        <v>519</v>
      </c>
      <c r="E1174" s="2">
        <v>1087</v>
      </c>
      <c r="F1174" s="2" t="s">
        <v>1090</v>
      </c>
      <c r="G1174" s="2">
        <v>1217</v>
      </c>
      <c r="H1174" s="2">
        <v>8</v>
      </c>
      <c r="I1174" s="2" t="s">
        <v>2676</v>
      </c>
      <c r="J1174" s="31">
        <v>42791</v>
      </c>
      <c r="K1174" s="31">
        <v>44347</v>
      </c>
      <c r="L1174" s="31">
        <v>44926</v>
      </c>
      <c r="M1174" s="2">
        <f t="shared" si="108"/>
        <v>580</v>
      </c>
      <c r="N1174" s="2">
        <f>IFERROR(VLOOKUP($G1174,'Breakdown Log'!$B$3:$E$940,2,FALSE),0)</f>
        <v>0</v>
      </c>
      <c r="O1174" s="2">
        <f>IFERROR(VLOOKUP($G1174,'Breakdown Log'!$B$3:$E$940,3,FALSE),0)</f>
        <v>0</v>
      </c>
      <c r="P1174" s="2">
        <f t="shared" si="109"/>
        <v>215</v>
      </c>
      <c r="Q1174" s="2">
        <f t="shared" si="110"/>
        <v>365</v>
      </c>
      <c r="R1174" s="38">
        <f t="shared" si="111"/>
        <v>1.6610958904109587</v>
      </c>
      <c r="S1174" s="76">
        <f t="shared" si="112"/>
        <v>2.82</v>
      </c>
      <c r="T1174" s="38">
        <f>2.82/365*N1174+'Breakdown Log'!$H$28*P1174</f>
        <v>0</v>
      </c>
      <c r="U1174" s="78">
        <f>2.82/365*O1174+'Breakdown Log'!$H$28*Q1174</f>
        <v>0</v>
      </c>
    </row>
    <row r="1175" spans="2:21" ht="14.4" customHeight="1" x14ac:dyDescent="0.4">
      <c r="B1175" s="30">
        <f t="shared" si="113"/>
        <v>1174</v>
      </c>
      <c r="C1175" s="2" t="s">
        <v>518</v>
      </c>
      <c r="D1175" s="2" t="s">
        <v>519</v>
      </c>
      <c r="E1175" s="2">
        <v>1087</v>
      </c>
      <c r="F1175" s="2" t="s">
        <v>1090</v>
      </c>
      <c r="G1175" s="2">
        <v>1218</v>
      </c>
      <c r="H1175" s="2">
        <v>9</v>
      </c>
      <c r="I1175" s="2" t="s">
        <v>2673</v>
      </c>
      <c r="J1175" s="31">
        <v>42754</v>
      </c>
      <c r="K1175" s="31">
        <v>44347</v>
      </c>
      <c r="L1175" s="31">
        <v>44926</v>
      </c>
      <c r="M1175" s="2">
        <f t="shared" si="108"/>
        <v>580</v>
      </c>
      <c r="N1175" s="2">
        <f>IFERROR(VLOOKUP($G1175,'Breakdown Log'!$B$3:$E$940,2,FALSE),0)</f>
        <v>0</v>
      </c>
      <c r="O1175" s="2">
        <f>IFERROR(VLOOKUP($G1175,'Breakdown Log'!$B$3:$E$940,3,FALSE),0)</f>
        <v>0</v>
      </c>
      <c r="P1175" s="2">
        <f t="shared" si="109"/>
        <v>215</v>
      </c>
      <c r="Q1175" s="2">
        <f t="shared" si="110"/>
        <v>365</v>
      </c>
      <c r="R1175" s="38">
        <f t="shared" si="111"/>
        <v>1.6610958904109587</v>
      </c>
      <c r="S1175" s="76">
        <f t="shared" si="112"/>
        <v>2.82</v>
      </c>
      <c r="T1175" s="38">
        <f>2.82/365*N1175+'Breakdown Log'!$H$28*P1175</f>
        <v>0</v>
      </c>
      <c r="U1175" s="78">
        <f>2.82/365*O1175+'Breakdown Log'!$H$28*Q1175</f>
        <v>0</v>
      </c>
    </row>
    <row r="1176" spans="2:21" ht="14.4" customHeight="1" x14ac:dyDescent="0.4">
      <c r="B1176" s="30">
        <f t="shared" si="113"/>
        <v>1175</v>
      </c>
      <c r="C1176" s="2" t="s">
        <v>518</v>
      </c>
      <c r="D1176" s="2" t="s">
        <v>519</v>
      </c>
      <c r="E1176" s="2">
        <v>1087</v>
      </c>
      <c r="F1176" s="2" t="s">
        <v>1090</v>
      </c>
      <c r="G1176" s="2">
        <v>1219</v>
      </c>
      <c r="H1176" s="2">
        <v>10</v>
      </c>
      <c r="I1176" s="2" t="s">
        <v>2681</v>
      </c>
      <c r="J1176" s="31">
        <v>42931</v>
      </c>
      <c r="K1176" s="31">
        <v>44347</v>
      </c>
      <c r="L1176" s="31">
        <v>44926</v>
      </c>
      <c r="M1176" s="2">
        <f t="shared" si="108"/>
        <v>580</v>
      </c>
      <c r="N1176" s="2">
        <f>IFERROR(VLOOKUP($G1176,'Breakdown Log'!$B$3:$E$940,2,FALSE),0)</f>
        <v>0</v>
      </c>
      <c r="O1176" s="2">
        <f>IFERROR(VLOOKUP($G1176,'Breakdown Log'!$B$3:$E$940,3,FALSE),0)</f>
        <v>0</v>
      </c>
      <c r="P1176" s="2">
        <f t="shared" si="109"/>
        <v>215</v>
      </c>
      <c r="Q1176" s="2">
        <f t="shared" si="110"/>
        <v>365</v>
      </c>
      <c r="R1176" s="38">
        <f t="shared" si="111"/>
        <v>1.6610958904109587</v>
      </c>
      <c r="S1176" s="76">
        <f t="shared" si="112"/>
        <v>2.82</v>
      </c>
      <c r="T1176" s="38">
        <f>2.82/365*N1176+'Breakdown Log'!$H$28*P1176</f>
        <v>0</v>
      </c>
      <c r="U1176" s="78">
        <f>2.82/365*O1176+'Breakdown Log'!$H$28*Q1176</f>
        <v>0</v>
      </c>
    </row>
    <row r="1177" spans="2:21" ht="14.4" customHeight="1" x14ac:dyDescent="0.4">
      <c r="B1177" s="30">
        <f t="shared" si="113"/>
        <v>1176</v>
      </c>
      <c r="C1177" s="2" t="s">
        <v>518</v>
      </c>
      <c r="D1177" s="2" t="s">
        <v>519</v>
      </c>
      <c r="E1177" s="2">
        <v>1087</v>
      </c>
      <c r="F1177" s="2" t="s">
        <v>1090</v>
      </c>
      <c r="G1177" s="2">
        <v>1220</v>
      </c>
      <c r="H1177" s="2">
        <v>11</v>
      </c>
      <c r="I1177" s="2" t="s">
        <v>1093</v>
      </c>
      <c r="J1177" s="31">
        <v>42583</v>
      </c>
      <c r="K1177" s="31">
        <v>44347</v>
      </c>
      <c r="L1177" s="31">
        <v>44926</v>
      </c>
      <c r="M1177" s="2">
        <f t="shared" si="108"/>
        <v>580</v>
      </c>
      <c r="N1177" s="2">
        <f>IFERROR(VLOOKUP($G1177,'Breakdown Log'!$B$3:$E$940,2,FALSE),0)</f>
        <v>0</v>
      </c>
      <c r="O1177" s="2">
        <f>IFERROR(VLOOKUP($G1177,'Breakdown Log'!$B$3:$E$940,3,FALSE),0)</f>
        <v>0</v>
      </c>
      <c r="P1177" s="2">
        <f t="shared" si="109"/>
        <v>215</v>
      </c>
      <c r="Q1177" s="2">
        <f t="shared" si="110"/>
        <v>365</v>
      </c>
      <c r="R1177" s="38">
        <f t="shared" si="111"/>
        <v>1.6610958904109587</v>
      </c>
      <c r="S1177" s="76">
        <f t="shared" si="112"/>
        <v>2.82</v>
      </c>
      <c r="T1177" s="38">
        <f>2.82/365*N1177+'Breakdown Log'!$H$28*P1177</f>
        <v>0</v>
      </c>
      <c r="U1177" s="78">
        <f>2.82/365*O1177+'Breakdown Log'!$H$28*Q1177</f>
        <v>0</v>
      </c>
    </row>
    <row r="1178" spans="2:21" ht="14.4" customHeight="1" x14ac:dyDescent="0.4">
      <c r="B1178" s="30">
        <f t="shared" si="113"/>
        <v>1177</v>
      </c>
      <c r="C1178" s="2" t="s">
        <v>518</v>
      </c>
      <c r="D1178" s="2" t="s">
        <v>519</v>
      </c>
      <c r="E1178" s="2">
        <v>1087</v>
      </c>
      <c r="F1178" s="2" t="s">
        <v>1090</v>
      </c>
      <c r="G1178" s="2">
        <v>1221</v>
      </c>
      <c r="H1178" s="2">
        <v>12</v>
      </c>
      <c r="I1178" s="2" t="s">
        <v>2682</v>
      </c>
      <c r="J1178" s="31">
        <v>42931</v>
      </c>
      <c r="K1178" s="31">
        <v>44347</v>
      </c>
      <c r="L1178" s="31">
        <v>44926</v>
      </c>
      <c r="M1178" s="2">
        <f t="shared" si="108"/>
        <v>580</v>
      </c>
      <c r="N1178" s="2">
        <f>IFERROR(VLOOKUP($G1178,'Breakdown Log'!$B$3:$E$940,2,FALSE),0)</f>
        <v>0</v>
      </c>
      <c r="O1178" s="2">
        <f>IFERROR(VLOOKUP($G1178,'Breakdown Log'!$B$3:$E$940,3,FALSE),0)</f>
        <v>0</v>
      </c>
      <c r="P1178" s="2">
        <f t="shared" si="109"/>
        <v>215</v>
      </c>
      <c r="Q1178" s="2">
        <f t="shared" si="110"/>
        <v>365</v>
      </c>
      <c r="R1178" s="38">
        <f t="shared" si="111"/>
        <v>1.6610958904109587</v>
      </c>
      <c r="S1178" s="76">
        <f t="shared" si="112"/>
        <v>2.82</v>
      </c>
      <c r="T1178" s="38">
        <f>2.82/365*N1178+'Breakdown Log'!$H$28*P1178</f>
        <v>0</v>
      </c>
      <c r="U1178" s="78">
        <f>2.82/365*O1178+'Breakdown Log'!$H$28*Q1178</f>
        <v>0</v>
      </c>
    </row>
    <row r="1179" spans="2:21" ht="14.4" customHeight="1" x14ac:dyDescent="0.4">
      <c r="B1179" s="30">
        <f t="shared" si="113"/>
        <v>1178</v>
      </c>
      <c r="C1179" s="2" t="s">
        <v>518</v>
      </c>
      <c r="D1179" s="2" t="s">
        <v>519</v>
      </c>
      <c r="E1179" s="2">
        <v>1087</v>
      </c>
      <c r="F1179" s="2" t="s">
        <v>1090</v>
      </c>
      <c r="G1179" s="2">
        <v>1222</v>
      </c>
      <c r="H1179" s="2">
        <v>13</v>
      </c>
      <c r="I1179" s="2" t="s">
        <v>2607</v>
      </c>
      <c r="J1179" s="31">
        <v>42402</v>
      </c>
      <c r="K1179" s="31">
        <v>44347</v>
      </c>
      <c r="L1179" s="31">
        <v>44926</v>
      </c>
      <c r="M1179" s="2">
        <f t="shared" si="108"/>
        <v>580</v>
      </c>
      <c r="N1179" s="2">
        <f>IFERROR(VLOOKUP($G1179,'Breakdown Log'!$B$3:$E$940,2,FALSE),0)</f>
        <v>0</v>
      </c>
      <c r="O1179" s="2">
        <f>IFERROR(VLOOKUP($G1179,'Breakdown Log'!$B$3:$E$940,3,FALSE),0)</f>
        <v>0</v>
      </c>
      <c r="P1179" s="2">
        <f t="shared" si="109"/>
        <v>215</v>
      </c>
      <c r="Q1179" s="2">
        <f t="shared" si="110"/>
        <v>365</v>
      </c>
      <c r="R1179" s="38">
        <f t="shared" si="111"/>
        <v>1.6610958904109587</v>
      </c>
      <c r="S1179" s="76">
        <f t="shared" si="112"/>
        <v>2.82</v>
      </c>
      <c r="T1179" s="38">
        <f>2.82/365*N1179+'Breakdown Log'!$H$28*P1179</f>
        <v>0</v>
      </c>
      <c r="U1179" s="78">
        <f>2.82/365*O1179+'Breakdown Log'!$H$28*Q1179</f>
        <v>0</v>
      </c>
    </row>
    <row r="1180" spans="2:21" ht="14.4" customHeight="1" x14ac:dyDescent="0.4">
      <c r="B1180" s="30">
        <f t="shared" si="113"/>
        <v>1179</v>
      </c>
      <c r="C1180" s="2" t="s">
        <v>518</v>
      </c>
      <c r="D1180" s="2" t="s">
        <v>519</v>
      </c>
      <c r="E1180" s="2">
        <v>1087</v>
      </c>
      <c r="F1180" s="2" t="s">
        <v>1090</v>
      </c>
      <c r="G1180" s="2">
        <v>1223</v>
      </c>
      <c r="H1180" s="2">
        <v>14</v>
      </c>
      <c r="I1180" s="2" t="s">
        <v>1095</v>
      </c>
      <c r="J1180" s="31">
        <v>42498</v>
      </c>
      <c r="K1180" s="31">
        <v>44347</v>
      </c>
      <c r="L1180" s="31">
        <v>44926</v>
      </c>
      <c r="M1180" s="2">
        <f t="shared" si="108"/>
        <v>580</v>
      </c>
      <c r="N1180" s="2">
        <f>IFERROR(VLOOKUP($G1180,'Breakdown Log'!$B$3:$E$940,2,FALSE),0)</f>
        <v>0</v>
      </c>
      <c r="O1180" s="2">
        <f>IFERROR(VLOOKUP($G1180,'Breakdown Log'!$B$3:$E$940,3,FALSE),0)</f>
        <v>0</v>
      </c>
      <c r="P1180" s="2">
        <f t="shared" si="109"/>
        <v>215</v>
      </c>
      <c r="Q1180" s="2">
        <f t="shared" si="110"/>
        <v>365</v>
      </c>
      <c r="R1180" s="38">
        <f t="shared" si="111"/>
        <v>1.6610958904109587</v>
      </c>
      <c r="S1180" s="76">
        <f t="shared" si="112"/>
        <v>2.82</v>
      </c>
      <c r="T1180" s="38">
        <f>2.82/365*N1180+'Breakdown Log'!$H$28*P1180</f>
        <v>0</v>
      </c>
      <c r="U1180" s="78">
        <f>2.82/365*O1180+'Breakdown Log'!$H$28*Q1180</f>
        <v>0</v>
      </c>
    </row>
    <row r="1181" spans="2:21" ht="14.4" customHeight="1" x14ac:dyDescent="0.4">
      <c r="B1181" s="30">
        <f t="shared" si="113"/>
        <v>1180</v>
      </c>
      <c r="C1181" s="2" t="s">
        <v>518</v>
      </c>
      <c r="D1181" s="2" t="s">
        <v>863</v>
      </c>
      <c r="E1181" s="2">
        <v>1054</v>
      </c>
      <c r="F1181" s="2" t="s">
        <v>863</v>
      </c>
      <c r="G1181" s="2">
        <v>1224</v>
      </c>
      <c r="H1181" s="2">
        <v>20</v>
      </c>
      <c r="I1181" s="2" t="s">
        <v>1132</v>
      </c>
      <c r="J1181" s="31">
        <v>42348</v>
      </c>
      <c r="K1181" s="31">
        <v>44347</v>
      </c>
      <c r="L1181" s="31">
        <v>44926</v>
      </c>
      <c r="M1181" s="2">
        <f t="shared" si="108"/>
        <v>580</v>
      </c>
      <c r="N1181" s="2">
        <f>IFERROR(VLOOKUP($G1181,'Breakdown Log'!$B$3:$E$940,2,FALSE),0)</f>
        <v>0</v>
      </c>
      <c r="O1181" s="2">
        <f>IFERROR(VLOOKUP($G1181,'Breakdown Log'!$B$3:$E$940,3,FALSE),0)</f>
        <v>0</v>
      </c>
      <c r="P1181" s="2">
        <f t="shared" si="109"/>
        <v>215</v>
      </c>
      <c r="Q1181" s="2">
        <f t="shared" si="110"/>
        <v>365</v>
      </c>
      <c r="R1181" s="38">
        <f t="shared" si="111"/>
        <v>1.6610958904109587</v>
      </c>
      <c r="S1181" s="76">
        <f t="shared" si="112"/>
        <v>2.82</v>
      </c>
      <c r="T1181" s="38">
        <f>2.82/365*N1181+'Breakdown Log'!$H$28*P1181</f>
        <v>0</v>
      </c>
      <c r="U1181" s="78">
        <f>2.82/365*O1181+'Breakdown Log'!$H$28*Q1181</f>
        <v>0</v>
      </c>
    </row>
    <row r="1182" spans="2:21" ht="14.4" customHeight="1" x14ac:dyDescent="0.4">
      <c r="B1182" s="30">
        <f t="shared" si="113"/>
        <v>1181</v>
      </c>
      <c r="C1182" s="2" t="s">
        <v>518</v>
      </c>
      <c r="D1182" s="2" t="s">
        <v>863</v>
      </c>
      <c r="E1182" s="2">
        <v>1054</v>
      </c>
      <c r="F1182" s="2" t="s">
        <v>863</v>
      </c>
      <c r="G1182" s="2">
        <v>1225</v>
      </c>
      <c r="H1182" s="2">
        <v>21</v>
      </c>
      <c r="I1182" s="2" t="s">
        <v>2655</v>
      </c>
      <c r="J1182" s="31">
        <v>42583</v>
      </c>
      <c r="K1182" s="31">
        <v>44347</v>
      </c>
      <c r="L1182" s="31">
        <v>44926</v>
      </c>
      <c r="M1182" s="2">
        <f t="shared" si="108"/>
        <v>580</v>
      </c>
      <c r="N1182" s="2">
        <f>IFERROR(VLOOKUP($G1182,'Breakdown Log'!$B$3:$E$940,2,FALSE),0)</f>
        <v>0</v>
      </c>
      <c r="O1182" s="2">
        <f>IFERROR(VLOOKUP($G1182,'Breakdown Log'!$B$3:$E$940,3,FALSE),0)</f>
        <v>0</v>
      </c>
      <c r="P1182" s="2">
        <f t="shared" si="109"/>
        <v>215</v>
      </c>
      <c r="Q1182" s="2">
        <f t="shared" si="110"/>
        <v>365</v>
      </c>
      <c r="R1182" s="38">
        <f t="shared" si="111"/>
        <v>1.6610958904109587</v>
      </c>
      <c r="S1182" s="76">
        <f t="shared" si="112"/>
        <v>2.82</v>
      </c>
      <c r="T1182" s="38">
        <f>2.82/365*N1182+'Breakdown Log'!$H$28*P1182</f>
        <v>0</v>
      </c>
      <c r="U1182" s="78">
        <f>2.82/365*O1182+'Breakdown Log'!$H$28*Q1182</f>
        <v>0</v>
      </c>
    </row>
    <row r="1183" spans="2:21" ht="14.4" customHeight="1" x14ac:dyDescent="0.4">
      <c r="B1183" s="30">
        <f t="shared" si="113"/>
        <v>1182</v>
      </c>
      <c r="C1183" s="2" t="s">
        <v>518</v>
      </c>
      <c r="D1183" s="2" t="s">
        <v>863</v>
      </c>
      <c r="E1183" s="2">
        <v>1054</v>
      </c>
      <c r="F1183" s="2" t="s">
        <v>863</v>
      </c>
      <c r="G1183" s="2">
        <v>1226</v>
      </c>
      <c r="H1183" s="2">
        <v>22</v>
      </c>
      <c r="I1183" s="2" t="s">
        <v>2609</v>
      </c>
      <c r="J1183" s="31">
        <v>42403</v>
      </c>
      <c r="K1183" s="31">
        <v>44347</v>
      </c>
      <c r="L1183" s="31">
        <v>44926</v>
      </c>
      <c r="M1183" s="2">
        <f t="shared" si="108"/>
        <v>580</v>
      </c>
      <c r="N1183" s="2">
        <f>IFERROR(VLOOKUP($G1183,'Breakdown Log'!$B$3:$E$940,2,FALSE),0)</f>
        <v>0</v>
      </c>
      <c r="O1183" s="2">
        <f>IFERROR(VLOOKUP($G1183,'Breakdown Log'!$B$3:$E$940,3,FALSE),0)</f>
        <v>0</v>
      </c>
      <c r="P1183" s="2">
        <f t="shared" si="109"/>
        <v>215</v>
      </c>
      <c r="Q1183" s="2">
        <f t="shared" si="110"/>
        <v>365</v>
      </c>
      <c r="R1183" s="38">
        <f t="shared" si="111"/>
        <v>1.6610958904109587</v>
      </c>
      <c r="S1183" s="76">
        <f t="shared" si="112"/>
        <v>2.82</v>
      </c>
      <c r="T1183" s="38">
        <f>2.82/365*N1183+'Breakdown Log'!$H$28*P1183</f>
        <v>0</v>
      </c>
      <c r="U1183" s="78">
        <f>2.82/365*O1183+'Breakdown Log'!$H$28*Q1183</f>
        <v>0</v>
      </c>
    </row>
    <row r="1184" spans="2:21" ht="14.4" customHeight="1" x14ac:dyDescent="0.4">
      <c r="B1184" s="30">
        <f t="shared" si="113"/>
        <v>1183</v>
      </c>
      <c r="C1184" s="2" t="s">
        <v>518</v>
      </c>
      <c r="D1184" s="2" t="s">
        <v>863</v>
      </c>
      <c r="E1184" s="2">
        <v>1054</v>
      </c>
      <c r="F1184" s="2" t="s">
        <v>863</v>
      </c>
      <c r="G1184" s="2">
        <v>1227</v>
      </c>
      <c r="H1184" s="2">
        <v>23</v>
      </c>
      <c r="I1184" s="2" t="s">
        <v>2613</v>
      </c>
      <c r="J1184" s="31">
        <v>42685</v>
      </c>
      <c r="K1184" s="31">
        <v>44347</v>
      </c>
      <c r="L1184" s="31">
        <v>44926</v>
      </c>
      <c r="M1184" s="2">
        <f t="shared" si="108"/>
        <v>580</v>
      </c>
      <c r="N1184" s="2">
        <f>IFERROR(VLOOKUP($G1184,'Breakdown Log'!$B$3:$E$940,2,FALSE),0)</f>
        <v>0</v>
      </c>
      <c r="O1184" s="2">
        <f>IFERROR(VLOOKUP($G1184,'Breakdown Log'!$B$3:$E$940,3,FALSE),0)</f>
        <v>0</v>
      </c>
      <c r="P1184" s="2">
        <f t="shared" si="109"/>
        <v>215</v>
      </c>
      <c r="Q1184" s="2">
        <f t="shared" si="110"/>
        <v>365</v>
      </c>
      <c r="R1184" s="38">
        <f t="shared" si="111"/>
        <v>1.6610958904109587</v>
      </c>
      <c r="S1184" s="76">
        <f t="shared" si="112"/>
        <v>2.82</v>
      </c>
      <c r="T1184" s="38">
        <f>2.82/365*N1184+'Breakdown Log'!$H$28*P1184</f>
        <v>0</v>
      </c>
      <c r="U1184" s="78">
        <f>2.82/365*O1184+'Breakdown Log'!$H$28*Q1184</f>
        <v>0</v>
      </c>
    </row>
    <row r="1185" spans="2:21" ht="14.4" customHeight="1" x14ac:dyDescent="0.4">
      <c r="B1185" s="30">
        <f t="shared" si="113"/>
        <v>1184</v>
      </c>
      <c r="C1185" s="2" t="s">
        <v>518</v>
      </c>
      <c r="D1185" s="2" t="s">
        <v>863</v>
      </c>
      <c r="E1185" s="2">
        <v>1054</v>
      </c>
      <c r="F1185" s="2" t="s">
        <v>863</v>
      </c>
      <c r="G1185" s="2">
        <v>1228</v>
      </c>
      <c r="H1185" s="2">
        <v>24</v>
      </c>
      <c r="I1185" s="2" t="s">
        <v>1097</v>
      </c>
      <c r="J1185" s="31">
        <v>42853</v>
      </c>
      <c r="K1185" s="31">
        <v>44347</v>
      </c>
      <c r="L1185" s="31">
        <v>44926</v>
      </c>
      <c r="M1185" s="2">
        <f t="shared" si="108"/>
        <v>580</v>
      </c>
      <c r="N1185" s="2">
        <f>IFERROR(VLOOKUP($G1185,'Breakdown Log'!$B$3:$E$940,2,FALSE),0)</f>
        <v>0</v>
      </c>
      <c r="O1185" s="2">
        <f>IFERROR(VLOOKUP($G1185,'Breakdown Log'!$B$3:$E$940,3,FALSE),0)</f>
        <v>0</v>
      </c>
      <c r="P1185" s="2">
        <f t="shared" si="109"/>
        <v>215</v>
      </c>
      <c r="Q1185" s="2">
        <f t="shared" si="110"/>
        <v>365</v>
      </c>
      <c r="R1185" s="38">
        <f t="shared" si="111"/>
        <v>1.6610958904109587</v>
      </c>
      <c r="S1185" s="76">
        <f t="shared" si="112"/>
        <v>2.82</v>
      </c>
      <c r="T1185" s="38">
        <f>2.82/365*N1185+'Breakdown Log'!$H$28*P1185</f>
        <v>0</v>
      </c>
      <c r="U1185" s="78">
        <f>2.82/365*O1185+'Breakdown Log'!$H$28*Q1185</f>
        <v>0</v>
      </c>
    </row>
    <row r="1186" spans="2:21" ht="14.4" customHeight="1" x14ac:dyDescent="0.4">
      <c r="B1186" s="30">
        <f t="shared" si="113"/>
        <v>1185</v>
      </c>
      <c r="C1186" s="2" t="s">
        <v>518</v>
      </c>
      <c r="D1186" s="2" t="s">
        <v>863</v>
      </c>
      <c r="E1186" s="2">
        <v>1054</v>
      </c>
      <c r="F1186" s="2" t="s">
        <v>863</v>
      </c>
      <c r="G1186" s="2">
        <v>1229</v>
      </c>
      <c r="H1186" s="2">
        <v>25</v>
      </c>
      <c r="I1186" s="2" t="s">
        <v>1098</v>
      </c>
      <c r="J1186" s="31">
        <v>42834</v>
      </c>
      <c r="K1186" s="31">
        <v>44347</v>
      </c>
      <c r="L1186" s="31">
        <v>44926</v>
      </c>
      <c r="M1186" s="2">
        <f t="shared" si="108"/>
        <v>580</v>
      </c>
      <c r="N1186" s="2">
        <f>IFERROR(VLOOKUP($G1186,'Breakdown Log'!$B$3:$E$940,2,FALSE),0)</f>
        <v>215</v>
      </c>
      <c r="O1186" s="2">
        <f>IFERROR(VLOOKUP($G1186,'Breakdown Log'!$B$3:$E$940,3,FALSE),0)</f>
        <v>365</v>
      </c>
      <c r="P1186" s="2">
        <f t="shared" si="109"/>
        <v>0</v>
      </c>
      <c r="Q1186" s="2">
        <f t="shared" si="110"/>
        <v>0</v>
      </c>
      <c r="R1186" s="38">
        <f t="shared" si="111"/>
        <v>1.6610958904109587</v>
      </c>
      <c r="S1186" s="76">
        <f t="shared" si="112"/>
        <v>2.82</v>
      </c>
      <c r="T1186" s="38">
        <f>2.82/365*N1186+'Breakdown Log'!$H$28*P1186</f>
        <v>1.6610958904109587</v>
      </c>
      <c r="U1186" s="78">
        <f>2.82/365*O1186+'Breakdown Log'!$H$28*Q1186</f>
        <v>2.82</v>
      </c>
    </row>
    <row r="1187" spans="2:21" ht="14.4" customHeight="1" x14ac:dyDescent="0.4">
      <c r="B1187" s="30">
        <f t="shared" si="113"/>
        <v>1186</v>
      </c>
      <c r="C1187" s="2" t="s">
        <v>518</v>
      </c>
      <c r="D1187" s="2" t="s">
        <v>863</v>
      </c>
      <c r="E1187" s="2">
        <v>1055</v>
      </c>
      <c r="F1187" s="2" t="s">
        <v>1099</v>
      </c>
      <c r="G1187" s="2">
        <v>1230</v>
      </c>
      <c r="H1187" s="2">
        <v>1</v>
      </c>
      <c r="I1187" s="2" t="s">
        <v>1100</v>
      </c>
      <c r="J1187" s="31">
        <v>42348</v>
      </c>
      <c r="K1187" s="31">
        <v>44347</v>
      </c>
      <c r="L1187" s="31">
        <v>44926</v>
      </c>
      <c r="M1187" s="2">
        <f t="shared" si="108"/>
        <v>580</v>
      </c>
      <c r="N1187" s="2">
        <f>IFERROR(VLOOKUP($G1187,'Breakdown Log'!$B$3:$E$940,2,FALSE),0)</f>
        <v>0</v>
      </c>
      <c r="O1187" s="2">
        <f>IFERROR(VLOOKUP($G1187,'Breakdown Log'!$B$3:$E$940,3,FALSE),0)</f>
        <v>0</v>
      </c>
      <c r="P1187" s="2">
        <f t="shared" si="109"/>
        <v>215</v>
      </c>
      <c r="Q1187" s="2">
        <f t="shared" si="110"/>
        <v>365</v>
      </c>
      <c r="R1187" s="38">
        <f t="shared" si="111"/>
        <v>1.6610958904109587</v>
      </c>
      <c r="S1187" s="76">
        <f t="shared" si="112"/>
        <v>2.82</v>
      </c>
      <c r="T1187" s="38">
        <f>2.82/365*N1187+'Breakdown Log'!$H$28*P1187</f>
        <v>0</v>
      </c>
      <c r="U1187" s="78">
        <f>2.82/365*O1187+'Breakdown Log'!$H$28*Q1187</f>
        <v>0</v>
      </c>
    </row>
    <row r="1188" spans="2:21" ht="14.4" customHeight="1" x14ac:dyDescent="0.4">
      <c r="B1188" s="30">
        <f t="shared" si="113"/>
        <v>1187</v>
      </c>
      <c r="C1188" s="2" t="s">
        <v>518</v>
      </c>
      <c r="D1188" s="2" t="s">
        <v>863</v>
      </c>
      <c r="E1188" s="2">
        <v>1055</v>
      </c>
      <c r="F1188" s="2" t="s">
        <v>1099</v>
      </c>
      <c r="G1188" s="2">
        <v>1231</v>
      </c>
      <c r="H1188" s="2">
        <v>2</v>
      </c>
      <c r="I1188" s="2" t="s">
        <v>1101</v>
      </c>
      <c r="J1188" s="31">
        <v>42324</v>
      </c>
      <c r="K1188" s="31">
        <v>44347</v>
      </c>
      <c r="L1188" s="31">
        <v>44926</v>
      </c>
      <c r="M1188" s="2">
        <f t="shared" si="108"/>
        <v>580</v>
      </c>
      <c r="N1188" s="2">
        <f>IFERROR(VLOOKUP($G1188,'Breakdown Log'!$B$3:$E$940,2,FALSE),0)</f>
        <v>0</v>
      </c>
      <c r="O1188" s="2">
        <f>IFERROR(VLOOKUP($G1188,'Breakdown Log'!$B$3:$E$940,3,FALSE),0)</f>
        <v>0</v>
      </c>
      <c r="P1188" s="2">
        <f t="shared" si="109"/>
        <v>215</v>
      </c>
      <c r="Q1188" s="2">
        <f t="shared" si="110"/>
        <v>365</v>
      </c>
      <c r="R1188" s="38">
        <f t="shared" si="111"/>
        <v>1.6610958904109587</v>
      </c>
      <c r="S1188" s="76">
        <f t="shared" si="112"/>
        <v>2.82</v>
      </c>
      <c r="T1188" s="38">
        <f>2.82/365*N1188+'Breakdown Log'!$H$28*P1188</f>
        <v>0</v>
      </c>
      <c r="U1188" s="78">
        <f>2.82/365*O1188+'Breakdown Log'!$H$28*Q1188</f>
        <v>0</v>
      </c>
    </row>
    <row r="1189" spans="2:21" ht="14.4" customHeight="1" x14ac:dyDescent="0.4">
      <c r="B1189" s="30">
        <f t="shared" si="113"/>
        <v>1188</v>
      </c>
      <c r="C1189" s="2" t="s">
        <v>518</v>
      </c>
      <c r="D1189" s="2" t="s">
        <v>863</v>
      </c>
      <c r="E1189" s="2">
        <v>1055</v>
      </c>
      <c r="F1189" s="2" t="s">
        <v>1099</v>
      </c>
      <c r="G1189" s="2">
        <v>1232</v>
      </c>
      <c r="H1189" s="2">
        <v>3</v>
      </c>
      <c r="I1189" s="2" t="s">
        <v>2598</v>
      </c>
      <c r="J1189" s="31">
        <v>42358</v>
      </c>
      <c r="K1189" s="31">
        <v>44347</v>
      </c>
      <c r="L1189" s="31">
        <v>44926</v>
      </c>
      <c r="M1189" s="2">
        <f t="shared" si="108"/>
        <v>580</v>
      </c>
      <c r="N1189" s="2">
        <f>IFERROR(VLOOKUP($G1189,'Breakdown Log'!$B$3:$E$940,2,FALSE),0)</f>
        <v>0</v>
      </c>
      <c r="O1189" s="2">
        <f>IFERROR(VLOOKUP($G1189,'Breakdown Log'!$B$3:$E$940,3,FALSE),0)</f>
        <v>1</v>
      </c>
      <c r="P1189" s="2">
        <f t="shared" si="109"/>
        <v>215</v>
      </c>
      <c r="Q1189" s="2">
        <f t="shared" si="110"/>
        <v>364</v>
      </c>
      <c r="R1189" s="38">
        <f t="shared" si="111"/>
        <v>1.6610958904109587</v>
      </c>
      <c r="S1189" s="76">
        <f t="shared" si="112"/>
        <v>2.82</v>
      </c>
      <c r="T1189" s="38">
        <f>2.82/365*N1189+'Breakdown Log'!$H$28*P1189</f>
        <v>0</v>
      </c>
      <c r="U1189" s="78">
        <f>2.82/365*O1189+'Breakdown Log'!$H$28*Q1189</f>
        <v>7.7260273972602732E-3</v>
      </c>
    </row>
    <row r="1190" spans="2:21" ht="14.4" customHeight="1" x14ac:dyDescent="0.4">
      <c r="B1190" s="30">
        <f t="shared" si="113"/>
        <v>1189</v>
      </c>
      <c r="C1190" s="2" t="s">
        <v>518</v>
      </c>
      <c r="D1190" s="2" t="s">
        <v>863</v>
      </c>
      <c r="E1190" s="2">
        <v>1055</v>
      </c>
      <c r="F1190" s="2" t="s">
        <v>1099</v>
      </c>
      <c r="G1190" s="2">
        <v>1233</v>
      </c>
      <c r="H1190" s="2">
        <v>4</v>
      </c>
      <c r="I1190" s="2" t="s">
        <v>1103</v>
      </c>
      <c r="J1190" s="31">
        <v>42399</v>
      </c>
      <c r="K1190" s="31">
        <v>44347</v>
      </c>
      <c r="L1190" s="31">
        <v>44926</v>
      </c>
      <c r="M1190" s="2">
        <f t="shared" si="108"/>
        <v>580</v>
      </c>
      <c r="N1190" s="2">
        <f>IFERROR(VLOOKUP($G1190,'Breakdown Log'!$B$3:$E$940,2,FALSE),0)</f>
        <v>0</v>
      </c>
      <c r="O1190" s="2">
        <f>IFERROR(VLOOKUP($G1190,'Breakdown Log'!$B$3:$E$940,3,FALSE),0)</f>
        <v>1</v>
      </c>
      <c r="P1190" s="2">
        <f t="shared" si="109"/>
        <v>215</v>
      </c>
      <c r="Q1190" s="2">
        <f t="shared" si="110"/>
        <v>364</v>
      </c>
      <c r="R1190" s="38">
        <f t="shared" si="111"/>
        <v>1.6610958904109587</v>
      </c>
      <c r="S1190" s="76">
        <f t="shared" si="112"/>
        <v>2.82</v>
      </c>
      <c r="T1190" s="38">
        <f>2.82/365*N1190+'Breakdown Log'!$H$28*P1190</f>
        <v>0</v>
      </c>
      <c r="U1190" s="78">
        <f>2.82/365*O1190+'Breakdown Log'!$H$28*Q1190</f>
        <v>7.7260273972602732E-3</v>
      </c>
    </row>
    <row r="1191" spans="2:21" ht="14.4" customHeight="1" x14ac:dyDescent="0.4">
      <c r="B1191" s="30">
        <f t="shared" si="113"/>
        <v>1190</v>
      </c>
      <c r="C1191" s="2" t="s">
        <v>518</v>
      </c>
      <c r="D1191" s="2" t="s">
        <v>863</v>
      </c>
      <c r="E1191" s="2">
        <v>1055</v>
      </c>
      <c r="F1191" s="2" t="s">
        <v>1099</v>
      </c>
      <c r="G1191" s="2">
        <v>1234</v>
      </c>
      <c r="H1191" s="2">
        <v>5</v>
      </c>
      <c r="I1191" s="2" t="s">
        <v>402</v>
      </c>
      <c r="J1191" s="31">
        <v>42373</v>
      </c>
      <c r="K1191" s="31">
        <v>44347</v>
      </c>
      <c r="L1191" s="31">
        <v>44926</v>
      </c>
      <c r="M1191" s="2">
        <f t="shared" si="108"/>
        <v>580</v>
      </c>
      <c r="N1191" s="2">
        <f>IFERROR(VLOOKUP($G1191,'Breakdown Log'!$B$3:$E$940,2,FALSE),0)</f>
        <v>0</v>
      </c>
      <c r="O1191" s="2">
        <f>IFERROR(VLOOKUP($G1191,'Breakdown Log'!$B$3:$E$940,3,FALSE),0)</f>
        <v>0</v>
      </c>
      <c r="P1191" s="2">
        <f t="shared" si="109"/>
        <v>215</v>
      </c>
      <c r="Q1191" s="2">
        <f t="shared" si="110"/>
        <v>365</v>
      </c>
      <c r="R1191" s="38">
        <f t="shared" si="111"/>
        <v>1.6610958904109587</v>
      </c>
      <c r="S1191" s="76">
        <f t="shared" si="112"/>
        <v>2.82</v>
      </c>
      <c r="T1191" s="38">
        <f>2.82/365*N1191+'Breakdown Log'!$H$28*P1191</f>
        <v>0</v>
      </c>
      <c r="U1191" s="78">
        <f>2.82/365*O1191+'Breakdown Log'!$H$28*Q1191</f>
        <v>0</v>
      </c>
    </row>
    <row r="1192" spans="2:21" ht="14.4" customHeight="1" x14ac:dyDescent="0.4">
      <c r="B1192" s="30">
        <f t="shared" si="113"/>
        <v>1191</v>
      </c>
      <c r="C1192" s="2" t="s">
        <v>518</v>
      </c>
      <c r="D1192" s="2" t="s">
        <v>863</v>
      </c>
      <c r="E1192" s="2">
        <v>1055</v>
      </c>
      <c r="F1192" s="2" t="s">
        <v>1099</v>
      </c>
      <c r="G1192" s="2">
        <v>1235</v>
      </c>
      <c r="H1192" s="2">
        <v>6</v>
      </c>
      <c r="I1192" s="2" t="s">
        <v>2615</v>
      </c>
      <c r="J1192" s="31">
        <v>42405</v>
      </c>
      <c r="K1192" s="31">
        <v>44347</v>
      </c>
      <c r="L1192" s="31">
        <v>44926</v>
      </c>
      <c r="M1192" s="2">
        <f t="shared" si="108"/>
        <v>580</v>
      </c>
      <c r="N1192" s="2">
        <f>IFERROR(VLOOKUP($G1192,'Breakdown Log'!$B$3:$E$940,2,FALSE),0)</f>
        <v>0</v>
      </c>
      <c r="O1192" s="2">
        <f>IFERROR(VLOOKUP($G1192,'Breakdown Log'!$B$3:$E$940,3,FALSE),0)</f>
        <v>0</v>
      </c>
      <c r="P1192" s="2">
        <f t="shared" si="109"/>
        <v>215</v>
      </c>
      <c r="Q1192" s="2">
        <f t="shared" si="110"/>
        <v>365</v>
      </c>
      <c r="R1192" s="38">
        <f t="shared" si="111"/>
        <v>1.6610958904109587</v>
      </c>
      <c r="S1192" s="76">
        <f t="shared" si="112"/>
        <v>2.82</v>
      </c>
      <c r="T1192" s="38">
        <f>2.82/365*N1192+'Breakdown Log'!$H$28*P1192</f>
        <v>0</v>
      </c>
      <c r="U1192" s="78">
        <f>2.82/365*O1192+'Breakdown Log'!$H$28*Q1192</f>
        <v>0</v>
      </c>
    </row>
    <row r="1193" spans="2:21" ht="14.4" customHeight="1" x14ac:dyDescent="0.4">
      <c r="B1193" s="30">
        <f t="shared" si="113"/>
        <v>1192</v>
      </c>
      <c r="C1193" s="2" t="s">
        <v>518</v>
      </c>
      <c r="D1193" s="2" t="s">
        <v>863</v>
      </c>
      <c r="E1193" s="2">
        <v>1055</v>
      </c>
      <c r="F1193" s="2" t="s">
        <v>1099</v>
      </c>
      <c r="G1193" s="2">
        <v>1236</v>
      </c>
      <c r="H1193" s="2">
        <v>7</v>
      </c>
      <c r="I1193" s="2" t="s">
        <v>2616</v>
      </c>
      <c r="J1193" s="31">
        <v>42405</v>
      </c>
      <c r="K1193" s="31">
        <v>44347</v>
      </c>
      <c r="L1193" s="31">
        <v>44926</v>
      </c>
      <c r="M1193" s="2">
        <f t="shared" si="108"/>
        <v>580</v>
      </c>
      <c r="N1193" s="2">
        <f>IFERROR(VLOOKUP($G1193,'Breakdown Log'!$B$3:$E$940,2,FALSE),0)</f>
        <v>0</v>
      </c>
      <c r="O1193" s="2">
        <f>IFERROR(VLOOKUP($G1193,'Breakdown Log'!$B$3:$E$940,3,FALSE),0)</f>
        <v>0</v>
      </c>
      <c r="P1193" s="2">
        <f t="shared" si="109"/>
        <v>215</v>
      </c>
      <c r="Q1193" s="2">
        <f t="shared" si="110"/>
        <v>365</v>
      </c>
      <c r="R1193" s="38">
        <f t="shared" si="111"/>
        <v>1.6610958904109587</v>
      </c>
      <c r="S1193" s="76">
        <f t="shared" si="112"/>
        <v>2.82</v>
      </c>
      <c r="T1193" s="38">
        <f>2.82/365*N1193+'Breakdown Log'!$H$28*P1193</f>
        <v>0</v>
      </c>
      <c r="U1193" s="78">
        <f>2.82/365*O1193+'Breakdown Log'!$H$28*Q1193</f>
        <v>0</v>
      </c>
    </row>
    <row r="1194" spans="2:21" ht="14.4" customHeight="1" x14ac:dyDescent="0.4">
      <c r="B1194" s="30">
        <f t="shared" si="113"/>
        <v>1193</v>
      </c>
      <c r="C1194" s="2" t="s">
        <v>151</v>
      </c>
      <c r="D1194" s="2" t="s">
        <v>1104</v>
      </c>
      <c r="E1194" s="2">
        <v>1081</v>
      </c>
      <c r="F1194" s="2" t="s">
        <v>1104</v>
      </c>
      <c r="G1194" s="2">
        <v>1237</v>
      </c>
      <c r="H1194" s="2">
        <v>1</v>
      </c>
      <c r="I1194" s="2" t="s">
        <v>1105</v>
      </c>
      <c r="J1194" s="31">
        <v>42835</v>
      </c>
      <c r="K1194" s="31">
        <v>44347</v>
      </c>
      <c r="L1194" s="31">
        <v>44926</v>
      </c>
      <c r="M1194" s="2">
        <f t="shared" si="108"/>
        <v>580</v>
      </c>
      <c r="N1194" s="2">
        <f>IFERROR(VLOOKUP($G1194,'Breakdown Log'!$B$3:$E$940,2,FALSE),0)</f>
        <v>0</v>
      </c>
      <c r="O1194" s="2">
        <f>IFERROR(VLOOKUP($G1194,'Breakdown Log'!$B$3:$E$940,3,FALSE),0)</f>
        <v>0</v>
      </c>
      <c r="P1194" s="2">
        <f t="shared" si="109"/>
        <v>215</v>
      </c>
      <c r="Q1194" s="2">
        <f t="shared" si="110"/>
        <v>365</v>
      </c>
      <c r="R1194" s="38">
        <f t="shared" si="111"/>
        <v>1.6610958904109587</v>
      </c>
      <c r="S1194" s="76">
        <f t="shared" si="112"/>
        <v>2.82</v>
      </c>
      <c r="T1194" s="38">
        <f>2.82/365*N1194+'Breakdown Log'!$H$28*P1194</f>
        <v>0</v>
      </c>
      <c r="U1194" s="78">
        <f>2.82/365*O1194+'Breakdown Log'!$H$28*Q1194</f>
        <v>0</v>
      </c>
    </row>
    <row r="1195" spans="2:21" ht="14.4" customHeight="1" x14ac:dyDescent="0.4">
      <c r="B1195" s="30">
        <f t="shared" si="113"/>
        <v>1194</v>
      </c>
      <c r="C1195" s="2" t="s">
        <v>151</v>
      </c>
      <c r="D1195" s="2" t="s">
        <v>1104</v>
      </c>
      <c r="E1195" s="2">
        <v>1081</v>
      </c>
      <c r="F1195" s="2" t="s">
        <v>1104</v>
      </c>
      <c r="G1195" s="2">
        <v>1238</v>
      </c>
      <c r="H1195" s="2">
        <v>2</v>
      </c>
      <c r="I1195" s="2" t="s">
        <v>406</v>
      </c>
      <c r="J1195" s="31">
        <v>42753</v>
      </c>
      <c r="K1195" s="31">
        <v>44347</v>
      </c>
      <c r="L1195" s="31">
        <v>44926</v>
      </c>
      <c r="M1195" s="2">
        <f t="shared" si="108"/>
        <v>580</v>
      </c>
      <c r="N1195" s="2">
        <f>IFERROR(VLOOKUP($G1195,'Breakdown Log'!$B$3:$E$940,2,FALSE),0)</f>
        <v>0</v>
      </c>
      <c r="O1195" s="2">
        <f>IFERROR(VLOOKUP($G1195,'Breakdown Log'!$B$3:$E$940,3,FALSE),0)</f>
        <v>0</v>
      </c>
      <c r="P1195" s="2">
        <f t="shared" si="109"/>
        <v>215</v>
      </c>
      <c r="Q1195" s="2">
        <f t="shared" si="110"/>
        <v>365</v>
      </c>
      <c r="R1195" s="38">
        <f t="shared" si="111"/>
        <v>1.6610958904109587</v>
      </c>
      <c r="S1195" s="76">
        <f t="shared" si="112"/>
        <v>2.82</v>
      </c>
      <c r="T1195" s="38">
        <f>2.82/365*N1195+'Breakdown Log'!$H$28*P1195</f>
        <v>0</v>
      </c>
      <c r="U1195" s="78">
        <f>2.82/365*O1195+'Breakdown Log'!$H$28*Q1195</f>
        <v>0</v>
      </c>
    </row>
    <row r="1196" spans="2:21" ht="14.4" customHeight="1" x14ac:dyDescent="0.4">
      <c r="B1196" s="30">
        <f t="shared" si="113"/>
        <v>1195</v>
      </c>
      <c r="C1196" s="2" t="s">
        <v>151</v>
      </c>
      <c r="D1196" s="2" t="s">
        <v>1104</v>
      </c>
      <c r="E1196" s="2">
        <v>1081</v>
      </c>
      <c r="F1196" s="2" t="s">
        <v>1104</v>
      </c>
      <c r="G1196" s="2">
        <v>1239</v>
      </c>
      <c r="H1196" s="2">
        <v>3</v>
      </c>
      <c r="I1196" s="2" t="s">
        <v>1106</v>
      </c>
      <c r="J1196" s="31">
        <v>42914</v>
      </c>
      <c r="K1196" s="31">
        <v>44347</v>
      </c>
      <c r="L1196" s="31">
        <v>44926</v>
      </c>
      <c r="M1196" s="2">
        <f t="shared" si="108"/>
        <v>580</v>
      </c>
      <c r="N1196" s="2">
        <f>IFERROR(VLOOKUP($G1196,'Breakdown Log'!$B$3:$E$940,2,FALSE),0)</f>
        <v>0</v>
      </c>
      <c r="O1196" s="2">
        <f>IFERROR(VLOOKUP($G1196,'Breakdown Log'!$B$3:$E$940,3,FALSE),0)</f>
        <v>0</v>
      </c>
      <c r="P1196" s="2">
        <f t="shared" si="109"/>
        <v>215</v>
      </c>
      <c r="Q1196" s="2">
        <f t="shared" si="110"/>
        <v>365</v>
      </c>
      <c r="R1196" s="38">
        <f t="shared" si="111"/>
        <v>1.6610958904109587</v>
      </c>
      <c r="S1196" s="76">
        <f t="shared" si="112"/>
        <v>2.82</v>
      </c>
      <c r="T1196" s="38">
        <f>2.82/365*N1196+'Breakdown Log'!$H$28*P1196</f>
        <v>0</v>
      </c>
      <c r="U1196" s="78">
        <f>2.82/365*O1196+'Breakdown Log'!$H$28*Q1196</f>
        <v>0</v>
      </c>
    </row>
    <row r="1197" spans="2:21" ht="14.4" customHeight="1" x14ac:dyDescent="0.4">
      <c r="B1197" s="30">
        <f t="shared" si="113"/>
        <v>1196</v>
      </c>
      <c r="C1197" s="2" t="s">
        <v>151</v>
      </c>
      <c r="D1197" s="2" t="s">
        <v>1104</v>
      </c>
      <c r="E1197" s="2">
        <v>1081</v>
      </c>
      <c r="F1197" s="2" t="s">
        <v>1104</v>
      </c>
      <c r="G1197" s="2">
        <v>1240</v>
      </c>
      <c r="H1197" s="2">
        <v>4</v>
      </c>
      <c r="I1197" s="2" t="s">
        <v>1107</v>
      </c>
      <c r="J1197" s="31">
        <v>42901</v>
      </c>
      <c r="K1197" s="31">
        <v>44347</v>
      </c>
      <c r="L1197" s="31">
        <v>44926</v>
      </c>
      <c r="M1197" s="2">
        <f t="shared" si="108"/>
        <v>580</v>
      </c>
      <c r="N1197" s="2">
        <f>IFERROR(VLOOKUP($G1197,'Breakdown Log'!$B$3:$E$940,2,FALSE),0)</f>
        <v>215</v>
      </c>
      <c r="O1197" s="2">
        <f>IFERROR(VLOOKUP($G1197,'Breakdown Log'!$B$3:$E$940,3,FALSE),0)</f>
        <v>365</v>
      </c>
      <c r="P1197" s="2">
        <f t="shared" si="109"/>
        <v>0</v>
      </c>
      <c r="Q1197" s="2">
        <f t="shared" si="110"/>
        <v>0</v>
      </c>
      <c r="R1197" s="38">
        <f t="shared" si="111"/>
        <v>1.6610958904109587</v>
      </c>
      <c r="S1197" s="76">
        <f t="shared" si="112"/>
        <v>2.82</v>
      </c>
      <c r="T1197" s="38">
        <f>2.82/365*N1197+'Breakdown Log'!$H$28*P1197</f>
        <v>1.6610958904109587</v>
      </c>
      <c r="U1197" s="78">
        <f>2.82/365*O1197+'Breakdown Log'!$H$28*Q1197</f>
        <v>2.82</v>
      </c>
    </row>
    <row r="1198" spans="2:21" x14ac:dyDescent="0.4">
      <c r="B1198" s="30">
        <f t="shared" si="113"/>
        <v>1197</v>
      </c>
      <c r="C1198" s="2" t="s">
        <v>151</v>
      </c>
      <c r="D1198" s="2" t="s">
        <v>1104</v>
      </c>
      <c r="E1198" s="2">
        <v>1081</v>
      </c>
      <c r="F1198" s="2" t="s">
        <v>1104</v>
      </c>
      <c r="G1198" s="2">
        <v>1241</v>
      </c>
      <c r="H1198" s="2">
        <v>5</v>
      </c>
      <c r="I1198" s="2" t="s">
        <v>1108</v>
      </c>
      <c r="J1198" s="31">
        <v>42623</v>
      </c>
      <c r="K1198" s="31">
        <v>44347</v>
      </c>
      <c r="L1198" s="31">
        <v>44926</v>
      </c>
      <c r="M1198" s="2">
        <f t="shared" si="108"/>
        <v>580</v>
      </c>
      <c r="N1198" s="2">
        <f>IFERROR(VLOOKUP($G1198,'Breakdown Log'!$B$3:$E$940,2,FALSE),0)</f>
        <v>0</v>
      </c>
      <c r="O1198" s="2">
        <f>IFERROR(VLOOKUP($G1198,'Breakdown Log'!$B$3:$E$940,3,FALSE),0)</f>
        <v>0</v>
      </c>
      <c r="P1198" s="2">
        <f t="shared" si="109"/>
        <v>215</v>
      </c>
      <c r="Q1198" s="2">
        <f t="shared" si="110"/>
        <v>365</v>
      </c>
      <c r="R1198" s="38">
        <f t="shared" si="111"/>
        <v>1.6610958904109587</v>
      </c>
      <c r="S1198" s="76">
        <f t="shared" si="112"/>
        <v>2.82</v>
      </c>
      <c r="T1198" s="38">
        <f>2.82/365*N1198+'Breakdown Log'!$H$28*P1198</f>
        <v>0</v>
      </c>
      <c r="U1198" s="78">
        <f>2.82/365*O1198+'Breakdown Log'!$H$28*Q1198</f>
        <v>0</v>
      </c>
    </row>
    <row r="1199" spans="2:21" ht="14.4" customHeight="1" x14ac:dyDescent="0.4">
      <c r="B1199" s="30">
        <f t="shared" si="113"/>
        <v>1198</v>
      </c>
      <c r="C1199" s="2" t="s">
        <v>151</v>
      </c>
      <c r="D1199" s="2" t="s">
        <v>1104</v>
      </c>
      <c r="E1199" s="2">
        <v>1081</v>
      </c>
      <c r="F1199" s="2" t="s">
        <v>1104</v>
      </c>
      <c r="G1199" s="2">
        <v>1242</v>
      </c>
      <c r="H1199" s="2">
        <v>6</v>
      </c>
      <c r="I1199" s="2" t="s">
        <v>1109</v>
      </c>
      <c r="J1199" s="31">
        <v>42623</v>
      </c>
      <c r="K1199" s="31">
        <v>44347</v>
      </c>
      <c r="L1199" s="31">
        <v>44926</v>
      </c>
      <c r="M1199" s="2">
        <f t="shared" si="108"/>
        <v>580</v>
      </c>
      <c r="N1199" s="2">
        <f>IFERROR(VLOOKUP($G1199,'Breakdown Log'!$B$3:$E$940,2,FALSE),0)</f>
        <v>215</v>
      </c>
      <c r="O1199" s="2">
        <f>IFERROR(VLOOKUP($G1199,'Breakdown Log'!$B$3:$E$940,3,FALSE),0)</f>
        <v>365</v>
      </c>
      <c r="P1199" s="2">
        <f t="shared" si="109"/>
        <v>0</v>
      </c>
      <c r="Q1199" s="2">
        <f t="shared" si="110"/>
        <v>0</v>
      </c>
      <c r="R1199" s="38">
        <f t="shared" si="111"/>
        <v>1.6610958904109587</v>
      </c>
      <c r="S1199" s="76">
        <f t="shared" si="112"/>
        <v>2.82</v>
      </c>
      <c r="T1199" s="38">
        <f>2.82/365*N1199+'Breakdown Log'!$H$28*P1199</f>
        <v>1.6610958904109587</v>
      </c>
      <c r="U1199" s="78">
        <f>2.82/365*O1199+'Breakdown Log'!$H$28*Q1199</f>
        <v>2.82</v>
      </c>
    </row>
    <row r="1200" spans="2:21" ht="14.4" customHeight="1" x14ac:dyDescent="0.4">
      <c r="B1200" s="30">
        <f t="shared" si="113"/>
        <v>1199</v>
      </c>
      <c r="C1200" s="2" t="s">
        <v>151</v>
      </c>
      <c r="D1200" s="2" t="s">
        <v>1104</v>
      </c>
      <c r="E1200" s="2">
        <v>1081</v>
      </c>
      <c r="F1200" s="2" t="s">
        <v>1104</v>
      </c>
      <c r="G1200" s="2">
        <v>1243</v>
      </c>
      <c r="H1200" s="2">
        <v>7</v>
      </c>
      <c r="I1200" s="2" t="s">
        <v>825</v>
      </c>
      <c r="J1200" s="31">
        <v>42623</v>
      </c>
      <c r="K1200" s="31">
        <v>44347</v>
      </c>
      <c r="L1200" s="31">
        <v>44926</v>
      </c>
      <c r="M1200" s="2">
        <f t="shared" si="108"/>
        <v>580</v>
      </c>
      <c r="N1200" s="2">
        <f>IFERROR(VLOOKUP($G1200,'Breakdown Log'!$B$3:$E$940,2,FALSE),0)</f>
        <v>0</v>
      </c>
      <c r="O1200" s="2">
        <f>IFERROR(VLOOKUP($G1200,'Breakdown Log'!$B$3:$E$940,3,FALSE),0)</f>
        <v>0</v>
      </c>
      <c r="P1200" s="2">
        <f t="shared" si="109"/>
        <v>215</v>
      </c>
      <c r="Q1200" s="2">
        <f t="shared" si="110"/>
        <v>365</v>
      </c>
      <c r="R1200" s="38">
        <f t="shared" si="111"/>
        <v>1.6610958904109587</v>
      </c>
      <c r="S1200" s="76">
        <f t="shared" si="112"/>
        <v>2.82</v>
      </c>
      <c r="T1200" s="38">
        <f>2.82/365*N1200+'Breakdown Log'!$H$28*P1200</f>
        <v>0</v>
      </c>
      <c r="U1200" s="78">
        <f>2.82/365*O1200+'Breakdown Log'!$H$28*Q1200</f>
        <v>0</v>
      </c>
    </row>
    <row r="1201" spans="2:21" ht="14.4" customHeight="1" x14ac:dyDescent="0.4">
      <c r="B1201" s="30">
        <f t="shared" si="113"/>
        <v>1200</v>
      </c>
      <c r="C1201" s="2" t="s">
        <v>151</v>
      </c>
      <c r="D1201" s="2" t="s">
        <v>1104</v>
      </c>
      <c r="E1201" s="2">
        <v>1081</v>
      </c>
      <c r="F1201" s="2" t="s">
        <v>1104</v>
      </c>
      <c r="G1201" s="2">
        <v>1244</v>
      </c>
      <c r="H1201" s="2">
        <v>8</v>
      </c>
      <c r="I1201" s="2" t="s">
        <v>962</v>
      </c>
      <c r="J1201" s="31">
        <v>42835</v>
      </c>
      <c r="K1201" s="31">
        <v>44347</v>
      </c>
      <c r="L1201" s="31">
        <v>44926</v>
      </c>
      <c r="M1201" s="2">
        <f t="shared" si="108"/>
        <v>580</v>
      </c>
      <c r="N1201" s="2">
        <f>IFERROR(VLOOKUP($G1201,'Breakdown Log'!$B$3:$E$940,2,FALSE),0)</f>
        <v>215</v>
      </c>
      <c r="O1201" s="2">
        <f>IFERROR(VLOOKUP($G1201,'Breakdown Log'!$B$3:$E$940,3,FALSE),0)</f>
        <v>365</v>
      </c>
      <c r="P1201" s="2">
        <f t="shared" si="109"/>
        <v>0</v>
      </c>
      <c r="Q1201" s="2">
        <f t="shared" si="110"/>
        <v>0</v>
      </c>
      <c r="R1201" s="38">
        <f t="shared" si="111"/>
        <v>1.6610958904109587</v>
      </c>
      <c r="S1201" s="76">
        <f t="shared" si="112"/>
        <v>2.82</v>
      </c>
      <c r="T1201" s="38">
        <f>2.82/365*N1201+'Breakdown Log'!$H$28*P1201</f>
        <v>1.6610958904109587</v>
      </c>
      <c r="U1201" s="78">
        <f>2.82/365*O1201+'Breakdown Log'!$H$28*Q1201</f>
        <v>2.82</v>
      </c>
    </row>
    <row r="1202" spans="2:21" ht="14.4" customHeight="1" x14ac:dyDescent="0.4">
      <c r="B1202" s="30">
        <f t="shared" si="113"/>
        <v>1201</v>
      </c>
      <c r="C1202" s="2" t="s">
        <v>151</v>
      </c>
      <c r="D1202" s="2" t="s">
        <v>1104</v>
      </c>
      <c r="E1202" s="2">
        <v>1081</v>
      </c>
      <c r="F1202" s="2" t="s">
        <v>1104</v>
      </c>
      <c r="G1202" s="2">
        <v>1245</v>
      </c>
      <c r="H1202" s="2">
        <v>9</v>
      </c>
      <c r="I1202" s="2" t="s">
        <v>1110</v>
      </c>
      <c r="J1202" s="31">
        <v>42901</v>
      </c>
      <c r="K1202" s="31">
        <v>44347</v>
      </c>
      <c r="L1202" s="31">
        <v>44926</v>
      </c>
      <c r="M1202" s="2">
        <f t="shared" si="108"/>
        <v>580</v>
      </c>
      <c r="N1202" s="2">
        <f>IFERROR(VLOOKUP($G1202,'Breakdown Log'!$B$3:$E$940,2,FALSE),0)</f>
        <v>0</v>
      </c>
      <c r="O1202" s="2">
        <f>IFERROR(VLOOKUP($G1202,'Breakdown Log'!$B$3:$E$940,3,FALSE),0)</f>
        <v>0</v>
      </c>
      <c r="P1202" s="2">
        <f t="shared" si="109"/>
        <v>215</v>
      </c>
      <c r="Q1202" s="2">
        <f t="shared" si="110"/>
        <v>365</v>
      </c>
      <c r="R1202" s="38">
        <f t="shared" si="111"/>
        <v>1.6610958904109587</v>
      </c>
      <c r="S1202" s="76">
        <f t="shared" si="112"/>
        <v>2.82</v>
      </c>
      <c r="T1202" s="38">
        <f>2.82/365*N1202+'Breakdown Log'!$H$28*P1202</f>
        <v>0</v>
      </c>
      <c r="U1202" s="78">
        <f>2.82/365*O1202+'Breakdown Log'!$H$28*Q1202</f>
        <v>0</v>
      </c>
    </row>
    <row r="1203" spans="2:21" ht="14.4" customHeight="1" x14ac:dyDescent="0.4">
      <c r="B1203" s="30">
        <f t="shared" si="113"/>
        <v>1202</v>
      </c>
      <c r="C1203" s="2" t="s">
        <v>151</v>
      </c>
      <c r="D1203" s="2" t="s">
        <v>1104</v>
      </c>
      <c r="E1203" s="2">
        <v>1081</v>
      </c>
      <c r="F1203" s="2" t="s">
        <v>1104</v>
      </c>
      <c r="G1203" s="2">
        <v>1246</v>
      </c>
      <c r="H1203" s="2">
        <v>10</v>
      </c>
      <c r="I1203" s="2" t="s">
        <v>1111</v>
      </c>
      <c r="J1203" s="31">
        <v>42753</v>
      </c>
      <c r="K1203" s="31">
        <v>44347</v>
      </c>
      <c r="L1203" s="31">
        <v>44926</v>
      </c>
      <c r="M1203" s="2">
        <f t="shared" si="108"/>
        <v>580</v>
      </c>
      <c r="N1203" s="2">
        <f>IFERROR(VLOOKUP($G1203,'Breakdown Log'!$B$3:$E$940,2,FALSE),0)</f>
        <v>0</v>
      </c>
      <c r="O1203" s="2">
        <f>IFERROR(VLOOKUP($G1203,'Breakdown Log'!$B$3:$E$940,3,FALSE),0)</f>
        <v>0</v>
      </c>
      <c r="P1203" s="2">
        <f t="shared" si="109"/>
        <v>215</v>
      </c>
      <c r="Q1203" s="2">
        <f t="shared" si="110"/>
        <v>365</v>
      </c>
      <c r="R1203" s="38">
        <f t="shared" si="111"/>
        <v>1.6610958904109587</v>
      </c>
      <c r="S1203" s="76">
        <f t="shared" si="112"/>
        <v>2.82</v>
      </c>
      <c r="T1203" s="38">
        <f>2.82/365*N1203+'Breakdown Log'!$H$28*P1203</f>
        <v>0</v>
      </c>
      <c r="U1203" s="78">
        <f>2.82/365*O1203+'Breakdown Log'!$H$28*Q1203</f>
        <v>0</v>
      </c>
    </row>
    <row r="1204" spans="2:21" ht="14.4" customHeight="1" x14ac:dyDescent="0.4">
      <c r="B1204" s="30">
        <f t="shared" si="113"/>
        <v>1203</v>
      </c>
      <c r="C1204" s="2" t="s">
        <v>151</v>
      </c>
      <c r="D1204" s="2" t="s">
        <v>1104</v>
      </c>
      <c r="E1204" s="2">
        <v>1081</v>
      </c>
      <c r="F1204" s="2" t="s">
        <v>1104</v>
      </c>
      <c r="G1204" s="2">
        <v>1247</v>
      </c>
      <c r="H1204" s="2">
        <v>11</v>
      </c>
      <c r="I1204" s="2" t="s">
        <v>1112</v>
      </c>
      <c r="J1204" s="31">
        <v>42661</v>
      </c>
      <c r="K1204" s="31">
        <v>44347</v>
      </c>
      <c r="L1204" s="31">
        <v>44926</v>
      </c>
      <c r="M1204" s="2">
        <f t="shared" si="108"/>
        <v>580</v>
      </c>
      <c r="N1204" s="2">
        <f>IFERROR(VLOOKUP($G1204,'Breakdown Log'!$B$3:$E$940,2,FALSE),0)</f>
        <v>0</v>
      </c>
      <c r="O1204" s="2">
        <f>IFERROR(VLOOKUP($G1204,'Breakdown Log'!$B$3:$E$940,3,FALSE),0)</f>
        <v>0</v>
      </c>
      <c r="P1204" s="2">
        <f t="shared" si="109"/>
        <v>215</v>
      </c>
      <c r="Q1204" s="2">
        <f t="shared" si="110"/>
        <v>365</v>
      </c>
      <c r="R1204" s="38">
        <f t="shared" si="111"/>
        <v>1.6610958904109587</v>
      </c>
      <c r="S1204" s="76">
        <f t="shared" si="112"/>
        <v>2.82</v>
      </c>
      <c r="T1204" s="38">
        <f>2.82/365*N1204+'Breakdown Log'!$H$28*P1204</f>
        <v>0</v>
      </c>
      <c r="U1204" s="78">
        <f>2.82/365*O1204+'Breakdown Log'!$H$28*Q1204</f>
        <v>0</v>
      </c>
    </row>
    <row r="1205" spans="2:21" ht="14.4" customHeight="1" x14ac:dyDescent="0.4">
      <c r="B1205" s="30">
        <f t="shared" si="113"/>
        <v>1204</v>
      </c>
      <c r="C1205" s="2" t="s">
        <v>151</v>
      </c>
      <c r="D1205" s="2" t="s">
        <v>1104</v>
      </c>
      <c r="E1205" s="2">
        <v>1081</v>
      </c>
      <c r="F1205" s="2" t="s">
        <v>1104</v>
      </c>
      <c r="G1205" s="2">
        <v>1248</v>
      </c>
      <c r="H1205" s="2">
        <v>12</v>
      </c>
      <c r="I1205" s="2" t="s">
        <v>1113</v>
      </c>
      <c r="J1205" s="31">
        <v>42753</v>
      </c>
      <c r="K1205" s="31">
        <v>44347</v>
      </c>
      <c r="L1205" s="31">
        <v>44926</v>
      </c>
      <c r="M1205" s="2">
        <f t="shared" si="108"/>
        <v>580</v>
      </c>
      <c r="N1205" s="2">
        <f>IFERROR(VLOOKUP($G1205,'Breakdown Log'!$B$3:$E$940,2,FALSE),0)</f>
        <v>0</v>
      </c>
      <c r="O1205" s="2">
        <f>IFERROR(VLOOKUP($G1205,'Breakdown Log'!$B$3:$E$940,3,FALSE),0)</f>
        <v>0</v>
      </c>
      <c r="P1205" s="2">
        <f t="shared" si="109"/>
        <v>215</v>
      </c>
      <c r="Q1205" s="2">
        <f t="shared" si="110"/>
        <v>365</v>
      </c>
      <c r="R1205" s="38">
        <f t="shared" si="111"/>
        <v>1.6610958904109587</v>
      </c>
      <c r="S1205" s="76">
        <f t="shared" si="112"/>
        <v>2.82</v>
      </c>
      <c r="T1205" s="38">
        <f>2.82/365*N1205+'Breakdown Log'!$H$28*P1205</f>
        <v>0</v>
      </c>
      <c r="U1205" s="78">
        <f>2.82/365*O1205+'Breakdown Log'!$H$28*Q1205</f>
        <v>0</v>
      </c>
    </row>
    <row r="1206" spans="2:21" ht="14.4" customHeight="1" x14ac:dyDescent="0.4">
      <c r="B1206" s="30">
        <f t="shared" si="113"/>
        <v>1205</v>
      </c>
      <c r="C1206" s="2" t="s">
        <v>151</v>
      </c>
      <c r="D1206" s="2" t="s">
        <v>1104</v>
      </c>
      <c r="E1206" s="2">
        <v>1081</v>
      </c>
      <c r="F1206" s="2" t="s">
        <v>1104</v>
      </c>
      <c r="G1206" s="2">
        <v>1249</v>
      </c>
      <c r="H1206" s="2">
        <v>13</v>
      </c>
      <c r="I1206" s="2" t="s">
        <v>113</v>
      </c>
      <c r="J1206" s="31">
        <v>42661</v>
      </c>
      <c r="K1206" s="31">
        <v>44347</v>
      </c>
      <c r="L1206" s="31">
        <v>44926</v>
      </c>
      <c r="M1206" s="2">
        <f t="shared" si="108"/>
        <v>580</v>
      </c>
      <c r="N1206" s="2">
        <f>IFERROR(VLOOKUP($G1206,'Breakdown Log'!$B$3:$E$940,2,FALSE),0)</f>
        <v>0</v>
      </c>
      <c r="O1206" s="2">
        <f>IFERROR(VLOOKUP($G1206,'Breakdown Log'!$B$3:$E$940,3,FALSE),0)</f>
        <v>0</v>
      </c>
      <c r="P1206" s="2">
        <f t="shared" si="109"/>
        <v>215</v>
      </c>
      <c r="Q1206" s="2">
        <f t="shared" si="110"/>
        <v>365</v>
      </c>
      <c r="R1206" s="38">
        <f t="shared" si="111"/>
        <v>1.6610958904109587</v>
      </c>
      <c r="S1206" s="76">
        <f t="shared" si="112"/>
        <v>2.82</v>
      </c>
      <c r="T1206" s="38">
        <f>2.82/365*N1206+'Breakdown Log'!$H$28*P1206</f>
        <v>0</v>
      </c>
      <c r="U1206" s="78">
        <f>2.82/365*O1206+'Breakdown Log'!$H$28*Q1206</f>
        <v>0</v>
      </c>
    </row>
    <row r="1207" spans="2:21" ht="14.4" customHeight="1" x14ac:dyDescent="0.4">
      <c r="B1207" s="30">
        <f t="shared" si="113"/>
        <v>1206</v>
      </c>
      <c r="C1207" s="2" t="s">
        <v>151</v>
      </c>
      <c r="D1207" s="2" t="s">
        <v>1104</v>
      </c>
      <c r="E1207" s="2">
        <v>1081</v>
      </c>
      <c r="F1207" s="2" t="s">
        <v>1104</v>
      </c>
      <c r="G1207" s="2">
        <v>1250</v>
      </c>
      <c r="H1207" s="2">
        <v>14</v>
      </c>
      <c r="I1207" s="2" t="s">
        <v>1105</v>
      </c>
      <c r="J1207" s="31">
        <v>42623</v>
      </c>
      <c r="K1207" s="31">
        <v>44347</v>
      </c>
      <c r="L1207" s="31">
        <v>44926</v>
      </c>
      <c r="M1207" s="2">
        <f t="shared" si="108"/>
        <v>580</v>
      </c>
      <c r="N1207" s="2">
        <f>IFERROR(VLOOKUP($G1207,'Breakdown Log'!$B$3:$E$940,2,FALSE),0)</f>
        <v>0</v>
      </c>
      <c r="O1207" s="2">
        <f>IFERROR(VLOOKUP($G1207,'Breakdown Log'!$B$3:$E$940,3,FALSE),0)</f>
        <v>0</v>
      </c>
      <c r="P1207" s="2">
        <f t="shared" si="109"/>
        <v>215</v>
      </c>
      <c r="Q1207" s="2">
        <f t="shared" si="110"/>
        <v>365</v>
      </c>
      <c r="R1207" s="38">
        <f t="shared" si="111"/>
        <v>1.6610958904109587</v>
      </c>
      <c r="S1207" s="76">
        <f t="shared" si="112"/>
        <v>2.82</v>
      </c>
      <c r="T1207" s="38">
        <f>2.82/365*N1207+'Breakdown Log'!$H$28*P1207</f>
        <v>0</v>
      </c>
      <c r="U1207" s="78">
        <f>2.82/365*O1207+'Breakdown Log'!$H$28*Q1207</f>
        <v>0</v>
      </c>
    </row>
    <row r="1208" spans="2:21" ht="14.4" customHeight="1" x14ac:dyDescent="0.4">
      <c r="B1208" s="30">
        <f t="shared" si="113"/>
        <v>1207</v>
      </c>
      <c r="C1208" s="2" t="s">
        <v>151</v>
      </c>
      <c r="D1208" s="2" t="s">
        <v>1104</v>
      </c>
      <c r="E1208" s="2">
        <v>1081</v>
      </c>
      <c r="F1208" s="2" t="s">
        <v>1104</v>
      </c>
      <c r="G1208" s="2">
        <v>1251</v>
      </c>
      <c r="H1208" s="2">
        <v>15</v>
      </c>
      <c r="I1208" s="2" t="s">
        <v>6</v>
      </c>
      <c r="J1208" s="31">
        <v>42690</v>
      </c>
      <c r="K1208" s="31">
        <v>44347</v>
      </c>
      <c r="L1208" s="31">
        <v>44926</v>
      </c>
      <c r="M1208" s="2">
        <f t="shared" si="108"/>
        <v>580</v>
      </c>
      <c r="N1208" s="2">
        <f>IFERROR(VLOOKUP($G1208,'Breakdown Log'!$B$3:$E$940,2,FALSE),0)</f>
        <v>0</v>
      </c>
      <c r="O1208" s="2">
        <f>IFERROR(VLOOKUP($G1208,'Breakdown Log'!$B$3:$E$940,3,FALSE),0)</f>
        <v>0</v>
      </c>
      <c r="P1208" s="2">
        <f t="shared" si="109"/>
        <v>215</v>
      </c>
      <c r="Q1208" s="2">
        <f t="shared" si="110"/>
        <v>365</v>
      </c>
      <c r="R1208" s="38">
        <f t="shared" si="111"/>
        <v>1.6610958904109587</v>
      </c>
      <c r="S1208" s="76">
        <f t="shared" si="112"/>
        <v>2.82</v>
      </c>
      <c r="T1208" s="38">
        <f>2.82/365*N1208+'Breakdown Log'!$H$28*P1208</f>
        <v>0</v>
      </c>
      <c r="U1208" s="78">
        <f>2.82/365*O1208+'Breakdown Log'!$H$28*Q1208</f>
        <v>0</v>
      </c>
    </row>
    <row r="1209" spans="2:21" ht="14.4" customHeight="1" x14ac:dyDescent="0.4">
      <c r="B1209" s="30">
        <f t="shared" si="113"/>
        <v>1208</v>
      </c>
      <c r="C1209" s="2" t="s">
        <v>151</v>
      </c>
      <c r="D1209" s="2" t="s">
        <v>1104</v>
      </c>
      <c r="E1209" s="2">
        <v>1081</v>
      </c>
      <c r="F1209" s="2" t="s">
        <v>1104</v>
      </c>
      <c r="G1209" s="2">
        <v>1252</v>
      </c>
      <c r="H1209" s="2">
        <v>16</v>
      </c>
      <c r="I1209" s="2" t="s">
        <v>1114</v>
      </c>
      <c r="J1209" s="31">
        <v>42690</v>
      </c>
      <c r="K1209" s="31">
        <v>44347</v>
      </c>
      <c r="L1209" s="31">
        <v>44926</v>
      </c>
      <c r="M1209" s="2">
        <f t="shared" si="108"/>
        <v>580</v>
      </c>
      <c r="N1209" s="2">
        <f>IFERROR(VLOOKUP($G1209,'Breakdown Log'!$B$3:$E$940,2,FALSE),0)</f>
        <v>0</v>
      </c>
      <c r="O1209" s="2">
        <f>IFERROR(VLOOKUP($G1209,'Breakdown Log'!$B$3:$E$940,3,FALSE),0)</f>
        <v>0</v>
      </c>
      <c r="P1209" s="2">
        <f t="shared" si="109"/>
        <v>215</v>
      </c>
      <c r="Q1209" s="2">
        <f t="shared" si="110"/>
        <v>365</v>
      </c>
      <c r="R1209" s="38">
        <f t="shared" si="111"/>
        <v>1.6610958904109587</v>
      </c>
      <c r="S1209" s="76">
        <f t="shared" si="112"/>
        <v>2.82</v>
      </c>
      <c r="T1209" s="38">
        <f>2.82/365*N1209+'Breakdown Log'!$H$28*P1209</f>
        <v>0</v>
      </c>
      <c r="U1209" s="78">
        <f>2.82/365*O1209+'Breakdown Log'!$H$28*Q1209</f>
        <v>0</v>
      </c>
    </row>
    <row r="1210" spans="2:21" ht="14.4" customHeight="1" x14ac:dyDescent="0.4">
      <c r="B1210" s="30">
        <f t="shared" si="113"/>
        <v>1209</v>
      </c>
      <c r="C1210" s="2" t="s">
        <v>151</v>
      </c>
      <c r="D1210" s="2" t="s">
        <v>1104</v>
      </c>
      <c r="E1210" s="2">
        <v>1081</v>
      </c>
      <c r="F1210" s="2" t="s">
        <v>1104</v>
      </c>
      <c r="G1210" s="2">
        <v>1253</v>
      </c>
      <c r="H1210" s="2">
        <v>17</v>
      </c>
      <c r="I1210" s="2" t="s">
        <v>1115</v>
      </c>
      <c r="J1210" s="31">
        <v>42669</v>
      </c>
      <c r="K1210" s="31">
        <v>44347</v>
      </c>
      <c r="L1210" s="31">
        <v>44926</v>
      </c>
      <c r="M1210" s="2">
        <f t="shared" si="108"/>
        <v>580</v>
      </c>
      <c r="N1210" s="2">
        <f>IFERROR(VLOOKUP($G1210,'Breakdown Log'!$B$3:$E$940,2,FALSE),0)</f>
        <v>215</v>
      </c>
      <c r="O1210" s="2">
        <f>IFERROR(VLOOKUP($G1210,'Breakdown Log'!$B$3:$E$940,3,FALSE),0)</f>
        <v>365</v>
      </c>
      <c r="P1210" s="2">
        <f t="shared" si="109"/>
        <v>0</v>
      </c>
      <c r="Q1210" s="2">
        <f t="shared" si="110"/>
        <v>0</v>
      </c>
      <c r="R1210" s="38">
        <f t="shared" si="111"/>
        <v>1.6610958904109587</v>
      </c>
      <c r="S1210" s="76">
        <f t="shared" si="112"/>
        <v>2.82</v>
      </c>
      <c r="T1210" s="38">
        <f>2.82/365*N1210+'Breakdown Log'!$H$28*P1210</f>
        <v>1.6610958904109587</v>
      </c>
      <c r="U1210" s="78">
        <f>2.82/365*O1210+'Breakdown Log'!$H$28*Q1210</f>
        <v>2.82</v>
      </c>
    </row>
    <row r="1211" spans="2:21" ht="14.4" customHeight="1" x14ac:dyDescent="0.4">
      <c r="B1211" s="30">
        <f t="shared" si="113"/>
        <v>1210</v>
      </c>
      <c r="C1211" s="2" t="s">
        <v>151</v>
      </c>
      <c r="D1211" s="2" t="s">
        <v>1104</v>
      </c>
      <c r="E1211" s="2">
        <v>1081</v>
      </c>
      <c r="F1211" s="2" t="s">
        <v>1104</v>
      </c>
      <c r="G1211" s="2">
        <v>1254</v>
      </c>
      <c r="H1211" s="2">
        <v>18</v>
      </c>
      <c r="I1211" s="2" t="s">
        <v>402</v>
      </c>
      <c r="J1211" s="31">
        <v>42753</v>
      </c>
      <c r="K1211" s="31">
        <v>44347</v>
      </c>
      <c r="L1211" s="31">
        <v>44926</v>
      </c>
      <c r="M1211" s="2">
        <f t="shared" si="108"/>
        <v>580</v>
      </c>
      <c r="N1211" s="2">
        <f>IFERROR(VLOOKUP($G1211,'Breakdown Log'!$B$3:$E$940,2,FALSE),0)</f>
        <v>0</v>
      </c>
      <c r="O1211" s="2">
        <f>IFERROR(VLOOKUP($G1211,'Breakdown Log'!$B$3:$E$940,3,FALSE),0)</f>
        <v>0</v>
      </c>
      <c r="P1211" s="2">
        <f t="shared" si="109"/>
        <v>215</v>
      </c>
      <c r="Q1211" s="2">
        <f t="shared" si="110"/>
        <v>365</v>
      </c>
      <c r="R1211" s="38">
        <f t="shared" si="111"/>
        <v>1.6610958904109587</v>
      </c>
      <c r="S1211" s="76">
        <f t="shared" si="112"/>
        <v>2.82</v>
      </c>
      <c r="T1211" s="38">
        <f>2.82/365*N1211+'Breakdown Log'!$H$28*P1211</f>
        <v>0</v>
      </c>
      <c r="U1211" s="78">
        <f>2.82/365*O1211+'Breakdown Log'!$H$28*Q1211</f>
        <v>0</v>
      </c>
    </row>
    <row r="1212" spans="2:21" ht="14.4" customHeight="1" x14ac:dyDescent="0.4">
      <c r="B1212" s="30">
        <f t="shared" si="113"/>
        <v>1211</v>
      </c>
      <c r="C1212" s="2" t="s">
        <v>151</v>
      </c>
      <c r="D1212" s="2" t="s">
        <v>1104</v>
      </c>
      <c r="E1212" s="2">
        <v>1081</v>
      </c>
      <c r="F1212" s="2" t="s">
        <v>1104</v>
      </c>
      <c r="G1212" s="2">
        <v>1255</v>
      </c>
      <c r="H1212" s="2">
        <v>19</v>
      </c>
      <c r="I1212" s="2" t="s">
        <v>771</v>
      </c>
      <c r="J1212" s="31">
        <v>42623</v>
      </c>
      <c r="K1212" s="31">
        <v>44347</v>
      </c>
      <c r="L1212" s="31">
        <v>44926</v>
      </c>
      <c r="M1212" s="2">
        <f t="shared" si="108"/>
        <v>580</v>
      </c>
      <c r="N1212" s="2">
        <f>IFERROR(VLOOKUP($G1212,'Breakdown Log'!$B$3:$E$940,2,FALSE),0)</f>
        <v>0</v>
      </c>
      <c r="O1212" s="2">
        <f>IFERROR(VLOOKUP($G1212,'Breakdown Log'!$B$3:$E$940,3,FALSE),0)</f>
        <v>0</v>
      </c>
      <c r="P1212" s="2">
        <f t="shared" si="109"/>
        <v>215</v>
      </c>
      <c r="Q1212" s="2">
        <f t="shared" si="110"/>
        <v>365</v>
      </c>
      <c r="R1212" s="38">
        <f t="shared" si="111"/>
        <v>1.6610958904109587</v>
      </c>
      <c r="S1212" s="76">
        <f t="shared" si="112"/>
        <v>2.82</v>
      </c>
      <c r="T1212" s="38">
        <f>2.82/365*N1212+'Breakdown Log'!$H$28*P1212</f>
        <v>0</v>
      </c>
      <c r="U1212" s="78">
        <f>2.82/365*O1212+'Breakdown Log'!$H$28*Q1212</f>
        <v>0</v>
      </c>
    </row>
    <row r="1213" spans="2:21" ht="14.4" customHeight="1" x14ac:dyDescent="0.4">
      <c r="B1213" s="30">
        <f t="shared" si="113"/>
        <v>1212</v>
      </c>
      <c r="C1213" s="2" t="s">
        <v>151</v>
      </c>
      <c r="D1213" s="2" t="s">
        <v>1104</v>
      </c>
      <c r="E1213" s="2">
        <v>1081</v>
      </c>
      <c r="F1213" s="2" t="s">
        <v>1104</v>
      </c>
      <c r="G1213" s="2">
        <v>1256</v>
      </c>
      <c r="H1213" s="2">
        <v>20</v>
      </c>
      <c r="I1213" s="2" t="s">
        <v>1116</v>
      </c>
      <c r="J1213" s="31">
        <v>42623</v>
      </c>
      <c r="K1213" s="31">
        <v>44347</v>
      </c>
      <c r="L1213" s="31">
        <v>44926</v>
      </c>
      <c r="M1213" s="2">
        <f t="shared" si="108"/>
        <v>580</v>
      </c>
      <c r="N1213" s="2">
        <f>IFERROR(VLOOKUP($G1213,'Breakdown Log'!$B$3:$E$940,2,FALSE),0)</f>
        <v>215</v>
      </c>
      <c r="O1213" s="2">
        <f>IFERROR(VLOOKUP($G1213,'Breakdown Log'!$B$3:$E$940,3,FALSE),0)</f>
        <v>365</v>
      </c>
      <c r="P1213" s="2">
        <f t="shared" si="109"/>
        <v>0</v>
      </c>
      <c r="Q1213" s="2">
        <f t="shared" si="110"/>
        <v>0</v>
      </c>
      <c r="R1213" s="38">
        <f t="shared" si="111"/>
        <v>1.6610958904109587</v>
      </c>
      <c r="S1213" s="76">
        <f t="shared" si="112"/>
        <v>2.82</v>
      </c>
      <c r="T1213" s="38">
        <f>2.82/365*N1213+'Breakdown Log'!$H$28*P1213</f>
        <v>1.6610958904109587</v>
      </c>
      <c r="U1213" s="78">
        <f>2.82/365*O1213+'Breakdown Log'!$H$28*Q1213</f>
        <v>2.82</v>
      </c>
    </row>
    <row r="1214" spans="2:21" ht="14.4" customHeight="1" x14ac:dyDescent="0.4">
      <c r="B1214" s="30">
        <f t="shared" si="113"/>
        <v>1213</v>
      </c>
      <c r="C1214" s="2" t="s">
        <v>151</v>
      </c>
      <c r="D1214" s="2" t="s">
        <v>1104</v>
      </c>
      <c r="E1214" s="2">
        <v>1081</v>
      </c>
      <c r="F1214" s="2" t="s">
        <v>1104</v>
      </c>
      <c r="G1214" s="2">
        <v>1257</v>
      </c>
      <c r="H1214" s="2">
        <v>21</v>
      </c>
      <c r="I1214" s="2" t="s">
        <v>1117</v>
      </c>
      <c r="J1214" s="31">
        <v>42753</v>
      </c>
      <c r="K1214" s="31">
        <v>44347</v>
      </c>
      <c r="L1214" s="31">
        <v>44926</v>
      </c>
      <c r="M1214" s="2">
        <f t="shared" si="108"/>
        <v>580</v>
      </c>
      <c r="N1214" s="2">
        <f>IFERROR(VLOOKUP($G1214,'Breakdown Log'!$B$3:$E$940,2,FALSE),0)</f>
        <v>0</v>
      </c>
      <c r="O1214" s="2">
        <f>IFERROR(VLOOKUP($G1214,'Breakdown Log'!$B$3:$E$940,3,FALSE),0)</f>
        <v>0</v>
      </c>
      <c r="P1214" s="2">
        <f t="shared" si="109"/>
        <v>215</v>
      </c>
      <c r="Q1214" s="2">
        <f t="shared" si="110"/>
        <v>365</v>
      </c>
      <c r="R1214" s="38">
        <f t="shared" si="111"/>
        <v>1.6610958904109587</v>
      </c>
      <c r="S1214" s="76">
        <f t="shared" si="112"/>
        <v>2.82</v>
      </c>
      <c r="T1214" s="38">
        <f>2.82/365*N1214+'Breakdown Log'!$H$28*P1214</f>
        <v>0</v>
      </c>
      <c r="U1214" s="78">
        <f>2.82/365*O1214+'Breakdown Log'!$H$28*Q1214</f>
        <v>0</v>
      </c>
    </row>
    <row r="1215" spans="2:21" ht="14.4" customHeight="1" x14ac:dyDescent="0.4">
      <c r="B1215" s="30">
        <f t="shared" si="113"/>
        <v>1214</v>
      </c>
      <c r="C1215" s="2" t="s">
        <v>151</v>
      </c>
      <c r="D1215" s="2" t="s">
        <v>1104</v>
      </c>
      <c r="E1215" s="2">
        <v>1081</v>
      </c>
      <c r="F1215" s="2" t="s">
        <v>1104</v>
      </c>
      <c r="G1215" s="2">
        <v>1258</v>
      </c>
      <c r="H1215" s="2">
        <v>22</v>
      </c>
      <c r="I1215" s="2" t="s">
        <v>1118</v>
      </c>
      <c r="J1215" s="31">
        <v>42623</v>
      </c>
      <c r="K1215" s="31">
        <v>44347</v>
      </c>
      <c r="L1215" s="31">
        <v>44926</v>
      </c>
      <c r="M1215" s="2">
        <f t="shared" si="108"/>
        <v>580</v>
      </c>
      <c r="N1215" s="2">
        <f>IFERROR(VLOOKUP($G1215,'Breakdown Log'!$B$3:$E$940,2,FALSE),0)</f>
        <v>0</v>
      </c>
      <c r="O1215" s="2">
        <f>IFERROR(VLOOKUP($G1215,'Breakdown Log'!$B$3:$E$940,3,FALSE),0)</f>
        <v>0</v>
      </c>
      <c r="P1215" s="2">
        <f t="shared" si="109"/>
        <v>215</v>
      </c>
      <c r="Q1215" s="2">
        <f t="shared" si="110"/>
        <v>365</v>
      </c>
      <c r="R1215" s="38">
        <f t="shared" si="111"/>
        <v>1.6610958904109587</v>
      </c>
      <c r="S1215" s="76">
        <f t="shared" si="112"/>
        <v>2.82</v>
      </c>
      <c r="T1215" s="38">
        <f>2.82/365*N1215+'Breakdown Log'!$H$28*P1215</f>
        <v>0</v>
      </c>
      <c r="U1215" s="78">
        <f>2.82/365*O1215+'Breakdown Log'!$H$28*Q1215</f>
        <v>0</v>
      </c>
    </row>
    <row r="1216" spans="2:21" ht="14.4" customHeight="1" x14ac:dyDescent="0.4">
      <c r="B1216" s="30">
        <f t="shared" si="113"/>
        <v>1215</v>
      </c>
      <c r="C1216" s="2" t="s">
        <v>151</v>
      </c>
      <c r="D1216" s="2" t="s">
        <v>1104</v>
      </c>
      <c r="E1216" s="2">
        <v>1081</v>
      </c>
      <c r="F1216" s="2" t="s">
        <v>1104</v>
      </c>
      <c r="G1216" s="2">
        <v>1259</v>
      </c>
      <c r="H1216" s="2">
        <v>23</v>
      </c>
      <c r="I1216" s="2" t="s">
        <v>1119</v>
      </c>
      <c r="J1216" s="31">
        <v>42919</v>
      </c>
      <c r="K1216" s="31">
        <v>44347</v>
      </c>
      <c r="L1216" s="31">
        <v>44926</v>
      </c>
      <c r="M1216" s="2">
        <f t="shared" si="108"/>
        <v>580</v>
      </c>
      <c r="N1216" s="2">
        <f>IFERROR(VLOOKUP($G1216,'Breakdown Log'!$B$3:$E$940,2,FALSE),0)</f>
        <v>0</v>
      </c>
      <c r="O1216" s="2">
        <f>IFERROR(VLOOKUP($G1216,'Breakdown Log'!$B$3:$E$940,3,FALSE),0)</f>
        <v>0</v>
      </c>
      <c r="P1216" s="2">
        <f t="shared" si="109"/>
        <v>215</v>
      </c>
      <c r="Q1216" s="2">
        <f t="shared" si="110"/>
        <v>365</v>
      </c>
      <c r="R1216" s="38">
        <f t="shared" si="111"/>
        <v>1.6610958904109587</v>
      </c>
      <c r="S1216" s="76">
        <f t="shared" si="112"/>
        <v>2.82</v>
      </c>
      <c r="T1216" s="38">
        <f>2.82/365*N1216+'Breakdown Log'!$H$28*P1216</f>
        <v>0</v>
      </c>
      <c r="U1216" s="78">
        <f>2.82/365*O1216+'Breakdown Log'!$H$28*Q1216</f>
        <v>0</v>
      </c>
    </row>
    <row r="1217" spans="2:21" ht="14.4" customHeight="1" x14ac:dyDescent="0.4">
      <c r="B1217" s="30">
        <f t="shared" si="113"/>
        <v>1216</v>
      </c>
      <c r="C1217" s="2" t="s">
        <v>151</v>
      </c>
      <c r="D1217" s="2" t="s">
        <v>1104</v>
      </c>
      <c r="E1217" s="2">
        <v>1081</v>
      </c>
      <c r="F1217" s="2" t="s">
        <v>1104</v>
      </c>
      <c r="G1217" s="2">
        <v>1260</v>
      </c>
      <c r="H1217" s="2">
        <v>24</v>
      </c>
      <c r="I1217" s="2" t="s">
        <v>1120</v>
      </c>
      <c r="J1217" s="31">
        <v>42753</v>
      </c>
      <c r="K1217" s="31">
        <v>44347</v>
      </c>
      <c r="L1217" s="31">
        <v>44926</v>
      </c>
      <c r="M1217" s="2">
        <f t="shared" si="108"/>
        <v>580</v>
      </c>
      <c r="N1217" s="2">
        <f>IFERROR(VLOOKUP($G1217,'Breakdown Log'!$B$3:$E$940,2,FALSE),0)</f>
        <v>215</v>
      </c>
      <c r="O1217" s="2">
        <f>IFERROR(VLOOKUP($G1217,'Breakdown Log'!$B$3:$E$940,3,FALSE),0)</f>
        <v>365</v>
      </c>
      <c r="P1217" s="2">
        <f t="shared" si="109"/>
        <v>0</v>
      </c>
      <c r="Q1217" s="2">
        <f t="shared" si="110"/>
        <v>0</v>
      </c>
      <c r="R1217" s="38">
        <f t="shared" si="111"/>
        <v>1.6610958904109587</v>
      </c>
      <c r="S1217" s="76">
        <f t="shared" si="112"/>
        <v>2.82</v>
      </c>
      <c r="T1217" s="38">
        <f>2.82/365*N1217+'Breakdown Log'!$H$28*P1217</f>
        <v>1.6610958904109587</v>
      </c>
      <c r="U1217" s="78">
        <f>2.82/365*O1217+'Breakdown Log'!$H$28*Q1217</f>
        <v>2.82</v>
      </c>
    </row>
    <row r="1218" spans="2:21" ht="14.4" customHeight="1" x14ac:dyDescent="0.4">
      <c r="B1218" s="30">
        <f t="shared" si="113"/>
        <v>1217</v>
      </c>
      <c r="C1218" s="2" t="s">
        <v>151</v>
      </c>
      <c r="D1218" s="2" t="s">
        <v>1104</v>
      </c>
      <c r="E1218" s="2">
        <v>1081</v>
      </c>
      <c r="F1218" s="2" t="s">
        <v>1104</v>
      </c>
      <c r="G1218" s="2">
        <v>1261</v>
      </c>
      <c r="H1218" s="2">
        <v>25</v>
      </c>
      <c r="I1218" s="2" t="s">
        <v>1121</v>
      </c>
      <c r="J1218" s="31">
        <v>42669</v>
      </c>
      <c r="K1218" s="31">
        <v>44347</v>
      </c>
      <c r="L1218" s="31">
        <v>44926</v>
      </c>
      <c r="M1218" s="2">
        <f t="shared" ref="M1218:M1281" si="114">IFERROR(L1218-K1218+1,0)</f>
        <v>580</v>
      </c>
      <c r="N1218" s="2">
        <f>IFERROR(VLOOKUP($G1218,'Breakdown Log'!$B$3:$E$940,2,FALSE),0)</f>
        <v>0</v>
      </c>
      <c r="O1218" s="2">
        <f>IFERROR(VLOOKUP($G1218,'Breakdown Log'!$B$3:$E$940,3,FALSE),0)</f>
        <v>0</v>
      </c>
      <c r="P1218" s="2">
        <f t="shared" si="109"/>
        <v>215</v>
      </c>
      <c r="Q1218" s="2">
        <f t="shared" si="110"/>
        <v>365</v>
      </c>
      <c r="R1218" s="38">
        <f t="shared" si="111"/>
        <v>1.6610958904109587</v>
      </c>
      <c r="S1218" s="76">
        <f t="shared" si="112"/>
        <v>2.82</v>
      </c>
      <c r="T1218" s="38">
        <f>2.82/365*N1218+'Breakdown Log'!$H$28*P1218</f>
        <v>0</v>
      </c>
      <c r="U1218" s="78">
        <f>2.82/365*O1218+'Breakdown Log'!$H$28*Q1218</f>
        <v>0</v>
      </c>
    </row>
    <row r="1219" spans="2:21" ht="14.4" customHeight="1" x14ac:dyDescent="0.4">
      <c r="B1219" s="30">
        <f t="shared" si="113"/>
        <v>1218</v>
      </c>
      <c r="C1219" s="2" t="s">
        <v>151</v>
      </c>
      <c r="D1219" s="2" t="s">
        <v>1104</v>
      </c>
      <c r="E1219" s="2">
        <v>1081</v>
      </c>
      <c r="F1219" s="2" t="s">
        <v>1104</v>
      </c>
      <c r="G1219" s="2">
        <v>1262</v>
      </c>
      <c r="H1219" s="2">
        <v>26</v>
      </c>
      <c r="I1219" s="2" t="s">
        <v>1122</v>
      </c>
      <c r="J1219" s="31">
        <v>42623</v>
      </c>
      <c r="K1219" s="31">
        <v>44347</v>
      </c>
      <c r="L1219" s="31">
        <v>44926</v>
      </c>
      <c r="M1219" s="2">
        <f t="shared" si="114"/>
        <v>580</v>
      </c>
      <c r="N1219" s="2">
        <f>IFERROR(VLOOKUP($G1219,'Breakdown Log'!$B$3:$E$940,2,FALSE),0)</f>
        <v>0</v>
      </c>
      <c r="O1219" s="2">
        <f>IFERROR(VLOOKUP($G1219,'Breakdown Log'!$B$3:$E$940,3,FALSE),0)</f>
        <v>0</v>
      </c>
      <c r="P1219" s="2">
        <f t="shared" ref="P1219:P1282" si="115">DATE(2021,12,31)-DATE(2021,5,31)+1-N1219</f>
        <v>215</v>
      </c>
      <c r="Q1219" s="2">
        <f t="shared" ref="Q1219:Q1282" si="116">365-O1219</f>
        <v>365</v>
      </c>
      <c r="R1219" s="38">
        <f t="shared" ref="R1219:R1282" si="117">2.82/365*215</f>
        <v>1.6610958904109587</v>
      </c>
      <c r="S1219" s="76">
        <f t="shared" ref="S1219:S1282" si="118">2.82/365*365</f>
        <v>2.82</v>
      </c>
      <c r="T1219" s="38">
        <f>2.82/365*N1219+'Breakdown Log'!$H$28*P1219</f>
        <v>0</v>
      </c>
      <c r="U1219" s="78">
        <f>2.82/365*O1219+'Breakdown Log'!$H$28*Q1219</f>
        <v>0</v>
      </c>
    </row>
    <row r="1220" spans="2:21" ht="14.4" customHeight="1" x14ac:dyDescent="0.4">
      <c r="B1220" s="30">
        <f t="shared" ref="B1220:B1283" si="119">B1219+1</f>
        <v>1219</v>
      </c>
      <c r="C1220" s="2" t="s">
        <v>151</v>
      </c>
      <c r="D1220" s="2" t="s">
        <v>1104</v>
      </c>
      <c r="E1220" s="2">
        <v>1081</v>
      </c>
      <c r="F1220" s="2" t="s">
        <v>1104</v>
      </c>
      <c r="G1220" s="2">
        <v>1263</v>
      </c>
      <c r="H1220" s="2">
        <v>27</v>
      </c>
      <c r="I1220" s="2" t="s">
        <v>1123</v>
      </c>
      <c r="J1220" s="31">
        <v>42669</v>
      </c>
      <c r="K1220" s="31">
        <v>44347</v>
      </c>
      <c r="L1220" s="31">
        <v>44926</v>
      </c>
      <c r="M1220" s="2">
        <f t="shared" si="114"/>
        <v>580</v>
      </c>
      <c r="N1220" s="2">
        <f>IFERROR(VLOOKUP($G1220,'Breakdown Log'!$B$3:$E$940,2,FALSE),0)</f>
        <v>215</v>
      </c>
      <c r="O1220" s="2">
        <f>IFERROR(VLOOKUP($G1220,'Breakdown Log'!$B$3:$E$940,3,FALSE),0)</f>
        <v>365</v>
      </c>
      <c r="P1220" s="2">
        <f t="shared" si="115"/>
        <v>0</v>
      </c>
      <c r="Q1220" s="2">
        <f t="shared" si="116"/>
        <v>0</v>
      </c>
      <c r="R1220" s="38">
        <f t="shared" si="117"/>
        <v>1.6610958904109587</v>
      </c>
      <c r="S1220" s="76">
        <f t="shared" si="118"/>
        <v>2.82</v>
      </c>
      <c r="T1220" s="38">
        <f>2.82/365*N1220+'Breakdown Log'!$H$28*P1220</f>
        <v>1.6610958904109587</v>
      </c>
      <c r="U1220" s="78">
        <f>2.82/365*O1220+'Breakdown Log'!$H$28*Q1220</f>
        <v>2.82</v>
      </c>
    </row>
    <row r="1221" spans="2:21" ht="14.4" customHeight="1" x14ac:dyDescent="0.4">
      <c r="B1221" s="30">
        <f t="shared" si="119"/>
        <v>1220</v>
      </c>
      <c r="C1221" s="2" t="s">
        <v>151</v>
      </c>
      <c r="D1221" s="2" t="s">
        <v>1104</v>
      </c>
      <c r="E1221" s="2">
        <v>1081</v>
      </c>
      <c r="F1221" s="2" t="s">
        <v>1104</v>
      </c>
      <c r="G1221" s="2">
        <v>1264</v>
      </c>
      <c r="H1221" s="2">
        <v>28</v>
      </c>
      <c r="I1221" s="2" t="s">
        <v>407</v>
      </c>
      <c r="J1221" s="31">
        <v>42669</v>
      </c>
      <c r="K1221" s="31">
        <v>44347</v>
      </c>
      <c r="L1221" s="31">
        <v>44926</v>
      </c>
      <c r="M1221" s="2">
        <f t="shared" si="114"/>
        <v>580</v>
      </c>
      <c r="N1221" s="2">
        <f>IFERROR(VLOOKUP($G1221,'Breakdown Log'!$B$3:$E$940,2,FALSE),0)</f>
        <v>0</v>
      </c>
      <c r="O1221" s="2">
        <f>IFERROR(VLOOKUP($G1221,'Breakdown Log'!$B$3:$E$940,3,FALSE),0)</f>
        <v>0</v>
      </c>
      <c r="P1221" s="2">
        <f t="shared" si="115"/>
        <v>215</v>
      </c>
      <c r="Q1221" s="2">
        <f t="shared" si="116"/>
        <v>365</v>
      </c>
      <c r="R1221" s="38">
        <f t="shared" si="117"/>
        <v>1.6610958904109587</v>
      </c>
      <c r="S1221" s="76">
        <f t="shared" si="118"/>
        <v>2.82</v>
      </c>
      <c r="T1221" s="38">
        <f>2.82/365*N1221+'Breakdown Log'!$H$28*P1221</f>
        <v>0</v>
      </c>
      <c r="U1221" s="78">
        <f>2.82/365*O1221+'Breakdown Log'!$H$28*Q1221</f>
        <v>0</v>
      </c>
    </row>
    <row r="1222" spans="2:21" ht="14.4" customHeight="1" x14ac:dyDescent="0.4">
      <c r="B1222" s="30">
        <f t="shared" si="119"/>
        <v>1221</v>
      </c>
      <c r="C1222" s="2" t="s">
        <v>151</v>
      </c>
      <c r="D1222" s="2" t="s">
        <v>1104</v>
      </c>
      <c r="E1222" s="2">
        <v>1081</v>
      </c>
      <c r="F1222" s="2" t="s">
        <v>1104</v>
      </c>
      <c r="G1222" s="2">
        <v>1265</v>
      </c>
      <c r="H1222" s="2">
        <v>29</v>
      </c>
      <c r="I1222" s="2" t="s">
        <v>1124</v>
      </c>
      <c r="J1222" s="31">
        <v>42669</v>
      </c>
      <c r="K1222" s="31">
        <v>44347</v>
      </c>
      <c r="L1222" s="31">
        <v>44926</v>
      </c>
      <c r="M1222" s="2">
        <f t="shared" si="114"/>
        <v>580</v>
      </c>
      <c r="N1222" s="2">
        <f>IFERROR(VLOOKUP($G1222,'Breakdown Log'!$B$3:$E$940,2,FALSE),0)</f>
        <v>0</v>
      </c>
      <c r="O1222" s="2">
        <f>IFERROR(VLOOKUP($G1222,'Breakdown Log'!$B$3:$E$940,3,FALSE),0)</f>
        <v>0</v>
      </c>
      <c r="P1222" s="2">
        <f t="shared" si="115"/>
        <v>215</v>
      </c>
      <c r="Q1222" s="2">
        <f t="shared" si="116"/>
        <v>365</v>
      </c>
      <c r="R1222" s="38">
        <f t="shared" si="117"/>
        <v>1.6610958904109587</v>
      </c>
      <c r="S1222" s="76">
        <f t="shared" si="118"/>
        <v>2.82</v>
      </c>
      <c r="T1222" s="38">
        <f>2.82/365*N1222+'Breakdown Log'!$H$28*P1222</f>
        <v>0</v>
      </c>
      <c r="U1222" s="78">
        <f>2.82/365*O1222+'Breakdown Log'!$H$28*Q1222</f>
        <v>0</v>
      </c>
    </row>
    <row r="1223" spans="2:21" ht="14.4" customHeight="1" x14ac:dyDescent="0.4">
      <c r="B1223" s="30">
        <f t="shared" si="119"/>
        <v>1222</v>
      </c>
      <c r="C1223" s="2" t="s">
        <v>151</v>
      </c>
      <c r="D1223" s="2" t="s">
        <v>1104</v>
      </c>
      <c r="E1223" s="2">
        <v>1081</v>
      </c>
      <c r="F1223" s="2" t="s">
        <v>1104</v>
      </c>
      <c r="G1223" s="2">
        <v>1266</v>
      </c>
      <c r="H1223" s="2">
        <v>30</v>
      </c>
      <c r="I1223" s="2" t="s">
        <v>1125</v>
      </c>
      <c r="J1223" s="31">
        <v>42753</v>
      </c>
      <c r="K1223" s="31">
        <v>44347</v>
      </c>
      <c r="L1223" s="31">
        <v>44926</v>
      </c>
      <c r="M1223" s="2">
        <f t="shared" si="114"/>
        <v>580</v>
      </c>
      <c r="N1223" s="2">
        <f>IFERROR(VLOOKUP($G1223,'Breakdown Log'!$B$3:$E$940,2,FALSE),0)</f>
        <v>215</v>
      </c>
      <c r="O1223" s="2">
        <f>IFERROR(VLOOKUP($G1223,'Breakdown Log'!$B$3:$E$940,3,FALSE),0)</f>
        <v>365</v>
      </c>
      <c r="P1223" s="2">
        <f t="shared" si="115"/>
        <v>0</v>
      </c>
      <c r="Q1223" s="2">
        <f t="shared" si="116"/>
        <v>0</v>
      </c>
      <c r="R1223" s="38">
        <f t="shared" si="117"/>
        <v>1.6610958904109587</v>
      </c>
      <c r="S1223" s="76">
        <f t="shared" si="118"/>
        <v>2.82</v>
      </c>
      <c r="T1223" s="38">
        <f>2.82/365*N1223+'Breakdown Log'!$H$28*P1223</f>
        <v>1.6610958904109587</v>
      </c>
      <c r="U1223" s="78">
        <f>2.82/365*O1223+'Breakdown Log'!$H$28*Q1223</f>
        <v>2.82</v>
      </c>
    </row>
    <row r="1224" spans="2:21" ht="14.4" customHeight="1" x14ac:dyDescent="0.4">
      <c r="B1224" s="30">
        <f t="shared" si="119"/>
        <v>1223</v>
      </c>
      <c r="C1224" s="2" t="s">
        <v>36</v>
      </c>
      <c r="D1224" s="2" t="s">
        <v>1126</v>
      </c>
      <c r="E1224" s="2">
        <v>956</v>
      </c>
      <c r="F1224" s="2" t="s">
        <v>1126</v>
      </c>
      <c r="G1224" s="2">
        <v>1267</v>
      </c>
      <c r="H1224" s="2">
        <v>1</v>
      </c>
      <c r="I1224" s="2" t="s">
        <v>1127</v>
      </c>
      <c r="J1224" s="31">
        <v>42384</v>
      </c>
      <c r="K1224" s="31">
        <v>44347</v>
      </c>
      <c r="L1224" s="31">
        <v>44926</v>
      </c>
      <c r="M1224" s="2">
        <f t="shared" si="114"/>
        <v>580</v>
      </c>
      <c r="N1224" s="2">
        <f>IFERROR(VLOOKUP($G1224,'Breakdown Log'!$B$3:$E$940,2,FALSE),0)</f>
        <v>0</v>
      </c>
      <c r="O1224" s="2">
        <f>IFERROR(VLOOKUP($G1224,'Breakdown Log'!$B$3:$E$940,3,FALSE),0)</f>
        <v>0</v>
      </c>
      <c r="P1224" s="2">
        <f t="shared" si="115"/>
        <v>215</v>
      </c>
      <c r="Q1224" s="2">
        <f t="shared" si="116"/>
        <v>365</v>
      </c>
      <c r="R1224" s="38">
        <f t="shared" si="117"/>
        <v>1.6610958904109587</v>
      </c>
      <c r="S1224" s="76">
        <f t="shared" si="118"/>
        <v>2.82</v>
      </c>
      <c r="T1224" s="38">
        <f>2.82/365*N1224+'Breakdown Log'!$H$28*P1224</f>
        <v>0</v>
      </c>
      <c r="U1224" s="78">
        <f>2.82/365*O1224+'Breakdown Log'!$H$28*Q1224</f>
        <v>0</v>
      </c>
    </row>
    <row r="1225" spans="2:21" ht="14.4" customHeight="1" x14ac:dyDescent="0.4">
      <c r="B1225" s="30">
        <f t="shared" si="119"/>
        <v>1224</v>
      </c>
      <c r="C1225" s="2" t="s">
        <v>36</v>
      </c>
      <c r="D1225" s="2" t="s">
        <v>1126</v>
      </c>
      <c r="E1225" s="2">
        <v>956</v>
      </c>
      <c r="F1225" s="2" t="s">
        <v>1126</v>
      </c>
      <c r="G1225" s="2">
        <v>1268</v>
      </c>
      <c r="H1225" s="2">
        <v>2</v>
      </c>
      <c r="I1225" s="2" t="s">
        <v>1128</v>
      </c>
      <c r="J1225" s="31">
        <v>42384</v>
      </c>
      <c r="K1225" s="31">
        <v>44347</v>
      </c>
      <c r="L1225" s="31">
        <v>44926</v>
      </c>
      <c r="M1225" s="2">
        <f t="shared" si="114"/>
        <v>580</v>
      </c>
      <c r="N1225" s="2">
        <f>IFERROR(VLOOKUP($G1225,'Breakdown Log'!$B$3:$E$940,2,FALSE),0)</f>
        <v>0</v>
      </c>
      <c r="O1225" s="2">
        <f>IFERROR(VLOOKUP($G1225,'Breakdown Log'!$B$3:$E$940,3,FALSE),0)</f>
        <v>5</v>
      </c>
      <c r="P1225" s="2">
        <f t="shared" si="115"/>
        <v>215</v>
      </c>
      <c r="Q1225" s="2">
        <f t="shared" si="116"/>
        <v>360</v>
      </c>
      <c r="R1225" s="38">
        <f t="shared" si="117"/>
        <v>1.6610958904109587</v>
      </c>
      <c r="S1225" s="76">
        <f t="shared" si="118"/>
        <v>2.82</v>
      </c>
      <c r="T1225" s="38">
        <f>2.82/365*N1225+'Breakdown Log'!$H$28*P1225</f>
        <v>0</v>
      </c>
      <c r="U1225" s="78">
        <f>2.82/365*O1225+'Breakdown Log'!$H$28*Q1225</f>
        <v>3.8630136986301369E-2</v>
      </c>
    </row>
    <row r="1226" spans="2:21" ht="14.4" customHeight="1" x14ac:dyDescent="0.4">
      <c r="B1226" s="30">
        <f t="shared" si="119"/>
        <v>1225</v>
      </c>
      <c r="C1226" s="2" t="s">
        <v>36</v>
      </c>
      <c r="D1226" s="2" t="s">
        <v>1126</v>
      </c>
      <c r="E1226" s="2">
        <v>956</v>
      </c>
      <c r="F1226" s="2" t="s">
        <v>1126</v>
      </c>
      <c r="G1226" s="2">
        <v>1269</v>
      </c>
      <c r="H1226" s="2">
        <v>3</v>
      </c>
      <c r="I1226" s="2" t="s">
        <v>1129</v>
      </c>
      <c r="J1226" s="31">
        <v>42505</v>
      </c>
      <c r="K1226" s="31">
        <v>44347</v>
      </c>
      <c r="L1226" s="31">
        <v>44926</v>
      </c>
      <c r="M1226" s="2">
        <f t="shared" si="114"/>
        <v>580</v>
      </c>
      <c r="N1226" s="2">
        <f>IFERROR(VLOOKUP($G1226,'Breakdown Log'!$B$3:$E$940,2,FALSE),0)</f>
        <v>0</v>
      </c>
      <c r="O1226" s="2">
        <f>IFERROR(VLOOKUP($G1226,'Breakdown Log'!$B$3:$E$940,3,FALSE),0)</f>
        <v>0</v>
      </c>
      <c r="P1226" s="2">
        <f t="shared" si="115"/>
        <v>215</v>
      </c>
      <c r="Q1226" s="2">
        <f t="shared" si="116"/>
        <v>365</v>
      </c>
      <c r="R1226" s="38">
        <f t="shared" si="117"/>
        <v>1.6610958904109587</v>
      </c>
      <c r="S1226" s="76">
        <f t="shared" si="118"/>
        <v>2.82</v>
      </c>
      <c r="T1226" s="38">
        <f>2.82/365*N1226+'Breakdown Log'!$H$28*P1226</f>
        <v>0</v>
      </c>
      <c r="U1226" s="78">
        <f>2.82/365*O1226+'Breakdown Log'!$H$28*Q1226</f>
        <v>0</v>
      </c>
    </row>
    <row r="1227" spans="2:21" ht="14.4" customHeight="1" x14ac:dyDescent="0.4">
      <c r="B1227" s="30">
        <f t="shared" si="119"/>
        <v>1226</v>
      </c>
      <c r="C1227" s="2" t="s">
        <v>36</v>
      </c>
      <c r="D1227" s="2" t="s">
        <v>1126</v>
      </c>
      <c r="E1227" s="2">
        <v>956</v>
      </c>
      <c r="F1227" s="2" t="s">
        <v>1126</v>
      </c>
      <c r="G1227" s="2">
        <v>1270</v>
      </c>
      <c r="H1227" s="2">
        <v>4</v>
      </c>
      <c r="I1227" s="2" t="s">
        <v>1130</v>
      </c>
      <c r="J1227" s="31">
        <v>42512</v>
      </c>
      <c r="K1227" s="31">
        <v>44347</v>
      </c>
      <c r="L1227" s="31">
        <v>44926</v>
      </c>
      <c r="M1227" s="2">
        <f t="shared" si="114"/>
        <v>580</v>
      </c>
      <c r="N1227" s="2">
        <f>IFERROR(VLOOKUP($G1227,'Breakdown Log'!$B$3:$E$940,2,FALSE),0)</f>
        <v>0</v>
      </c>
      <c r="O1227" s="2">
        <f>IFERROR(VLOOKUP($G1227,'Breakdown Log'!$B$3:$E$940,3,FALSE),0)</f>
        <v>16</v>
      </c>
      <c r="P1227" s="2">
        <f t="shared" si="115"/>
        <v>215</v>
      </c>
      <c r="Q1227" s="2">
        <f t="shared" si="116"/>
        <v>349</v>
      </c>
      <c r="R1227" s="38">
        <f t="shared" si="117"/>
        <v>1.6610958904109587</v>
      </c>
      <c r="S1227" s="76">
        <f t="shared" si="118"/>
        <v>2.82</v>
      </c>
      <c r="T1227" s="38">
        <f>2.82/365*N1227+'Breakdown Log'!$H$28*P1227</f>
        <v>0</v>
      </c>
      <c r="U1227" s="78">
        <f>2.82/365*O1227+'Breakdown Log'!$H$28*Q1227</f>
        <v>0.12361643835616437</v>
      </c>
    </row>
    <row r="1228" spans="2:21" ht="14.4" customHeight="1" x14ac:dyDescent="0.4">
      <c r="B1228" s="30">
        <f t="shared" si="119"/>
        <v>1227</v>
      </c>
      <c r="C1228" s="2" t="s">
        <v>36</v>
      </c>
      <c r="D1228" s="2" t="s">
        <v>1126</v>
      </c>
      <c r="E1228" s="2">
        <v>956</v>
      </c>
      <c r="F1228" s="2" t="s">
        <v>1126</v>
      </c>
      <c r="G1228" s="2">
        <v>1271</v>
      </c>
      <c r="H1228" s="2">
        <v>5</v>
      </c>
      <c r="I1228" s="2" t="s">
        <v>1131</v>
      </c>
      <c r="J1228" s="31">
        <v>42384</v>
      </c>
      <c r="K1228" s="31">
        <v>44347</v>
      </c>
      <c r="L1228" s="31">
        <v>44926</v>
      </c>
      <c r="M1228" s="2">
        <f t="shared" si="114"/>
        <v>580</v>
      </c>
      <c r="N1228" s="2">
        <f>IFERROR(VLOOKUP($G1228,'Breakdown Log'!$B$3:$E$940,2,FALSE),0)</f>
        <v>0</v>
      </c>
      <c r="O1228" s="2">
        <f>IFERROR(VLOOKUP($G1228,'Breakdown Log'!$B$3:$E$940,3,FALSE),0)</f>
        <v>13</v>
      </c>
      <c r="P1228" s="2">
        <f t="shared" si="115"/>
        <v>215</v>
      </c>
      <c r="Q1228" s="2">
        <f t="shared" si="116"/>
        <v>352</v>
      </c>
      <c r="R1228" s="38">
        <f t="shared" si="117"/>
        <v>1.6610958904109587</v>
      </c>
      <c r="S1228" s="76">
        <f t="shared" si="118"/>
        <v>2.82</v>
      </c>
      <c r="T1228" s="38">
        <f>2.82/365*N1228+'Breakdown Log'!$H$28*P1228</f>
        <v>0</v>
      </c>
      <c r="U1228" s="78">
        <f>2.82/365*O1228+'Breakdown Log'!$H$28*Q1228</f>
        <v>0.10043835616438355</v>
      </c>
    </row>
    <row r="1229" spans="2:21" ht="14.4" customHeight="1" x14ac:dyDescent="0.4">
      <c r="B1229" s="30">
        <f t="shared" si="119"/>
        <v>1228</v>
      </c>
      <c r="C1229" s="2" t="s">
        <v>36</v>
      </c>
      <c r="D1229" s="2" t="s">
        <v>1126</v>
      </c>
      <c r="E1229" s="2">
        <v>956</v>
      </c>
      <c r="F1229" s="2" t="s">
        <v>1126</v>
      </c>
      <c r="G1229" s="2">
        <v>1272</v>
      </c>
      <c r="H1229" s="2">
        <v>6</v>
      </c>
      <c r="I1229" s="2" t="s">
        <v>1132</v>
      </c>
      <c r="J1229" s="31">
        <v>42384</v>
      </c>
      <c r="K1229" s="31">
        <v>44347</v>
      </c>
      <c r="L1229" s="31">
        <v>44926</v>
      </c>
      <c r="M1229" s="2">
        <f t="shared" si="114"/>
        <v>580</v>
      </c>
      <c r="N1229" s="2">
        <f>IFERROR(VLOOKUP($G1229,'Breakdown Log'!$B$3:$E$940,2,FALSE),0)</f>
        <v>0</v>
      </c>
      <c r="O1229" s="2">
        <f>IFERROR(VLOOKUP($G1229,'Breakdown Log'!$B$3:$E$940,3,FALSE),0)</f>
        <v>8</v>
      </c>
      <c r="P1229" s="2">
        <f t="shared" si="115"/>
        <v>215</v>
      </c>
      <c r="Q1229" s="2">
        <f t="shared" si="116"/>
        <v>357</v>
      </c>
      <c r="R1229" s="38">
        <f t="shared" si="117"/>
        <v>1.6610958904109587</v>
      </c>
      <c r="S1229" s="76">
        <f t="shared" si="118"/>
        <v>2.82</v>
      </c>
      <c r="T1229" s="38">
        <f>2.82/365*N1229+'Breakdown Log'!$H$28*P1229</f>
        <v>0</v>
      </c>
      <c r="U1229" s="78">
        <f>2.82/365*O1229+'Breakdown Log'!$H$28*Q1229</f>
        <v>6.1808219178082185E-2</v>
      </c>
    </row>
    <row r="1230" spans="2:21" ht="14.4" customHeight="1" x14ac:dyDescent="0.4">
      <c r="B1230" s="30">
        <f t="shared" si="119"/>
        <v>1229</v>
      </c>
      <c r="C1230" s="2" t="s">
        <v>36</v>
      </c>
      <c r="D1230" s="2" t="s">
        <v>1126</v>
      </c>
      <c r="E1230" s="2">
        <v>956</v>
      </c>
      <c r="F1230" s="2" t="s">
        <v>1126</v>
      </c>
      <c r="G1230" s="2">
        <v>1273</v>
      </c>
      <c r="H1230" s="2">
        <v>7</v>
      </c>
      <c r="I1230" s="2" t="s">
        <v>1133</v>
      </c>
      <c r="J1230" s="31">
        <v>42384</v>
      </c>
      <c r="K1230" s="31">
        <v>44347</v>
      </c>
      <c r="L1230" s="31">
        <v>44926</v>
      </c>
      <c r="M1230" s="2">
        <f t="shared" si="114"/>
        <v>580</v>
      </c>
      <c r="N1230" s="2">
        <f>IFERROR(VLOOKUP($G1230,'Breakdown Log'!$B$3:$E$940,2,FALSE),0)</f>
        <v>215</v>
      </c>
      <c r="O1230" s="2">
        <f>IFERROR(VLOOKUP($G1230,'Breakdown Log'!$B$3:$E$940,3,FALSE),0)</f>
        <v>91</v>
      </c>
      <c r="P1230" s="2">
        <f t="shared" si="115"/>
        <v>0</v>
      </c>
      <c r="Q1230" s="2">
        <f t="shared" si="116"/>
        <v>274</v>
      </c>
      <c r="R1230" s="38">
        <f t="shared" si="117"/>
        <v>1.6610958904109587</v>
      </c>
      <c r="S1230" s="76">
        <f t="shared" si="118"/>
        <v>2.82</v>
      </c>
      <c r="T1230" s="38">
        <f>2.82/365*N1230+'Breakdown Log'!$H$28*P1230</f>
        <v>1.6610958904109587</v>
      </c>
      <c r="U1230" s="78">
        <f>2.82/365*O1230+'Breakdown Log'!$H$28*Q1230</f>
        <v>0.70306849315068487</v>
      </c>
    </row>
    <row r="1231" spans="2:21" ht="14.4" customHeight="1" x14ac:dyDescent="0.4">
      <c r="B1231" s="30">
        <f t="shared" si="119"/>
        <v>1230</v>
      </c>
      <c r="C1231" s="2" t="s">
        <v>36</v>
      </c>
      <c r="D1231" s="2" t="s">
        <v>1126</v>
      </c>
      <c r="E1231" s="2">
        <v>956</v>
      </c>
      <c r="F1231" s="2" t="s">
        <v>1126</v>
      </c>
      <c r="G1231" s="2">
        <v>1274</v>
      </c>
      <c r="H1231" s="2">
        <v>9</v>
      </c>
      <c r="I1231" s="2" t="s">
        <v>1134</v>
      </c>
      <c r="J1231" s="31">
        <v>42384</v>
      </c>
      <c r="K1231" s="31">
        <v>44347</v>
      </c>
      <c r="L1231" s="31">
        <v>44926</v>
      </c>
      <c r="M1231" s="2">
        <f t="shared" si="114"/>
        <v>580</v>
      </c>
      <c r="N1231" s="2">
        <f>IFERROR(VLOOKUP($G1231,'Breakdown Log'!$B$3:$E$940,2,FALSE),0)</f>
        <v>0</v>
      </c>
      <c r="O1231" s="2">
        <f>IFERROR(VLOOKUP($G1231,'Breakdown Log'!$B$3:$E$940,3,FALSE),0)</f>
        <v>0</v>
      </c>
      <c r="P1231" s="2">
        <f t="shared" si="115"/>
        <v>215</v>
      </c>
      <c r="Q1231" s="2">
        <f t="shared" si="116"/>
        <v>365</v>
      </c>
      <c r="R1231" s="38">
        <f t="shared" si="117"/>
        <v>1.6610958904109587</v>
      </c>
      <c r="S1231" s="76">
        <f t="shared" si="118"/>
        <v>2.82</v>
      </c>
      <c r="T1231" s="38">
        <f>2.82/365*N1231+'Breakdown Log'!$H$28*P1231</f>
        <v>0</v>
      </c>
      <c r="U1231" s="78">
        <f>2.82/365*O1231+'Breakdown Log'!$H$28*Q1231</f>
        <v>0</v>
      </c>
    </row>
    <row r="1232" spans="2:21" ht="14.4" customHeight="1" x14ac:dyDescent="0.4">
      <c r="B1232" s="30">
        <f t="shared" si="119"/>
        <v>1231</v>
      </c>
      <c r="C1232" s="2" t="s">
        <v>36</v>
      </c>
      <c r="D1232" s="2" t="s">
        <v>1126</v>
      </c>
      <c r="E1232" s="2">
        <v>956</v>
      </c>
      <c r="F1232" s="2" t="s">
        <v>1126</v>
      </c>
      <c r="G1232" s="2">
        <v>1275</v>
      </c>
      <c r="H1232" s="2">
        <v>10</v>
      </c>
      <c r="I1232" s="2" t="s">
        <v>834</v>
      </c>
      <c r="J1232" s="31">
        <v>42384</v>
      </c>
      <c r="K1232" s="31">
        <v>44347</v>
      </c>
      <c r="L1232" s="31">
        <v>44926</v>
      </c>
      <c r="M1232" s="2">
        <f t="shared" si="114"/>
        <v>580</v>
      </c>
      <c r="N1232" s="2">
        <f>IFERROR(VLOOKUP($G1232,'Breakdown Log'!$B$3:$E$940,2,FALSE),0)</f>
        <v>0</v>
      </c>
      <c r="O1232" s="2">
        <f>IFERROR(VLOOKUP($G1232,'Breakdown Log'!$B$3:$E$940,3,FALSE),0)</f>
        <v>0</v>
      </c>
      <c r="P1232" s="2">
        <f t="shared" si="115"/>
        <v>215</v>
      </c>
      <c r="Q1232" s="2">
        <f t="shared" si="116"/>
        <v>365</v>
      </c>
      <c r="R1232" s="38">
        <f t="shared" si="117"/>
        <v>1.6610958904109587</v>
      </c>
      <c r="S1232" s="76">
        <f t="shared" si="118"/>
        <v>2.82</v>
      </c>
      <c r="T1232" s="38">
        <f>2.82/365*N1232+'Breakdown Log'!$H$28*P1232</f>
        <v>0</v>
      </c>
      <c r="U1232" s="78">
        <f>2.82/365*O1232+'Breakdown Log'!$H$28*Q1232</f>
        <v>0</v>
      </c>
    </row>
    <row r="1233" spans="2:21" ht="14.4" customHeight="1" x14ac:dyDescent="0.4">
      <c r="B1233" s="30">
        <f t="shared" si="119"/>
        <v>1232</v>
      </c>
      <c r="C1233" s="2" t="s">
        <v>36</v>
      </c>
      <c r="D1233" s="2" t="s">
        <v>1126</v>
      </c>
      <c r="E1233" s="2">
        <v>956</v>
      </c>
      <c r="F1233" s="2" t="s">
        <v>1126</v>
      </c>
      <c r="G1233" s="2">
        <v>1276</v>
      </c>
      <c r="H1233" s="2">
        <v>11</v>
      </c>
      <c r="I1233" s="2" t="s">
        <v>1135</v>
      </c>
      <c r="J1233" s="31">
        <v>42384</v>
      </c>
      <c r="K1233" s="31">
        <v>44347</v>
      </c>
      <c r="L1233" s="31">
        <v>44926</v>
      </c>
      <c r="M1233" s="2">
        <f t="shared" si="114"/>
        <v>580</v>
      </c>
      <c r="N1233" s="2">
        <f>IFERROR(VLOOKUP($G1233,'Breakdown Log'!$B$3:$E$940,2,FALSE),0)</f>
        <v>0</v>
      </c>
      <c r="O1233" s="2">
        <f>IFERROR(VLOOKUP($G1233,'Breakdown Log'!$B$3:$E$940,3,FALSE),0)</f>
        <v>6</v>
      </c>
      <c r="P1233" s="2">
        <f t="shared" si="115"/>
        <v>215</v>
      </c>
      <c r="Q1233" s="2">
        <f t="shared" si="116"/>
        <v>359</v>
      </c>
      <c r="R1233" s="38">
        <f t="shared" si="117"/>
        <v>1.6610958904109587</v>
      </c>
      <c r="S1233" s="76">
        <f t="shared" si="118"/>
        <v>2.82</v>
      </c>
      <c r="T1233" s="38">
        <f>2.82/365*N1233+'Breakdown Log'!$H$28*P1233</f>
        <v>0</v>
      </c>
      <c r="U1233" s="78">
        <f>2.82/365*O1233+'Breakdown Log'!$H$28*Q1233</f>
        <v>4.6356164383561639E-2</v>
      </c>
    </row>
    <row r="1234" spans="2:21" ht="14.4" customHeight="1" x14ac:dyDescent="0.4">
      <c r="B1234" s="30">
        <f t="shared" si="119"/>
        <v>1233</v>
      </c>
      <c r="C1234" s="2" t="s">
        <v>36</v>
      </c>
      <c r="D1234" s="2" t="s">
        <v>1126</v>
      </c>
      <c r="E1234" s="2">
        <v>956</v>
      </c>
      <c r="F1234" s="2" t="s">
        <v>1126</v>
      </c>
      <c r="G1234" s="2">
        <v>1277</v>
      </c>
      <c r="H1234" s="2">
        <v>12</v>
      </c>
      <c r="I1234" s="2" t="s">
        <v>1136</v>
      </c>
      <c r="J1234" s="31">
        <v>42384</v>
      </c>
      <c r="K1234" s="31">
        <v>44347</v>
      </c>
      <c r="L1234" s="31">
        <v>44926</v>
      </c>
      <c r="M1234" s="2">
        <f t="shared" si="114"/>
        <v>580</v>
      </c>
      <c r="N1234" s="2">
        <f>IFERROR(VLOOKUP($G1234,'Breakdown Log'!$B$3:$E$940,2,FALSE),0)</f>
        <v>0</v>
      </c>
      <c r="O1234" s="2">
        <f>IFERROR(VLOOKUP($G1234,'Breakdown Log'!$B$3:$E$940,3,FALSE),0)</f>
        <v>5</v>
      </c>
      <c r="P1234" s="2">
        <f t="shared" si="115"/>
        <v>215</v>
      </c>
      <c r="Q1234" s="2">
        <f t="shared" si="116"/>
        <v>360</v>
      </c>
      <c r="R1234" s="38">
        <f t="shared" si="117"/>
        <v>1.6610958904109587</v>
      </c>
      <c r="S1234" s="76">
        <f t="shared" si="118"/>
        <v>2.82</v>
      </c>
      <c r="T1234" s="38">
        <f>2.82/365*N1234+'Breakdown Log'!$H$28*P1234</f>
        <v>0</v>
      </c>
      <c r="U1234" s="78">
        <f>2.82/365*O1234+'Breakdown Log'!$H$28*Q1234</f>
        <v>3.8630136986301369E-2</v>
      </c>
    </row>
    <row r="1235" spans="2:21" ht="14.4" customHeight="1" x14ac:dyDescent="0.4">
      <c r="B1235" s="30">
        <f t="shared" si="119"/>
        <v>1234</v>
      </c>
      <c r="C1235" s="2" t="s">
        <v>36</v>
      </c>
      <c r="D1235" s="2" t="s">
        <v>1126</v>
      </c>
      <c r="E1235" s="2">
        <v>956</v>
      </c>
      <c r="F1235" s="2" t="s">
        <v>1126</v>
      </c>
      <c r="G1235" s="2">
        <v>1278</v>
      </c>
      <c r="H1235" s="2">
        <v>13</v>
      </c>
      <c r="I1235" s="2" t="s">
        <v>1137</v>
      </c>
      <c r="J1235" s="31">
        <v>42614</v>
      </c>
      <c r="K1235" s="31">
        <v>44347</v>
      </c>
      <c r="L1235" s="31">
        <v>44926</v>
      </c>
      <c r="M1235" s="2">
        <f t="shared" si="114"/>
        <v>580</v>
      </c>
      <c r="N1235" s="2">
        <f>IFERROR(VLOOKUP($G1235,'Breakdown Log'!$B$3:$E$940,2,FALSE),0)</f>
        <v>215</v>
      </c>
      <c r="O1235" s="2">
        <f>IFERROR(VLOOKUP($G1235,'Breakdown Log'!$B$3:$E$940,3,FALSE),0)</f>
        <v>100</v>
      </c>
      <c r="P1235" s="2">
        <f t="shared" si="115"/>
        <v>0</v>
      </c>
      <c r="Q1235" s="2">
        <f t="shared" si="116"/>
        <v>265</v>
      </c>
      <c r="R1235" s="38">
        <f t="shared" si="117"/>
        <v>1.6610958904109587</v>
      </c>
      <c r="S1235" s="76">
        <f t="shared" si="118"/>
        <v>2.82</v>
      </c>
      <c r="T1235" s="38">
        <f>2.82/365*N1235+'Breakdown Log'!$H$28*P1235</f>
        <v>1.6610958904109587</v>
      </c>
      <c r="U1235" s="78">
        <f>2.82/365*O1235+'Breakdown Log'!$H$28*Q1235</f>
        <v>0.77260273972602733</v>
      </c>
    </row>
    <row r="1236" spans="2:21" ht="14.4" customHeight="1" x14ac:dyDescent="0.4">
      <c r="B1236" s="30">
        <f t="shared" si="119"/>
        <v>1235</v>
      </c>
      <c r="C1236" s="2" t="s">
        <v>36</v>
      </c>
      <c r="D1236" s="2" t="s">
        <v>1126</v>
      </c>
      <c r="E1236" s="2">
        <v>956</v>
      </c>
      <c r="F1236" s="2" t="s">
        <v>1126</v>
      </c>
      <c r="G1236" s="2">
        <v>1279</v>
      </c>
      <c r="H1236" s="2">
        <v>14</v>
      </c>
      <c r="I1236" s="2" t="s">
        <v>1138</v>
      </c>
      <c r="J1236" s="31">
        <v>42385</v>
      </c>
      <c r="K1236" s="31">
        <v>44347</v>
      </c>
      <c r="L1236" s="31">
        <v>44926</v>
      </c>
      <c r="M1236" s="2">
        <f t="shared" si="114"/>
        <v>580</v>
      </c>
      <c r="N1236" s="2">
        <f>IFERROR(VLOOKUP($G1236,'Breakdown Log'!$B$3:$E$940,2,FALSE),0)</f>
        <v>0</v>
      </c>
      <c r="O1236" s="2">
        <f>IFERROR(VLOOKUP($G1236,'Breakdown Log'!$B$3:$E$940,3,FALSE),0)</f>
        <v>5</v>
      </c>
      <c r="P1236" s="2">
        <f t="shared" si="115"/>
        <v>215</v>
      </c>
      <c r="Q1236" s="2">
        <f t="shared" si="116"/>
        <v>360</v>
      </c>
      <c r="R1236" s="38">
        <f t="shared" si="117"/>
        <v>1.6610958904109587</v>
      </c>
      <c r="S1236" s="76">
        <f t="shared" si="118"/>
        <v>2.82</v>
      </c>
      <c r="T1236" s="38">
        <f>2.82/365*N1236+'Breakdown Log'!$H$28*P1236</f>
        <v>0</v>
      </c>
      <c r="U1236" s="78">
        <f>2.82/365*O1236+'Breakdown Log'!$H$28*Q1236</f>
        <v>3.8630136986301369E-2</v>
      </c>
    </row>
    <row r="1237" spans="2:21" ht="14.4" customHeight="1" x14ac:dyDescent="0.4">
      <c r="B1237" s="30">
        <f t="shared" si="119"/>
        <v>1236</v>
      </c>
      <c r="C1237" s="2" t="s">
        <v>36</v>
      </c>
      <c r="D1237" s="2" t="s">
        <v>1126</v>
      </c>
      <c r="E1237" s="2">
        <v>956</v>
      </c>
      <c r="F1237" s="2" t="s">
        <v>1126</v>
      </c>
      <c r="G1237" s="2">
        <v>1280</v>
      </c>
      <c r="H1237" s="2">
        <v>15</v>
      </c>
      <c r="I1237" s="2" t="s">
        <v>1139</v>
      </c>
      <c r="J1237" s="31">
        <v>42506</v>
      </c>
      <c r="K1237" s="31">
        <v>44347</v>
      </c>
      <c r="L1237" s="31">
        <v>44926</v>
      </c>
      <c r="M1237" s="2">
        <f t="shared" si="114"/>
        <v>580</v>
      </c>
      <c r="N1237" s="2">
        <f>IFERROR(VLOOKUP($G1237,'Breakdown Log'!$B$3:$E$940,2,FALSE),0)</f>
        <v>0</v>
      </c>
      <c r="O1237" s="2">
        <f>IFERROR(VLOOKUP($G1237,'Breakdown Log'!$B$3:$E$940,3,FALSE),0)</f>
        <v>0</v>
      </c>
      <c r="P1237" s="2">
        <f t="shared" si="115"/>
        <v>215</v>
      </c>
      <c r="Q1237" s="2">
        <f t="shared" si="116"/>
        <v>365</v>
      </c>
      <c r="R1237" s="38">
        <f t="shared" si="117"/>
        <v>1.6610958904109587</v>
      </c>
      <c r="S1237" s="76">
        <f t="shared" si="118"/>
        <v>2.82</v>
      </c>
      <c r="T1237" s="38">
        <f>2.82/365*N1237+'Breakdown Log'!$H$28*P1237</f>
        <v>0</v>
      </c>
      <c r="U1237" s="78">
        <f>2.82/365*O1237+'Breakdown Log'!$H$28*Q1237</f>
        <v>0</v>
      </c>
    </row>
    <row r="1238" spans="2:21" ht="14.4" customHeight="1" x14ac:dyDescent="0.4">
      <c r="B1238" s="30">
        <f t="shared" si="119"/>
        <v>1237</v>
      </c>
      <c r="C1238" s="2" t="s">
        <v>36</v>
      </c>
      <c r="D1238" s="2" t="s">
        <v>1126</v>
      </c>
      <c r="E1238" s="2">
        <v>956</v>
      </c>
      <c r="F1238" s="2" t="s">
        <v>1126</v>
      </c>
      <c r="G1238" s="2">
        <v>1281</v>
      </c>
      <c r="H1238" s="2">
        <v>16</v>
      </c>
      <c r="I1238" s="2" t="s">
        <v>1140</v>
      </c>
      <c r="J1238" s="31">
        <v>42320</v>
      </c>
      <c r="K1238" s="31">
        <v>44347</v>
      </c>
      <c r="L1238" s="31">
        <v>44926</v>
      </c>
      <c r="M1238" s="2">
        <f t="shared" si="114"/>
        <v>580</v>
      </c>
      <c r="N1238" s="2">
        <f>IFERROR(VLOOKUP($G1238,'Breakdown Log'!$B$3:$E$940,2,FALSE),0)</f>
        <v>0</v>
      </c>
      <c r="O1238" s="2">
        <f>IFERROR(VLOOKUP($G1238,'Breakdown Log'!$B$3:$E$940,3,FALSE),0)</f>
        <v>0</v>
      </c>
      <c r="P1238" s="2">
        <f t="shared" si="115"/>
        <v>215</v>
      </c>
      <c r="Q1238" s="2">
        <f t="shared" si="116"/>
        <v>365</v>
      </c>
      <c r="R1238" s="38">
        <f t="shared" si="117"/>
        <v>1.6610958904109587</v>
      </c>
      <c r="S1238" s="76">
        <f t="shared" si="118"/>
        <v>2.82</v>
      </c>
      <c r="T1238" s="38">
        <f>2.82/365*N1238+'Breakdown Log'!$H$28*P1238</f>
        <v>0</v>
      </c>
      <c r="U1238" s="78">
        <f>2.82/365*O1238+'Breakdown Log'!$H$28*Q1238</f>
        <v>0</v>
      </c>
    </row>
    <row r="1239" spans="2:21" ht="14.4" customHeight="1" x14ac:dyDescent="0.4">
      <c r="B1239" s="30">
        <f t="shared" si="119"/>
        <v>1238</v>
      </c>
      <c r="C1239" s="2" t="s">
        <v>36</v>
      </c>
      <c r="D1239" s="2" t="s">
        <v>1126</v>
      </c>
      <c r="E1239" s="2">
        <v>956</v>
      </c>
      <c r="F1239" s="2" t="s">
        <v>1126</v>
      </c>
      <c r="G1239" s="2">
        <v>1282</v>
      </c>
      <c r="H1239" s="2">
        <v>17</v>
      </c>
      <c r="I1239" s="2" t="s">
        <v>1141</v>
      </c>
      <c r="J1239" s="31">
        <v>42385</v>
      </c>
      <c r="K1239" s="31">
        <v>44347</v>
      </c>
      <c r="L1239" s="31">
        <v>44926</v>
      </c>
      <c r="M1239" s="2">
        <f t="shared" si="114"/>
        <v>580</v>
      </c>
      <c r="N1239" s="2">
        <f>IFERROR(VLOOKUP($G1239,'Breakdown Log'!$B$3:$E$940,2,FALSE),0)</f>
        <v>0</v>
      </c>
      <c r="O1239" s="2">
        <f>IFERROR(VLOOKUP($G1239,'Breakdown Log'!$B$3:$E$940,3,FALSE),0)</f>
        <v>0</v>
      </c>
      <c r="P1239" s="2">
        <f t="shared" si="115"/>
        <v>215</v>
      </c>
      <c r="Q1239" s="2">
        <f t="shared" si="116"/>
        <v>365</v>
      </c>
      <c r="R1239" s="38">
        <f t="shared" si="117"/>
        <v>1.6610958904109587</v>
      </c>
      <c r="S1239" s="76">
        <f t="shared" si="118"/>
        <v>2.82</v>
      </c>
      <c r="T1239" s="38">
        <f>2.82/365*N1239+'Breakdown Log'!$H$28*P1239</f>
        <v>0</v>
      </c>
      <c r="U1239" s="78">
        <f>2.82/365*O1239+'Breakdown Log'!$H$28*Q1239</f>
        <v>0</v>
      </c>
    </row>
    <row r="1240" spans="2:21" ht="14.4" customHeight="1" x14ac:dyDescent="0.4">
      <c r="B1240" s="30">
        <f t="shared" si="119"/>
        <v>1239</v>
      </c>
      <c r="C1240" s="2" t="s">
        <v>36</v>
      </c>
      <c r="D1240" s="2" t="s">
        <v>1126</v>
      </c>
      <c r="E1240" s="2">
        <v>956</v>
      </c>
      <c r="F1240" s="2" t="s">
        <v>1126</v>
      </c>
      <c r="G1240" s="2">
        <v>1283</v>
      </c>
      <c r="H1240" s="2">
        <v>18</v>
      </c>
      <c r="I1240" s="2" t="s">
        <v>1142</v>
      </c>
      <c r="J1240" s="31">
        <v>42505</v>
      </c>
      <c r="K1240" s="31">
        <v>44347</v>
      </c>
      <c r="L1240" s="31">
        <v>44926</v>
      </c>
      <c r="M1240" s="2">
        <f t="shared" si="114"/>
        <v>580</v>
      </c>
      <c r="N1240" s="2">
        <f>IFERROR(VLOOKUP($G1240,'Breakdown Log'!$B$3:$E$940,2,FALSE),0)</f>
        <v>0</v>
      </c>
      <c r="O1240" s="2">
        <f>IFERROR(VLOOKUP($G1240,'Breakdown Log'!$B$3:$E$940,3,FALSE),0)</f>
        <v>5</v>
      </c>
      <c r="P1240" s="2">
        <f t="shared" si="115"/>
        <v>215</v>
      </c>
      <c r="Q1240" s="2">
        <f t="shared" si="116"/>
        <v>360</v>
      </c>
      <c r="R1240" s="38">
        <f t="shared" si="117"/>
        <v>1.6610958904109587</v>
      </c>
      <c r="S1240" s="76">
        <f t="shared" si="118"/>
        <v>2.82</v>
      </c>
      <c r="T1240" s="38">
        <f>2.82/365*N1240+'Breakdown Log'!$H$28*P1240</f>
        <v>0</v>
      </c>
      <c r="U1240" s="78">
        <f>2.82/365*O1240+'Breakdown Log'!$H$28*Q1240</f>
        <v>3.8630136986301369E-2</v>
      </c>
    </row>
    <row r="1241" spans="2:21" ht="14.4" customHeight="1" x14ac:dyDescent="0.4">
      <c r="B1241" s="30">
        <f t="shared" si="119"/>
        <v>1240</v>
      </c>
      <c r="C1241" s="2" t="s">
        <v>36</v>
      </c>
      <c r="D1241" s="2" t="s">
        <v>1126</v>
      </c>
      <c r="E1241" s="2">
        <v>956</v>
      </c>
      <c r="F1241" s="2" t="s">
        <v>1126</v>
      </c>
      <c r="G1241" s="2">
        <v>1284</v>
      </c>
      <c r="H1241" s="2">
        <v>19</v>
      </c>
      <c r="I1241" s="2" t="s">
        <v>132</v>
      </c>
      <c r="J1241" s="31">
        <v>42385</v>
      </c>
      <c r="K1241" s="31">
        <v>44347</v>
      </c>
      <c r="L1241" s="31">
        <v>44926</v>
      </c>
      <c r="M1241" s="2">
        <f t="shared" si="114"/>
        <v>580</v>
      </c>
      <c r="N1241" s="2">
        <f>IFERROR(VLOOKUP($G1241,'Breakdown Log'!$B$3:$E$940,2,FALSE),0)</f>
        <v>0</v>
      </c>
      <c r="O1241" s="2">
        <f>IFERROR(VLOOKUP($G1241,'Breakdown Log'!$B$3:$E$940,3,FALSE),0)</f>
        <v>0</v>
      </c>
      <c r="P1241" s="2">
        <f t="shared" si="115"/>
        <v>215</v>
      </c>
      <c r="Q1241" s="2">
        <f t="shared" si="116"/>
        <v>365</v>
      </c>
      <c r="R1241" s="38">
        <f t="shared" si="117"/>
        <v>1.6610958904109587</v>
      </c>
      <c r="S1241" s="76">
        <f t="shared" si="118"/>
        <v>2.82</v>
      </c>
      <c r="T1241" s="38">
        <f>2.82/365*N1241+'Breakdown Log'!$H$28*P1241</f>
        <v>0</v>
      </c>
      <c r="U1241" s="78">
        <f>2.82/365*O1241+'Breakdown Log'!$H$28*Q1241</f>
        <v>0</v>
      </c>
    </row>
    <row r="1242" spans="2:21" ht="14.4" customHeight="1" x14ac:dyDescent="0.4">
      <c r="B1242" s="30">
        <f t="shared" si="119"/>
        <v>1241</v>
      </c>
      <c r="C1242" s="2" t="s">
        <v>36</v>
      </c>
      <c r="D1242" s="2" t="s">
        <v>1126</v>
      </c>
      <c r="E1242" s="2">
        <v>956</v>
      </c>
      <c r="F1242" s="2" t="s">
        <v>1126</v>
      </c>
      <c r="G1242" s="2">
        <v>1285</v>
      </c>
      <c r="H1242" s="2">
        <v>20</v>
      </c>
      <c r="I1242" s="2" t="s">
        <v>211</v>
      </c>
      <c r="J1242" s="31">
        <v>42385</v>
      </c>
      <c r="K1242" s="31">
        <v>44347</v>
      </c>
      <c r="L1242" s="31">
        <v>44926</v>
      </c>
      <c r="M1242" s="2">
        <f t="shared" si="114"/>
        <v>580</v>
      </c>
      <c r="N1242" s="2">
        <f>IFERROR(VLOOKUP($G1242,'Breakdown Log'!$B$3:$E$940,2,FALSE),0)</f>
        <v>215</v>
      </c>
      <c r="O1242" s="2">
        <f>IFERROR(VLOOKUP($G1242,'Breakdown Log'!$B$3:$E$940,3,FALSE),0)</f>
        <v>365</v>
      </c>
      <c r="P1242" s="2">
        <f t="shared" si="115"/>
        <v>0</v>
      </c>
      <c r="Q1242" s="2">
        <f t="shared" si="116"/>
        <v>0</v>
      </c>
      <c r="R1242" s="38">
        <f t="shared" si="117"/>
        <v>1.6610958904109587</v>
      </c>
      <c r="S1242" s="76">
        <f t="shared" si="118"/>
        <v>2.82</v>
      </c>
      <c r="T1242" s="38">
        <f>2.82/365*N1242+'Breakdown Log'!$H$28*P1242</f>
        <v>1.6610958904109587</v>
      </c>
      <c r="U1242" s="78">
        <f>2.82/365*O1242+'Breakdown Log'!$H$28*Q1242</f>
        <v>2.82</v>
      </c>
    </row>
    <row r="1243" spans="2:21" ht="14.4" customHeight="1" x14ac:dyDescent="0.4">
      <c r="B1243" s="30">
        <f t="shared" si="119"/>
        <v>1242</v>
      </c>
      <c r="C1243" s="2" t="s">
        <v>36</v>
      </c>
      <c r="D1243" s="2" t="s">
        <v>1126</v>
      </c>
      <c r="E1243" s="2">
        <v>956</v>
      </c>
      <c r="F1243" s="2" t="s">
        <v>1126</v>
      </c>
      <c r="G1243" s="2">
        <v>1286</v>
      </c>
      <c r="H1243" s="2">
        <v>21</v>
      </c>
      <c r="I1243" s="2" t="s">
        <v>1143</v>
      </c>
      <c r="J1243" s="31">
        <v>42385</v>
      </c>
      <c r="K1243" s="31">
        <v>44347</v>
      </c>
      <c r="L1243" s="31">
        <v>44926</v>
      </c>
      <c r="M1243" s="2">
        <f t="shared" si="114"/>
        <v>580</v>
      </c>
      <c r="N1243" s="2">
        <f>IFERROR(VLOOKUP($G1243,'Breakdown Log'!$B$3:$E$940,2,FALSE),0)</f>
        <v>0</v>
      </c>
      <c r="O1243" s="2">
        <f>IFERROR(VLOOKUP($G1243,'Breakdown Log'!$B$3:$E$940,3,FALSE),0)</f>
        <v>0</v>
      </c>
      <c r="P1243" s="2">
        <f t="shared" si="115"/>
        <v>215</v>
      </c>
      <c r="Q1243" s="2">
        <f t="shared" si="116"/>
        <v>365</v>
      </c>
      <c r="R1243" s="38">
        <f t="shared" si="117"/>
        <v>1.6610958904109587</v>
      </c>
      <c r="S1243" s="76">
        <f t="shared" si="118"/>
        <v>2.82</v>
      </c>
      <c r="T1243" s="38">
        <f>2.82/365*N1243+'Breakdown Log'!$H$28*P1243</f>
        <v>0</v>
      </c>
      <c r="U1243" s="78">
        <f>2.82/365*O1243+'Breakdown Log'!$H$28*Q1243</f>
        <v>0</v>
      </c>
    </row>
    <row r="1244" spans="2:21" ht="14.4" customHeight="1" x14ac:dyDescent="0.4">
      <c r="B1244" s="30">
        <f t="shared" si="119"/>
        <v>1243</v>
      </c>
      <c r="C1244" s="2" t="s">
        <v>287</v>
      </c>
      <c r="D1244" s="2" t="s">
        <v>623</v>
      </c>
      <c r="E1244" s="2">
        <v>989</v>
      </c>
      <c r="F1244" s="2" t="s">
        <v>623</v>
      </c>
      <c r="G1244" s="2">
        <v>1287</v>
      </c>
      <c r="H1244" s="2">
        <v>78</v>
      </c>
      <c r="I1244" s="2" t="s">
        <v>1122</v>
      </c>
      <c r="J1244" s="31">
        <v>42598</v>
      </c>
      <c r="K1244" s="31">
        <v>44347</v>
      </c>
      <c r="L1244" s="31">
        <v>44926</v>
      </c>
      <c r="M1244" s="2">
        <f t="shared" si="114"/>
        <v>580</v>
      </c>
      <c r="N1244" s="2">
        <f>IFERROR(VLOOKUP($G1244,'Breakdown Log'!$B$3:$E$940,2,FALSE),0)</f>
        <v>0</v>
      </c>
      <c r="O1244" s="2">
        <f>IFERROR(VLOOKUP($G1244,'Breakdown Log'!$B$3:$E$940,3,FALSE),0)</f>
        <v>0</v>
      </c>
      <c r="P1244" s="2">
        <f t="shared" si="115"/>
        <v>215</v>
      </c>
      <c r="Q1244" s="2">
        <f t="shared" si="116"/>
        <v>365</v>
      </c>
      <c r="R1244" s="38">
        <f t="shared" si="117"/>
        <v>1.6610958904109587</v>
      </c>
      <c r="S1244" s="76">
        <f t="shared" si="118"/>
        <v>2.82</v>
      </c>
      <c r="T1244" s="38">
        <f>2.82/365*N1244+'Breakdown Log'!$H$28*P1244</f>
        <v>0</v>
      </c>
      <c r="U1244" s="78">
        <f>2.82/365*O1244+'Breakdown Log'!$H$28*Q1244</f>
        <v>0</v>
      </c>
    </row>
    <row r="1245" spans="2:21" ht="14.4" customHeight="1" x14ac:dyDescent="0.4">
      <c r="B1245" s="30">
        <f t="shared" si="119"/>
        <v>1244</v>
      </c>
      <c r="C1245" s="2" t="s">
        <v>36</v>
      </c>
      <c r="D1245" s="2" t="s">
        <v>1126</v>
      </c>
      <c r="E1245" s="2">
        <v>956</v>
      </c>
      <c r="F1245" s="2" t="s">
        <v>1126</v>
      </c>
      <c r="G1245" s="2">
        <v>1288</v>
      </c>
      <c r="H1245" s="2">
        <v>23</v>
      </c>
      <c r="I1245" s="2" t="s">
        <v>1144</v>
      </c>
      <c r="J1245" s="31">
        <v>42505</v>
      </c>
      <c r="K1245" s="31">
        <v>44347</v>
      </c>
      <c r="L1245" s="31">
        <v>44926</v>
      </c>
      <c r="M1245" s="2">
        <f t="shared" si="114"/>
        <v>580</v>
      </c>
      <c r="N1245" s="2">
        <f>IFERROR(VLOOKUP($G1245,'Breakdown Log'!$B$3:$E$940,2,FALSE),0)</f>
        <v>0</v>
      </c>
      <c r="O1245" s="2">
        <f>IFERROR(VLOOKUP($G1245,'Breakdown Log'!$B$3:$E$940,3,FALSE),0)</f>
        <v>0</v>
      </c>
      <c r="P1245" s="2">
        <f t="shared" si="115"/>
        <v>215</v>
      </c>
      <c r="Q1245" s="2">
        <f t="shared" si="116"/>
        <v>365</v>
      </c>
      <c r="R1245" s="38">
        <f t="shared" si="117"/>
        <v>1.6610958904109587</v>
      </c>
      <c r="S1245" s="76">
        <f t="shared" si="118"/>
        <v>2.82</v>
      </c>
      <c r="T1245" s="38">
        <f>2.82/365*N1245+'Breakdown Log'!$H$28*P1245</f>
        <v>0</v>
      </c>
      <c r="U1245" s="78">
        <f>2.82/365*O1245+'Breakdown Log'!$H$28*Q1245</f>
        <v>0</v>
      </c>
    </row>
    <row r="1246" spans="2:21" ht="14.4" customHeight="1" x14ac:dyDescent="0.4">
      <c r="B1246" s="30">
        <f t="shared" si="119"/>
        <v>1245</v>
      </c>
      <c r="C1246" s="2" t="s">
        <v>36</v>
      </c>
      <c r="D1246" s="2" t="s">
        <v>1126</v>
      </c>
      <c r="E1246" s="2">
        <v>956</v>
      </c>
      <c r="F1246" s="2" t="s">
        <v>1126</v>
      </c>
      <c r="G1246" s="2">
        <v>1289</v>
      </c>
      <c r="H1246" s="2">
        <v>24</v>
      </c>
      <c r="I1246" s="2" t="s">
        <v>1145</v>
      </c>
      <c r="J1246" s="31">
        <v>42385</v>
      </c>
      <c r="K1246" s="31">
        <v>44347</v>
      </c>
      <c r="L1246" s="31">
        <v>44926</v>
      </c>
      <c r="M1246" s="2">
        <f t="shared" si="114"/>
        <v>580</v>
      </c>
      <c r="N1246" s="2">
        <f>IFERROR(VLOOKUP($G1246,'Breakdown Log'!$B$3:$E$940,2,FALSE),0)</f>
        <v>0</v>
      </c>
      <c r="O1246" s="2">
        <f>IFERROR(VLOOKUP($G1246,'Breakdown Log'!$B$3:$E$940,3,FALSE),0)</f>
        <v>0</v>
      </c>
      <c r="P1246" s="2">
        <f t="shared" si="115"/>
        <v>215</v>
      </c>
      <c r="Q1246" s="2">
        <f t="shared" si="116"/>
        <v>365</v>
      </c>
      <c r="R1246" s="38">
        <f t="shared" si="117"/>
        <v>1.6610958904109587</v>
      </c>
      <c r="S1246" s="76">
        <f t="shared" si="118"/>
        <v>2.82</v>
      </c>
      <c r="T1246" s="38">
        <f>2.82/365*N1246+'Breakdown Log'!$H$28*P1246</f>
        <v>0</v>
      </c>
      <c r="U1246" s="78">
        <f>2.82/365*O1246+'Breakdown Log'!$H$28*Q1246</f>
        <v>0</v>
      </c>
    </row>
    <row r="1247" spans="2:21" ht="14.4" customHeight="1" x14ac:dyDescent="0.4">
      <c r="B1247" s="30">
        <f t="shared" si="119"/>
        <v>1246</v>
      </c>
      <c r="C1247" s="2" t="s">
        <v>36</v>
      </c>
      <c r="D1247" s="2" t="s">
        <v>1126</v>
      </c>
      <c r="E1247" s="2">
        <v>956</v>
      </c>
      <c r="F1247" s="2" t="s">
        <v>1126</v>
      </c>
      <c r="G1247" s="2">
        <v>1290</v>
      </c>
      <c r="H1247" s="2">
        <v>25</v>
      </c>
      <c r="I1247" s="2" t="s">
        <v>1146</v>
      </c>
      <c r="J1247" s="31">
        <v>42506</v>
      </c>
      <c r="K1247" s="31">
        <v>44347</v>
      </c>
      <c r="L1247" s="31">
        <v>44926</v>
      </c>
      <c r="M1247" s="2">
        <f t="shared" si="114"/>
        <v>580</v>
      </c>
      <c r="N1247" s="2">
        <f>IFERROR(VLOOKUP($G1247,'Breakdown Log'!$B$3:$E$940,2,FALSE),0)</f>
        <v>0</v>
      </c>
      <c r="O1247" s="2">
        <f>IFERROR(VLOOKUP($G1247,'Breakdown Log'!$B$3:$E$940,3,FALSE),0)</f>
        <v>5</v>
      </c>
      <c r="P1247" s="2">
        <f t="shared" si="115"/>
        <v>215</v>
      </c>
      <c r="Q1247" s="2">
        <f t="shared" si="116"/>
        <v>360</v>
      </c>
      <c r="R1247" s="38">
        <f t="shared" si="117"/>
        <v>1.6610958904109587</v>
      </c>
      <c r="S1247" s="76">
        <f t="shared" si="118"/>
        <v>2.82</v>
      </c>
      <c r="T1247" s="38">
        <f>2.82/365*N1247+'Breakdown Log'!$H$28*P1247</f>
        <v>0</v>
      </c>
      <c r="U1247" s="78">
        <f>2.82/365*O1247+'Breakdown Log'!$H$28*Q1247</f>
        <v>3.8630136986301369E-2</v>
      </c>
    </row>
    <row r="1248" spans="2:21" ht="14.4" customHeight="1" x14ac:dyDescent="0.4">
      <c r="B1248" s="30">
        <f t="shared" si="119"/>
        <v>1247</v>
      </c>
      <c r="C1248" s="2" t="s">
        <v>36</v>
      </c>
      <c r="D1248" s="2" t="s">
        <v>1126</v>
      </c>
      <c r="E1248" s="2">
        <v>956</v>
      </c>
      <c r="F1248" s="2" t="s">
        <v>1126</v>
      </c>
      <c r="G1248" s="2">
        <v>1291</v>
      </c>
      <c r="H1248" s="2">
        <v>26</v>
      </c>
      <c r="I1248" s="2" t="s">
        <v>1147</v>
      </c>
      <c r="J1248" s="31">
        <v>42385</v>
      </c>
      <c r="K1248" s="31">
        <v>44347</v>
      </c>
      <c r="L1248" s="31">
        <v>44926</v>
      </c>
      <c r="M1248" s="2">
        <f t="shared" si="114"/>
        <v>580</v>
      </c>
      <c r="N1248" s="2">
        <f>IFERROR(VLOOKUP($G1248,'Breakdown Log'!$B$3:$E$940,2,FALSE),0)</f>
        <v>0</v>
      </c>
      <c r="O1248" s="2">
        <f>IFERROR(VLOOKUP($G1248,'Breakdown Log'!$B$3:$E$940,3,FALSE),0)</f>
        <v>0</v>
      </c>
      <c r="P1248" s="2">
        <f t="shared" si="115"/>
        <v>215</v>
      </c>
      <c r="Q1248" s="2">
        <f t="shared" si="116"/>
        <v>365</v>
      </c>
      <c r="R1248" s="38">
        <f t="shared" si="117"/>
        <v>1.6610958904109587</v>
      </c>
      <c r="S1248" s="76">
        <f t="shared" si="118"/>
        <v>2.82</v>
      </c>
      <c r="T1248" s="38">
        <f>2.82/365*N1248+'Breakdown Log'!$H$28*P1248</f>
        <v>0</v>
      </c>
      <c r="U1248" s="78">
        <f>2.82/365*O1248+'Breakdown Log'!$H$28*Q1248</f>
        <v>0</v>
      </c>
    </row>
    <row r="1249" spans="2:21" ht="14.4" customHeight="1" x14ac:dyDescent="0.4">
      <c r="B1249" s="30">
        <f t="shared" si="119"/>
        <v>1248</v>
      </c>
      <c r="C1249" s="2" t="s">
        <v>36</v>
      </c>
      <c r="D1249" s="2" t="s">
        <v>1126</v>
      </c>
      <c r="E1249" s="2">
        <v>956</v>
      </c>
      <c r="F1249" s="2" t="s">
        <v>1126</v>
      </c>
      <c r="G1249" s="2">
        <v>1292</v>
      </c>
      <c r="H1249" s="2">
        <v>27</v>
      </c>
      <c r="I1249" s="2" t="s">
        <v>1148</v>
      </c>
      <c r="J1249" s="31">
        <v>42385</v>
      </c>
      <c r="K1249" s="31">
        <v>44347</v>
      </c>
      <c r="L1249" s="31">
        <v>44926</v>
      </c>
      <c r="M1249" s="2">
        <f t="shared" si="114"/>
        <v>580</v>
      </c>
      <c r="N1249" s="2">
        <f>IFERROR(VLOOKUP($G1249,'Breakdown Log'!$B$3:$E$940,2,FALSE),0)</f>
        <v>0</v>
      </c>
      <c r="O1249" s="2">
        <f>IFERROR(VLOOKUP($G1249,'Breakdown Log'!$B$3:$E$940,3,FALSE),0)</f>
        <v>0</v>
      </c>
      <c r="P1249" s="2">
        <f t="shared" si="115"/>
        <v>215</v>
      </c>
      <c r="Q1249" s="2">
        <f t="shared" si="116"/>
        <v>365</v>
      </c>
      <c r="R1249" s="38">
        <f t="shared" si="117"/>
        <v>1.6610958904109587</v>
      </c>
      <c r="S1249" s="76">
        <f t="shared" si="118"/>
        <v>2.82</v>
      </c>
      <c r="T1249" s="38">
        <f>2.82/365*N1249+'Breakdown Log'!$H$28*P1249</f>
        <v>0</v>
      </c>
      <c r="U1249" s="78">
        <f>2.82/365*O1249+'Breakdown Log'!$H$28*Q1249</f>
        <v>0</v>
      </c>
    </row>
    <row r="1250" spans="2:21" ht="14.4" customHeight="1" x14ac:dyDescent="0.4">
      <c r="B1250" s="30">
        <f t="shared" si="119"/>
        <v>1249</v>
      </c>
      <c r="C1250" s="2" t="s">
        <v>36</v>
      </c>
      <c r="D1250" s="2" t="s">
        <v>1126</v>
      </c>
      <c r="E1250" s="2">
        <v>956</v>
      </c>
      <c r="F1250" s="2" t="s">
        <v>1126</v>
      </c>
      <c r="G1250" s="2">
        <v>1293</v>
      </c>
      <c r="H1250" s="2">
        <v>28</v>
      </c>
      <c r="I1250" s="2" t="s">
        <v>1149</v>
      </c>
      <c r="J1250" s="31">
        <v>42385</v>
      </c>
      <c r="K1250" s="31">
        <v>44347</v>
      </c>
      <c r="L1250" s="31">
        <v>44926</v>
      </c>
      <c r="M1250" s="2">
        <f t="shared" si="114"/>
        <v>580</v>
      </c>
      <c r="N1250" s="2">
        <f>IFERROR(VLOOKUP($G1250,'Breakdown Log'!$B$3:$E$940,2,FALSE),0)</f>
        <v>87</v>
      </c>
      <c r="O1250" s="2">
        <f>IFERROR(VLOOKUP($G1250,'Breakdown Log'!$B$3:$E$940,3,FALSE),0)</f>
        <v>191</v>
      </c>
      <c r="P1250" s="2">
        <f t="shared" si="115"/>
        <v>128</v>
      </c>
      <c r="Q1250" s="2">
        <f t="shared" si="116"/>
        <v>174</v>
      </c>
      <c r="R1250" s="38">
        <f t="shared" si="117"/>
        <v>1.6610958904109587</v>
      </c>
      <c r="S1250" s="76">
        <f t="shared" si="118"/>
        <v>2.82</v>
      </c>
      <c r="T1250" s="38">
        <f>2.82/365*N1250+'Breakdown Log'!$H$28*P1250</f>
        <v>0.67216438356164376</v>
      </c>
      <c r="U1250" s="78">
        <f>2.82/365*O1250+'Breakdown Log'!$H$28*Q1250</f>
        <v>1.4756712328767121</v>
      </c>
    </row>
    <row r="1251" spans="2:21" ht="14.4" customHeight="1" x14ac:dyDescent="0.4">
      <c r="B1251" s="30">
        <f t="shared" si="119"/>
        <v>1250</v>
      </c>
      <c r="C1251" s="2" t="s">
        <v>36</v>
      </c>
      <c r="D1251" s="2" t="s">
        <v>1126</v>
      </c>
      <c r="E1251" s="2">
        <v>956</v>
      </c>
      <c r="F1251" s="2" t="s">
        <v>1126</v>
      </c>
      <c r="G1251" s="2">
        <v>1294</v>
      </c>
      <c r="H1251" s="2">
        <v>29</v>
      </c>
      <c r="I1251" s="2" t="s">
        <v>1150</v>
      </c>
      <c r="J1251" s="31">
        <v>42385</v>
      </c>
      <c r="K1251" s="31">
        <v>44347</v>
      </c>
      <c r="L1251" s="31">
        <v>44926</v>
      </c>
      <c r="M1251" s="2">
        <f t="shared" si="114"/>
        <v>580</v>
      </c>
      <c r="N1251" s="2">
        <f>IFERROR(VLOOKUP($G1251,'Breakdown Log'!$B$3:$E$940,2,FALSE),0)</f>
        <v>0</v>
      </c>
      <c r="O1251" s="2">
        <f>IFERROR(VLOOKUP($G1251,'Breakdown Log'!$B$3:$E$940,3,FALSE),0)</f>
        <v>0</v>
      </c>
      <c r="P1251" s="2">
        <f t="shared" si="115"/>
        <v>215</v>
      </c>
      <c r="Q1251" s="2">
        <f t="shared" si="116"/>
        <v>365</v>
      </c>
      <c r="R1251" s="38">
        <f t="shared" si="117"/>
        <v>1.6610958904109587</v>
      </c>
      <c r="S1251" s="76">
        <f t="shared" si="118"/>
        <v>2.82</v>
      </c>
      <c r="T1251" s="38">
        <f>2.82/365*N1251+'Breakdown Log'!$H$28*P1251</f>
        <v>0</v>
      </c>
      <c r="U1251" s="78">
        <f>2.82/365*O1251+'Breakdown Log'!$H$28*Q1251</f>
        <v>0</v>
      </c>
    </row>
    <row r="1252" spans="2:21" ht="14.4" customHeight="1" x14ac:dyDescent="0.4">
      <c r="B1252" s="30">
        <f t="shared" si="119"/>
        <v>1251</v>
      </c>
      <c r="C1252" s="2" t="s">
        <v>36</v>
      </c>
      <c r="D1252" s="2" t="s">
        <v>1126</v>
      </c>
      <c r="E1252" s="2">
        <v>956</v>
      </c>
      <c r="F1252" s="2" t="s">
        <v>1126</v>
      </c>
      <c r="G1252" s="2">
        <v>1295</v>
      </c>
      <c r="H1252" s="2">
        <v>30</v>
      </c>
      <c r="I1252" s="2" t="s">
        <v>1151</v>
      </c>
      <c r="J1252" s="31">
        <v>42506</v>
      </c>
      <c r="K1252" s="31">
        <v>44347</v>
      </c>
      <c r="L1252" s="31">
        <v>44926</v>
      </c>
      <c r="M1252" s="2">
        <f t="shared" si="114"/>
        <v>580</v>
      </c>
      <c r="N1252" s="2">
        <f>IFERROR(VLOOKUP($G1252,'Breakdown Log'!$B$3:$E$940,2,FALSE),0)</f>
        <v>0</v>
      </c>
      <c r="O1252" s="2">
        <f>IFERROR(VLOOKUP($G1252,'Breakdown Log'!$B$3:$E$940,3,FALSE),0)</f>
        <v>0</v>
      </c>
      <c r="P1252" s="2">
        <f t="shared" si="115"/>
        <v>215</v>
      </c>
      <c r="Q1252" s="2">
        <f t="shared" si="116"/>
        <v>365</v>
      </c>
      <c r="R1252" s="38">
        <f t="shared" si="117"/>
        <v>1.6610958904109587</v>
      </c>
      <c r="S1252" s="76">
        <f t="shared" si="118"/>
        <v>2.82</v>
      </c>
      <c r="T1252" s="38">
        <f>2.82/365*N1252+'Breakdown Log'!$H$28*P1252</f>
        <v>0</v>
      </c>
      <c r="U1252" s="78">
        <f>2.82/365*O1252+'Breakdown Log'!$H$28*Q1252</f>
        <v>0</v>
      </c>
    </row>
    <row r="1253" spans="2:21" ht="14.4" customHeight="1" x14ac:dyDescent="0.4">
      <c r="B1253" s="30">
        <f t="shared" si="119"/>
        <v>1252</v>
      </c>
      <c r="C1253" s="2" t="s">
        <v>36</v>
      </c>
      <c r="D1253" s="2" t="s">
        <v>1126</v>
      </c>
      <c r="E1253" s="2">
        <v>956</v>
      </c>
      <c r="F1253" s="2" t="s">
        <v>1126</v>
      </c>
      <c r="G1253" s="2">
        <v>1296</v>
      </c>
      <c r="H1253" s="2">
        <v>31</v>
      </c>
      <c r="I1253" s="2" t="s">
        <v>1098</v>
      </c>
      <c r="J1253" s="31">
        <v>42506</v>
      </c>
      <c r="K1253" s="31">
        <v>44347</v>
      </c>
      <c r="L1253" s="31">
        <v>44926</v>
      </c>
      <c r="M1253" s="2">
        <f t="shared" si="114"/>
        <v>580</v>
      </c>
      <c r="N1253" s="2">
        <f>IFERROR(VLOOKUP($G1253,'Breakdown Log'!$B$3:$E$940,2,FALSE),0)</f>
        <v>0</v>
      </c>
      <c r="O1253" s="2">
        <f>IFERROR(VLOOKUP($G1253,'Breakdown Log'!$B$3:$E$940,3,FALSE),0)</f>
        <v>0</v>
      </c>
      <c r="P1253" s="2">
        <f t="shared" si="115"/>
        <v>215</v>
      </c>
      <c r="Q1253" s="2">
        <f t="shared" si="116"/>
        <v>365</v>
      </c>
      <c r="R1253" s="38">
        <f t="shared" si="117"/>
        <v>1.6610958904109587</v>
      </c>
      <c r="S1253" s="76">
        <f t="shared" si="118"/>
        <v>2.82</v>
      </c>
      <c r="T1253" s="38">
        <f>2.82/365*N1253+'Breakdown Log'!$H$28*P1253</f>
        <v>0</v>
      </c>
      <c r="U1253" s="78">
        <f>2.82/365*O1253+'Breakdown Log'!$H$28*Q1253</f>
        <v>0</v>
      </c>
    </row>
    <row r="1254" spans="2:21" ht="14.4" customHeight="1" x14ac:dyDescent="0.4">
      <c r="B1254" s="30">
        <f t="shared" si="119"/>
        <v>1253</v>
      </c>
      <c r="C1254" s="2" t="s">
        <v>36</v>
      </c>
      <c r="D1254" s="2" t="s">
        <v>1126</v>
      </c>
      <c r="E1254" s="2">
        <v>956</v>
      </c>
      <c r="F1254" s="2" t="s">
        <v>1126</v>
      </c>
      <c r="G1254" s="2">
        <v>1297</v>
      </c>
      <c r="H1254" s="2">
        <v>32</v>
      </c>
      <c r="I1254" s="2" t="s">
        <v>1152</v>
      </c>
      <c r="J1254" s="31">
        <v>42506</v>
      </c>
      <c r="K1254" s="31">
        <v>44347</v>
      </c>
      <c r="L1254" s="31">
        <v>44926</v>
      </c>
      <c r="M1254" s="2">
        <f t="shared" si="114"/>
        <v>580</v>
      </c>
      <c r="N1254" s="2">
        <f>IFERROR(VLOOKUP($G1254,'Breakdown Log'!$B$3:$E$940,2,FALSE),0)</f>
        <v>215</v>
      </c>
      <c r="O1254" s="2">
        <f>IFERROR(VLOOKUP($G1254,'Breakdown Log'!$B$3:$E$940,3,FALSE),0)</f>
        <v>92</v>
      </c>
      <c r="P1254" s="2">
        <f t="shared" si="115"/>
        <v>0</v>
      </c>
      <c r="Q1254" s="2">
        <f t="shared" si="116"/>
        <v>273</v>
      </c>
      <c r="R1254" s="38">
        <f t="shared" si="117"/>
        <v>1.6610958904109587</v>
      </c>
      <c r="S1254" s="76">
        <f t="shared" si="118"/>
        <v>2.82</v>
      </c>
      <c r="T1254" s="38">
        <f>2.82/365*N1254+'Breakdown Log'!$H$28*P1254</f>
        <v>1.6610958904109587</v>
      </c>
      <c r="U1254" s="78">
        <f>2.82/365*O1254+'Breakdown Log'!$H$28*Q1254</f>
        <v>0.71079452054794512</v>
      </c>
    </row>
    <row r="1255" spans="2:21" ht="14.4" customHeight="1" x14ac:dyDescent="0.4">
      <c r="B1255" s="30">
        <f t="shared" si="119"/>
        <v>1254</v>
      </c>
      <c r="C1255" s="2" t="s">
        <v>36</v>
      </c>
      <c r="D1255" s="2" t="s">
        <v>1126</v>
      </c>
      <c r="E1255" s="2">
        <v>956</v>
      </c>
      <c r="F1255" s="2" t="s">
        <v>1126</v>
      </c>
      <c r="G1255" s="2">
        <v>1298</v>
      </c>
      <c r="H1255" s="2">
        <v>33</v>
      </c>
      <c r="I1255" s="2" t="s">
        <v>1153</v>
      </c>
      <c r="J1255" s="31">
        <v>42856</v>
      </c>
      <c r="K1255" s="31">
        <v>44347</v>
      </c>
      <c r="L1255" s="31">
        <v>44926</v>
      </c>
      <c r="M1255" s="2">
        <f t="shared" si="114"/>
        <v>580</v>
      </c>
      <c r="N1255" s="2">
        <f>IFERROR(VLOOKUP($G1255,'Breakdown Log'!$B$3:$E$940,2,FALSE),0)</f>
        <v>0</v>
      </c>
      <c r="O1255" s="2">
        <f>IFERROR(VLOOKUP($G1255,'Breakdown Log'!$B$3:$E$940,3,FALSE),0)</f>
        <v>0</v>
      </c>
      <c r="P1255" s="2">
        <f t="shared" si="115"/>
        <v>215</v>
      </c>
      <c r="Q1255" s="2">
        <f t="shared" si="116"/>
        <v>365</v>
      </c>
      <c r="R1255" s="38">
        <f t="shared" si="117"/>
        <v>1.6610958904109587</v>
      </c>
      <c r="S1255" s="76">
        <f t="shared" si="118"/>
        <v>2.82</v>
      </c>
      <c r="T1255" s="38">
        <f>2.82/365*N1255+'Breakdown Log'!$H$28*P1255</f>
        <v>0</v>
      </c>
      <c r="U1255" s="78">
        <f>2.82/365*O1255+'Breakdown Log'!$H$28*Q1255</f>
        <v>0</v>
      </c>
    </row>
    <row r="1256" spans="2:21" ht="14.4" customHeight="1" x14ac:dyDescent="0.4">
      <c r="B1256" s="30">
        <f t="shared" si="119"/>
        <v>1255</v>
      </c>
      <c r="C1256" s="2" t="s">
        <v>36</v>
      </c>
      <c r="D1256" s="2" t="s">
        <v>1126</v>
      </c>
      <c r="E1256" s="2">
        <v>956</v>
      </c>
      <c r="F1256" s="2" t="s">
        <v>1126</v>
      </c>
      <c r="G1256" s="2">
        <v>1299</v>
      </c>
      <c r="H1256" s="2">
        <v>34</v>
      </c>
      <c r="I1256" s="2" t="s">
        <v>1154</v>
      </c>
      <c r="J1256" s="31">
        <v>42505</v>
      </c>
      <c r="K1256" s="31">
        <v>44347</v>
      </c>
      <c r="L1256" s="31">
        <v>44926</v>
      </c>
      <c r="M1256" s="2">
        <f t="shared" si="114"/>
        <v>580</v>
      </c>
      <c r="N1256" s="2">
        <f>IFERROR(VLOOKUP($G1256,'Breakdown Log'!$B$3:$E$940,2,FALSE),0)</f>
        <v>0</v>
      </c>
      <c r="O1256" s="2">
        <f>IFERROR(VLOOKUP($G1256,'Breakdown Log'!$B$3:$E$940,3,FALSE),0)</f>
        <v>0</v>
      </c>
      <c r="P1256" s="2">
        <f t="shared" si="115"/>
        <v>215</v>
      </c>
      <c r="Q1256" s="2">
        <f t="shared" si="116"/>
        <v>365</v>
      </c>
      <c r="R1256" s="38">
        <f t="shared" si="117"/>
        <v>1.6610958904109587</v>
      </c>
      <c r="S1256" s="76">
        <f t="shared" si="118"/>
        <v>2.82</v>
      </c>
      <c r="T1256" s="38">
        <f>2.82/365*N1256+'Breakdown Log'!$H$28*P1256</f>
        <v>0</v>
      </c>
      <c r="U1256" s="78">
        <f>2.82/365*O1256+'Breakdown Log'!$H$28*Q1256</f>
        <v>0</v>
      </c>
    </row>
    <row r="1257" spans="2:21" ht="14.4" customHeight="1" x14ac:dyDescent="0.4">
      <c r="B1257" s="30">
        <f t="shared" si="119"/>
        <v>1256</v>
      </c>
      <c r="C1257" s="2" t="s">
        <v>36</v>
      </c>
      <c r="D1257" s="2" t="s">
        <v>1126</v>
      </c>
      <c r="E1257" s="2">
        <v>956</v>
      </c>
      <c r="F1257" s="2" t="s">
        <v>1126</v>
      </c>
      <c r="G1257" s="2">
        <v>1300</v>
      </c>
      <c r="H1257" s="2">
        <v>35</v>
      </c>
      <c r="I1257" s="2" t="s">
        <v>1155</v>
      </c>
      <c r="J1257" s="31">
        <v>42614</v>
      </c>
      <c r="K1257" s="31">
        <v>44347</v>
      </c>
      <c r="L1257" s="31">
        <v>44926</v>
      </c>
      <c r="M1257" s="2">
        <f t="shared" si="114"/>
        <v>580</v>
      </c>
      <c r="N1257" s="2">
        <f>IFERROR(VLOOKUP($G1257,'Breakdown Log'!$B$3:$E$940,2,FALSE),0)</f>
        <v>0</v>
      </c>
      <c r="O1257" s="2">
        <f>IFERROR(VLOOKUP($G1257,'Breakdown Log'!$B$3:$E$940,3,FALSE),0)</f>
        <v>0</v>
      </c>
      <c r="P1257" s="2">
        <f t="shared" si="115"/>
        <v>215</v>
      </c>
      <c r="Q1257" s="2">
        <f t="shared" si="116"/>
        <v>365</v>
      </c>
      <c r="R1257" s="38">
        <f t="shared" si="117"/>
        <v>1.6610958904109587</v>
      </c>
      <c r="S1257" s="76">
        <f t="shared" si="118"/>
        <v>2.82</v>
      </c>
      <c r="T1257" s="38">
        <f>2.82/365*N1257+'Breakdown Log'!$H$28*P1257</f>
        <v>0</v>
      </c>
      <c r="U1257" s="78">
        <f>2.82/365*O1257+'Breakdown Log'!$H$28*Q1257</f>
        <v>0</v>
      </c>
    </row>
    <row r="1258" spans="2:21" ht="14.4" customHeight="1" x14ac:dyDescent="0.4">
      <c r="B1258" s="30">
        <f t="shared" si="119"/>
        <v>1257</v>
      </c>
      <c r="C1258" s="2" t="s">
        <v>36</v>
      </c>
      <c r="D1258" s="2" t="s">
        <v>1126</v>
      </c>
      <c r="E1258" s="2">
        <v>956</v>
      </c>
      <c r="F1258" s="2" t="s">
        <v>1126</v>
      </c>
      <c r="G1258" s="2">
        <v>1301</v>
      </c>
      <c r="H1258" s="2">
        <v>36</v>
      </c>
      <c r="I1258" s="2" t="s">
        <v>1156</v>
      </c>
      <c r="J1258" s="31">
        <v>42501</v>
      </c>
      <c r="K1258" s="31">
        <v>44347</v>
      </c>
      <c r="L1258" s="31">
        <v>44926</v>
      </c>
      <c r="M1258" s="2">
        <f t="shared" si="114"/>
        <v>580</v>
      </c>
      <c r="N1258" s="2">
        <f>IFERROR(VLOOKUP($G1258,'Breakdown Log'!$B$3:$E$940,2,FALSE),0)</f>
        <v>0</v>
      </c>
      <c r="O1258" s="2">
        <f>IFERROR(VLOOKUP($G1258,'Breakdown Log'!$B$3:$E$940,3,FALSE),0)</f>
        <v>7</v>
      </c>
      <c r="P1258" s="2">
        <f t="shared" si="115"/>
        <v>215</v>
      </c>
      <c r="Q1258" s="2">
        <f t="shared" si="116"/>
        <v>358</v>
      </c>
      <c r="R1258" s="38">
        <f t="shared" si="117"/>
        <v>1.6610958904109587</v>
      </c>
      <c r="S1258" s="76">
        <f t="shared" si="118"/>
        <v>2.82</v>
      </c>
      <c r="T1258" s="38">
        <f>2.82/365*N1258+'Breakdown Log'!$H$28*P1258</f>
        <v>0</v>
      </c>
      <c r="U1258" s="78">
        <f>2.82/365*O1258+'Breakdown Log'!$H$28*Q1258</f>
        <v>5.4082191780821909E-2</v>
      </c>
    </row>
    <row r="1259" spans="2:21" ht="14.4" customHeight="1" x14ac:dyDescent="0.4">
      <c r="B1259" s="30">
        <f t="shared" si="119"/>
        <v>1258</v>
      </c>
      <c r="C1259" s="2" t="s">
        <v>36</v>
      </c>
      <c r="D1259" s="2" t="s">
        <v>1126</v>
      </c>
      <c r="E1259" s="2">
        <v>956</v>
      </c>
      <c r="F1259" s="2" t="s">
        <v>1126</v>
      </c>
      <c r="G1259" s="2">
        <v>1302</v>
      </c>
      <c r="H1259" s="2">
        <v>37</v>
      </c>
      <c r="I1259" s="2" t="s">
        <v>1157</v>
      </c>
      <c r="J1259" s="31">
        <v>42501</v>
      </c>
      <c r="K1259" s="31">
        <v>44347</v>
      </c>
      <c r="L1259" s="31">
        <v>44926</v>
      </c>
      <c r="M1259" s="2">
        <f t="shared" si="114"/>
        <v>580</v>
      </c>
      <c r="N1259" s="2">
        <f>IFERROR(VLOOKUP($G1259,'Breakdown Log'!$B$3:$E$940,2,FALSE),0)</f>
        <v>0</v>
      </c>
      <c r="O1259" s="2">
        <f>IFERROR(VLOOKUP($G1259,'Breakdown Log'!$B$3:$E$940,3,FALSE),0)</f>
        <v>0</v>
      </c>
      <c r="P1259" s="2">
        <f t="shared" si="115"/>
        <v>215</v>
      </c>
      <c r="Q1259" s="2">
        <f t="shared" si="116"/>
        <v>365</v>
      </c>
      <c r="R1259" s="38">
        <f t="shared" si="117"/>
        <v>1.6610958904109587</v>
      </c>
      <c r="S1259" s="76">
        <f t="shared" si="118"/>
        <v>2.82</v>
      </c>
      <c r="T1259" s="38">
        <f>2.82/365*N1259+'Breakdown Log'!$H$28*P1259</f>
        <v>0</v>
      </c>
      <c r="U1259" s="78">
        <f>2.82/365*O1259+'Breakdown Log'!$H$28*Q1259</f>
        <v>0</v>
      </c>
    </row>
    <row r="1260" spans="2:21" ht="14.4" customHeight="1" x14ac:dyDescent="0.4">
      <c r="B1260" s="30">
        <f t="shared" si="119"/>
        <v>1259</v>
      </c>
      <c r="C1260" s="2" t="s">
        <v>36</v>
      </c>
      <c r="D1260" s="2" t="s">
        <v>1126</v>
      </c>
      <c r="E1260" s="2">
        <v>956</v>
      </c>
      <c r="F1260" s="2" t="s">
        <v>1126</v>
      </c>
      <c r="G1260" s="2">
        <v>1303</v>
      </c>
      <c r="H1260" s="2">
        <v>38</v>
      </c>
      <c r="I1260" s="2" t="s">
        <v>1158</v>
      </c>
      <c r="J1260" s="31">
        <v>42911</v>
      </c>
      <c r="K1260" s="31">
        <v>44347</v>
      </c>
      <c r="L1260" s="31">
        <v>44926</v>
      </c>
      <c r="M1260" s="2">
        <f t="shared" si="114"/>
        <v>580</v>
      </c>
      <c r="N1260" s="2">
        <f>IFERROR(VLOOKUP($G1260,'Breakdown Log'!$B$3:$E$940,2,FALSE),0)</f>
        <v>0</v>
      </c>
      <c r="O1260" s="2">
        <f>IFERROR(VLOOKUP($G1260,'Breakdown Log'!$B$3:$E$940,3,FALSE),0)</f>
        <v>0</v>
      </c>
      <c r="P1260" s="2">
        <f t="shared" si="115"/>
        <v>215</v>
      </c>
      <c r="Q1260" s="2">
        <f t="shared" si="116"/>
        <v>365</v>
      </c>
      <c r="R1260" s="38">
        <f t="shared" si="117"/>
        <v>1.6610958904109587</v>
      </c>
      <c r="S1260" s="76">
        <f t="shared" si="118"/>
        <v>2.82</v>
      </c>
      <c r="T1260" s="38">
        <f>2.82/365*N1260+'Breakdown Log'!$H$28*P1260</f>
        <v>0</v>
      </c>
      <c r="U1260" s="78">
        <f>2.82/365*O1260+'Breakdown Log'!$H$28*Q1260</f>
        <v>0</v>
      </c>
    </row>
    <row r="1261" spans="2:21" ht="14.4" customHeight="1" x14ac:dyDescent="0.4">
      <c r="B1261" s="30">
        <f t="shared" si="119"/>
        <v>1260</v>
      </c>
      <c r="C1261" s="2" t="s">
        <v>36</v>
      </c>
      <c r="D1261" s="2" t="s">
        <v>1126</v>
      </c>
      <c r="E1261" s="2">
        <v>956</v>
      </c>
      <c r="F1261" s="2" t="s">
        <v>1126</v>
      </c>
      <c r="G1261" s="2">
        <v>1304</v>
      </c>
      <c r="H1261" s="2">
        <v>39</v>
      </c>
      <c r="I1261" s="2" t="s">
        <v>1159</v>
      </c>
      <c r="J1261" s="31">
        <v>42501</v>
      </c>
      <c r="K1261" s="31">
        <v>44347</v>
      </c>
      <c r="L1261" s="31">
        <v>44926</v>
      </c>
      <c r="M1261" s="2">
        <f t="shared" si="114"/>
        <v>580</v>
      </c>
      <c r="N1261" s="2">
        <f>IFERROR(VLOOKUP($G1261,'Breakdown Log'!$B$3:$E$940,2,FALSE),0)</f>
        <v>0</v>
      </c>
      <c r="O1261" s="2">
        <f>IFERROR(VLOOKUP($G1261,'Breakdown Log'!$B$3:$E$940,3,FALSE),0)</f>
        <v>0</v>
      </c>
      <c r="P1261" s="2">
        <f t="shared" si="115"/>
        <v>215</v>
      </c>
      <c r="Q1261" s="2">
        <f t="shared" si="116"/>
        <v>365</v>
      </c>
      <c r="R1261" s="38">
        <f t="shared" si="117"/>
        <v>1.6610958904109587</v>
      </c>
      <c r="S1261" s="76">
        <f t="shared" si="118"/>
        <v>2.82</v>
      </c>
      <c r="T1261" s="38">
        <f>2.82/365*N1261+'Breakdown Log'!$H$28*P1261</f>
        <v>0</v>
      </c>
      <c r="U1261" s="78">
        <f>2.82/365*O1261+'Breakdown Log'!$H$28*Q1261</f>
        <v>0</v>
      </c>
    </row>
    <row r="1262" spans="2:21" ht="14.4" customHeight="1" x14ac:dyDescent="0.4">
      <c r="B1262" s="30">
        <f t="shared" si="119"/>
        <v>1261</v>
      </c>
      <c r="C1262" s="2" t="s">
        <v>36</v>
      </c>
      <c r="D1262" s="2" t="s">
        <v>1126</v>
      </c>
      <c r="E1262" s="2">
        <v>956</v>
      </c>
      <c r="F1262" s="2" t="s">
        <v>1126</v>
      </c>
      <c r="G1262" s="2">
        <v>1305</v>
      </c>
      <c r="H1262" s="2">
        <v>40</v>
      </c>
      <c r="I1262" s="2" t="s">
        <v>1160</v>
      </c>
      <c r="J1262" s="31">
        <v>42501</v>
      </c>
      <c r="K1262" s="31">
        <v>44347</v>
      </c>
      <c r="L1262" s="31">
        <v>44926</v>
      </c>
      <c r="M1262" s="2">
        <f t="shared" si="114"/>
        <v>580</v>
      </c>
      <c r="N1262" s="2">
        <f>IFERROR(VLOOKUP($G1262,'Breakdown Log'!$B$3:$E$940,2,FALSE),0)</f>
        <v>0</v>
      </c>
      <c r="O1262" s="2">
        <f>IFERROR(VLOOKUP($G1262,'Breakdown Log'!$B$3:$E$940,3,FALSE),0)</f>
        <v>0</v>
      </c>
      <c r="P1262" s="2">
        <f t="shared" si="115"/>
        <v>215</v>
      </c>
      <c r="Q1262" s="2">
        <f t="shared" si="116"/>
        <v>365</v>
      </c>
      <c r="R1262" s="38">
        <f t="shared" si="117"/>
        <v>1.6610958904109587</v>
      </c>
      <c r="S1262" s="76">
        <f t="shared" si="118"/>
        <v>2.82</v>
      </c>
      <c r="T1262" s="38">
        <f>2.82/365*N1262+'Breakdown Log'!$H$28*P1262</f>
        <v>0</v>
      </c>
      <c r="U1262" s="78">
        <f>2.82/365*O1262+'Breakdown Log'!$H$28*Q1262</f>
        <v>0</v>
      </c>
    </row>
    <row r="1263" spans="2:21" ht="14.4" customHeight="1" x14ac:dyDescent="0.4">
      <c r="B1263" s="30">
        <f t="shared" si="119"/>
        <v>1262</v>
      </c>
      <c r="C1263" s="2" t="s">
        <v>36</v>
      </c>
      <c r="D1263" s="2" t="s">
        <v>1126</v>
      </c>
      <c r="E1263" s="2">
        <v>956</v>
      </c>
      <c r="F1263" s="2" t="s">
        <v>1126</v>
      </c>
      <c r="G1263" s="2">
        <v>1306</v>
      </c>
      <c r="H1263" s="2">
        <v>41</v>
      </c>
      <c r="I1263" s="2" t="s">
        <v>1161</v>
      </c>
      <c r="J1263" s="31">
        <v>42501</v>
      </c>
      <c r="K1263" s="31">
        <v>44347</v>
      </c>
      <c r="L1263" s="31">
        <v>44926</v>
      </c>
      <c r="M1263" s="2">
        <f t="shared" si="114"/>
        <v>580</v>
      </c>
      <c r="N1263" s="2">
        <f>IFERROR(VLOOKUP($G1263,'Breakdown Log'!$B$3:$E$940,2,FALSE),0)</f>
        <v>0</v>
      </c>
      <c r="O1263" s="2">
        <f>IFERROR(VLOOKUP($G1263,'Breakdown Log'!$B$3:$E$940,3,FALSE),0)</f>
        <v>0</v>
      </c>
      <c r="P1263" s="2">
        <f t="shared" si="115"/>
        <v>215</v>
      </c>
      <c r="Q1263" s="2">
        <f t="shared" si="116"/>
        <v>365</v>
      </c>
      <c r="R1263" s="38">
        <f t="shared" si="117"/>
        <v>1.6610958904109587</v>
      </c>
      <c r="S1263" s="76">
        <f t="shared" si="118"/>
        <v>2.82</v>
      </c>
      <c r="T1263" s="38">
        <f>2.82/365*N1263+'Breakdown Log'!$H$28*P1263</f>
        <v>0</v>
      </c>
      <c r="U1263" s="78">
        <f>2.82/365*O1263+'Breakdown Log'!$H$28*Q1263</f>
        <v>0</v>
      </c>
    </row>
    <row r="1264" spans="2:21" ht="14.4" customHeight="1" x14ac:dyDescent="0.4">
      <c r="B1264" s="30">
        <f t="shared" si="119"/>
        <v>1263</v>
      </c>
      <c r="C1264" s="2" t="s">
        <v>36</v>
      </c>
      <c r="D1264" s="2" t="s">
        <v>1126</v>
      </c>
      <c r="E1264" s="2">
        <v>956</v>
      </c>
      <c r="F1264" s="2" t="s">
        <v>1126</v>
      </c>
      <c r="G1264" s="2">
        <v>1307</v>
      </c>
      <c r="H1264" s="2">
        <v>42</v>
      </c>
      <c r="I1264" s="2" t="s">
        <v>1162</v>
      </c>
      <c r="J1264" s="31">
        <v>42501</v>
      </c>
      <c r="K1264" s="31">
        <v>44347</v>
      </c>
      <c r="L1264" s="31">
        <v>44926</v>
      </c>
      <c r="M1264" s="2">
        <f t="shared" si="114"/>
        <v>580</v>
      </c>
      <c r="N1264" s="2">
        <f>IFERROR(VLOOKUP($G1264,'Breakdown Log'!$B$3:$E$940,2,FALSE),0)</f>
        <v>0</v>
      </c>
      <c r="O1264" s="2">
        <f>IFERROR(VLOOKUP($G1264,'Breakdown Log'!$B$3:$E$940,3,FALSE),0)</f>
        <v>0</v>
      </c>
      <c r="P1264" s="2">
        <f t="shared" si="115"/>
        <v>215</v>
      </c>
      <c r="Q1264" s="2">
        <f t="shared" si="116"/>
        <v>365</v>
      </c>
      <c r="R1264" s="38">
        <f t="shared" si="117"/>
        <v>1.6610958904109587</v>
      </c>
      <c r="S1264" s="76">
        <f t="shared" si="118"/>
        <v>2.82</v>
      </c>
      <c r="T1264" s="38">
        <f>2.82/365*N1264+'Breakdown Log'!$H$28*P1264</f>
        <v>0</v>
      </c>
      <c r="U1264" s="78">
        <f>2.82/365*O1264+'Breakdown Log'!$H$28*Q1264</f>
        <v>0</v>
      </c>
    </row>
    <row r="1265" spans="2:21" ht="14.4" customHeight="1" x14ac:dyDescent="0.4">
      <c r="B1265" s="30">
        <f t="shared" si="119"/>
        <v>1264</v>
      </c>
      <c r="C1265" s="2" t="s">
        <v>36</v>
      </c>
      <c r="D1265" s="2" t="s">
        <v>1126</v>
      </c>
      <c r="E1265" s="2">
        <v>956</v>
      </c>
      <c r="F1265" s="2" t="s">
        <v>1126</v>
      </c>
      <c r="G1265" s="2">
        <v>1308</v>
      </c>
      <c r="H1265" s="2">
        <v>43</v>
      </c>
      <c r="I1265" s="2" t="s">
        <v>1163</v>
      </c>
      <c r="J1265" s="31">
        <v>42386</v>
      </c>
      <c r="K1265" s="31">
        <v>44347</v>
      </c>
      <c r="L1265" s="31">
        <v>44926</v>
      </c>
      <c r="M1265" s="2">
        <f t="shared" si="114"/>
        <v>580</v>
      </c>
      <c r="N1265" s="2">
        <f>IFERROR(VLOOKUP($G1265,'Breakdown Log'!$B$3:$E$940,2,FALSE),0)</f>
        <v>0</v>
      </c>
      <c r="O1265" s="2">
        <f>IFERROR(VLOOKUP($G1265,'Breakdown Log'!$B$3:$E$940,3,FALSE),0)</f>
        <v>0</v>
      </c>
      <c r="P1265" s="2">
        <f t="shared" si="115"/>
        <v>215</v>
      </c>
      <c r="Q1265" s="2">
        <f t="shared" si="116"/>
        <v>365</v>
      </c>
      <c r="R1265" s="38">
        <f t="shared" si="117"/>
        <v>1.6610958904109587</v>
      </c>
      <c r="S1265" s="76">
        <f t="shared" si="118"/>
        <v>2.82</v>
      </c>
      <c r="T1265" s="38">
        <f>2.82/365*N1265+'Breakdown Log'!$H$28*P1265</f>
        <v>0</v>
      </c>
      <c r="U1265" s="78">
        <f>2.82/365*O1265+'Breakdown Log'!$H$28*Q1265</f>
        <v>0</v>
      </c>
    </row>
    <row r="1266" spans="2:21" ht="14.4" customHeight="1" x14ac:dyDescent="0.4">
      <c r="B1266" s="30">
        <f t="shared" si="119"/>
        <v>1265</v>
      </c>
      <c r="C1266" s="2" t="s">
        <v>36</v>
      </c>
      <c r="D1266" s="2" t="s">
        <v>1126</v>
      </c>
      <c r="E1266" s="2">
        <v>956</v>
      </c>
      <c r="F1266" s="2" t="s">
        <v>1126</v>
      </c>
      <c r="G1266" s="2">
        <v>1309</v>
      </c>
      <c r="H1266" s="2">
        <v>44</v>
      </c>
      <c r="I1266" s="2" t="s">
        <v>1164</v>
      </c>
      <c r="J1266" s="31">
        <v>42767</v>
      </c>
      <c r="K1266" s="31">
        <v>44347</v>
      </c>
      <c r="L1266" s="31">
        <v>44926</v>
      </c>
      <c r="M1266" s="2">
        <f t="shared" si="114"/>
        <v>580</v>
      </c>
      <c r="N1266" s="2">
        <f>IFERROR(VLOOKUP($G1266,'Breakdown Log'!$B$3:$E$940,2,FALSE),0)</f>
        <v>0</v>
      </c>
      <c r="O1266" s="2">
        <f>IFERROR(VLOOKUP($G1266,'Breakdown Log'!$B$3:$E$940,3,FALSE),0)</f>
        <v>0</v>
      </c>
      <c r="P1266" s="2">
        <f t="shared" si="115"/>
        <v>215</v>
      </c>
      <c r="Q1266" s="2">
        <f t="shared" si="116"/>
        <v>365</v>
      </c>
      <c r="R1266" s="38">
        <f t="shared" si="117"/>
        <v>1.6610958904109587</v>
      </c>
      <c r="S1266" s="76">
        <f t="shared" si="118"/>
        <v>2.82</v>
      </c>
      <c r="T1266" s="38">
        <f>2.82/365*N1266+'Breakdown Log'!$H$28*P1266</f>
        <v>0</v>
      </c>
      <c r="U1266" s="78">
        <f>2.82/365*O1266+'Breakdown Log'!$H$28*Q1266</f>
        <v>0</v>
      </c>
    </row>
    <row r="1267" spans="2:21" ht="14.4" customHeight="1" x14ac:dyDescent="0.4">
      <c r="B1267" s="30">
        <f t="shared" si="119"/>
        <v>1266</v>
      </c>
      <c r="C1267" s="2" t="s">
        <v>36</v>
      </c>
      <c r="D1267" s="2" t="s">
        <v>1126</v>
      </c>
      <c r="E1267" s="2">
        <v>956</v>
      </c>
      <c r="F1267" s="2" t="s">
        <v>1126</v>
      </c>
      <c r="G1267" s="2">
        <v>1310</v>
      </c>
      <c r="H1267" s="2">
        <v>45</v>
      </c>
      <c r="I1267" s="2" t="s">
        <v>1165</v>
      </c>
      <c r="J1267" s="31">
        <v>42386</v>
      </c>
      <c r="K1267" s="31">
        <v>44347</v>
      </c>
      <c r="L1267" s="31">
        <v>44926</v>
      </c>
      <c r="M1267" s="2">
        <f t="shared" si="114"/>
        <v>580</v>
      </c>
      <c r="N1267" s="2">
        <f>IFERROR(VLOOKUP($G1267,'Breakdown Log'!$B$3:$E$940,2,FALSE),0)</f>
        <v>0</v>
      </c>
      <c r="O1267" s="2">
        <f>IFERROR(VLOOKUP($G1267,'Breakdown Log'!$B$3:$E$940,3,FALSE),0)</f>
        <v>0</v>
      </c>
      <c r="P1267" s="2">
        <f t="shared" si="115"/>
        <v>215</v>
      </c>
      <c r="Q1267" s="2">
        <f t="shared" si="116"/>
        <v>365</v>
      </c>
      <c r="R1267" s="38">
        <f t="shared" si="117"/>
        <v>1.6610958904109587</v>
      </c>
      <c r="S1267" s="76">
        <f t="shared" si="118"/>
        <v>2.82</v>
      </c>
      <c r="T1267" s="38">
        <f>2.82/365*N1267+'Breakdown Log'!$H$28*P1267</f>
        <v>0</v>
      </c>
      <c r="U1267" s="78">
        <f>2.82/365*O1267+'Breakdown Log'!$H$28*Q1267</f>
        <v>0</v>
      </c>
    </row>
    <row r="1268" spans="2:21" ht="14.4" customHeight="1" x14ac:dyDescent="0.4">
      <c r="B1268" s="30">
        <f t="shared" si="119"/>
        <v>1267</v>
      </c>
      <c r="C1268" s="2" t="s">
        <v>36</v>
      </c>
      <c r="D1268" s="2" t="s">
        <v>1126</v>
      </c>
      <c r="E1268" s="2">
        <v>956</v>
      </c>
      <c r="F1268" s="2" t="s">
        <v>1126</v>
      </c>
      <c r="G1268" s="2">
        <v>1311</v>
      </c>
      <c r="H1268" s="2">
        <v>46</v>
      </c>
      <c r="I1268" s="2" t="s">
        <v>1166</v>
      </c>
      <c r="J1268" s="31">
        <v>42386</v>
      </c>
      <c r="K1268" s="31">
        <v>44347</v>
      </c>
      <c r="L1268" s="31">
        <v>44926</v>
      </c>
      <c r="M1268" s="2">
        <f t="shared" si="114"/>
        <v>580</v>
      </c>
      <c r="N1268" s="2">
        <f>IFERROR(VLOOKUP($G1268,'Breakdown Log'!$B$3:$E$940,2,FALSE),0)</f>
        <v>0</v>
      </c>
      <c r="O1268" s="2">
        <f>IFERROR(VLOOKUP($G1268,'Breakdown Log'!$B$3:$E$940,3,FALSE),0)</f>
        <v>0</v>
      </c>
      <c r="P1268" s="2">
        <f t="shared" si="115"/>
        <v>215</v>
      </c>
      <c r="Q1268" s="2">
        <f t="shared" si="116"/>
        <v>365</v>
      </c>
      <c r="R1268" s="38">
        <f t="shared" si="117"/>
        <v>1.6610958904109587</v>
      </c>
      <c r="S1268" s="76">
        <f t="shared" si="118"/>
        <v>2.82</v>
      </c>
      <c r="T1268" s="38">
        <f>2.82/365*N1268+'Breakdown Log'!$H$28*P1268</f>
        <v>0</v>
      </c>
      <c r="U1268" s="78">
        <f>2.82/365*O1268+'Breakdown Log'!$H$28*Q1268</f>
        <v>0</v>
      </c>
    </row>
    <row r="1269" spans="2:21" ht="14.4" customHeight="1" x14ac:dyDescent="0.4">
      <c r="B1269" s="30">
        <f t="shared" si="119"/>
        <v>1268</v>
      </c>
      <c r="C1269" s="2" t="s">
        <v>36</v>
      </c>
      <c r="D1269" s="2" t="s">
        <v>1126</v>
      </c>
      <c r="E1269" s="2">
        <v>956</v>
      </c>
      <c r="F1269" s="2" t="s">
        <v>1126</v>
      </c>
      <c r="G1269" s="2">
        <v>1312</v>
      </c>
      <c r="H1269" s="2">
        <v>8</v>
      </c>
      <c r="I1269" s="2" t="s">
        <v>1167</v>
      </c>
      <c r="J1269" s="31">
        <v>42384</v>
      </c>
      <c r="K1269" s="31">
        <v>44347</v>
      </c>
      <c r="L1269" s="31">
        <v>44926</v>
      </c>
      <c r="M1269" s="2">
        <f t="shared" si="114"/>
        <v>580</v>
      </c>
      <c r="N1269" s="2">
        <f>IFERROR(VLOOKUP($G1269,'Breakdown Log'!$B$3:$E$940,2,FALSE),0)</f>
        <v>0</v>
      </c>
      <c r="O1269" s="2">
        <f>IFERROR(VLOOKUP($G1269,'Breakdown Log'!$B$3:$E$940,3,FALSE),0)</f>
        <v>5</v>
      </c>
      <c r="P1269" s="2">
        <f t="shared" si="115"/>
        <v>215</v>
      </c>
      <c r="Q1269" s="2">
        <f t="shared" si="116"/>
        <v>360</v>
      </c>
      <c r="R1269" s="38">
        <f t="shared" si="117"/>
        <v>1.6610958904109587</v>
      </c>
      <c r="S1269" s="76">
        <f t="shared" si="118"/>
        <v>2.82</v>
      </c>
      <c r="T1269" s="38">
        <f>2.82/365*N1269+'Breakdown Log'!$H$28*P1269</f>
        <v>0</v>
      </c>
      <c r="U1269" s="78">
        <f>2.82/365*O1269+'Breakdown Log'!$H$28*Q1269</f>
        <v>3.8630136986301369E-2</v>
      </c>
    </row>
    <row r="1270" spans="2:21" ht="14.4" customHeight="1" x14ac:dyDescent="0.4">
      <c r="B1270" s="30">
        <f t="shared" si="119"/>
        <v>1269</v>
      </c>
      <c r="C1270" s="2" t="s">
        <v>49</v>
      </c>
      <c r="D1270" s="2" t="s">
        <v>1062</v>
      </c>
      <c r="E1270" s="2">
        <v>1086</v>
      </c>
      <c r="F1270" s="2" t="s">
        <v>1063</v>
      </c>
      <c r="G1270" s="2">
        <v>1313</v>
      </c>
      <c r="H1270" s="2">
        <v>28</v>
      </c>
      <c r="I1270" s="2" t="s">
        <v>102</v>
      </c>
      <c r="J1270" s="31">
        <v>42306</v>
      </c>
      <c r="K1270" s="31">
        <v>44347</v>
      </c>
      <c r="L1270" s="31">
        <v>44926</v>
      </c>
      <c r="M1270" s="2">
        <f t="shared" si="114"/>
        <v>580</v>
      </c>
      <c r="N1270" s="2">
        <f>IFERROR(VLOOKUP($G1270,'Breakdown Log'!$B$3:$E$940,2,FALSE),0)</f>
        <v>0</v>
      </c>
      <c r="O1270" s="2">
        <f>IFERROR(VLOOKUP($G1270,'Breakdown Log'!$B$3:$E$940,3,FALSE),0)</f>
        <v>0</v>
      </c>
      <c r="P1270" s="2">
        <f t="shared" si="115"/>
        <v>215</v>
      </c>
      <c r="Q1270" s="2">
        <f t="shared" si="116"/>
        <v>365</v>
      </c>
      <c r="R1270" s="38">
        <f t="shared" si="117"/>
        <v>1.6610958904109587</v>
      </c>
      <c r="S1270" s="76">
        <f t="shared" si="118"/>
        <v>2.82</v>
      </c>
      <c r="T1270" s="38">
        <f>2.82/365*N1270+'Breakdown Log'!$H$28*P1270</f>
        <v>0</v>
      </c>
      <c r="U1270" s="78">
        <f>2.82/365*O1270+'Breakdown Log'!$H$28*Q1270</f>
        <v>0</v>
      </c>
    </row>
    <row r="1271" spans="2:21" ht="14.4" customHeight="1" x14ac:dyDescent="0.4">
      <c r="B1271" s="30">
        <f t="shared" si="119"/>
        <v>1270</v>
      </c>
      <c r="C1271" s="2" t="s">
        <v>49</v>
      </c>
      <c r="D1271" s="2" t="s">
        <v>1062</v>
      </c>
      <c r="E1271" s="2">
        <v>1086</v>
      </c>
      <c r="F1271" s="2" t="s">
        <v>1063</v>
      </c>
      <c r="G1271" s="2">
        <v>1314</v>
      </c>
      <c r="H1271" s="2">
        <v>29</v>
      </c>
      <c r="I1271" s="2" t="s">
        <v>191</v>
      </c>
      <c r="J1271" s="31">
        <v>42277</v>
      </c>
      <c r="K1271" s="31">
        <v>44347</v>
      </c>
      <c r="L1271" s="31">
        <v>44926</v>
      </c>
      <c r="M1271" s="2">
        <f t="shared" si="114"/>
        <v>580</v>
      </c>
      <c r="N1271" s="2">
        <f>IFERROR(VLOOKUP($G1271,'Breakdown Log'!$B$3:$E$940,2,FALSE),0)</f>
        <v>0</v>
      </c>
      <c r="O1271" s="2">
        <f>IFERROR(VLOOKUP($G1271,'Breakdown Log'!$B$3:$E$940,3,FALSE),0)</f>
        <v>0</v>
      </c>
      <c r="P1271" s="2">
        <f t="shared" si="115"/>
        <v>215</v>
      </c>
      <c r="Q1271" s="2">
        <f t="shared" si="116"/>
        <v>365</v>
      </c>
      <c r="R1271" s="38">
        <f t="shared" si="117"/>
        <v>1.6610958904109587</v>
      </c>
      <c r="S1271" s="76">
        <f t="shared" si="118"/>
        <v>2.82</v>
      </c>
      <c r="T1271" s="38">
        <f>2.82/365*N1271+'Breakdown Log'!$H$28*P1271</f>
        <v>0</v>
      </c>
      <c r="U1271" s="78">
        <f>2.82/365*O1271+'Breakdown Log'!$H$28*Q1271</f>
        <v>0</v>
      </c>
    </row>
    <row r="1272" spans="2:21" ht="14.4" customHeight="1" x14ac:dyDescent="0.4">
      <c r="B1272" s="30">
        <f t="shared" si="119"/>
        <v>1271</v>
      </c>
      <c r="C1272" s="2" t="s">
        <v>49</v>
      </c>
      <c r="D1272" s="2" t="s">
        <v>1062</v>
      </c>
      <c r="E1272" s="2">
        <v>1086</v>
      </c>
      <c r="F1272" s="2" t="s">
        <v>1063</v>
      </c>
      <c r="G1272" s="2">
        <v>1315</v>
      </c>
      <c r="H1272" s="2">
        <v>30</v>
      </c>
      <c r="I1272" s="2" t="s">
        <v>582</v>
      </c>
      <c r="J1272" s="31">
        <v>42462</v>
      </c>
      <c r="K1272" s="31">
        <v>44347</v>
      </c>
      <c r="L1272" s="31">
        <v>44926</v>
      </c>
      <c r="M1272" s="2">
        <f t="shared" si="114"/>
        <v>580</v>
      </c>
      <c r="N1272" s="2">
        <f>IFERROR(VLOOKUP($G1272,'Breakdown Log'!$B$3:$E$940,2,FALSE),0)</f>
        <v>0</v>
      </c>
      <c r="O1272" s="2">
        <f>IFERROR(VLOOKUP($G1272,'Breakdown Log'!$B$3:$E$940,3,FALSE),0)</f>
        <v>0</v>
      </c>
      <c r="P1272" s="2">
        <f t="shared" si="115"/>
        <v>215</v>
      </c>
      <c r="Q1272" s="2">
        <f t="shared" si="116"/>
        <v>365</v>
      </c>
      <c r="R1272" s="38">
        <f t="shared" si="117"/>
        <v>1.6610958904109587</v>
      </c>
      <c r="S1272" s="76">
        <f t="shared" si="118"/>
        <v>2.82</v>
      </c>
      <c r="T1272" s="38">
        <f>2.82/365*N1272+'Breakdown Log'!$H$28*P1272</f>
        <v>0</v>
      </c>
      <c r="U1272" s="78">
        <f>2.82/365*O1272+'Breakdown Log'!$H$28*Q1272</f>
        <v>0</v>
      </c>
    </row>
    <row r="1273" spans="2:21" ht="14.4" customHeight="1" x14ac:dyDescent="0.4">
      <c r="B1273" s="30">
        <f t="shared" si="119"/>
        <v>1272</v>
      </c>
      <c r="C1273" s="2" t="s">
        <v>302</v>
      </c>
      <c r="D1273" s="2" t="s">
        <v>875</v>
      </c>
      <c r="E1273" s="2">
        <v>1038</v>
      </c>
      <c r="F1273" s="2" t="s">
        <v>875</v>
      </c>
      <c r="G1273" s="2">
        <v>1316</v>
      </c>
      <c r="H1273" s="2">
        <v>13</v>
      </c>
      <c r="I1273" s="2" t="s">
        <v>1168</v>
      </c>
      <c r="J1273" s="31">
        <v>42866</v>
      </c>
      <c r="K1273" s="31">
        <v>44347</v>
      </c>
      <c r="L1273" s="31">
        <v>44926</v>
      </c>
      <c r="M1273" s="2">
        <f t="shared" si="114"/>
        <v>580</v>
      </c>
      <c r="N1273" s="2">
        <f>IFERROR(VLOOKUP($G1273,'Breakdown Log'!$B$3:$E$940,2,FALSE),0)</f>
        <v>0</v>
      </c>
      <c r="O1273" s="2">
        <f>IFERROR(VLOOKUP($G1273,'Breakdown Log'!$B$3:$E$940,3,FALSE),0)</f>
        <v>0</v>
      </c>
      <c r="P1273" s="2">
        <f t="shared" si="115"/>
        <v>215</v>
      </c>
      <c r="Q1273" s="2">
        <f t="shared" si="116"/>
        <v>365</v>
      </c>
      <c r="R1273" s="38">
        <f t="shared" si="117"/>
        <v>1.6610958904109587</v>
      </c>
      <c r="S1273" s="76">
        <f t="shared" si="118"/>
        <v>2.82</v>
      </c>
      <c r="T1273" s="38">
        <f>2.82/365*N1273+'Breakdown Log'!$H$28*P1273</f>
        <v>0</v>
      </c>
      <c r="U1273" s="78">
        <f>2.82/365*O1273+'Breakdown Log'!$H$28*Q1273</f>
        <v>0</v>
      </c>
    </row>
    <row r="1274" spans="2:21" ht="14.4" customHeight="1" x14ac:dyDescent="0.4">
      <c r="B1274" s="30">
        <f t="shared" si="119"/>
        <v>1273</v>
      </c>
      <c r="C1274" s="2" t="s">
        <v>302</v>
      </c>
      <c r="D1274" s="2" t="s">
        <v>875</v>
      </c>
      <c r="E1274" s="2">
        <v>1038</v>
      </c>
      <c r="F1274" s="2" t="s">
        <v>875</v>
      </c>
      <c r="G1274" s="2">
        <v>1317</v>
      </c>
      <c r="H1274" s="2">
        <v>14</v>
      </c>
      <c r="I1274" s="2" t="s">
        <v>1091</v>
      </c>
      <c r="J1274" s="31">
        <v>42835</v>
      </c>
      <c r="K1274" s="31">
        <v>44347</v>
      </c>
      <c r="L1274" s="31">
        <v>44926</v>
      </c>
      <c r="M1274" s="2">
        <f t="shared" si="114"/>
        <v>580</v>
      </c>
      <c r="N1274" s="2">
        <f>IFERROR(VLOOKUP($G1274,'Breakdown Log'!$B$3:$E$940,2,FALSE),0)</f>
        <v>215</v>
      </c>
      <c r="O1274" s="2">
        <f>IFERROR(VLOOKUP($G1274,'Breakdown Log'!$B$3:$E$940,3,FALSE),0)</f>
        <v>365</v>
      </c>
      <c r="P1274" s="2">
        <f t="shared" si="115"/>
        <v>0</v>
      </c>
      <c r="Q1274" s="2">
        <f t="shared" si="116"/>
        <v>0</v>
      </c>
      <c r="R1274" s="38">
        <f t="shared" si="117"/>
        <v>1.6610958904109587</v>
      </c>
      <c r="S1274" s="76">
        <f t="shared" si="118"/>
        <v>2.82</v>
      </c>
      <c r="T1274" s="38">
        <f>2.82/365*N1274+'Breakdown Log'!$H$28*P1274</f>
        <v>1.6610958904109587</v>
      </c>
      <c r="U1274" s="78">
        <f>2.82/365*O1274+'Breakdown Log'!$H$28*Q1274</f>
        <v>2.82</v>
      </c>
    </row>
    <row r="1275" spans="2:21" ht="14.4" customHeight="1" x14ac:dyDescent="0.4">
      <c r="B1275" s="30">
        <f t="shared" si="119"/>
        <v>1274</v>
      </c>
      <c r="C1275" s="2" t="s">
        <v>302</v>
      </c>
      <c r="D1275" s="2" t="s">
        <v>875</v>
      </c>
      <c r="E1275" s="2">
        <v>1038</v>
      </c>
      <c r="F1275" s="2" t="s">
        <v>875</v>
      </c>
      <c r="G1275" s="2">
        <v>1318</v>
      </c>
      <c r="H1275" s="2">
        <v>15</v>
      </c>
      <c r="I1275" s="2" t="s">
        <v>1169</v>
      </c>
      <c r="J1275" s="31">
        <v>42927</v>
      </c>
      <c r="K1275" s="31">
        <v>44347</v>
      </c>
      <c r="L1275" s="31">
        <v>44926</v>
      </c>
      <c r="M1275" s="2">
        <f t="shared" si="114"/>
        <v>580</v>
      </c>
      <c r="N1275" s="2">
        <f>IFERROR(VLOOKUP($G1275,'Breakdown Log'!$B$3:$E$940,2,FALSE),0)</f>
        <v>0</v>
      </c>
      <c r="O1275" s="2">
        <f>IFERROR(VLOOKUP($G1275,'Breakdown Log'!$B$3:$E$940,3,FALSE),0)</f>
        <v>0</v>
      </c>
      <c r="P1275" s="2">
        <f t="shared" si="115"/>
        <v>215</v>
      </c>
      <c r="Q1275" s="2">
        <f t="shared" si="116"/>
        <v>365</v>
      </c>
      <c r="R1275" s="38">
        <f t="shared" si="117"/>
        <v>1.6610958904109587</v>
      </c>
      <c r="S1275" s="76">
        <f t="shared" si="118"/>
        <v>2.82</v>
      </c>
      <c r="T1275" s="38">
        <f>2.82/365*N1275+'Breakdown Log'!$H$28*P1275</f>
        <v>0</v>
      </c>
      <c r="U1275" s="78">
        <f>2.82/365*O1275+'Breakdown Log'!$H$28*Q1275</f>
        <v>0</v>
      </c>
    </row>
    <row r="1276" spans="2:21" ht="14.4" customHeight="1" x14ac:dyDescent="0.4">
      <c r="B1276" s="30">
        <f t="shared" si="119"/>
        <v>1275</v>
      </c>
      <c r="C1276" s="2" t="s">
        <v>302</v>
      </c>
      <c r="D1276" s="2" t="s">
        <v>875</v>
      </c>
      <c r="E1276" s="2">
        <v>1038</v>
      </c>
      <c r="F1276" s="2" t="s">
        <v>875</v>
      </c>
      <c r="G1276" s="2">
        <v>1319</v>
      </c>
      <c r="H1276" s="2">
        <v>16</v>
      </c>
      <c r="I1276" s="2" t="s">
        <v>1170</v>
      </c>
      <c r="J1276" s="31">
        <v>42370</v>
      </c>
      <c r="K1276" s="31">
        <v>44347</v>
      </c>
      <c r="L1276" s="31">
        <v>44926</v>
      </c>
      <c r="M1276" s="2">
        <f t="shared" si="114"/>
        <v>580</v>
      </c>
      <c r="N1276" s="2">
        <f>IFERROR(VLOOKUP($G1276,'Breakdown Log'!$B$3:$E$940,2,FALSE),0)</f>
        <v>0</v>
      </c>
      <c r="O1276" s="2">
        <f>IFERROR(VLOOKUP($G1276,'Breakdown Log'!$B$3:$E$940,3,FALSE),0)</f>
        <v>0</v>
      </c>
      <c r="P1276" s="2">
        <f t="shared" si="115"/>
        <v>215</v>
      </c>
      <c r="Q1276" s="2">
        <f t="shared" si="116"/>
        <v>365</v>
      </c>
      <c r="R1276" s="38">
        <f t="shared" si="117"/>
        <v>1.6610958904109587</v>
      </c>
      <c r="S1276" s="76">
        <f t="shared" si="118"/>
        <v>2.82</v>
      </c>
      <c r="T1276" s="38">
        <f>2.82/365*N1276+'Breakdown Log'!$H$28*P1276</f>
        <v>0</v>
      </c>
      <c r="U1276" s="78">
        <f>2.82/365*O1276+'Breakdown Log'!$H$28*Q1276</f>
        <v>0</v>
      </c>
    </row>
    <row r="1277" spans="2:21" ht="14.4" customHeight="1" x14ac:dyDescent="0.4">
      <c r="B1277" s="30">
        <f t="shared" si="119"/>
        <v>1276</v>
      </c>
      <c r="C1277" s="2" t="s">
        <v>302</v>
      </c>
      <c r="D1277" s="2" t="s">
        <v>875</v>
      </c>
      <c r="E1277" s="2">
        <v>1038</v>
      </c>
      <c r="F1277" s="2" t="s">
        <v>875</v>
      </c>
      <c r="G1277" s="2">
        <v>1320</v>
      </c>
      <c r="H1277" s="2">
        <v>17</v>
      </c>
      <c r="I1277" s="2" t="s">
        <v>1112</v>
      </c>
      <c r="J1277" s="31">
        <v>42370</v>
      </c>
      <c r="K1277" s="31">
        <v>44347</v>
      </c>
      <c r="L1277" s="31">
        <v>44926</v>
      </c>
      <c r="M1277" s="2">
        <f t="shared" si="114"/>
        <v>580</v>
      </c>
      <c r="N1277" s="2">
        <f>IFERROR(VLOOKUP($G1277,'Breakdown Log'!$B$3:$E$940,2,FALSE),0)</f>
        <v>0</v>
      </c>
      <c r="O1277" s="2">
        <f>IFERROR(VLOOKUP($G1277,'Breakdown Log'!$B$3:$E$940,3,FALSE),0)</f>
        <v>0</v>
      </c>
      <c r="P1277" s="2">
        <f t="shared" si="115"/>
        <v>215</v>
      </c>
      <c r="Q1277" s="2">
        <f t="shared" si="116"/>
        <v>365</v>
      </c>
      <c r="R1277" s="38">
        <f t="shared" si="117"/>
        <v>1.6610958904109587</v>
      </c>
      <c r="S1277" s="76">
        <f t="shared" si="118"/>
        <v>2.82</v>
      </c>
      <c r="T1277" s="38">
        <f>2.82/365*N1277+'Breakdown Log'!$H$28*P1277</f>
        <v>0</v>
      </c>
      <c r="U1277" s="78">
        <f>2.82/365*O1277+'Breakdown Log'!$H$28*Q1277</f>
        <v>0</v>
      </c>
    </row>
    <row r="1278" spans="2:21" ht="14.4" customHeight="1" x14ac:dyDescent="0.4">
      <c r="B1278" s="30">
        <f t="shared" si="119"/>
        <v>1277</v>
      </c>
      <c r="C1278" s="2" t="s">
        <v>302</v>
      </c>
      <c r="D1278" s="2" t="s">
        <v>875</v>
      </c>
      <c r="E1278" s="2">
        <v>1038</v>
      </c>
      <c r="F1278" s="2" t="s">
        <v>875</v>
      </c>
      <c r="G1278" s="2">
        <v>1321</v>
      </c>
      <c r="H1278" s="2">
        <v>18</v>
      </c>
      <c r="I1278" s="2" t="s">
        <v>1171</v>
      </c>
      <c r="J1278" s="31">
        <v>42904</v>
      </c>
      <c r="K1278" s="31">
        <v>44347</v>
      </c>
      <c r="L1278" s="31">
        <v>44926</v>
      </c>
      <c r="M1278" s="2">
        <f t="shared" si="114"/>
        <v>580</v>
      </c>
      <c r="N1278" s="2">
        <f>IFERROR(VLOOKUP($G1278,'Breakdown Log'!$B$3:$E$940,2,FALSE),0)</f>
        <v>0</v>
      </c>
      <c r="O1278" s="2">
        <f>IFERROR(VLOOKUP($G1278,'Breakdown Log'!$B$3:$E$940,3,FALSE),0)</f>
        <v>0</v>
      </c>
      <c r="P1278" s="2">
        <f t="shared" si="115"/>
        <v>215</v>
      </c>
      <c r="Q1278" s="2">
        <f t="shared" si="116"/>
        <v>365</v>
      </c>
      <c r="R1278" s="38">
        <f t="shared" si="117"/>
        <v>1.6610958904109587</v>
      </c>
      <c r="S1278" s="76">
        <f t="shared" si="118"/>
        <v>2.82</v>
      </c>
      <c r="T1278" s="38">
        <f>2.82/365*N1278+'Breakdown Log'!$H$28*P1278</f>
        <v>0</v>
      </c>
      <c r="U1278" s="78">
        <f>2.82/365*O1278+'Breakdown Log'!$H$28*Q1278</f>
        <v>0</v>
      </c>
    </row>
    <row r="1279" spans="2:21" ht="14.4" customHeight="1" x14ac:dyDescent="0.4">
      <c r="B1279" s="30">
        <f t="shared" si="119"/>
        <v>1278</v>
      </c>
      <c r="C1279" s="2" t="s">
        <v>302</v>
      </c>
      <c r="D1279" s="2" t="s">
        <v>875</v>
      </c>
      <c r="E1279" s="2">
        <v>1038</v>
      </c>
      <c r="F1279" s="2" t="s">
        <v>875</v>
      </c>
      <c r="G1279" s="2">
        <v>1322</v>
      </c>
      <c r="H1279" s="2">
        <v>19</v>
      </c>
      <c r="I1279" s="2" t="s">
        <v>1172</v>
      </c>
      <c r="J1279" s="31">
        <v>42929</v>
      </c>
      <c r="K1279" s="31">
        <v>44347</v>
      </c>
      <c r="L1279" s="31">
        <v>44926</v>
      </c>
      <c r="M1279" s="2">
        <f t="shared" si="114"/>
        <v>580</v>
      </c>
      <c r="N1279" s="2">
        <f>IFERROR(VLOOKUP($G1279,'Breakdown Log'!$B$3:$E$940,2,FALSE),0)</f>
        <v>0</v>
      </c>
      <c r="O1279" s="2">
        <f>IFERROR(VLOOKUP($G1279,'Breakdown Log'!$B$3:$E$940,3,FALSE),0)</f>
        <v>0</v>
      </c>
      <c r="P1279" s="2">
        <f t="shared" si="115"/>
        <v>215</v>
      </c>
      <c r="Q1279" s="2">
        <f t="shared" si="116"/>
        <v>365</v>
      </c>
      <c r="R1279" s="38">
        <f t="shared" si="117"/>
        <v>1.6610958904109587</v>
      </c>
      <c r="S1279" s="76">
        <f t="shared" si="118"/>
        <v>2.82</v>
      </c>
      <c r="T1279" s="38">
        <f>2.82/365*N1279+'Breakdown Log'!$H$28*P1279</f>
        <v>0</v>
      </c>
      <c r="U1279" s="78">
        <f>2.82/365*O1279+'Breakdown Log'!$H$28*Q1279</f>
        <v>0</v>
      </c>
    </row>
    <row r="1280" spans="2:21" ht="14.4" customHeight="1" x14ac:dyDescent="0.4">
      <c r="B1280" s="30">
        <f t="shared" si="119"/>
        <v>1279</v>
      </c>
      <c r="C1280" s="2" t="s">
        <v>302</v>
      </c>
      <c r="D1280" s="2" t="s">
        <v>875</v>
      </c>
      <c r="E1280" s="2">
        <v>1038</v>
      </c>
      <c r="F1280" s="2" t="s">
        <v>875</v>
      </c>
      <c r="G1280" s="2">
        <v>1323</v>
      </c>
      <c r="H1280" s="2">
        <v>20</v>
      </c>
      <c r="I1280" s="2" t="s">
        <v>1173</v>
      </c>
      <c r="J1280" s="31">
        <v>42370</v>
      </c>
      <c r="K1280" s="31">
        <v>44347</v>
      </c>
      <c r="L1280" s="31">
        <v>44926</v>
      </c>
      <c r="M1280" s="2">
        <f t="shared" si="114"/>
        <v>580</v>
      </c>
      <c r="N1280" s="2">
        <f>IFERROR(VLOOKUP($G1280,'Breakdown Log'!$B$3:$E$940,2,FALSE),0)</f>
        <v>0</v>
      </c>
      <c r="O1280" s="2">
        <f>IFERROR(VLOOKUP($G1280,'Breakdown Log'!$B$3:$E$940,3,FALSE),0)</f>
        <v>0</v>
      </c>
      <c r="P1280" s="2">
        <f t="shared" si="115"/>
        <v>215</v>
      </c>
      <c r="Q1280" s="2">
        <f t="shared" si="116"/>
        <v>365</v>
      </c>
      <c r="R1280" s="38">
        <f t="shared" si="117"/>
        <v>1.6610958904109587</v>
      </c>
      <c r="S1280" s="76">
        <f t="shared" si="118"/>
        <v>2.82</v>
      </c>
      <c r="T1280" s="38">
        <f>2.82/365*N1280+'Breakdown Log'!$H$28*P1280</f>
        <v>0</v>
      </c>
      <c r="U1280" s="78">
        <f>2.82/365*O1280+'Breakdown Log'!$H$28*Q1280</f>
        <v>0</v>
      </c>
    </row>
    <row r="1281" spans="2:21" ht="14.4" customHeight="1" x14ac:dyDescent="0.4">
      <c r="B1281" s="30">
        <f t="shared" si="119"/>
        <v>1280</v>
      </c>
      <c r="C1281" s="2" t="s">
        <v>45</v>
      </c>
      <c r="D1281" s="2" t="s">
        <v>921</v>
      </c>
      <c r="E1281" s="2">
        <v>30</v>
      </c>
      <c r="F1281" s="2" t="s">
        <v>922</v>
      </c>
      <c r="G1281" s="2">
        <v>1324</v>
      </c>
      <c r="H1281" s="2">
        <v>31</v>
      </c>
      <c r="I1281" s="2" t="s">
        <v>1174</v>
      </c>
      <c r="J1281" s="31">
        <v>42275</v>
      </c>
      <c r="K1281" s="31">
        <v>44347</v>
      </c>
      <c r="L1281" s="31">
        <v>44926</v>
      </c>
      <c r="M1281" s="2">
        <f t="shared" si="114"/>
        <v>580</v>
      </c>
      <c r="N1281" s="2">
        <f>IFERROR(VLOOKUP($G1281,'Breakdown Log'!$B$3:$E$940,2,FALSE),0)</f>
        <v>0</v>
      </c>
      <c r="O1281" s="2">
        <f>IFERROR(VLOOKUP($G1281,'Breakdown Log'!$B$3:$E$940,3,FALSE),0)</f>
        <v>0</v>
      </c>
      <c r="P1281" s="2">
        <f t="shared" si="115"/>
        <v>215</v>
      </c>
      <c r="Q1281" s="2">
        <f t="shared" si="116"/>
        <v>365</v>
      </c>
      <c r="R1281" s="38">
        <f t="shared" si="117"/>
        <v>1.6610958904109587</v>
      </c>
      <c r="S1281" s="76">
        <f t="shared" si="118"/>
        <v>2.82</v>
      </c>
      <c r="T1281" s="38">
        <f>2.82/365*N1281+'Breakdown Log'!$H$28*P1281</f>
        <v>0</v>
      </c>
      <c r="U1281" s="78">
        <f>2.82/365*O1281+'Breakdown Log'!$H$28*Q1281</f>
        <v>0</v>
      </c>
    </row>
    <row r="1282" spans="2:21" ht="14.4" customHeight="1" x14ac:dyDescent="0.4">
      <c r="B1282" s="30">
        <f t="shared" si="119"/>
        <v>1281</v>
      </c>
      <c r="C1282" s="2" t="s">
        <v>45</v>
      </c>
      <c r="D1282" s="2" t="s">
        <v>921</v>
      </c>
      <c r="E1282" s="2">
        <v>30</v>
      </c>
      <c r="F1282" s="2" t="s">
        <v>922</v>
      </c>
      <c r="G1282" s="2">
        <v>1325</v>
      </c>
      <c r="H1282" s="2">
        <v>32</v>
      </c>
      <c r="I1282" s="2" t="s">
        <v>1175</v>
      </c>
      <c r="J1282" s="31">
        <v>42917</v>
      </c>
      <c r="K1282" s="31">
        <v>44347</v>
      </c>
      <c r="L1282" s="31">
        <v>44926</v>
      </c>
      <c r="M1282" s="2">
        <f t="shared" ref="M1282:M1345" si="120">IFERROR(L1282-K1282+1,0)</f>
        <v>580</v>
      </c>
      <c r="N1282" s="2">
        <f>IFERROR(VLOOKUP($G1282,'Breakdown Log'!$B$3:$E$940,2,FALSE),0)</f>
        <v>0</v>
      </c>
      <c r="O1282" s="2">
        <f>IFERROR(VLOOKUP($G1282,'Breakdown Log'!$B$3:$E$940,3,FALSE),0)</f>
        <v>0</v>
      </c>
      <c r="P1282" s="2">
        <f t="shared" si="115"/>
        <v>215</v>
      </c>
      <c r="Q1282" s="2">
        <f t="shared" si="116"/>
        <v>365</v>
      </c>
      <c r="R1282" s="38">
        <f t="shared" si="117"/>
        <v>1.6610958904109587</v>
      </c>
      <c r="S1282" s="76">
        <f t="shared" si="118"/>
        <v>2.82</v>
      </c>
      <c r="T1282" s="38">
        <f>2.82/365*N1282+'Breakdown Log'!$H$28*P1282</f>
        <v>0</v>
      </c>
      <c r="U1282" s="78">
        <f>2.82/365*O1282+'Breakdown Log'!$H$28*Q1282</f>
        <v>0</v>
      </c>
    </row>
    <row r="1283" spans="2:21" ht="14.4" customHeight="1" x14ac:dyDescent="0.4">
      <c r="B1283" s="30">
        <f t="shared" si="119"/>
        <v>1282</v>
      </c>
      <c r="C1283" s="2" t="s">
        <v>45</v>
      </c>
      <c r="D1283" s="2" t="s">
        <v>921</v>
      </c>
      <c r="E1283" s="2">
        <v>30</v>
      </c>
      <c r="F1283" s="2" t="s">
        <v>922</v>
      </c>
      <c r="G1283" s="2">
        <v>1326</v>
      </c>
      <c r="H1283" s="2">
        <v>33</v>
      </c>
      <c r="I1283" s="2" t="s">
        <v>1176</v>
      </c>
      <c r="J1283" s="31">
        <v>42276</v>
      </c>
      <c r="K1283" s="31">
        <v>44347</v>
      </c>
      <c r="L1283" s="31">
        <v>44926</v>
      </c>
      <c r="M1283" s="2">
        <f t="shared" si="120"/>
        <v>580</v>
      </c>
      <c r="N1283" s="2">
        <f>IFERROR(VLOOKUP($G1283,'Breakdown Log'!$B$3:$E$940,2,FALSE),0)</f>
        <v>0</v>
      </c>
      <c r="O1283" s="2">
        <f>IFERROR(VLOOKUP($G1283,'Breakdown Log'!$B$3:$E$940,3,FALSE),0)</f>
        <v>0</v>
      </c>
      <c r="P1283" s="2">
        <f t="shared" ref="P1283:P1346" si="121">DATE(2021,12,31)-DATE(2021,5,31)+1-N1283</f>
        <v>215</v>
      </c>
      <c r="Q1283" s="2">
        <f t="shared" ref="Q1283:Q1346" si="122">365-O1283</f>
        <v>365</v>
      </c>
      <c r="R1283" s="38">
        <f t="shared" ref="R1283:R1346" si="123">2.82/365*215</f>
        <v>1.6610958904109587</v>
      </c>
      <c r="S1283" s="76">
        <f t="shared" ref="S1283:S1346" si="124">2.82/365*365</f>
        <v>2.82</v>
      </c>
      <c r="T1283" s="38">
        <f>2.82/365*N1283+'Breakdown Log'!$H$28*P1283</f>
        <v>0</v>
      </c>
      <c r="U1283" s="78">
        <f>2.82/365*O1283+'Breakdown Log'!$H$28*Q1283</f>
        <v>0</v>
      </c>
    </row>
    <row r="1284" spans="2:21" ht="14.4" customHeight="1" x14ac:dyDescent="0.4">
      <c r="B1284" s="30">
        <f t="shared" ref="B1284:B1347" si="125">B1283+1</f>
        <v>1283</v>
      </c>
      <c r="C1284" s="2" t="s">
        <v>45</v>
      </c>
      <c r="D1284" s="2" t="s">
        <v>921</v>
      </c>
      <c r="E1284" s="2">
        <v>30</v>
      </c>
      <c r="F1284" s="2" t="s">
        <v>922</v>
      </c>
      <c r="G1284" s="2">
        <v>1327</v>
      </c>
      <c r="H1284" s="2">
        <v>34</v>
      </c>
      <c r="I1284" s="2" t="s">
        <v>1102</v>
      </c>
      <c r="J1284" s="31">
        <v>42276</v>
      </c>
      <c r="K1284" s="31">
        <v>44347</v>
      </c>
      <c r="L1284" s="31">
        <v>44926</v>
      </c>
      <c r="M1284" s="2">
        <f t="shared" si="120"/>
        <v>580</v>
      </c>
      <c r="N1284" s="2">
        <f>IFERROR(VLOOKUP($G1284,'Breakdown Log'!$B$3:$E$940,2,FALSE),0)</f>
        <v>0</v>
      </c>
      <c r="O1284" s="2">
        <f>IFERROR(VLOOKUP($G1284,'Breakdown Log'!$B$3:$E$940,3,FALSE),0)</f>
        <v>0</v>
      </c>
      <c r="P1284" s="2">
        <f t="shared" si="121"/>
        <v>215</v>
      </c>
      <c r="Q1284" s="2">
        <f t="shared" si="122"/>
        <v>365</v>
      </c>
      <c r="R1284" s="38">
        <f t="shared" si="123"/>
        <v>1.6610958904109587</v>
      </c>
      <c r="S1284" s="76">
        <f t="shared" si="124"/>
        <v>2.82</v>
      </c>
      <c r="T1284" s="38">
        <f>2.82/365*N1284+'Breakdown Log'!$H$28*P1284</f>
        <v>0</v>
      </c>
      <c r="U1284" s="78">
        <f>2.82/365*O1284+'Breakdown Log'!$H$28*Q1284</f>
        <v>0</v>
      </c>
    </row>
    <row r="1285" spans="2:21" ht="14.4" customHeight="1" x14ac:dyDescent="0.4">
      <c r="B1285" s="30">
        <f t="shared" si="125"/>
        <v>1284</v>
      </c>
      <c r="C1285" s="2" t="s">
        <v>45</v>
      </c>
      <c r="D1285" s="2" t="s">
        <v>921</v>
      </c>
      <c r="E1285" s="2">
        <v>30</v>
      </c>
      <c r="F1285" s="2" t="s">
        <v>922</v>
      </c>
      <c r="G1285" s="2">
        <v>1328</v>
      </c>
      <c r="H1285" s="2">
        <v>35</v>
      </c>
      <c r="I1285" s="2" t="s">
        <v>1177</v>
      </c>
      <c r="J1285" s="31">
        <v>42272</v>
      </c>
      <c r="K1285" s="31">
        <v>44347</v>
      </c>
      <c r="L1285" s="31">
        <v>44926</v>
      </c>
      <c r="M1285" s="2">
        <f t="shared" si="120"/>
        <v>580</v>
      </c>
      <c r="N1285" s="2">
        <f>IFERROR(VLOOKUP($G1285,'Breakdown Log'!$B$3:$E$940,2,FALSE),0)</f>
        <v>0</v>
      </c>
      <c r="O1285" s="2">
        <f>IFERROR(VLOOKUP($G1285,'Breakdown Log'!$B$3:$E$940,3,FALSE),0)</f>
        <v>0</v>
      </c>
      <c r="P1285" s="2">
        <f t="shared" si="121"/>
        <v>215</v>
      </c>
      <c r="Q1285" s="2">
        <f t="shared" si="122"/>
        <v>365</v>
      </c>
      <c r="R1285" s="38">
        <f t="shared" si="123"/>
        <v>1.6610958904109587</v>
      </c>
      <c r="S1285" s="76">
        <f t="shared" si="124"/>
        <v>2.82</v>
      </c>
      <c r="T1285" s="38">
        <f>2.82/365*N1285+'Breakdown Log'!$H$28*P1285</f>
        <v>0</v>
      </c>
      <c r="U1285" s="78">
        <f>2.82/365*O1285+'Breakdown Log'!$H$28*Q1285</f>
        <v>0</v>
      </c>
    </row>
    <row r="1286" spans="2:21" ht="14.4" customHeight="1" x14ac:dyDescent="0.4">
      <c r="B1286" s="30">
        <f t="shared" si="125"/>
        <v>1285</v>
      </c>
      <c r="C1286" s="2" t="s">
        <v>302</v>
      </c>
      <c r="D1286" s="2" t="s">
        <v>875</v>
      </c>
      <c r="E1286" s="2">
        <v>1038</v>
      </c>
      <c r="F1286" s="2" t="s">
        <v>875</v>
      </c>
      <c r="G1286" s="2">
        <v>1329</v>
      </c>
      <c r="H1286" s="2">
        <v>21</v>
      </c>
      <c r="I1286" s="2" t="s">
        <v>1178</v>
      </c>
      <c r="J1286" s="31">
        <v>42370</v>
      </c>
      <c r="K1286" s="31">
        <v>44347</v>
      </c>
      <c r="L1286" s="31">
        <v>44926</v>
      </c>
      <c r="M1286" s="2">
        <f t="shared" si="120"/>
        <v>580</v>
      </c>
      <c r="N1286" s="2">
        <f>IFERROR(VLOOKUP($G1286,'Breakdown Log'!$B$3:$E$940,2,FALSE),0)</f>
        <v>0</v>
      </c>
      <c r="O1286" s="2">
        <f>IFERROR(VLOOKUP($G1286,'Breakdown Log'!$B$3:$E$940,3,FALSE),0)</f>
        <v>0</v>
      </c>
      <c r="P1286" s="2">
        <f t="shared" si="121"/>
        <v>215</v>
      </c>
      <c r="Q1286" s="2">
        <f t="shared" si="122"/>
        <v>365</v>
      </c>
      <c r="R1286" s="38">
        <f t="shared" si="123"/>
        <v>1.6610958904109587</v>
      </c>
      <c r="S1286" s="76">
        <f t="shared" si="124"/>
        <v>2.82</v>
      </c>
      <c r="T1286" s="38">
        <f>2.82/365*N1286+'Breakdown Log'!$H$28*P1286</f>
        <v>0</v>
      </c>
      <c r="U1286" s="78">
        <f>2.82/365*O1286+'Breakdown Log'!$H$28*Q1286</f>
        <v>0</v>
      </c>
    </row>
    <row r="1287" spans="2:21" ht="14.4" customHeight="1" x14ac:dyDescent="0.4">
      <c r="B1287" s="30">
        <f t="shared" si="125"/>
        <v>1286</v>
      </c>
      <c r="C1287" s="2" t="s">
        <v>302</v>
      </c>
      <c r="D1287" s="2" t="s">
        <v>875</v>
      </c>
      <c r="E1287" s="2">
        <v>1038</v>
      </c>
      <c r="F1287" s="2" t="s">
        <v>875</v>
      </c>
      <c r="G1287" s="2">
        <v>1330</v>
      </c>
      <c r="H1287" s="2">
        <v>22</v>
      </c>
      <c r="I1287" s="2" t="s">
        <v>1179</v>
      </c>
      <c r="J1287" s="31">
        <v>42895</v>
      </c>
      <c r="K1287" s="31">
        <v>44347</v>
      </c>
      <c r="L1287" s="31">
        <v>44926</v>
      </c>
      <c r="M1287" s="2">
        <f t="shared" si="120"/>
        <v>580</v>
      </c>
      <c r="N1287" s="2">
        <f>IFERROR(VLOOKUP($G1287,'Breakdown Log'!$B$3:$E$940,2,FALSE),0)</f>
        <v>0</v>
      </c>
      <c r="O1287" s="2">
        <f>IFERROR(VLOOKUP($G1287,'Breakdown Log'!$B$3:$E$940,3,FALSE),0)</f>
        <v>0</v>
      </c>
      <c r="P1287" s="2">
        <f t="shared" si="121"/>
        <v>215</v>
      </c>
      <c r="Q1287" s="2">
        <f t="shared" si="122"/>
        <v>365</v>
      </c>
      <c r="R1287" s="38">
        <f t="shared" si="123"/>
        <v>1.6610958904109587</v>
      </c>
      <c r="S1287" s="76">
        <f t="shared" si="124"/>
        <v>2.82</v>
      </c>
      <c r="T1287" s="38">
        <f>2.82/365*N1287+'Breakdown Log'!$H$28*P1287</f>
        <v>0</v>
      </c>
      <c r="U1287" s="78">
        <f>2.82/365*O1287+'Breakdown Log'!$H$28*Q1287</f>
        <v>0</v>
      </c>
    </row>
    <row r="1288" spans="2:21" ht="14.4" customHeight="1" x14ac:dyDescent="0.4">
      <c r="B1288" s="30">
        <f t="shared" si="125"/>
        <v>1287</v>
      </c>
      <c r="C1288" s="2" t="s">
        <v>3</v>
      </c>
      <c r="D1288" s="2" t="s">
        <v>180</v>
      </c>
      <c r="E1288" s="2">
        <v>156</v>
      </c>
      <c r="F1288" s="2" t="s">
        <v>1180</v>
      </c>
      <c r="G1288" s="2">
        <v>1331</v>
      </c>
      <c r="H1288" s="2">
        <v>45</v>
      </c>
      <c r="I1288" s="2" t="s">
        <v>1181</v>
      </c>
      <c r="J1288" s="31">
        <v>42772</v>
      </c>
      <c r="K1288" s="31">
        <v>44347</v>
      </c>
      <c r="L1288" s="31">
        <v>44926</v>
      </c>
      <c r="M1288" s="2">
        <f t="shared" si="120"/>
        <v>580</v>
      </c>
      <c r="N1288" s="2">
        <f>IFERROR(VLOOKUP($G1288,'Breakdown Log'!$B$3:$E$940,2,FALSE),0)</f>
        <v>0</v>
      </c>
      <c r="O1288" s="2">
        <f>IFERROR(VLOOKUP($G1288,'Breakdown Log'!$B$3:$E$940,3,FALSE),0)</f>
        <v>0</v>
      </c>
      <c r="P1288" s="2">
        <f t="shared" si="121"/>
        <v>215</v>
      </c>
      <c r="Q1288" s="2">
        <f t="shared" si="122"/>
        <v>365</v>
      </c>
      <c r="R1288" s="38">
        <f t="shared" si="123"/>
        <v>1.6610958904109587</v>
      </c>
      <c r="S1288" s="76">
        <f t="shared" si="124"/>
        <v>2.82</v>
      </c>
      <c r="T1288" s="38">
        <f>2.82/365*N1288+'Breakdown Log'!$H$28*P1288</f>
        <v>0</v>
      </c>
      <c r="U1288" s="78">
        <f>2.82/365*O1288+'Breakdown Log'!$H$28*Q1288</f>
        <v>0</v>
      </c>
    </row>
    <row r="1289" spans="2:21" ht="14.4" customHeight="1" x14ac:dyDescent="0.4">
      <c r="B1289" s="30">
        <f t="shared" si="125"/>
        <v>1288</v>
      </c>
      <c r="C1289" s="2" t="s">
        <v>3</v>
      </c>
      <c r="D1289" s="2" t="s">
        <v>180</v>
      </c>
      <c r="E1289" s="2">
        <v>156</v>
      </c>
      <c r="F1289" s="2" t="s">
        <v>1180</v>
      </c>
      <c r="G1289" s="2">
        <v>1332</v>
      </c>
      <c r="H1289" s="2">
        <v>46</v>
      </c>
      <c r="I1289" s="2" t="s">
        <v>1182</v>
      </c>
      <c r="J1289" s="31">
        <v>42755</v>
      </c>
      <c r="K1289" s="31">
        <v>44347</v>
      </c>
      <c r="L1289" s="31">
        <v>44926</v>
      </c>
      <c r="M1289" s="2">
        <f t="shared" si="120"/>
        <v>580</v>
      </c>
      <c r="N1289" s="2">
        <f>IFERROR(VLOOKUP($G1289,'Breakdown Log'!$B$3:$E$940,2,FALSE),0)</f>
        <v>0</v>
      </c>
      <c r="O1289" s="2">
        <f>IFERROR(VLOOKUP($G1289,'Breakdown Log'!$B$3:$E$940,3,FALSE),0)</f>
        <v>0</v>
      </c>
      <c r="P1289" s="2">
        <f t="shared" si="121"/>
        <v>215</v>
      </c>
      <c r="Q1289" s="2">
        <f t="shared" si="122"/>
        <v>365</v>
      </c>
      <c r="R1289" s="38">
        <f t="shared" si="123"/>
        <v>1.6610958904109587</v>
      </c>
      <c r="S1289" s="76">
        <f t="shared" si="124"/>
        <v>2.82</v>
      </c>
      <c r="T1289" s="38">
        <f>2.82/365*N1289+'Breakdown Log'!$H$28*P1289</f>
        <v>0</v>
      </c>
      <c r="U1289" s="78">
        <f>2.82/365*O1289+'Breakdown Log'!$H$28*Q1289</f>
        <v>0</v>
      </c>
    </row>
    <row r="1290" spans="2:21" ht="14.4" customHeight="1" x14ac:dyDescent="0.4">
      <c r="B1290" s="30">
        <f t="shared" si="125"/>
        <v>1289</v>
      </c>
      <c r="C1290" s="2" t="s">
        <v>3</v>
      </c>
      <c r="D1290" s="2" t="s">
        <v>180</v>
      </c>
      <c r="E1290" s="2">
        <v>156</v>
      </c>
      <c r="F1290" s="2" t="s">
        <v>1180</v>
      </c>
      <c r="G1290" s="2">
        <v>1333</v>
      </c>
      <c r="H1290" s="2">
        <v>47</v>
      </c>
      <c r="I1290" s="2" t="s">
        <v>1183</v>
      </c>
      <c r="J1290" s="31">
        <v>42755</v>
      </c>
      <c r="K1290" s="31">
        <v>44347</v>
      </c>
      <c r="L1290" s="31">
        <v>44926</v>
      </c>
      <c r="M1290" s="2">
        <f t="shared" si="120"/>
        <v>580</v>
      </c>
      <c r="N1290" s="2">
        <f>IFERROR(VLOOKUP($G1290,'Breakdown Log'!$B$3:$E$940,2,FALSE),0)</f>
        <v>215</v>
      </c>
      <c r="O1290" s="2">
        <f>IFERROR(VLOOKUP($G1290,'Breakdown Log'!$B$3:$E$940,3,FALSE),0)</f>
        <v>365</v>
      </c>
      <c r="P1290" s="2">
        <f t="shared" si="121"/>
        <v>0</v>
      </c>
      <c r="Q1290" s="2">
        <f t="shared" si="122"/>
        <v>0</v>
      </c>
      <c r="R1290" s="38">
        <f t="shared" si="123"/>
        <v>1.6610958904109587</v>
      </c>
      <c r="S1290" s="76">
        <f t="shared" si="124"/>
        <v>2.82</v>
      </c>
      <c r="T1290" s="38">
        <f>2.82/365*N1290+'Breakdown Log'!$H$28*P1290</f>
        <v>1.6610958904109587</v>
      </c>
      <c r="U1290" s="78">
        <f>2.82/365*O1290+'Breakdown Log'!$H$28*Q1290</f>
        <v>2.82</v>
      </c>
    </row>
    <row r="1291" spans="2:21" ht="14.4" customHeight="1" x14ac:dyDescent="0.4">
      <c r="B1291" s="30">
        <f t="shared" si="125"/>
        <v>1290</v>
      </c>
      <c r="C1291" s="2" t="s">
        <v>3</v>
      </c>
      <c r="D1291" s="2" t="s">
        <v>180</v>
      </c>
      <c r="E1291" s="2">
        <v>156</v>
      </c>
      <c r="F1291" s="2" t="s">
        <v>1180</v>
      </c>
      <c r="G1291" s="2">
        <v>1334</v>
      </c>
      <c r="H1291" s="2">
        <v>48</v>
      </c>
      <c r="I1291" s="2" t="s">
        <v>1184</v>
      </c>
      <c r="J1291" s="31">
        <v>42893</v>
      </c>
      <c r="K1291" s="31">
        <v>44347</v>
      </c>
      <c r="L1291" s="31">
        <v>44926</v>
      </c>
      <c r="M1291" s="2">
        <f t="shared" si="120"/>
        <v>580</v>
      </c>
      <c r="N1291" s="2">
        <f>IFERROR(VLOOKUP($G1291,'Breakdown Log'!$B$3:$E$940,2,FALSE),0)</f>
        <v>0</v>
      </c>
      <c r="O1291" s="2">
        <f>IFERROR(VLOOKUP($G1291,'Breakdown Log'!$B$3:$E$940,3,FALSE),0)</f>
        <v>0</v>
      </c>
      <c r="P1291" s="2">
        <f t="shared" si="121"/>
        <v>215</v>
      </c>
      <c r="Q1291" s="2">
        <f t="shared" si="122"/>
        <v>365</v>
      </c>
      <c r="R1291" s="38">
        <f t="shared" si="123"/>
        <v>1.6610958904109587</v>
      </c>
      <c r="S1291" s="76">
        <f t="shared" si="124"/>
        <v>2.82</v>
      </c>
      <c r="T1291" s="38">
        <f>2.82/365*N1291+'Breakdown Log'!$H$28*P1291</f>
        <v>0</v>
      </c>
      <c r="U1291" s="78">
        <f>2.82/365*O1291+'Breakdown Log'!$H$28*Q1291</f>
        <v>0</v>
      </c>
    </row>
    <row r="1292" spans="2:21" ht="14.4" customHeight="1" x14ac:dyDescent="0.4">
      <c r="B1292" s="30">
        <f t="shared" si="125"/>
        <v>1291</v>
      </c>
      <c r="C1292" s="2" t="s">
        <v>3</v>
      </c>
      <c r="D1292" s="2" t="s">
        <v>180</v>
      </c>
      <c r="E1292" s="2">
        <v>156</v>
      </c>
      <c r="F1292" s="2" t="s">
        <v>1180</v>
      </c>
      <c r="G1292" s="2">
        <v>1335</v>
      </c>
      <c r="H1292" s="2">
        <v>49</v>
      </c>
      <c r="I1292" s="2" t="s">
        <v>1185</v>
      </c>
      <c r="J1292" s="31">
        <v>42402</v>
      </c>
      <c r="K1292" s="31">
        <v>44347</v>
      </c>
      <c r="L1292" s="31">
        <v>44926</v>
      </c>
      <c r="M1292" s="2">
        <f t="shared" si="120"/>
        <v>580</v>
      </c>
      <c r="N1292" s="2">
        <f>IFERROR(VLOOKUP($G1292,'Breakdown Log'!$B$3:$E$940,2,FALSE),0)</f>
        <v>0</v>
      </c>
      <c r="O1292" s="2">
        <f>IFERROR(VLOOKUP($G1292,'Breakdown Log'!$B$3:$E$940,3,FALSE),0)</f>
        <v>0</v>
      </c>
      <c r="P1292" s="2">
        <f t="shared" si="121"/>
        <v>215</v>
      </c>
      <c r="Q1292" s="2">
        <f t="shared" si="122"/>
        <v>365</v>
      </c>
      <c r="R1292" s="38">
        <f t="shared" si="123"/>
        <v>1.6610958904109587</v>
      </c>
      <c r="S1292" s="76">
        <f t="shared" si="124"/>
        <v>2.82</v>
      </c>
      <c r="T1292" s="38">
        <f>2.82/365*N1292+'Breakdown Log'!$H$28*P1292</f>
        <v>0</v>
      </c>
      <c r="U1292" s="78">
        <f>2.82/365*O1292+'Breakdown Log'!$H$28*Q1292</f>
        <v>0</v>
      </c>
    </row>
    <row r="1293" spans="2:21" ht="14.4" customHeight="1" x14ac:dyDescent="0.4">
      <c r="B1293" s="30">
        <f t="shared" si="125"/>
        <v>1292</v>
      </c>
      <c r="C1293" s="2" t="s">
        <v>3</v>
      </c>
      <c r="D1293" s="2" t="s">
        <v>180</v>
      </c>
      <c r="E1293" s="2">
        <v>156</v>
      </c>
      <c r="F1293" s="2" t="s">
        <v>1180</v>
      </c>
      <c r="G1293" s="2">
        <v>1336</v>
      </c>
      <c r="H1293" s="2">
        <v>50</v>
      </c>
      <c r="I1293" s="2" t="s">
        <v>1186</v>
      </c>
      <c r="J1293" s="31">
        <v>42402</v>
      </c>
      <c r="K1293" s="31">
        <v>44347</v>
      </c>
      <c r="L1293" s="31">
        <v>44926</v>
      </c>
      <c r="M1293" s="2">
        <f t="shared" si="120"/>
        <v>580</v>
      </c>
      <c r="N1293" s="2">
        <f>IFERROR(VLOOKUP($G1293,'Breakdown Log'!$B$3:$E$940,2,FALSE),0)</f>
        <v>0</v>
      </c>
      <c r="O1293" s="2">
        <f>IFERROR(VLOOKUP($G1293,'Breakdown Log'!$B$3:$E$940,3,FALSE),0)</f>
        <v>0</v>
      </c>
      <c r="P1293" s="2">
        <f t="shared" si="121"/>
        <v>215</v>
      </c>
      <c r="Q1293" s="2">
        <f t="shared" si="122"/>
        <v>365</v>
      </c>
      <c r="R1293" s="38">
        <f t="shared" si="123"/>
        <v>1.6610958904109587</v>
      </c>
      <c r="S1293" s="76">
        <f t="shared" si="124"/>
        <v>2.82</v>
      </c>
      <c r="T1293" s="38">
        <f>2.82/365*N1293+'Breakdown Log'!$H$28*P1293</f>
        <v>0</v>
      </c>
      <c r="U1293" s="78">
        <f>2.82/365*O1293+'Breakdown Log'!$H$28*Q1293</f>
        <v>0</v>
      </c>
    </row>
    <row r="1294" spans="2:21" ht="14.4" customHeight="1" x14ac:dyDescent="0.4">
      <c r="B1294" s="30">
        <f t="shared" si="125"/>
        <v>1293</v>
      </c>
      <c r="C1294" s="2" t="s">
        <v>3</v>
      </c>
      <c r="D1294" s="2" t="s">
        <v>180</v>
      </c>
      <c r="E1294" s="2">
        <v>156</v>
      </c>
      <c r="F1294" s="2" t="s">
        <v>1180</v>
      </c>
      <c r="G1294" s="2">
        <v>1337</v>
      </c>
      <c r="H1294" s="2">
        <v>51</v>
      </c>
      <c r="I1294" s="2" t="s">
        <v>1187</v>
      </c>
      <c r="J1294" s="31">
        <v>42772</v>
      </c>
      <c r="K1294" s="31">
        <v>44347</v>
      </c>
      <c r="L1294" s="31">
        <v>44926</v>
      </c>
      <c r="M1294" s="2">
        <f t="shared" si="120"/>
        <v>580</v>
      </c>
      <c r="N1294" s="2">
        <f>IFERROR(VLOOKUP($G1294,'Breakdown Log'!$B$3:$E$940,2,FALSE),0)</f>
        <v>0</v>
      </c>
      <c r="O1294" s="2">
        <f>IFERROR(VLOOKUP($G1294,'Breakdown Log'!$B$3:$E$940,3,FALSE),0)</f>
        <v>0</v>
      </c>
      <c r="P1294" s="2">
        <f t="shared" si="121"/>
        <v>215</v>
      </c>
      <c r="Q1294" s="2">
        <f t="shared" si="122"/>
        <v>365</v>
      </c>
      <c r="R1294" s="38">
        <f t="shared" si="123"/>
        <v>1.6610958904109587</v>
      </c>
      <c r="S1294" s="76">
        <f t="shared" si="124"/>
        <v>2.82</v>
      </c>
      <c r="T1294" s="38">
        <f>2.82/365*N1294+'Breakdown Log'!$H$28*P1294</f>
        <v>0</v>
      </c>
      <c r="U1294" s="78">
        <f>2.82/365*O1294+'Breakdown Log'!$H$28*Q1294</f>
        <v>0</v>
      </c>
    </row>
    <row r="1295" spans="2:21" ht="14.4" customHeight="1" x14ac:dyDescent="0.4">
      <c r="B1295" s="30">
        <f t="shared" si="125"/>
        <v>1294</v>
      </c>
      <c r="C1295" s="2" t="s">
        <v>3</v>
      </c>
      <c r="D1295" s="2" t="s">
        <v>180</v>
      </c>
      <c r="E1295" s="2">
        <v>156</v>
      </c>
      <c r="F1295" s="2" t="s">
        <v>1180</v>
      </c>
      <c r="G1295" s="2">
        <v>1338</v>
      </c>
      <c r="H1295" s="2">
        <v>52</v>
      </c>
      <c r="I1295" s="2" t="s">
        <v>1188</v>
      </c>
      <c r="J1295" s="31">
        <v>42920</v>
      </c>
      <c r="K1295" s="31">
        <v>44347</v>
      </c>
      <c r="L1295" s="31">
        <v>44926</v>
      </c>
      <c r="M1295" s="2">
        <f t="shared" si="120"/>
        <v>580</v>
      </c>
      <c r="N1295" s="2">
        <f>IFERROR(VLOOKUP($G1295,'Breakdown Log'!$B$3:$E$940,2,FALSE),0)</f>
        <v>215</v>
      </c>
      <c r="O1295" s="2">
        <f>IFERROR(VLOOKUP($G1295,'Breakdown Log'!$B$3:$E$940,3,FALSE),0)</f>
        <v>365</v>
      </c>
      <c r="P1295" s="2">
        <f t="shared" si="121"/>
        <v>0</v>
      </c>
      <c r="Q1295" s="2">
        <f t="shared" si="122"/>
        <v>0</v>
      </c>
      <c r="R1295" s="38">
        <f t="shared" si="123"/>
        <v>1.6610958904109587</v>
      </c>
      <c r="S1295" s="76">
        <f t="shared" si="124"/>
        <v>2.82</v>
      </c>
      <c r="T1295" s="38">
        <f>2.82/365*N1295+'Breakdown Log'!$H$28*P1295</f>
        <v>1.6610958904109587</v>
      </c>
      <c r="U1295" s="78">
        <f>2.82/365*O1295+'Breakdown Log'!$H$28*Q1295</f>
        <v>2.82</v>
      </c>
    </row>
    <row r="1296" spans="2:21" ht="14.4" customHeight="1" x14ac:dyDescent="0.4">
      <c r="B1296" s="30">
        <f t="shared" si="125"/>
        <v>1295</v>
      </c>
      <c r="C1296" s="2" t="s">
        <v>3</v>
      </c>
      <c r="D1296" s="2" t="s">
        <v>180</v>
      </c>
      <c r="E1296" s="2">
        <v>156</v>
      </c>
      <c r="F1296" s="2" t="s">
        <v>1180</v>
      </c>
      <c r="G1296" s="2">
        <v>1339</v>
      </c>
      <c r="H1296" s="2">
        <v>53</v>
      </c>
      <c r="I1296" s="2" t="s">
        <v>1189</v>
      </c>
      <c r="J1296" s="31">
        <v>42775</v>
      </c>
      <c r="K1296" s="31">
        <v>44347</v>
      </c>
      <c r="L1296" s="31">
        <v>44926</v>
      </c>
      <c r="M1296" s="2">
        <f t="shared" si="120"/>
        <v>580</v>
      </c>
      <c r="N1296" s="2">
        <f>IFERROR(VLOOKUP($G1296,'Breakdown Log'!$B$3:$E$940,2,FALSE),0)</f>
        <v>0</v>
      </c>
      <c r="O1296" s="2">
        <f>IFERROR(VLOOKUP($G1296,'Breakdown Log'!$B$3:$E$940,3,FALSE),0)</f>
        <v>0</v>
      </c>
      <c r="P1296" s="2">
        <f t="shared" si="121"/>
        <v>215</v>
      </c>
      <c r="Q1296" s="2">
        <f t="shared" si="122"/>
        <v>365</v>
      </c>
      <c r="R1296" s="38">
        <f t="shared" si="123"/>
        <v>1.6610958904109587</v>
      </c>
      <c r="S1296" s="76">
        <f t="shared" si="124"/>
        <v>2.82</v>
      </c>
      <c r="T1296" s="38">
        <f>2.82/365*N1296+'Breakdown Log'!$H$28*P1296</f>
        <v>0</v>
      </c>
      <c r="U1296" s="78">
        <f>2.82/365*O1296+'Breakdown Log'!$H$28*Q1296</f>
        <v>0</v>
      </c>
    </row>
    <row r="1297" spans="2:21" ht="14.4" customHeight="1" x14ac:dyDescent="0.4">
      <c r="B1297" s="30">
        <f t="shared" si="125"/>
        <v>1296</v>
      </c>
      <c r="C1297" s="2" t="s">
        <v>3</v>
      </c>
      <c r="D1297" s="2" t="s">
        <v>180</v>
      </c>
      <c r="E1297" s="2">
        <v>156</v>
      </c>
      <c r="F1297" s="2" t="s">
        <v>1180</v>
      </c>
      <c r="G1297" s="2">
        <v>1340</v>
      </c>
      <c r="H1297" s="2">
        <v>54</v>
      </c>
      <c r="I1297" s="2" t="s">
        <v>1182</v>
      </c>
      <c r="J1297" s="31">
        <v>42926</v>
      </c>
      <c r="K1297" s="31">
        <v>44347</v>
      </c>
      <c r="L1297" s="31">
        <v>44926</v>
      </c>
      <c r="M1297" s="2">
        <f t="shared" si="120"/>
        <v>580</v>
      </c>
      <c r="N1297" s="2">
        <f>IFERROR(VLOOKUP($G1297,'Breakdown Log'!$B$3:$E$940,2,FALSE),0)</f>
        <v>0</v>
      </c>
      <c r="O1297" s="2">
        <f>IFERROR(VLOOKUP($G1297,'Breakdown Log'!$B$3:$E$940,3,FALSE),0)</f>
        <v>0</v>
      </c>
      <c r="P1297" s="2">
        <f t="shared" si="121"/>
        <v>215</v>
      </c>
      <c r="Q1297" s="2">
        <f t="shared" si="122"/>
        <v>365</v>
      </c>
      <c r="R1297" s="38">
        <f t="shared" si="123"/>
        <v>1.6610958904109587</v>
      </c>
      <c r="S1297" s="76">
        <f t="shared" si="124"/>
        <v>2.82</v>
      </c>
      <c r="T1297" s="38">
        <f>2.82/365*N1297+'Breakdown Log'!$H$28*P1297</f>
        <v>0</v>
      </c>
      <c r="U1297" s="78">
        <f>2.82/365*O1297+'Breakdown Log'!$H$28*Q1297</f>
        <v>0</v>
      </c>
    </row>
    <row r="1298" spans="2:21" ht="14.4" customHeight="1" x14ac:dyDescent="0.4">
      <c r="B1298" s="30">
        <f t="shared" si="125"/>
        <v>1297</v>
      </c>
      <c r="C1298" s="2" t="s">
        <v>3</v>
      </c>
      <c r="D1298" s="2" t="s">
        <v>180</v>
      </c>
      <c r="E1298" s="2">
        <v>156</v>
      </c>
      <c r="F1298" s="2" t="s">
        <v>1180</v>
      </c>
      <c r="G1298" s="2">
        <v>1341</v>
      </c>
      <c r="H1298" s="2">
        <v>55</v>
      </c>
      <c r="I1298" s="2" t="s">
        <v>1190</v>
      </c>
      <c r="J1298" s="31">
        <v>42771</v>
      </c>
      <c r="K1298" s="31">
        <v>44347</v>
      </c>
      <c r="L1298" s="31">
        <v>44926</v>
      </c>
      <c r="M1298" s="2">
        <f t="shared" si="120"/>
        <v>580</v>
      </c>
      <c r="N1298" s="2">
        <f>IFERROR(VLOOKUP($G1298,'Breakdown Log'!$B$3:$E$940,2,FALSE),0)</f>
        <v>0</v>
      </c>
      <c r="O1298" s="2">
        <f>IFERROR(VLOOKUP($G1298,'Breakdown Log'!$B$3:$E$940,3,FALSE),0)</f>
        <v>0</v>
      </c>
      <c r="P1298" s="2">
        <f t="shared" si="121"/>
        <v>215</v>
      </c>
      <c r="Q1298" s="2">
        <f t="shared" si="122"/>
        <v>365</v>
      </c>
      <c r="R1298" s="38">
        <f t="shared" si="123"/>
        <v>1.6610958904109587</v>
      </c>
      <c r="S1298" s="76">
        <f t="shared" si="124"/>
        <v>2.82</v>
      </c>
      <c r="T1298" s="38">
        <f>2.82/365*N1298+'Breakdown Log'!$H$28*P1298</f>
        <v>0</v>
      </c>
      <c r="U1298" s="78">
        <f>2.82/365*O1298+'Breakdown Log'!$H$28*Q1298</f>
        <v>0</v>
      </c>
    </row>
    <row r="1299" spans="2:21" ht="14.4" customHeight="1" x14ac:dyDescent="0.4">
      <c r="B1299" s="30">
        <f t="shared" si="125"/>
        <v>1298</v>
      </c>
      <c r="C1299" s="2" t="s">
        <v>3</v>
      </c>
      <c r="D1299" s="2" t="s">
        <v>180</v>
      </c>
      <c r="E1299" s="2">
        <v>156</v>
      </c>
      <c r="F1299" s="2" t="s">
        <v>1180</v>
      </c>
      <c r="G1299" s="2">
        <v>1342</v>
      </c>
      <c r="H1299" s="2">
        <v>56</v>
      </c>
      <c r="I1299" s="2" t="s">
        <v>1182</v>
      </c>
      <c r="J1299" s="31">
        <v>42886</v>
      </c>
      <c r="K1299" s="31">
        <v>44347</v>
      </c>
      <c r="L1299" s="31">
        <v>44926</v>
      </c>
      <c r="M1299" s="2">
        <f t="shared" si="120"/>
        <v>580</v>
      </c>
      <c r="N1299" s="2">
        <f>IFERROR(VLOOKUP($G1299,'Breakdown Log'!$B$3:$E$940,2,FALSE),0)</f>
        <v>0</v>
      </c>
      <c r="O1299" s="2">
        <f>IFERROR(VLOOKUP($G1299,'Breakdown Log'!$B$3:$E$940,3,FALSE),0)</f>
        <v>0</v>
      </c>
      <c r="P1299" s="2">
        <f t="shared" si="121"/>
        <v>215</v>
      </c>
      <c r="Q1299" s="2">
        <f t="shared" si="122"/>
        <v>365</v>
      </c>
      <c r="R1299" s="38">
        <f t="shared" si="123"/>
        <v>1.6610958904109587</v>
      </c>
      <c r="S1299" s="76">
        <f t="shared" si="124"/>
        <v>2.82</v>
      </c>
      <c r="T1299" s="38">
        <f>2.82/365*N1299+'Breakdown Log'!$H$28*P1299</f>
        <v>0</v>
      </c>
      <c r="U1299" s="78">
        <f>2.82/365*O1299+'Breakdown Log'!$H$28*Q1299</f>
        <v>0</v>
      </c>
    </row>
    <row r="1300" spans="2:21" ht="14.4" customHeight="1" x14ac:dyDescent="0.4">
      <c r="B1300" s="30">
        <f t="shared" si="125"/>
        <v>1299</v>
      </c>
      <c r="C1300" s="2" t="s">
        <v>3</v>
      </c>
      <c r="D1300" s="2" t="s">
        <v>180</v>
      </c>
      <c r="E1300" s="2">
        <v>156</v>
      </c>
      <c r="F1300" s="2" t="s">
        <v>1180</v>
      </c>
      <c r="G1300" s="2">
        <v>1343</v>
      </c>
      <c r="H1300" s="2">
        <v>57</v>
      </c>
      <c r="I1300" s="2" t="s">
        <v>1191</v>
      </c>
      <c r="J1300" s="31">
        <v>42927</v>
      </c>
      <c r="K1300" s="31">
        <v>44347</v>
      </c>
      <c r="L1300" s="31">
        <v>44926</v>
      </c>
      <c r="M1300" s="2">
        <f t="shared" si="120"/>
        <v>580</v>
      </c>
      <c r="N1300" s="2">
        <f>IFERROR(VLOOKUP($G1300,'Breakdown Log'!$B$3:$E$940,2,FALSE),0)</f>
        <v>0</v>
      </c>
      <c r="O1300" s="2">
        <f>IFERROR(VLOOKUP($G1300,'Breakdown Log'!$B$3:$E$940,3,FALSE),0)</f>
        <v>0</v>
      </c>
      <c r="P1300" s="2">
        <f t="shared" si="121"/>
        <v>215</v>
      </c>
      <c r="Q1300" s="2">
        <f t="shared" si="122"/>
        <v>365</v>
      </c>
      <c r="R1300" s="38">
        <f t="shared" si="123"/>
        <v>1.6610958904109587</v>
      </c>
      <c r="S1300" s="76">
        <f t="shared" si="124"/>
        <v>2.82</v>
      </c>
      <c r="T1300" s="38">
        <f>2.82/365*N1300+'Breakdown Log'!$H$28*P1300</f>
        <v>0</v>
      </c>
      <c r="U1300" s="78">
        <f>2.82/365*O1300+'Breakdown Log'!$H$28*Q1300</f>
        <v>0</v>
      </c>
    </row>
    <row r="1301" spans="2:21" ht="14.4" customHeight="1" x14ac:dyDescent="0.4">
      <c r="B1301" s="30">
        <f t="shared" si="125"/>
        <v>1300</v>
      </c>
      <c r="C1301" s="2" t="s">
        <v>3</v>
      </c>
      <c r="D1301" s="2" t="s">
        <v>180</v>
      </c>
      <c r="E1301" s="2">
        <v>156</v>
      </c>
      <c r="F1301" s="2" t="s">
        <v>1180</v>
      </c>
      <c r="G1301" s="2">
        <v>1344</v>
      </c>
      <c r="H1301" s="2">
        <v>58</v>
      </c>
      <c r="I1301" s="2" t="s">
        <v>1182</v>
      </c>
      <c r="J1301" s="31">
        <v>42926</v>
      </c>
      <c r="K1301" s="31">
        <v>44347</v>
      </c>
      <c r="L1301" s="31">
        <v>44926</v>
      </c>
      <c r="M1301" s="2">
        <f t="shared" si="120"/>
        <v>580</v>
      </c>
      <c r="N1301" s="2">
        <f>IFERROR(VLOOKUP($G1301,'Breakdown Log'!$B$3:$E$940,2,FALSE),0)</f>
        <v>0</v>
      </c>
      <c r="O1301" s="2">
        <f>IFERROR(VLOOKUP($G1301,'Breakdown Log'!$B$3:$E$940,3,FALSE),0)</f>
        <v>0</v>
      </c>
      <c r="P1301" s="2">
        <f t="shared" si="121"/>
        <v>215</v>
      </c>
      <c r="Q1301" s="2">
        <f t="shared" si="122"/>
        <v>365</v>
      </c>
      <c r="R1301" s="38">
        <f t="shared" si="123"/>
        <v>1.6610958904109587</v>
      </c>
      <c r="S1301" s="76">
        <f t="shared" si="124"/>
        <v>2.82</v>
      </c>
      <c r="T1301" s="38">
        <f>2.82/365*N1301+'Breakdown Log'!$H$28*P1301</f>
        <v>0</v>
      </c>
      <c r="U1301" s="78">
        <f>2.82/365*O1301+'Breakdown Log'!$H$28*Q1301</f>
        <v>0</v>
      </c>
    </row>
    <row r="1302" spans="2:21" ht="14.4" customHeight="1" x14ac:dyDescent="0.4">
      <c r="B1302" s="30">
        <f t="shared" si="125"/>
        <v>1301</v>
      </c>
      <c r="C1302" s="2" t="s">
        <v>3</v>
      </c>
      <c r="D1302" s="2" t="s">
        <v>180</v>
      </c>
      <c r="E1302" s="2">
        <v>156</v>
      </c>
      <c r="F1302" s="2" t="s">
        <v>1180</v>
      </c>
      <c r="G1302" s="2">
        <v>1345</v>
      </c>
      <c r="H1302" s="2">
        <v>59</v>
      </c>
      <c r="I1302" s="2" t="s">
        <v>1182</v>
      </c>
      <c r="J1302" s="31">
        <v>42886</v>
      </c>
      <c r="K1302" s="31">
        <v>44347</v>
      </c>
      <c r="L1302" s="31">
        <v>44926</v>
      </c>
      <c r="M1302" s="2">
        <f t="shared" si="120"/>
        <v>580</v>
      </c>
      <c r="N1302" s="2">
        <f>IFERROR(VLOOKUP($G1302,'Breakdown Log'!$B$3:$E$940,2,FALSE),0)</f>
        <v>0</v>
      </c>
      <c r="O1302" s="2">
        <f>IFERROR(VLOOKUP($G1302,'Breakdown Log'!$B$3:$E$940,3,FALSE),0)</f>
        <v>0</v>
      </c>
      <c r="P1302" s="2">
        <f t="shared" si="121"/>
        <v>215</v>
      </c>
      <c r="Q1302" s="2">
        <f t="shared" si="122"/>
        <v>365</v>
      </c>
      <c r="R1302" s="38">
        <f t="shared" si="123"/>
        <v>1.6610958904109587</v>
      </c>
      <c r="S1302" s="76">
        <f t="shared" si="124"/>
        <v>2.82</v>
      </c>
      <c r="T1302" s="38">
        <f>2.82/365*N1302+'Breakdown Log'!$H$28*P1302</f>
        <v>0</v>
      </c>
      <c r="U1302" s="78">
        <f>2.82/365*O1302+'Breakdown Log'!$H$28*Q1302</f>
        <v>0</v>
      </c>
    </row>
    <row r="1303" spans="2:21" ht="14.4" customHeight="1" x14ac:dyDescent="0.4">
      <c r="B1303" s="30">
        <f t="shared" si="125"/>
        <v>1302</v>
      </c>
      <c r="C1303" s="2" t="s">
        <v>3</v>
      </c>
      <c r="D1303" s="2" t="s">
        <v>180</v>
      </c>
      <c r="E1303" s="2">
        <v>156</v>
      </c>
      <c r="F1303" s="2" t="s">
        <v>1180</v>
      </c>
      <c r="G1303" s="2">
        <v>1346</v>
      </c>
      <c r="H1303" s="2">
        <v>60</v>
      </c>
      <c r="I1303" s="2" t="s">
        <v>1192</v>
      </c>
      <c r="J1303" s="31">
        <v>42750</v>
      </c>
      <c r="K1303" s="31">
        <v>44347</v>
      </c>
      <c r="L1303" s="31">
        <v>44926</v>
      </c>
      <c r="M1303" s="2">
        <f t="shared" si="120"/>
        <v>580</v>
      </c>
      <c r="N1303" s="2">
        <f>IFERROR(VLOOKUP($G1303,'Breakdown Log'!$B$3:$E$940,2,FALSE),0)</f>
        <v>0</v>
      </c>
      <c r="O1303" s="2">
        <f>IFERROR(VLOOKUP($G1303,'Breakdown Log'!$B$3:$E$940,3,FALSE),0)</f>
        <v>0</v>
      </c>
      <c r="P1303" s="2">
        <f t="shared" si="121"/>
        <v>215</v>
      </c>
      <c r="Q1303" s="2">
        <f t="shared" si="122"/>
        <v>365</v>
      </c>
      <c r="R1303" s="38">
        <f t="shared" si="123"/>
        <v>1.6610958904109587</v>
      </c>
      <c r="S1303" s="76">
        <f t="shared" si="124"/>
        <v>2.82</v>
      </c>
      <c r="T1303" s="38">
        <f>2.82/365*N1303+'Breakdown Log'!$H$28*P1303</f>
        <v>0</v>
      </c>
      <c r="U1303" s="78">
        <f>2.82/365*O1303+'Breakdown Log'!$H$28*Q1303</f>
        <v>0</v>
      </c>
    </row>
    <row r="1304" spans="2:21" ht="14.4" customHeight="1" x14ac:dyDescent="0.4">
      <c r="B1304" s="30">
        <f t="shared" si="125"/>
        <v>1303</v>
      </c>
      <c r="C1304" s="2" t="s">
        <v>3</v>
      </c>
      <c r="D1304" s="2" t="s">
        <v>180</v>
      </c>
      <c r="E1304" s="2">
        <v>156</v>
      </c>
      <c r="F1304" s="2" t="s">
        <v>1180</v>
      </c>
      <c r="G1304" s="2">
        <v>1347</v>
      </c>
      <c r="H1304" s="2">
        <v>61</v>
      </c>
      <c r="I1304" s="2" t="s">
        <v>1193</v>
      </c>
      <c r="J1304" s="31">
        <v>42338</v>
      </c>
      <c r="K1304" s="31">
        <v>44347</v>
      </c>
      <c r="L1304" s="31">
        <v>44926</v>
      </c>
      <c r="M1304" s="2">
        <f t="shared" si="120"/>
        <v>580</v>
      </c>
      <c r="N1304" s="2">
        <f>IFERROR(VLOOKUP($G1304,'Breakdown Log'!$B$3:$E$940,2,FALSE),0)</f>
        <v>0</v>
      </c>
      <c r="O1304" s="2">
        <f>IFERROR(VLOOKUP($G1304,'Breakdown Log'!$B$3:$E$940,3,FALSE),0)</f>
        <v>0</v>
      </c>
      <c r="P1304" s="2">
        <f t="shared" si="121"/>
        <v>215</v>
      </c>
      <c r="Q1304" s="2">
        <f t="shared" si="122"/>
        <v>365</v>
      </c>
      <c r="R1304" s="38">
        <f t="shared" si="123"/>
        <v>1.6610958904109587</v>
      </c>
      <c r="S1304" s="76">
        <f t="shared" si="124"/>
        <v>2.82</v>
      </c>
      <c r="T1304" s="38">
        <f>2.82/365*N1304+'Breakdown Log'!$H$28*P1304</f>
        <v>0</v>
      </c>
      <c r="U1304" s="78">
        <f>2.82/365*O1304+'Breakdown Log'!$H$28*Q1304</f>
        <v>0</v>
      </c>
    </row>
    <row r="1305" spans="2:21" ht="14.4" customHeight="1" x14ac:dyDescent="0.4">
      <c r="B1305" s="30">
        <f t="shared" si="125"/>
        <v>1304</v>
      </c>
      <c r="C1305" s="2" t="s">
        <v>12</v>
      </c>
      <c r="D1305" s="2" t="s">
        <v>317</v>
      </c>
      <c r="E1305" s="2">
        <v>250</v>
      </c>
      <c r="F1305" s="2" t="s">
        <v>1194</v>
      </c>
      <c r="G1305" s="2">
        <v>1348</v>
      </c>
      <c r="H1305" s="2">
        <v>16</v>
      </c>
      <c r="I1305" s="2" t="s">
        <v>431</v>
      </c>
      <c r="J1305" s="31">
        <v>42564</v>
      </c>
      <c r="K1305" s="31">
        <v>44347</v>
      </c>
      <c r="L1305" s="31">
        <v>44926</v>
      </c>
      <c r="M1305" s="2">
        <f t="shared" si="120"/>
        <v>580</v>
      </c>
      <c r="N1305" s="2">
        <f>IFERROR(VLOOKUP($G1305,'Breakdown Log'!$B$3:$E$940,2,FALSE),0)</f>
        <v>215</v>
      </c>
      <c r="O1305" s="2">
        <f>IFERROR(VLOOKUP($G1305,'Breakdown Log'!$B$3:$E$940,3,FALSE),0)</f>
        <v>365</v>
      </c>
      <c r="P1305" s="2">
        <f t="shared" si="121"/>
        <v>0</v>
      </c>
      <c r="Q1305" s="2">
        <f t="shared" si="122"/>
        <v>0</v>
      </c>
      <c r="R1305" s="38">
        <f t="shared" si="123"/>
        <v>1.6610958904109587</v>
      </c>
      <c r="S1305" s="76">
        <f t="shared" si="124"/>
        <v>2.82</v>
      </c>
      <c r="T1305" s="38">
        <f>2.82/365*N1305+'Breakdown Log'!$H$28*P1305</f>
        <v>1.6610958904109587</v>
      </c>
      <c r="U1305" s="78">
        <f>2.82/365*O1305+'Breakdown Log'!$H$28*Q1305</f>
        <v>2.82</v>
      </c>
    </row>
    <row r="1306" spans="2:21" ht="14.4" customHeight="1" x14ac:dyDescent="0.4">
      <c r="B1306" s="30">
        <f t="shared" si="125"/>
        <v>1305</v>
      </c>
      <c r="C1306" s="2" t="s">
        <v>12</v>
      </c>
      <c r="D1306" s="2" t="s">
        <v>317</v>
      </c>
      <c r="E1306" s="2">
        <v>250</v>
      </c>
      <c r="F1306" s="2" t="s">
        <v>1194</v>
      </c>
      <c r="G1306" s="2">
        <v>1349</v>
      </c>
      <c r="H1306" s="2">
        <v>57</v>
      </c>
      <c r="I1306" s="2" t="s">
        <v>313</v>
      </c>
      <c r="J1306" s="31">
        <v>42592</v>
      </c>
      <c r="K1306" s="31">
        <v>44347</v>
      </c>
      <c r="L1306" s="31">
        <v>44926</v>
      </c>
      <c r="M1306" s="2">
        <f t="shared" si="120"/>
        <v>580</v>
      </c>
      <c r="N1306" s="2">
        <f>IFERROR(VLOOKUP($G1306,'Breakdown Log'!$B$3:$E$940,2,FALSE),0)</f>
        <v>215</v>
      </c>
      <c r="O1306" s="2">
        <f>IFERROR(VLOOKUP($G1306,'Breakdown Log'!$B$3:$E$940,3,FALSE),0)</f>
        <v>365</v>
      </c>
      <c r="P1306" s="2">
        <f t="shared" si="121"/>
        <v>0</v>
      </c>
      <c r="Q1306" s="2">
        <f t="shared" si="122"/>
        <v>0</v>
      </c>
      <c r="R1306" s="38">
        <f t="shared" si="123"/>
        <v>1.6610958904109587</v>
      </c>
      <c r="S1306" s="76">
        <f t="shared" si="124"/>
        <v>2.82</v>
      </c>
      <c r="T1306" s="38">
        <f>2.82/365*N1306+'Breakdown Log'!$H$28*P1306</f>
        <v>1.6610958904109587</v>
      </c>
      <c r="U1306" s="78">
        <f>2.82/365*O1306+'Breakdown Log'!$H$28*Q1306</f>
        <v>2.82</v>
      </c>
    </row>
    <row r="1307" spans="2:21" ht="14.4" customHeight="1" x14ac:dyDescent="0.4">
      <c r="B1307" s="30">
        <f t="shared" si="125"/>
        <v>1306</v>
      </c>
      <c r="C1307" s="2" t="s">
        <v>12</v>
      </c>
      <c r="D1307" s="2" t="s">
        <v>317</v>
      </c>
      <c r="E1307" s="2">
        <v>250</v>
      </c>
      <c r="F1307" s="2" t="s">
        <v>1194</v>
      </c>
      <c r="G1307" s="2">
        <v>1350</v>
      </c>
      <c r="H1307" s="2">
        <v>58</v>
      </c>
      <c r="I1307" s="2" t="s">
        <v>1195</v>
      </c>
      <c r="J1307" s="31">
        <v>42592</v>
      </c>
      <c r="K1307" s="31">
        <v>44347</v>
      </c>
      <c r="L1307" s="31">
        <v>44926</v>
      </c>
      <c r="M1307" s="2">
        <f t="shared" si="120"/>
        <v>580</v>
      </c>
      <c r="N1307" s="2">
        <f>IFERROR(VLOOKUP($G1307,'Breakdown Log'!$B$3:$E$940,2,FALSE),0)</f>
        <v>0</v>
      </c>
      <c r="O1307" s="2">
        <f>IFERROR(VLOOKUP($G1307,'Breakdown Log'!$B$3:$E$940,3,FALSE),0)</f>
        <v>0</v>
      </c>
      <c r="P1307" s="2">
        <f t="shared" si="121"/>
        <v>215</v>
      </c>
      <c r="Q1307" s="2">
        <f t="shared" si="122"/>
        <v>365</v>
      </c>
      <c r="R1307" s="38">
        <f t="shared" si="123"/>
        <v>1.6610958904109587</v>
      </c>
      <c r="S1307" s="76">
        <f t="shared" si="124"/>
        <v>2.82</v>
      </c>
      <c r="T1307" s="38">
        <f>2.82/365*N1307+'Breakdown Log'!$H$28*P1307</f>
        <v>0</v>
      </c>
      <c r="U1307" s="78">
        <f>2.82/365*O1307+'Breakdown Log'!$H$28*Q1307</f>
        <v>0</v>
      </c>
    </row>
    <row r="1308" spans="2:21" ht="14.4" customHeight="1" x14ac:dyDescent="0.4">
      <c r="B1308" s="30">
        <f t="shared" si="125"/>
        <v>1307</v>
      </c>
      <c r="C1308" s="2" t="s">
        <v>12</v>
      </c>
      <c r="D1308" s="2" t="s">
        <v>317</v>
      </c>
      <c r="E1308" s="2">
        <v>250</v>
      </c>
      <c r="F1308" s="2" t="s">
        <v>1194</v>
      </c>
      <c r="G1308" s="2">
        <v>1351</v>
      </c>
      <c r="H1308" s="2">
        <v>59</v>
      </c>
      <c r="I1308" s="2" t="s">
        <v>1196</v>
      </c>
      <c r="J1308" s="31">
        <v>42592</v>
      </c>
      <c r="K1308" s="31">
        <v>44347</v>
      </c>
      <c r="L1308" s="31">
        <v>44926</v>
      </c>
      <c r="M1308" s="2">
        <f t="shared" si="120"/>
        <v>580</v>
      </c>
      <c r="N1308" s="2">
        <f>IFERROR(VLOOKUP($G1308,'Breakdown Log'!$B$3:$E$940,2,FALSE),0)</f>
        <v>215</v>
      </c>
      <c r="O1308" s="2">
        <f>IFERROR(VLOOKUP($G1308,'Breakdown Log'!$B$3:$E$940,3,FALSE),0)</f>
        <v>365</v>
      </c>
      <c r="P1308" s="2">
        <f t="shared" si="121"/>
        <v>0</v>
      </c>
      <c r="Q1308" s="2">
        <f t="shared" si="122"/>
        <v>0</v>
      </c>
      <c r="R1308" s="38">
        <f t="shared" si="123"/>
        <v>1.6610958904109587</v>
      </c>
      <c r="S1308" s="76">
        <f t="shared" si="124"/>
        <v>2.82</v>
      </c>
      <c r="T1308" s="38">
        <f>2.82/365*N1308+'Breakdown Log'!$H$28*P1308</f>
        <v>1.6610958904109587</v>
      </c>
      <c r="U1308" s="78">
        <f>2.82/365*O1308+'Breakdown Log'!$H$28*Q1308</f>
        <v>2.82</v>
      </c>
    </row>
    <row r="1309" spans="2:21" ht="14.4" customHeight="1" x14ac:dyDescent="0.4">
      <c r="B1309" s="30">
        <f t="shared" si="125"/>
        <v>1308</v>
      </c>
      <c r="C1309" s="2" t="s">
        <v>493</v>
      </c>
      <c r="D1309" s="2" t="s">
        <v>494</v>
      </c>
      <c r="E1309" s="2">
        <v>1088</v>
      </c>
      <c r="F1309" s="2" t="s">
        <v>1197</v>
      </c>
      <c r="G1309" s="2">
        <v>1352</v>
      </c>
      <c r="H1309" s="2">
        <v>1</v>
      </c>
      <c r="I1309" s="2" t="s">
        <v>550</v>
      </c>
      <c r="J1309" s="31">
        <v>42835</v>
      </c>
      <c r="K1309" s="31">
        <v>44347</v>
      </c>
      <c r="L1309" s="31">
        <v>44926</v>
      </c>
      <c r="M1309" s="2">
        <f t="shared" si="120"/>
        <v>580</v>
      </c>
      <c r="N1309" s="2">
        <f>IFERROR(VLOOKUP($G1309,'Breakdown Log'!$B$3:$E$940,2,FALSE),0)</f>
        <v>215</v>
      </c>
      <c r="O1309" s="2">
        <f>IFERROR(VLOOKUP($G1309,'Breakdown Log'!$B$3:$E$940,3,FALSE),0)</f>
        <v>365</v>
      </c>
      <c r="P1309" s="2">
        <f t="shared" si="121"/>
        <v>0</v>
      </c>
      <c r="Q1309" s="2">
        <f t="shared" si="122"/>
        <v>0</v>
      </c>
      <c r="R1309" s="38">
        <f t="shared" si="123"/>
        <v>1.6610958904109587</v>
      </c>
      <c r="S1309" s="76">
        <f t="shared" si="124"/>
        <v>2.82</v>
      </c>
      <c r="T1309" s="38">
        <f>2.82/365*N1309+'Breakdown Log'!$H$28*P1309</f>
        <v>1.6610958904109587</v>
      </c>
      <c r="U1309" s="78">
        <f>2.82/365*O1309+'Breakdown Log'!$H$28*Q1309</f>
        <v>2.82</v>
      </c>
    </row>
    <row r="1310" spans="2:21" ht="14.4" customHeight="1" x14ac:dyDescent="0.4">
      <c r="B1310" s="30">
        <f t="shared" si="125"/>
        <v>1309</v>
      </c>
      <c r="C1310" s="2" t="s">
        <v>493</v>
      </c>
      <c r="D1310" s="2" t="s">
        <v>494</v>
      </c>
      <c r="E1310" s="2">
        <v>1088</v>
      </c>
      <c r="F1310" s="2" t="s">
        <v>1197</v>
      </c>
      <c r="G1310" s="2">
        <v>1353</v>
      </c>
      <c r="H1310" s="2">
        <v>2</v>
      </c>
      <c r="I1310" s="2" t="s">
        <v>1198</v>
      </c>
      <c r="J1310" s="31">
        <v>42532</v>
      </c>
      <c r="K1310" s="31">
        <v>44347</v>
      </c>
      <c r="L1310" s="31">
        <v>44926</v>
      </c>
      <c r="M1310" s="2">
        <f t="shared" si="120"/>
        <v>580</v>
      </c>
      <c r="N1310" s="2">
        <f>IFERROR(VLOOKUP($G1310,'Breakdown Log'!$B$3:$E$940,2,FALSE),0)</f>
        <v>0</v>
      </c>
      <c r="O1310" s="2">
        <f>IFERROR(VLOOKUP($G1310,'Breakdown Log'!$B$3:$E$940,3,FALSE),0)</f>
        <v>0</v>
      </c>
      <c r="P1310" s="2">
        <f t="shared" si="121"/>
        <v>215</v>
      </c>
      <c r="Q1310" s="2">
        <f t="shared" si="122"/>
        <v>365</v>
      </c>
      <c r="R1310" s="38">
        <f t="shared" si="123"/>
        <v>1.6610958904109587</v>
      </c>
      <c r="S1310" s="76">
        <f t="shared" si="124"/>
        <v>2.82</v>
      </c>
      <c r="T1310" s="38">
        <f>2.82/365*N1310+'Breakdown Log'!$H$28*P1310</f>
        <v>0</v>
      </c>
      <c r="U1310" s="78">
        <f>2.82/365*O1310+'Breakdown Log'!$H$28*Q1310</f>
        <v>0</v>
      </c>
    </row>
    <row r="1311" spans="2:21" ht="14.4" customHeight="1" x14ac:dyDescent="0.4">
      <c r="B1311" s="30">
        <f t="shared" si="125"/>
        <v>1310</v>
      </c>
      <c r="C1311" s="2" t="s">
        <v>493</v>
      </c>
      <c r="D1311" s="2" t="s">
        <v>494</v>
      </c>
      <c r="E1311" s="2">
        <v>1088</v>
      </c>
      <c r="F1311" s="2" t="s">
        <v>1197</v>
      </c>
      <c r="G1311" s="2">
        <v>1354</v>
      </c>
      <c r="H1311" s="2">
        <v>3</v>
      </c>
      <c r="I1311" s="2" t="s">
        <v>1199</v>
      </c>
      <c r="J1311" s="31">
        <v>42835</v>
      </c>
      <c r="K1311" s="31">
        <v>44347</v>
      </c>
      <c r="L1311" s="31">
        <v>44926</v>
      </c>
      <c r="M1311" s="2">
        <f t="shared" si="120"/>
        <v>580</v>
      </c>
      <c r="N1311" s="2">
        <f>IFERROR(VLOOKUP($G1311,'Breakdown Log'!$B$3:$E$940,2,FALSE),0)</f>
        <v>215</v>
      </c>
      <c r="O1311" s="2">
        <f>IFERROR(VLOOKUP($G1311,'Breakdown Log'!$B$3:$E$940,3,FALSE),0)</f>
        <v>365</v>
      </c>
      <c r="P1311" s="2">
        <f t="shared" si="121"/>
        <v>0</v>
      </c>
      <c r="Q1311" s="2">
        <f t="shared" si="122"/>
        <v>0</v>
      </c>
      <c r="R1311" s="38">
        <f t="shared" si="123"/>
        <v>1.6610958904109587</v>
      </c>
      <c r="S1311" s="76">
        <f t="shared" si="124"/>
        <v>2.82</v>
      </c>
      <c r="T1311" s="38">
        <f>2.82/365*N1311+'Breakdown Log'!$H$28*P1311</f>
        <v>1.6610958904109587</v>
      </c>
      <c r="U1311" s="78">
        <f>2.82/365*O1311+'Breakdown Log'!$H$28*Q1311</f>
        <v>2.82</v>
      </c>
    </row>
    <row r="1312" spans="2:21" ht="14.4" customHeight="1" x14ac:dyDescent="0.4">
      <c r="B1312" s="30">
        <f t="shared" si="125"/>
        <v>1311</v>
      </c>
      <c r="C1312" s="2" t="s">
        <v>493</v>
      </c>
      <c r="D1312" s="2" t="s">
        <v>494</v>
      </c>
      <c r="E1312" s="2">
        <v>1088</v>
      </c>
      <c r="F1312" s="2" t="s">
        <v>1197</v>
      </c>
      <c r="G1312" s="2">
        <v>1355</v>
      </c>
      <c r="H1312" s="2">
        <v>4</v>
      </c>
      <c r="I1312" s="2" t="s">
        <v>320</v>
      </c>
      <c r="J1312" s="31">
        <v>42835</v>
      </c>
      <c r="K1312" s="31">
        <v>44347</v>
      </c>
      <c r="L1312" s="31">
        <v>44926</v>
      </c>
      <c r="M1312" s="2">
        <f t="shared" si="120"/>
        <v>580</v>
      </c>
      <c r="N1312" s="2">
        <f>IFERROR(VLOOKUP($G1312,'Breakdown Log'!$B$3:$E$940,2,FALSE),0)</f>
        <v>215</v>
      </c>
      <c r="O1312" s="2">
        <f>IFERROR(VLOOKUP($G1312,'Breakdown Log'!$B$3:$E$940,3,FALSE),0)</f>
        <v>365</v>
      </c>
      <c r="P1312" s="2">
        <f t="shared" si="121"/>
        <v>0</v>
      </c>
      <c r="Q1312" s="2">
        <f t="shared" si="122"/>
        <v>0</v>
      </c>
      <c r="R1312" s="38">
        <f t="shared" si="123"/>
        <v>1.6610958904109587</v>
      </c>
      <c r="S1312" s="76">
        <f t="shared" si="124"/>
        <v>2.82</v>
      </c>
      <c r="T1312" s="38">
        <f>2.82/365*N1312+'Breakdown Log'!$H$28*P1312</f>
        <v>1.6610958904109587</v>
      </c>
      <c r="U1312" s="78">
        <f>2.82/365*O1312+'Breakdown Log'!$H$28*Q1312</f>
        <v>2.82</v>
      </c>
    </row>
    <row r="1313" spans="2:21" ht="14.4" customHeight="1" x14ac:dyDescent="0.4">
      <c r="B1313" s="30">
        <f t="shared" si="125"/>
        <v>1312</v>
      </c>
      <c r="C1313" s="2" t="s">
        <v>493</v>
      </c>
      <c r="D1313" s="2" t="s">
        <v>494</v>
      </c>
      <c r="E1313" s="2">
        <v>1088</v>
      </c>
      <c r="F1313" s="2" t="s">
        <v>1197</v>
      </c>
      <c r="G1313" s="2">
        <v>1356</v>
      </c>
      <c r="H1313" s="2">
        <v>5</v>
      </c>
      <c r="I1313" s="2" t="s">
        <v>1200</v>
      </c>
      <c r="J1313" s="31">
        <v>42855</v>
      </c>
      <c r="K1313" s="31">
        <v>44347</v>
      </c>
      <c r="L1313" s="31">
        <v>44926</v>
      </c>
      <c r="M1313" s="2">
        <f t="shared" si="120"/>
        <v>580</v>
      </c>
      <c r="N1313" s="2">
        <f>IFERROR(VLOOKUP($G1313,'Breakdown Log'!$B$3:$E$940,2,FALSE),0)</f>
        <v>0</v>
      </c>
      <c r="O1313" s="2">
        <f>IFERROR(VLOOKUP($G1313,'Breakdown Log'!$B$3:$E$940,3,FALSE),0)</f>
        <v>0</v>
      </c>
      <c r="P1313" s="2">
        <f t="shared" si="121"/>
        <v>215</v>
      </c>
      <c r="Q1313" s="2">
        <f t="shared" si="122"/>
        <v>365</v>
      </c>
      <c r="R1313" s="38">
        <f t="shared" si="123"/>
        <v>1.6610958904109587</v>
      </c>
      <c r="S1313" s="76">
        <f t="shared" si="124"/>
        <v>2.82</v>
      </c>
      <c r="T1313" s="38">
        <f>2.82/365*N1313+'Breakdown Log'!$H$28*P1313</f>
        <v>0</v>
      </c>
      <c r="U1313" s="78">
        <f>2.82/365*O1313+'Breakdown Log'!$H$28*Q1313</f>
        <v>0</v>
      </c>
    </row>
    <row r="1314" spans="2:21" ht="14.4" customHeight="1" x14ac:dyDescent="0.4">
      <c r="B1314" s="30">
        <f t="shared" si="125"/>
        <v>1313</v>
      </c>
      <c r="C1314" s="2" t="s">
        <v>493</v>
      </c>
      <c r="D1314" s="2" t="s">
        <v>494</v>
      </c>
      <c r="E1314" s="2">
        <v>1088</v>
      </c>
      <c r="F1314" s="2" t="s">
        <v>1197</v>
      </c>
      <c r="G1314" s="2">
        <v>1357</v>
      </c>
      <c r="H1314" s="2">
        <v>6</v>
      </c>
      <c r="I1314" s="2" t="s">
        <v>1201</v>
      </c>
      <c r="J1314" s="31">
        <v>42460</v>
      </c>
      <c r="K1314" s="31">
        <v>44347</v>
      </c>
      <c r="L1314" s="31">
        <v>44926</v>
      </c>
      <c r="M1314" s="2">
        <f t="shared" si="120"/>
        <v>580</v>
      </c>
      <c r="N1314" s="2">
        <f>IFERROR(VLOOKUP($G1314,'Breakdown Log'!$B$3:$E$940,2,FALSE),0)</f>
        <v>0</v>
      </c>
      <c r="O1314" s="2">
        <f>IFERROR(VLOOKUP($G1314,'Breakdown Log'!$B$3:$E$940,3,FALSE),0)</f>
        <v>0</v>
      </c>
      <c r="P1314" s="2">
        <f t="shared" si="121"/>
        <v>215</v>
      </c>
      <c r="Q1314" s="2">
        <f t="shared" si="122"/>
        <v>365</v>
      </c>
      <c r="R1314" s="38">
        <f t="shared" si="123"/>
        <v>1.6610958904109587</v>
      </c>
      <c r="S1314" s="76">
        <f t="shared" si="124"/>
        <v>2.82</v>
      </c>
      <c r="T1314" s="38">
        <f>2.82/365*N1314+'Breakdown Log'!$H$28*P1314</f>
        <v>0</v>
      </c>
      <c r="U1314" s="78">
        <f>2.82/365*O1314+'Breakdown Log'!$H$28*Q1314</f>
        <v>0</v>
      </c>
    </row>
    <row r="1315" spans="2:21" ht="14.4" customHeight="1" x14ac:dyDescent="0.4">
      <c r="B1315" s="30">
        <f t="shared" si="125"/>
        <v>1314</v>
      </c>
      <c r="C1315" s="2" t="s">
        <v>493</v>
      </c>
      <c r="D1315" s="2" t="s">
        <v>494</v>
      </c>
      <c r="E1315" s="2">
        <v>1088</v>
      </c>
      <c r="F1315" s="2" t="s">
        <v>1197</v>
      </c>
      <c r="G1315" s="2">
        <v>1358</v>
      </c>
      <c r="H1315" s="2">
        <v>7</v>
      </c>
      <c r="I1315" s="2" t="s">
        <v>1202</v>
      </c>
      <c r="J1315" s="31">
        <v>42835</v>
      </c>
      <c r="K1315" s="31">
        <v>44347</v>
      </c>
      <c r="L1315" s="31">
        <v>44926</v>
      </c>
      <c r="M1315" s="2">
        <f t="shared" si="120"/>
        <v>580</v>
      </c>
      <c r="N1315" s="2">
        <f>IFERROR(VLOOKUP($G1315,'Breakdown Log'!$B$3:$E$940,2,FALSE),0)</f>
        <v>0</v>
      </c>
      <c r="O1315" s="2">
        <f>IFERROR(VLOOKUP($G1315,'Breakdown Log'!$B$3:$E$940,3,FALSE),0)</f>
        <v>1</v>
      </c>
      <c r="P1315" s="2">
        <f t="shared" si="121"/>
        <v>215</v>
      </c>
      <c r="Q1315" s="2">
        <f t="shared" si="122"/>
        <v>364</v>
      </c>
      <c r="R1315" s="38">
        <f t="shared" si="123"/>
        <v>1.6610958904109587</v>
      </c>
      <c r="S1315" s="76">
        <f t="shared" si="124"/>
        <v>2.82</v>
      </c>
      <c r="T1315" s="38">
        <f>2.82/365*N1315+'Breakdown Log'!$H$28*P1315</f>
        <v>0</v>
      </c>
      <c r="U1315" s="78">
        <f>2.82/365*O1315+'Breakdown Log'!$H$28*Q1315</f>
        <v>7.7260273972602732E-3</v>
      </c>
    </row>
    <row r="1316" spans="2:21" ht="14.4" customHeight="1" x14ac:dyDescent="0.4">
      <c r="B1316" s="30">
        <f t="shared" si="125"/>
        <v>1315</v>
      </c>
      <c r="C1316" s="2" t="s">
        <v>493</v>
      </c>
      <c r="D1316" s="2" t="s">
        <v>494</v>
      </c>
      <c r="E1316" s="2">
        <v>1088</v>
      </c>
      <c r="F1316" s="2" t="s">
        <v>1197</v>
      </c>
      <c r="G1316" s="2">
        <v>1359</v>
      </c>
      <c r="H1316" s="2">
        <v>8</v>
      </c>
      <c r="I1316" s="2" t="s">
        <v>1203</v>
      </c>
      <c r="J1316" s="31">
        <v>42835</v>
      </c>
      <c r="K1316" s="31">
        <v>44347</v>
      </c>
      <c r="L1316" s="31">
        <v>44926</v>
      </c>
      <c r="M1316" s="2">
        <f t="shared" si="120"/>
        <v>580</v>
      </c>
      <c r="N1316" s="2">
        <f>IFERROR(VLOOKUP($G1316,'Breakdown Log'!$B$3:$E$940,2,FALSE),0)</f>
        <v>0</v>
      </c>
      <c r="O1316" s="2">
        <f>IFERROR(VLOOKUP($G1316,'Breakdown Log'!$B$3:$E$940,3,FALSE),0)</f>
        <v>1</v>
      </c>
      <c r="P1316" s="2">
        <f t="shared" si="121"/>
        <v>215</v>
      </c>
      <c r="Q1316" s="2">
        <f t="shared" si="122"/>
        <v>364</v>
      </c>
      <c r="R1316" s="38">
        <f t="shared" si="123"/>
        <v>1.6610958904109587</v>
      </c>
      <c r="S1316" s="76">
        <f t="shared" si="124"/>
        <v>2.82</v>
      </c>
      <c r="T1316" s="38">
        <f>2.82/365*N1316+'Breakdown Log'!$H$28*P1316</f>
        <v>0</v>
      </c>
      <c r="U1316" s="78">
        <f>2.82/365*O1316+'Breakdown Log'!$H$28*Q1316</f>
        <v>7.7260273972602732E-3</v>
      </c>
    </row>
    <row r="1317" spans="2:21" ht="14.4" customHeight="1" x14ac:dyDescent="0.4">
      <c r="B1317" s="30">
        <f t="shared" si="125"/>
        <v>1316</v>
      </c>
      <c r="C1317" s="2" t="s">
        <v>493</v>
      </c>
      <c r="D1317" s="2" t="s">
        <v>494</v>
      </c>
      <c r="E1317" s="2">
        <v>1088</v>
      </c>
      <c r="F1317" s="2" t="s">
        <v>1197</v>
      </c>
      <c r="G1317" s="2">
        <v>1360</v>
      </c>
      <c r="H1317" s="2">
        <v>9</v>
      </c>
      <c r="I1317" s="2" t="s">
        <v>941</v>
      </c>
      <c r="J1317" s="31">
        <v>42887</v>
      </c>
      <c r="K1317" s="31">
        <v>44347</v>
      </c>
      <c r="L1317" s="31">
        <v>44926</v>
      </c>
      <c r="M1317" s="2">
        <f t="shared" si="120"/>
        <v>580</v>
      </c>
      <c r="N1317" s="2">
        <f>IFERROR(VLOOKUP($G1317,'Breakdown Log'!$B$3:$E$940,2,FALSE),0)</f>
        <v>0</v>
      </c>
      <c r="O1317" s="2">
        <f>IFERROR(VLOOKUP($G1317,'Breakdown Log'!$B$3:$E$940,3,FALSE),0)</f>
        <v>0</v>
      </c>
      <c r="P1317" s="2">
        <f t="shared" si="121"/>
        <v>215</v>
      </c>
      <c r="Q1317" s="2">
        <f t="shared" si="122"/>
        <v>365</v>
      </c>
      <c r="R1317" s="38">
        <f t="shared" si="123"/>
        <v>1.6610958904109587</v>
      </c>
      <c r="S1317" s="76">
        <f t="shared" si="124"/>
        <v>2.82</v>
      </c>
      <c r="T1317" s="38">
        <f>2.82/365*N1317+'Breakdown Log'!$H$28*P1317</f>
        <v>0</v>
      </c>
      <c r="U1317" s="78">
        <f>2.82/365*O1317+'Breakdown Log'!$H$28*Q1317</f>
        <v>0</v>
      </c>
    </row>
    <row r="1318" spans="2:21" ht="14.4" customHeight="1" x14ac:dyDescent="0.4">
      <c r="B1318" s="30">
        <f t="shared" si="125"/>
        <v>1317</v>
      </c>
      <c r="C1318" s="2" t="s">
        <v>493</v>
      </c>
      <c r="D1318" s="2" t="s">
        <v>494</v>
      </c>
      <c r="E1318" s="2">
        <v>1088</v>
      </c>
      <c r="F1318" s="2" t="s">
        <v>1197</v>
      </c>
      <c r="G1318" s="2">
        <v>1361</v>
      </c>
      <c r="H1318" s="2">
        <v>10</v>
      </c>
      <c r="I1318" s="2" t="s">
        <v>1204</v>
      </c>
      <c r="J1318" s="31">
        <v>42454</v>
      </c>
      <c r="K1318" s="31">
        <v>44347</v>
      </c>
      <c r="L1318" s="31">
        <v>44926</v>
      </c>
      <c r="M1318" s="2">
        <f t="shared" si="120"/>
        <v>580</v>
      </c>
      <c r="N1318" s="2">
        <f>IFERROR(VLOOKUP($G1318,'Breakdown Log'!$B$3:$E$940,2,FALSE),0)</f>
        <v>0</v>
      </c>
      <c r="O1318" s="2">
        <f>IFERROR(VLOOKUP($G1318,'Breakdown Log'!$B$3:$E$940,3,FALSE),0)</f>
        <v>0</v>
      </c>
      <c r="P1318" s="2">
        <f t="shared" si="121"/>
        <v>215</v>
      </c>
      <c r="Q1318" s="2">
        <f t="shared" si="122"/>
        <v>365</v>
      </c>
      <c r="R1318" s="38">
        <f t="shared" si="123"/>
        <v>1.6610958904109587</v>
      </c>
      <c r="S1318" s="76">
        <f t="shared" si="124"/>
        <v>2.82</v>
      </c>
      <c r="T1318" s="38">
        <f>2.82/365*N1318+'Breakdown Log'!$H$28*P1318</f>
        <v>0</v>
      </c>
      <c r="U1318" s="78">
        <f>2.82/365*O1318+'Breakdown Log'!$H$28*Q1318</f>
        <v>0</v>
      </c>
    </row>
    <row r="1319" spans="2:21" ht="14.4" customHeight="1" x14ac:dyDescent="0.4">
      <c r="B1319" s="30">
        <f t="shared" si="125"/>
        <v>1318</v>
      </c>
      <c r="C1319" s="2" t="s">
        <v>493</v>
      </c>
      <c r="D1319" s="2" t="s">
        <v>494</v>
      </c>
      <c r="E1319" s="2">
        <v>1088</v>
      </c>
      <c r="F1319" s="2" t="s">
        <v>1197</v>
      </c>
      <c r="G1319" s="2">
        <v>1362</v>
      </c>
      <c r="H1319" s="2">
        <v>11</v>
      </c>
      <c r="I1319" s="2" t="s">
        <v>1205</v>
      </c>
      <c r="J1319" s="31">
        <v>42845</v>
      </c>
      <c r="K1319" s="31">
        <v>44347</v>
      </c>
      <c r="L1319" s="31">
        <v>44926</v>
      </c>
      <c r="M1319" s="2">
        <f t="shared" si="120"/>
        <v>580</v>
      </c>
      <c r="N1319" s="2">
        <f>IFERROR(VLOOKUP($G1319,'Breakdown Log'!$B$3:$E$940,2,FALSE),0)</f>
        <v>0</v>
      </c>
      <c r="O1319" s="2">
        <f>IFERROR(VLOOKUP($G1319,'Breakdown Log'!$B$3:$E$940,3,FALSE),0)</f>
        <v>1</v>
      </c>
      <c r="P1319" s="2">
        <f t="shared" si="121"/>
        <v>215</v>
      </c>
      <c r="Q1319" s="2">
        <f t="shared" si="122"/>
        <v>364</v>
      </c>
      <c r="R1319" s="38">
        <f t="shared" si="123"/>
        <v>1.6610958904109587</v>
      </c>
      <c r="S1319" s="76">
        <f t="shared" si="124"/>
        <v>2.82</v>
      </c>
      <c r="T1319" s="38">
        <f>2.82/365*N1319+'Breakdown Log'!$H$28*P1319</f>
        <v>0</v>
      </c>
      <c r="U1319" s="78">
        <f>2.82/365*O1319+'Breakdown Log'!$H$28*Q1319</f>
        <v>7.7260273972602732E-3</v>
      </c>
    </row>
    <row r="1320" spans="2:21" ht="14.4" customHeight="1" x14ac:dyDescent="0.4">
      <c r="B1320" s="30">
        <f t="shared" si="125"/>
        <v>1319</v>
      </c>
      <c r="C1320" s="2" t="s">
        <v>493</v>
      </c>
      <c r="D1320" s="2" t="s">
        <v>494</v>
      </c>
      <c r="E1320" s="2">
        <v>1088</v>
      </c>
      <c r="F1320" s="2" t="s">
        <v>1197</v>
      </c>
      <c r="G1320" s="2">
        <v>1363</v>
      </c>
      <c r="H1320" s="2">
        <v>13</v>
      </c>
      <c r="I1320" s="2" t="s">
        <v>1206</v>
      </c>
      <c r="J1320" s="31">
        <v>42903</v>
      </c>
      <c r="K1320" s="31">
        <v>44347</v>
      </c>
      <c r="L1320" s="31">
        <v>44926</v>
      </c>
      <c r="M1320" s="2">
        <f t="shared" si="120"/>
        <v>580</v>
      </c>
      <c r="N1320" s="2">
        <f>IFERROR(VLOOKUP($G1320,'Breakdown Log'!$B$3:$E$940,2,FALSE),0)</f>
        <v>0</v>
      </c>
      <c r="O1320" s="2">
        <f>IFERROR(VLOOKUP($G1320,'Breakdown Log'!$B$3:$E$940,3,FALSE),0)</f>
        <v>0</v>
      </c>
      <c r="P1320" s="2">
        <f t="shared" si="121"/>
        <v>215</v>
      </c>
      <c r="Q1320" s="2">
        <f t="shared" si="122"/>
        <v>365</v>
      </c>
      <c r="R1320" s="38">
        <f t="shared" si="123"/>
        <v>1.6610958904109587</v>
      </c>
      <c r="S1320" s="76">
        <f t="shared" si="124"/>
        <v>2.82</v>
      </c>
      <c r="T1320" s="38">
        <f>2.82/365*N1320+'Breakdown Log'!$H$28*P1320</f>
        <v>0</v>
      </c>
      <c r="U1320" s="78">
        <f>2.82/365*O1320+'Breakdown Log'!$H$28*Q1320</f>
        <v>0</v>
      </c>
    </row>
    <row r="1321" spans="2:21" ht="14.4" customHeight="1" x14ac:dyDescent="0.4">
      <c r="B1321" s="30">
        <f t="shared" si="125"/>
        <v>1320</v>
      </c>
      <c r="C1321" s="2" t="s">
        <v>493</v>
      </c>
      <c r="D1321" s="2" t="s">
        <v>494</v>
      </c>
      <c r="E1321" s="2">
        <v>1088</v>
      </c>
      <c r="F1321" s="2" t="s">
        <v>1197</v>
      </c>
      <c r="G1321" s="2">
        <v>1364</v>
      </c>
      <c r="H1321" s="2">
        <v>14</v>
      </c>
      <c r="I1321" s="2" t="s">
        <v>1207</v>
      </c>
      <c r="J1321" s="31">
        <v>42835</v>
      </c>
      <c r="K1321" s="31">
        <v>44347</v>
      </c>
      <c r="L1321" s="31">
        <v>44926</v>
      </c>
      <c r="M1321" s="2">
        <f t="shared" si="120"/>
        <v>580</v>
      </c>
      <c r="N1321" s="2">
        <f>IFERROR(VLOOKUP($G1321,'Breakdown Log'!$B$3:$E$940,2,FALSE),0)</f>
        <v>0</v>
      </c>
      <c r="O1321" s="2">
        <f>IFERROR(VLOOKUP($G1321,'Breakdown Log'!$B$3:$E$940,3,FALSE),0)</f>
        <v>1</v>
      </c>
      <c r="P1321" s="2">
        <f t="shared" si="121"/>
        <v>215</v>
      </c>
      <c r="Q1321" s="2">
        <f t="shared" si="122"/>
        <v>364</v>
      </c>
      <c r="R1321" s="38">
        <f t="shared" si="123"/>
        <v>1.6610958904109587</v>
      </c>
      <c r="S1321" s="76">
        <f t="shared" si="124"/>
        <v>2.82</v>
      </c>
      <c r="T1321" s="38">
        <f>2.82/365*N1321+'Breakdown Log'!$H$28*P1321</f>
        <v>0</v>
      </c>
      <c r="U1321" s="78">
        <f>2.82/365*O1321+'Breakdown Log'!$H$28*Q1321</f>
        <v>7.7260273972602732E-3</v>
      </c>
    </row>
    <row r="1322" spans="2:21" ht="14.4" customHeight="1" x14ac:dyDescent="0.4">
      <c r="B1322" s="30">
        <f t="shared" si="125"/>
        <v>1321</v>
      </c>
      <c r="C1322" s="2" t="s">
        <v>493</v>
      </c>
      <c r="D1322" s="2" t="s">
        <v>494</v>
      </c>
      <c r="E1322" s="2">
        <v>1088</v>
      </c>
      <c r="F1322" s="2" t="s">
        <v>1197</v>
      </c>
      <c r="G1322" s="2">
        <v>1365</v>
      </c>
      <c r="H1322" s="2">
        <v>15</v>
      </c>
      <c r="I1322" s="2" t="s">
        <v>141</v>
      </c>
      <c r="J1322" s="31">
        <v>42835</v>
      </c>
      <c r="K1322" s="31">
        <v>44347</v>
      </c>
      <c r="L1322" s="31">
        <v>44926</v>
      </c>
      <c r="M1322" s="2">
        <f t="shared" si="120"/>
        <v>580</v>
      </c>
      <c r="N1322" s="2">
        <f>IFERROR(VLOOKUP($G1322,'Breakdown Log'!$B$3:$E$940,2,FALSE),0)</f>
        <v>215</v>
      </c>
      <c r="O1322" s="2">
        <f>IFERROR(VLOOKUP($G1322,'Breakdown Log'!$B$3:$E$940,3,FALSE),0)</f>
        <v>365</v>
      </c>
      <c r="P1322" s="2">
        <f t="shared" si="121"/>
        <v>0</v>
      </c>
      <c r="Q1322" s="2">
        <f t="shared" si="122"/>
        <v>0</v>
      </c>
      <c r="R1322" s="38">
        <f t="shared" si="123"/>
        <v>1.6610958904109587</v>
      </c>
      <c r="S1322" s="76">
        <f t="shared" si="124"/>
        <v>2.82</v>
      </c>
      <c r="T1322" s="38">
        <f>2.82/365*N1322+'Breakdown Log'!$H$28*P1322</f>
        <v>1.6610958904109587</v>
      </c>
      <c r="U1322" s="78">
        <f>2.82/365*O1322+'Breakdown Log'!$H$28*Q1322</f>
        <v>2.82</v>
      </c>
    </row>
    <row r="1323" spans="2:21" ht="14.4" customHeight="1" x14ac:dyDescent="0.4">
      <c r="B1323" s="30">
        <f t="shared" si="125"/>
        <v>1322</v>
      </c>
      <c r="C1323" s="2" t="s">
        <v>493</v>
      </c>
      <c r="D1323" s="2" t="s">
        <v>494</v>
      </c>
      <c r="E1323" s="2">
        <v>1088</v>
      </c>
      <c r="F1323" s="2" t="s">
        <v>1197</v>
      </c>
      <c r="G1323" s="2">
        <v>1366</v>
      </c>
      <c r="H1323" s="2">
        <v>16</v>
      </c>
      <c r="I1323" s="2" t="s">
        <v>1208</v>
      </c>
      <c r="J1323" s="31">
        <v>42533</v>
      </c>
      <c r="K1323" s="31">
        <v>44347</v>
      </c>
      <c r="L1323" s="31">
        <v>44926</v>
      </c>
      <c r="M1323" s="2">
        <f t="shared" si="120"/>
        <v>580</v>
      </c>
      <c r="N1323" s="2">
        <f>IFERROR(VLOOKUP($G1323,'Breakdown Log'!$B$3:$E$940,2,FALSE),0)</f>
        <v>63</v>
      </c>
      <c r="O1323" s="2">
        <f>IFERROR(VLOOKUP($G1323,'Breakdown Log'!$B$3:$E$940,3,FALSE),0)</f>
        <v>2</v>
      </c>
      <c r="P1323" s="2">
        <f t="shared" si="121"/>
        <v>152</v>
      </c>
      <c r="Q1323" s="2">
        <f t="shared" si="122"/>
        <v>363</v>
      </c>
      <c r="R1323" s="38">
        <f t="shared" si="123"/>
        <v>1.6610958904109587</v>
      </c>
      <c r="S1323" s="76">
        <f t="shared" si="124"/>
        <v>2.82</v>
      </c>
      <c r="T1323" s="38">
        <f>2.82/365*N1323+'Breakdown Log'!$H$28*P1323</f>
        <v>0.48673972602739723</v>
      </c>
      <c r="U1323" s="78">
        <f>2.82/365*O1323+'Breakdown Log'!$H$28*Q1323</f>
        <v>1.5452054794520546E-2</v>
      </c>
    </row>
    <row r="1324" spans="2:21" ht="14.4" customHeight="1" x14ac:dyDescent="0.4">
      <c r="B1324" s="30">
        <f t="shared" si="125"/>
        <v>1323</v>
      </c>
      <c r="C1324" s="2" t="s">
        <v>493</v>
      </c>
      <c r="D1324" s="2" t="s">
        <v>494</v>
      </c>
      <c r="E1324" s="2">
        <v>1088</v>
      </c>
      <c r="F1324" s="2" t="s">
        <v>1197</v>
      </c>
      <c r="G1324" s="2">
        <v>1367</v>
      </c>
      <c r="H1324" s="2">
        <v>17</v>
      </c>
      <c r="I1324" s="2" t="s">
        <v>1199</v>
      </c>
      <c r="J1324" s="31">
        <v>42888</v>
      </c>
      <c r="K1324" s="31">
        <v>44347</v>
      </c>
      <c r="L1324" s="31">
        <v>44926</v>
      </c>
      <c r="M1324" s="2">
        <f t="shared" si="120"/>
        <v>580</v>
      </c>
      <c r="N1324" s="2">
        <f>IFERROR(VLOOKUP($G1324,'Breakdown Log'!$B$3:$E$940,2,FALSE),0)</f>
        <v>0</v>
      </c>
      <c r="O1324" s="2">
        <f>IFERROR(VLOOKUP($G1324,'Breakdown Log'!$B$3:$E$940,3,FALSE),0)</f>
        <v>0</v>
      </c>
      <c r="P1324" s="2">
        <f t="shared" si="121"/>
        <v>215</v>
      </c>
      <c r="Q1324" s="2">
        <f t="shared" si="122"/>
        <v>365</v>
      </c>
      <c r="R1324" s="38">
        <f t="shared" si="123"/>
        <v>1.6610958904109587</v>
      </c>
      <c r="S1324" s="76">
        <f t="shared" si="124"/>
        <v>2.82</v>
      </c>
      <c r="T1324" s="38">
        <f>2.82/365*N1324+'Breakdown Log'!$H$28*P1324</f>
        <v>0</v>
      </c>
      <c r="U1324" s="78">
        <f>2.82/365*O1324+'Breakdown Log'!$H$28*Q1324</f>
        <v>0</v>
      </c>
    </row>
    <row r="1325" spans="2:21" ht="14.4" customHeight="1" x14ac:dyDescent="0.4">
      <c r="B1325" s="30">
        <f t="shared" si="125"/>
        <v>1324</v>
      </c>
      <c r="C1325" s="2" t="s">
        <v>493</v>
      </c>
      <c r="D1325" s="2" t="s">
        <v>494</v>
      </c>
      <c r="E1325" s="2">
        <v>1088</v>
      </c>
      <c r="F1325" s="2" t="s">
        <v>1197</v>
      </c>
      <c r="G1325" s="2">
        <v>1368</v>
      </c>
      <c r="H1325" s="2">
        <v>18</v>
      </c>
      <c r="I1325" s="2" t="s">
        <v>1209</v>
      </c>
      <c r="J1325" s="31">
        <v>42532</v>
      </c>
      <c r="K1325" s="31">
        <v>44347</v>
      </c>
      <c r="L1325" s="31">
        <v>44926</v>
      </c>
      <c r="M1325" s="2">
        <f t="shared" si="120"/>
        <v>580</v>
      </c>
      <c r="N1325" s="2">
        <f>IFERROR(VLOOKUP($G1325,'Breakdown Log'!$B$3:$E$940,2,FALSE),0)</f>
        <v>63</v>
      </c>
      <c r="O1325" s="2">
        <f>IFERROR(VLOOKUP($G1325,'Breakdown Log'!$B$3:$E$940,3,FALSE),0)</f>
        <v>0</v>
      </c>
      <c r="P1325" s="2">
        <f t="shared" si="121"/>
        <v>152</v>
      </c>
      <c r="Q1325" s="2">
        <f t="shared" si="122"/>
        <v>365</v>
      </c>
      <c r="R1325" s="38">
        <f t="shared" si="123"/>
        <v>1.6610958904109587</v>
      </c>
      <c r="S1325" s="76">
        <f t="shared" si="124"/>
        <v>2.82</v>
      </c>
      <c r="T1325" s="38">
        <f>2.82/365*N1325+'Breakdown Log'!$H$28*P1325</f>
        <v>0.48673972602739723</v>
      </c>
      <c r="U1325" s="78">
        <f>2.82/365*O1325+'Breakdown Log'!$H$28*Q1325</f>
        <v>0</v>
      </c>
    </row>
    <row r="1326" spans="2:21" ht="14.4" customHeight="1" x14ac:dyDescent="0.4">
      <c r="B1326" s="30">
        <f t="shared" si="125"/>
        <v>1325</v>
      </c>
      <c r="C1326" s="2" t="s">
        <v>12</v>
      </c>
      <c r="D1326" s="2" t="s">
        <v>317</v>
      </c>
      <c r="E1326" s="2">
        <v>81</v>
      </c>
      <c r="F1326" s="2" t="s">
        <v>317</v>
      </c>
      <c r="G1326" s="2">
        <v>1369</v>
      </c>
      <c r="H1326" s="2">
        <v>30</v>
      </c>
      <c r="I1326" s="2" t="s">
        <v>202</v>
      </c>
      <c r="J1326" s="31">
        <v>42433</v>
      </c>
      <c r="K1326" s="31">
        <v>44347</v>
      </c>
      <c r="L1326" s="31">
        <v>44926</v>
      </c>
      <c r="M1326" s="2">
        <f t="shared" si="120"/>
        <v>580</v>
      </c>
      <c r="N1326" s="2">
        <f>IFERROR(VLOOKUP($G1326,'Breakdown Log'!$B$3:$E$940,2,FALSE),0)</f>
        <v>0</v>
      </c>
      <c r="O1326" s="2">
        <f>IFERROR(VLOOKUP($G1326,'Breakdown Log'!$B$3:$E$940,3,FALSE),0)</f>
        <v>0</v>
      </c>
      <c r="P1326" s="2">
        <f t="shared" si="121"/>
        <v>215</v>
      </c>
      <c r="Q1326" s="2">
        <f t="shared" si="122"/>
        <v>365</v>
      </c>
      <c r="R1326" s="38">
        <f t="shared" si="123"/>
        <v>1.6610958904109587</v>
      </c>
      <c r="S1326" s="76">
        <f t="shared" si="124"/>
        <v>2.82</v>
      </c>
      <c r="T1326" s="38">
        <f>2.82/365*N1326+'Breakdown Log'!$H$28*P1326</f>
        <v>0</v>
      </c>
      <c r="U1326" s="78">
        <f>2.82/365*O1326+'Breakdown Log'!$H$28*Q1326</f>
        <v>0</v>
      </c>
    </row>
    <row r="1327" spans="2:21" ht="14.4" customHeight="1" x14ac:dyDescent="0.4">
      <c r="B1327" s="30">
        <f t="shared" si="125"/>
        <v>1326</v>
      </c>
      <c r="C1327" s="2" t="s">
        <v>12</v>
      </c>
      <c r="D1327" s="2" t="s">
        <v>317</v>
      </c>
      <c r="E1327" s="2">
        <v>81</v>
      </c>
      <c r="F1327" s="2" t="s">
        <v>317</v>
      </c>
      <c r="G1327" s="2">
        <v>1370</v>
      </c>
      <c r="H1327" s="2">
        <v>31</v>
      </c>
      <c r="I1327" s="2" t="s">
        <v>1210</v>
      </c>
      <c r="J1327" s="31">
        <v>42328</v>
      </c>
      <c r="K1327" s="31">
        <v>44347</v>
      </c>
      <c r="L1327" s="31">
        <v>44926</v>
      </c>
      <c r="M1327" s="2">
        <f t="shared" si="120"/>
        <v>580</v>
      </c>
      <c r="N1327" s="2">
        <f>IFERROR(VLOOKUP($G1327,'Breakdown Log'!$B$3:$E$940,2,FALSE),0)</f>
        <v>215</v>
      </c>
      <c r="O1327" s="2">
        <f>IFERROR(VLOOKUP($G1327,'Breakdown Log'!$B$3:$E$940,3,FALSE),0)</f>
        <v>166</v>
      </c>
      <c r="P1327" s="2">
        <f t="shared" si="121"/>
        <v>0</v>
      </c>
      <c r="Q1327" s="2">
        <f t="shared" si="122"/>
        <v>199</v>
      </c>
      <c r="R1327" s="38">
        <f t="shared" si="123"/>
        <v>1.6610958904109587</v>
      </c>
      <c r="S1327" s="76">
        <f t="shared" si="124"/>
        <v>2.82</v>
      </c>
      <c r="T1327" s="38">
        <f>2.82/365*N1327+'Breakdown Log'!$H$28*P1327</f>
        <v>1.6610958904109587</v>
      </c>
      <c r="U1327" s="78">
        <f>2.82/365*O1327+'Breakdown Log'!$H$28*Q1327</f>
        <v>1.2825205479452053</v>
      </c>
    </row>
    <row r="1328" spans="2:21" ht="14.4" customHeight="1" x14ac:dyDescent="0.4">
      <c r="B1328" s="30">
        <f t="shared" si="125"/>
        <v>1327</v>
      </c>
      <c r="C1328" s="2" t="s">
        <v>12</v>
      </c>
      <c r="D1328" s="2" t="s">
        <v>317</v>
      </c>
      <c r="E1328" s="2">
        <v>81</v>
      </c>
      <c r="F1328" s="2" t="s">
        <v>317</v>
      </c>
      <c r="G1328" s="2">
        <v>1371</v>
      </c>
      <c r="H1328" s="2">
        <v>32</v>
      </c>
      <c r="I1328" s="2" t="s">
        <v>1211</v>
      </c>
      <c r="J1328" s="31">
        <v>42343</v>
      </c>
      <c r="K1328" s="31">
        <v>44347</v>
      </c>
      <c r="L1328" s="31">
        <v>44926</v>
      </c>
      <c r="M1328" s="2">
        <f t="shared" si="120"/>
        <v>580</v>
      </c>
      <c r="N1328" s="2">
        <f>IFERROR(VLOOKUP($G1328,'Breakdown Log'!$B$3:$E$940,2,FALSE),0)</f>
        <v>0</v>
      </c>
      <c r="O1328" s="2">
        <f>IFERROR(VLOOKUP($G1328,'Breakdown Log'!$B$3:$E$940,3,FALSE),0)</f>
        <v>0</v>
      </c>
      <c r="P1328" s="2">
        <f t="shared" si="121"/>
        <v>215</v>
      </c>
      <c r="Q1328" s="2">
        <f t="shared" si="122"/>
        <v>365</v>
      </c>
      <c r="R1328" s="38">
        <f t="shared" si="123"/>
        <v>1.6610958904109587</v>
      </c>
      <c r="S1328" s="76">
        <f t="shared" si="124"/>
        <v>2.82</v>
      </c>
      <c r="T1328" s="38">
        <f>2.82/365*N1328+'Breakdown Log'!$H$28*P1328</f>
        <v>0</v>
      </c>
      <c r="U1328" s="78">
        <f>2.82/365*O1328+'Breakdown Log'!$H$28*Q1328</f>
        <v>0</v>
      </c>
    </row>
    <row r="1329" spans="2:21" ht="14.4" customHeight="1" x14ac:dyDescent="0.4">
      <c r="B1329" s="30">
        <f t="shared" si="125"/>
        <v>1328</v>
      </c>
      <c r="C1329" s="2" t="s">
        <v>12</v>
      </c>
      <c r="D1329" s="2" t="s">
        <v>317</v>
      </c>
      <c r="E1329" s="2">
        <v>81</v>
      </c>
      <c r="F1329" s="2" t="s">
        <v>317</v>
      </c>
      <c r="G1329" s="2">
        <v>1372</v>
      </c>
      <c r="H1329" s="2">
        <v>33</v>
      </c>
      <c r="I1329" s="2" t="s">
        <v>1212</v>
      </c>
      <c r="J1329" s="31">
        <v>42433</v>
      </c>
      <c r="K1329" s="31">
        <v>44347</v>
      </c>
      <c r="L1329" s="31">
        <v>44926</v>
      </c>
      <c r="M1329" s="2">
        <f t="shared" si="120"/>
        <v>580</v>
      </c>
      <c r="N1329" s="2">
        <f>IFERROR(VLOOKUP($G1329,'Breakdown Log'!$B$3:$E$940,2,FALSE),0)</f>
        <v>215</v>
      </c>
      <c r="O1329" s="2">
        <f>IFERROR(VLOOKUP($G1329,'Breakdown Log'!$B$3:$E$940,3,FALSE),0)</f>
        <v>166</v>
      </c>
      <c r="P1329" s="2">
        <f t="shared" si="121"/>
        <v>0</v>
      </c>
      <c r="Q1329" s="2">
        <f t="shared" si="122"/>
        <v>199</v>
      </c>
      <c r="R1329" s="38">
        <f t="shared" si="123"/>
        <v>1.6610958904109587</v>
      </c>
      <c r="S1329" s="76">
        <f t="shared" si="124"/>
        <v>2.82</v>
      </c>
      <c r="T1329" s="38">
        <f>2.82/365*N1329+'Breakdown Log'!$H$28*P1329</f>
        <v>1.6610958904109587</v>
      </c>
      <c r="U1329" s="78">
        <f>2.82/365*O1329+'Breakdown Log'!$H$28*Q1329</f>
        <v>1.2825205479452053</v>
      </c>
    </row>
    <row r="1330" spans="2:21" ht="14.4" customHeight="1" x14ac:dyDescent="0.4">
      <c r="B1330" s="30">
        <f t="shared" si="125"/>
        <v>1329</v>
      </c>
      <c r="C1330" s="2" t="s">
        <v>12</v>
      </c>
      <c r="D1330" s="2" t="s">
        <v>317</v>
      </c>
      <c r="E1330" s="2">
        <v>81</v>
      </c>
      <c r="F1330" s="2" t="s">
        <v>317</v>
      </c>
      <c r="G1330" s="2">
        <v>1373</v>
      </c>
      <c r="H1330" s="2">
        <v>34</v>
      </c>
      <c r="I1330" s="2" t="s">
        <v>1213</v>
      </c>
      <c r="J1330" s="31">
        <v>42333</v>
      </c>
      <c r="K1330" s="31">
        <v>44347</v>
      </c>
      <c r="L1330" s="31">
        <v>44926</v>
      </c>
      <c r="M1330" s="2">
        <f t="shared" si="120"/>
        <v>580</v>
      </c>
      <c r="N1330" s="2">
        <f>IFERROR(VLOOKUP($G1330,'Breakdown Log'!$B$3:$E$940,2,FALSE),0)</f>
        <v>0</v>
      </c>
      <c r="O1330" s="2">
        <f>IFERROR(VLOOKUP($G1330,'Breakdown Log'!$B$3:$E$940,3,FALSE),0)</f>
        <v>0</v>
      </c>
      <c r="P1330" s="2">
        <f t="shared" si="121"/>
        <v>215</v>
      </c>
      <c r="Q1330" s="2">
        <f t="shared" si="122"/>
        <v>365</v>
      </c>
      <c r="R1330" s="38">
        <f t="shared" si="123"/>
        <v>1.6610958904109587</v>
      </c>
      <c r="S1330" s="76">
        <f t="shared" si="124"/>
        <v>2.82</v>
      </c>
      <c r="T1330" s="38">
        <f>2.82/365*N1330+'Breakdown Log'!$H$28*P1330</f>
        <v>0</v>
      </c>
      <c r="U1330" s="78">
        <f>2.82/365*O1330+'Breakdown Log'!$H$28*Q1330</f>
        <v>0</v>
      </c>
    </row>
    <row r="1331" spans="2:21" ht="14.4" customHeight="1" x14ac:dyDescent="0.4">
      <c r="B1331" s="30">
        <f t="shared" si="125"/>
        <v>1330</v>
      </c>
      <c r="C1331" s="2" t="s">
        <v>12</v>
      </c>
      <c r="D1331" s="2" t="s">
        <v>317</v>
      </c>
      <c r="E1331" s="2">
        <v>81</v>
      </c>
      <c r="F1331" s="2" t="s">
        <v>317</v>
      </c>
      <c r="G1331" s="2">
        <v>1374</v>
      </c>
      <c r="H1331" s="2">
        <v>35</v>
      </c>
      <c r="I1331" s="2" t="s">
        <v>1214</v>
      </c>
      <c r="J1331" s="31">
        <v>42433</v>
      </c>
      <c r="K1331" s="31">
        <v>44347</v>
      </c>
      <c r="L1331" s="31">
        <v>44926</v>
      </c>
      <c r="M1331" s="2">
        <f t="shared" si="120"/>
        <v>580</v>
      </c>
      <c r="N1331" s="2">
        <f>IFERROR(VLOOKUP($G1331,'Breakdown Log'!$B$3:$E$940,2,FALSE),0)</f>
        <v>0</v>
      </c>
      <c r="O1331" s="2">
        <f>IFERROR(VLOOKUP($G1331,'Breakdown Log'!$B$3:$E$940,3,FALSE),0)</f>
        <v>0</v>
      </c>
      <c r="P1331" s="2">
        <f t="shared" si="121"/>
        <v>215</v>
      </c>
      <c r="Q1331" s="2">
        <f t="shared" si="122"/>
        <v>365</v>
      </c>
      <c r="R1331" s="38">
        <f t="shared" si="123"/>
        <v>1.6610958904109587</v>
      </c>
      <c r="S1331" s="76">
        <f t="shared" si="124"/>
        <v>2.82</v>
      </c>
      <c r="T1331" s="38">
        <f>2.82/365*N1331+'Breakdown Log'!$H$28*P1331</f>
        <v>0</v>
      </c>
      <c r="U1331" s="78">
        <f>2.82/365*O1331+'Breakdown Log'!$H$28*Q1331</f>
        <v>0</v>
      </c>
    </row>
    <row r="1332" spans="2:21" ht="14.4" customHeight="1" x14ac:dyDescent="0.4">
      <c r="B1332" s="30">
        <f t="shared" si="125"/>
        <v>1331</v>
      </c>
      <c r="C1332" s="2" t="s">
        <v>12</v>
      </c>
      <c r="D1332" s="2" t="s">
        <v>317</v>
      </c>
      <c r="E1332" s="2">
        <v>81</v>
      </c>
      <c r="F1332" s="2" t="s">
        <v>317</v>
      </c>
      <c r="G1332" s="2">
        <v>1375</v>
      </c>
      <c r="H1332" s="2">
        <v>36</v>
      </c>
      <c r="I1332" s="2" t="s">
        <v>1016</v>
      </c>
      <c r="J1332" s="31">
        <v>42343</v>
      </c>
      <c r="K1332" s="31">
        <v>44347</v>
      </c>
      <c r="L1332" s="31">
        <v>44926</v>
      </c>
      <c r="M1332" s="2">
        <f t="shared" si="120"/>
        <v>580</v>
      </c>
      <c r="N1332" s="2">
        <f>IFERROR(VLOOKUP($G1332,'Breakdown Log'!$B$3:$E$940,2,FALSE),0)</f>
        <v>0</v>
      </c>
      <c r="O1332" s="2">
        <f>IFERROR(VLOOKUP($G1332,'Breakdown Log'!$B$3:$E$940,3,FALSE),0)</f>
        <v>0</v>
      </c>
      <c r="P1332" s="2">
        <f t="shared" si="121"/>
        <v>215</v>
      </c>
      <c r="Q1332" s="2">
        <f t="shared" si="122"/>
        <v>365</v>
      </c>
      <c r="R1332" s="38">
        <f t="shared" si="123"/>
        <v>1.6610958904109587</v>
      </c>
      <c r="S1332" s="76">
        <f t="shared" si="124"/>
        <v>2.82</v>
      </c>
      <c r="T1332" s="38">
        <f>2.82/365*N1332+'Breakdown Log'!$H$28*P1332</f>
        <v>0</v>
      </c>
      <c r="U1332" s="78">
        <f>2.82/365*O1332+'Breakdown Log'!$H$28*Q1332</f>
        <v>0</v>
      </c>
    </row>
    <row r="1333" spans="2:21" ht="14.4" customHeight="1" x14ac:dyDescent="0.4">
      <c r="B1333" s="30">
        <f t="shared" si="125"/>
        <v>1332</v>
      </c>
      <c r="C1333" s="2" t="s">
        <v>12</v>
      </c>
      <c r="D1333" s="2" t="s">
        <v>317</v>
      </c>
      <c r="E1333" s="2">
        <v>81</v>
      </c>
      <c r="F1333" s="2" t="s">
        <v>317</v>
      </c>
      <c r="G1333" s="2">
        <v>1376</v>
      </c>
      <c r="H1333" s="2">
        <v>37</v>
      </c>
      <c r="I1333" s="2" t="s">
        <v>1215</v>
      </c>
      <c r="J1333" s="31">
        <v>42503</v>
      </c>
      <c r="K1333" s="31">
        <v>44347</v>
      </c>
      <c r="L1333" s="31">
        <v>44926</v>
      </c>
      <c r="M1333" s="2">
        <f t="shared" si="120"/>
        <v>580</v>
      </c>
      <c r="N1333" s="2">
        <f>IFERROR(VLOOKUP($G1333,'Breakdown Log'!$B$3:$E$940,2,FALSE),0)</f>
        <v>215</v>
      </c>
      <c r="O1333" s="2">
        <f>IFERROR(VLOOKUP($G1333,'Breakdown Log'!$B$3:$E$940,3,FALSE),0)</f>
        <v>166</v>
      </c>
      <c r="P1333" s="2">
        <f t="shared" si="121"/>
        <v>0</v>
      </c>
      <c r="Q1333" s="2">
        <f t="shared" si="122"/>
        <v>199</v>
      </c>
      <c r="R1333" s="38">
        <f t="shared" si="123"/>
        <v>1.6610958904109587</v>
      </c>
      <c r="S1333" s="76">
        <f t="shared" si="124"/>
        <v>2.82</v>
      </c>
      <c r="T1333" s="38">
        <f>2.82/365*N1333+'Breakdown Log'!$H$28*P1333</f>
        <v>1.6610958904109587</v>
      </c>
      <c r="U1333" s="78">
        <f>2.82/365*O1333+'Breakdown Log'!$H$28*Q1333</f>
        <v>1.2825205479452053</v>
      </c>
    </row>
    <row r="1334" spans="2:21" ht="14.4" customHeight="1" x14ac:dyDescent="0.4">
      <c r="B1334" s="30">
        <f t="shared" si="125"/>
        <v>1333</v>
      </c>
      <c r="C1334" s="2" t="s">
        <v>12</v>
      </c>
      <c r="D1334" s="2" t="s">
        <v>317</v>
      </c>
      <c r="E1334" s="2">
        <v>81</v>
      </c>
      <c r="F1334" s="2" t="s">
        <v>317</v>
      </c>
      <c r="G1334" s="2">
        <v>1377</v>
      </c>
      <c r="H1334" s="2">
        <v>38</v>
      </c>
      <c r="I1334" s="2" t="s">
        <v>923</v>
      </c>
      <c r="J1334" s="31">
        <v>42503</v>
      </c>
      <c r="K1334" s="31">
        <v>44347</v>
      </c>
      <c r="L1334" s="31">
        <v>44926</v>
      </c>
      <c r="M1334" s="2">
        <f t="shared" si="120"/>
        <v>580</v>
      </c>
      <c r="N1334" s="2">
        <f>IFERROR(VLOOKUP($G1334,'Breakdown Log'!$B$3:$E$940,2,FALSE),0)</f>
        <v>65</v>
      </c>
      <c r="O1334" s="2">
        <f>IFERROR(VLOOKUP($G1334,'Breakdown Log'!$B$3:$E$940,3,FALSE),0)</f>
        <v>0</v>
      </c>
      <c r="P1334" s="2">
        <f t="shared" si="121"/>
        <v>150</v>
      </c>
      <c r="Q1334" s="2">
        <f t="shared" si="122"/>
        <v>365</v>
      </c>
      <c r="R1334" s="38">
        <f t="shared" si="123"/>
        <v>1.6610958904109587</v>
      </c>
      <c r="S1334" s="76">
        <f t="shared" si="124"/>
        <v>2.82</v>
      </c>
      <c r="T1334" s="38">
        <f>2.82/365*N1334+'Breakdown Log'!$H$28*P1334</f>
        <v>0.50219178082191773</v>
      </c>
      <c r="U1334" s="78">
        <f>2.82/365*O1334+'Breakdown Log'!$H$28*Q1334</f>
        <v>0</v>
      </c>
    </row>
    <row r="1335" spans="2:21" ht="14.4" customHeight="1" x14ac:dyDescent="0.4">
      <c r="B1335" s="30">
        <f t="shared" si="125"/>
        <v>1334</v>
      </c>
      <c r="C1335" s="2" t="s">
        <v>12</v>
      </c>
      <c r="D1335" s="2" t="s">
        <v>317</v>
      </c>
      <c r="E1335" s="2">
        <v>81</v>
      </c>
      <c r="F1335" s="2" t="s">
        <v>317</v>
      </c>
      <c r="G1335" s="2">
        <v>1378</v>
      </c>
      <c r="H1335" s="2">
        <v>39</v>
      </c>
      <c r="I1335" s="2" t="s">
        <v>1216</v>
      </c>
      <c r="J1335" s="31">
        <v>42433</v>
      </c>
      <c r="K1335" s="31">
        <v>44347</v>
      </c>
      <c r="L1335" s="31">
        <v>44926</v>
      </c>
      <c r="M1335" s="2">
        <f t="shared" si="120"/>
        <v>580</v>
      </c>
      <c r="N1335" s="2">
        <f>IFERROR(VLOOKUP($G1335,'Breakdown Log'!$B$3:$E$940,2,FALSE),0)</f>
        <v>0</v>
      </c>
      <c r="O1335" s="2">
        <f>IFERROR(VLOOKUP($G1335,'Breakdown Log'!$B$3:$E$940,3,FALSE),0)</f>
        <v>0</v>
      </c>
      <c r="P1335" s="2">
        <f t="shared" si="121"/>
        <v>215</v>
      </c>
      <c r="Q1335" s="2">
        <f t="shared" si="122"/>
        <v>365</v>
      </c>
      <c r="R1335" s="38">
        <f t="shared" si="123"/>
        <v>1.6610958904109587</v>
      </c>
      <c r="S1335" s="76">
        <f t="shared" si="124"/>
        <v>2.82</v>
      </c>
      <c r="T1335" s="38">
        <f>2.82/365*N1335+'Breakdown Log'!$H$28*P1335</f>
        <v>0</v>
      </c>
      <c r="U1335" s="78">
        <f>2.82/365*O1335+'Breakdown Log'!$H$28*Q1335</f>
        <v>0</v>
      </c>
    </row>
    <row r="1336" spans="2:21" ht="14.4" customHeight="1" x14ac:dyDescent="0.4">
      <c r="B1336" s="30">
        <f t="shared" si="125"/>
        <v>1335</v>
      </c>
      <c r="C1336" s="2" t="s">
        <v>12</v>
      </c>
      <c r="D1336" s="2" t="s">
        <v>317</v>
      </c>
      <c r="E1336" s="2">
        <v>81</v>
      </c>
      <c r="F1336" s="2" t="s">
        <v>317</v>
      </c>
      <c r="G1336" s="2">
        <v>1379</v>
      </c>
      <c r="H1336" s="2">
        <v>40</v>
      </c>
      <c r="I1336" s="2" t="s">
        <v>1217</v>
      </c>
      <c r="J1336" s="31">
        <v>42433</v>
      </c>
      <c r="K1336" s="31">
        <v>44347</v>
      </c>
      <c r="L1336" s="31">
        <v>44926</v>
      </c>
      <c r="M1336" s="2">
        <f t="shared" si="120"/>
        <v>580</v>
      </c>
      <c r="N1336" s="2">
        <f>IFERROR(VLOOKUP($G1336,'Breakdown Log'!$B$3:$E$940,2,FALSE),0)</f>
        <v>0</v>
      </c>
      <c r="O1336" s="2">
        <f>IFERROR(VLOOKUP($G1336,'Breakdown Log'!$B$3:$E$940,3,FALSE),0)</f>
        <v>0</v>
      </c>
      <c r="P1336" s="2">
        <f t="shared" si="121"/>
        <v>215</v>
      </c>
      <c r="Q1336" s="2">
        <f t="shared" si="122"/>
        <v>365</v>
      </c>
      <c r="R1336" s="38">
        <f t="shared" si="123"/>
        <v>1.6610958904109587</v>
      </c>
      <c r="S1336" s="76">
        <f t="shared" si="124"/>
        <v>2.82</v>
      </c>
      <c r="T1336" s="38">
        <f>2.82/365*N1336+'Breakdown Log'!$H$28*P1336</f>
        <v>0</v>
      </c>
      <c r="U1336" s="78">
        <f>2.82/365*O1336+'Breakdown Log'!$H$28*Q1336</f>
        <v>0</v>
      </c>
    </row>
    <row r="1337" spans="2:21" ht="14.4" customHeight="1" x14ac:dyDescent="0.4">
      <c r="B1337" s="30">
        <f t="shared" si="125"/>
        <v>1336</v>
      </c>
      <c r="C1337" s="2" t="s">
        <v>12</v>
      </c>
      <c r="D1337" s="2" t="s">
        <v>317</v>
      </c>
      <c r="E1337" s="2">
        <v>81</v>
      </c>
      <c r="F1337" s="2" t="s">
        <v>317</v>
      </c>
      <c r="G1337" s="2">
        <v>1380</v>
      </c>
      <c r="H1337" s="2">
        <v>41</v>
      </c>
      <c r="I1337" s="2" t="s">
        <v>1218</v>
      </c>
      <c r="J1337" s="31">
        <v>42433</v>
      </c>
      <c r="K1337" s="31">
        <v>44347</v>
      </c>
      <c r="L1337" s="31">
        <v>44926</v>
      </c>
      <c r="M1337" s="2">
        <f t="shared" si="120"/>
        <v>580</v>
      </c>
      <c r="N1337" s="2">
        <f>IFERROR(VLOOKUP($G1337,'Breakdown Log'!$B$3:$E$940,2,FALSE),0)</f>
        <v>0</v>
      </c>
      <c r="O1337" s="2">
        <f>IFERROR(VLOOKUP($G1337,'Breakdown Log'!$B$3:$E$940,3,FALSE),0)</f>
        <v>0</v>
      </c>
      <c r="P1337" s="2">
        <f t="shared" si="121"/>
        <v>215</v>
      </c>
      <c r="Q1337" s="2">
        <f t="shared" si="122"/>
        <v>365</v>
      </c>
      <c r="R1337" s="38">
        <f t="shared" si="123"/>
        <v>1.6610958904109587</v>
      </c>
      <c r="S1337" s="76">
        <f t="shared" si="124"/>
        <v>2.82</v>
      </c>
      <c r="T1337" s="38">
        <f>2.82/365*N1337+'Breakdown Log'!$H$28*P1337</f>
        <v>0</v>
      </c>
      <c r="U1337" s="78">
        <f>2.82/365*O1337+'Breakdown Log'!$H$28*Q1337</f>
        <v>0</v>
      </c>
    </row>
    <row r="1338" spans="2:21" ht="14.4" customHeight="1" x14ac:dyDescent="0.4">
      <c r="B1338" s="30">
        <f t="shared" si="125"/>
        <v>1337</v>
      </c>
      <c r="C1338" s="2" t="s">
        <v>12</v>
      </c>
      <c r="D1338" s="2" t="s">
        <v>317</v>
      </c>
      <c r="E1338" s="2">
        <v>81</v>
      </c>
      <c r="F1338" s="2" t="s">
        <v>317</v>
      </c>
      <c r="G1338" s="2">
        <v>1381</v>
      </c>
      <c r="H1338" s="2">
        <v>42</v>
      </c>
      <c r="I1338" s="2" t="s">
        <v>349</v>
      </c>
      <c r="J1338" s="31">
        <v>42331</v>
      </c>
      <c r="K1338" s="31">
        <v>44347</v>
      </c>
      <c r="L1338" s="31">
        <v>44926</v>
      </c>
      <c r="M1338" s="2">
        <f t="shared" si="120"/>
        <v>580</v>
      </c>
      <c r="N1338" s="2">
        <f>IFERROR(VLOOKUP($G1338,'Breakdown Log'!$B$3:$E$940,2,FALSE),0)</f>
        <v>0</v>
      </c>
      <c r="O1338" s="2">
        <f>IFERROR(VLOOKUP($G1338,'Breakdown Log'!$B$3:$E$940,3,FALSE),0)</f>
        <v>0</v>
      </c>
      <c r="P1338" s="2">
        <f t="shared" si="121"/>
        <v>215</v>
      </c>
      <c r="Q1338" s="2">
        <f t="shared" si="122"/>
        <v>365</v>
      </c>
      <c r="R1338" s="38">
        <f t="shared" si="123"/>
        <v>1.6610958904109587</v>
      </c>
      <c r="S1338" s="76">
        <f t="shared" si="124"/>
        <v>2.82</v>
      </c>
      <c r="T1338" s="38">
        <f>2.82/365*N1338+'Breakdown Log'!$H$28*P1338</f>
        <v>0</v>
      </c>
      <c r="U1338" s="78">
        <f>2.82/365*O1338+'Breakdown Log'!$H$28*Q1338</f>
        <v>0</v>
      </c>
    </row>
    <row r="1339" spans="2:21" ht="14.4" customHeight="1" x14ac:dyDescent="0.4">
      <c r="B1339" s="30">
        <f t="shared" si="125"/>
        <v>1338</v>
      </c>
      <c r="C1339" s="2" t="s">
        <v>12</v>
      </c>
      <c r="D1339" s="2" t="s">
        <v>206</v>
      </c>
      <c r="E1339" s="2">
        <v>948</v>
      </c>
      <c r="F1339" s="2" t="s">
        <v>207</v>
      </c>
      <c r="G1339" s="2">
        <v>1382</v>
      </c>
      <c r="H1339" s="2">
        <v>28</v>
      </c>
      <c r="I1339" s="2" t="s">
        <v>2649</v>
      </c>
      <c r="J1339" s="31">
        <v>42552</v>
      </c>
      <c r="K1339" s="31">
        <v>44347</v>
      </c>
      <c r="L1339" s="31">
        <v>44926</v>
      </c>
      <c r="M1339" s="2">
        <f t="shared" si="120"/>
        <v>580</v>
      </c>
      <c r="N1339" s="2">
        <f>IFERROR(VLOOKUP($G1339,'Breakdown Log'!$B$3:$E$940,2,FALSE),0)</f>
        <v>0</v>
      </c>
      <c r="O1339" s="2">
        <f>IFERROR(VLOOKUP($G1339,'Breakdown Log'!$B$3:$E$940,3,FALSE),0)</f>
        <v>0</v>
      </c>
      <c r="P1339" s="2">
        <f t="shared" si="121"/>
        <v>215</v>
      </c>
      <c r="Q1339" s="2">
        <f t="shared" si="122"/>
        <v>365</v>
      </c>
      <c r="R1339" s="38">
        <f t="shared" si="123"/>
        <v>1.6610958904109587</v>
      </c>
      <c r="S1339" s="76">
        <f t="shared" si="124"/>
        <v>2.82</v>
      </c>
      <c r="T1339" s="38">
        <f>2.82/365*N1339+'Breakdown Log'!$H$28*P1339</f>
        <v>0</v>
      </c>
      <c r="U1339" s="78">
        <f>2.82/365*O1339+'Breakdown Log'!$H$28*Q1339</f>
        <v>0</v>
      </c>
    </row>
    <row r="1340" spans="2:21" ht="14.4" customHeight="1" x14ac:dyDescent="0.4">
      <c r="B1340" s="30">
        <f t="shared" si="125"/>
        <v>1339</v>
      </c>
      <c r="C1340" s="2" t="s">
        <v>36</v>
      </c>
      <c r="D1340" s="2" t="s">
        <v>1126</v>
      </c>
      <c r="E1340" s="2">
        <v>956</v>
      </c>
      <c r="F1340" s="2" t="s">
        <v>1126</v>
      </c>
      <c r="G1340" s="2">
        <v>1383</v>
      </c>
      <c r="H1340" s="2">
        <v>47</v>
      </c>
      <c r="I1340" s="2" t="s">
        <v>1219</v>
      </c>
      <c r="J1340" s="31">
        <v>42505</v>
      </c>
      <c r="K1340" s="31">
        <v>44347</v>
      </c>
      <c r="L1340" s="31">
        <v>44926</v>
      </c>
      <c r="M1340" s="2">
        <f t="shared" si="120"/>
        <v>580</v>
      </c>
      <c r="N1340" s="2">
        <f>IFERROR(VLOOKUP($G1340,'Breakdown Log'!$B$3:$E$940,2,FALSE),0)</f>
        <v>0</v>
      </c>
      <c r="O1340" s="2">
        <f>IFERROR(VLOOKUP($G1340,'Breakdown Log'!$B$3:$E$940,3,FALSE),0)</f>
        <v>0</v>
      </c>
      <c r="P1340" s="2">
        <f t="shared" si="121"/>
        <v>215</v>
      </c>
      <c r="Q1340" s="2">
        <f t="shared" si="122"/>
        <v>365</v>
      </c>
      <c r="R1340" s="38">
        <f t="shared" si="123"/>
        <v>1.6610958904109587</v>
      </c>
      <c r="S1340" s="76">
        <f t="shared" si="124"/>
        <v>2.82</v>
      </c>
      <c r="T1340" s="38">
        <f>2.82/365*N1340+'Breakdown Log'!$H$28*P1340</f>
        <v>0</v>
      </c>
      <c r="U1340" s="78">
        <f>2.82/365*O1340+'Breakdown Log'!$H$28*Q1340</f>
        <v>0</v>
      </c>
    </row>
    <row r="1341" spans="2:21" ht="14.4" customHeight="1" x14ac:dyDescent="0.4">
      <c r="B1341" s="30">
        <f t="shared" si="125"/>
        <v>1340</v>
      </c>
      <c r="C1341" s="2" t="s">
        <v>36</v>
      </c>
      <c r="D1341" s="2" t="s">
        <v>1126</v>
      </c>
      <c r="E1341" s="2">
        <v>956</v>
      </c>
      <c r="F1341" s="2" t="s">
        <v>1126</v>
      </c>
      <c r="G1341" s="2">
        <v>1384</v>
      </c>
      <c r="H1341" s="2">
        <v>48</v>
      </c>
      <c r="I1341" s="2" t="s">
        <v>1220</v>
      </c>
      <c r="J1341" s="31">
        <v>42386</v>
      </c>
      <c r="K1341" s="31">
        <v>44347</v>
      </c>
      <c r="L1341" s="31">
        <v>44926</v>
      </c>
      <c r="M1341" s="2">
        <f t="shared" si="120"/>
        <v>580</v>
      </c>
      <c r="N1341" s="2">
        <f>IFERROR(VLOOKUP($G1341,'Breakdown Log'!$B$3:$E$940,2,FALSE),0)</f>
        <v>0</v>
      </c>
      <c r="O1341" s="2">
        <f>IFERROR(VLOOKUP($G1341,'Breakdown Log'!$B$3:$E$940,3,FALSE),0)</f>
        <v>0</v>
      </c>
      <c r="P1341" s="2">
        <f t="shared" si="121"/>
        <v>215</v>
      </c>
      <c r="Q1341" s="2">
        <f t="shared" si="122"/>
        <v>365</v>
      </c>
      <c r="R1341" s="38">
        <f t="shared" si="123"/>
        <v>1.6610958904109587</v>
      </c>
      <c r="S1341" s="76">
        <f t="shared" si="124"/>
        <v>2.82</v>
      </c>
      <c r="T1341" s="38">
        <f>2.82/365*N1341+'Breakdown Log'!$H$28*P1341</f>
        <v>0</v>
      </c>
      <c r="U1341" s="78">
        <f>2.82/365*O1341+'Breakdown Log'!$H$28*Q1341</f>
        <v>0</v>
      </c>
    </row>
    <row r="1342" spans="2:21" ht="14.4" customHeight="1" x14ac:dyDescent="0.4">
      <c r="B1342" s="30">
        <f t="shared" si="125"/>
        <v>1341</v>
      </c>
      <c r="C1342" s="2" t="s">
        <v>36</v>
      </c>
      <c r="D1342" s="2" t="s">
        <v>1126</v>
      </c>
      <c r="E1342" s="2">
        <v>956</v>
      </c>
      <c r="F1342" s="2" t="s">
        <v>1126</v>
      </c>
      <c r="G1342" s="2">
        <v>1385</v>
      </c>
      <c r="H1342" s="2">
        <v>49</v>
      </c>
      <c r="I1342" s="2" t="s">
        <v>1221</v>
      </c>
      <c r="J1342" s="31">
        <v>42856</v>
      </c>
      <c r="K1342" s="31">
        <v>44347</v>
      </c>
      <c r="L1342" s="31">
        <v>44926</v>
      </c>
      <c r="M1342" s="2">
        <f t="shared" si="120"/>
        <v>580</v>
      </c>
      <c r="N1342" s="2">
        <f>IFERROR(VLOOKUP($G1342,'Breakdown Log'!$B$3:$E$940,2,FALSE),0)</f>
        <v>0</v>
      </c>
      <c r="O1342" s="2">
        <f>IFERROR(VLOOKUP($G1342,'Breakdown Log'!$B$3:$E$940,3,FALSE),0)</f>
        <v>0</v>
      </c>
      <c r="P1342" s="2">
        <f t="shared" si="121"/>
        <v>215</v>
      </c>
      <c r="Q1342" s="2">
        <f t="shared" si="122"/>
        <v>365</v>
      </c>
      <c r="R1342" s="38">
        <f t="shared" si="123"/>
        <v>1.6610958904109587</v>
      </c>
      <c r="S1342" s="76">
        <f t="shared" si="124"/>
        <v>2.82</v>
      </c>
      <c r="T1342" s="38">
        <f>2.82/365*N1342+'Breakdown Log'!$H$28*P1342</f>
        <v>0</v>
      </c>
      <c r="U1342" s="78">
        <f>2.82/365*O1342+'Breakdown Log'!$H$28*Q1342</f>
        <v>0</v>
      </c>
    </row>
    <row r="1343" spans="2:21" ht="14.4" customHeight="1" x14ac:dyDescent="0.4">
      <c r="B1343" s="30">
        <f t="shared" si="125"/>
        <v>1342</v>
      </c>
      <c r="C1343" s="2" t="s">
        <v>36</v>
      </c>
      <c r="D1343" s="2" t="s">
        <v>1126</v>
      </c>
      <c r="E1343" s="2">
        <v>956</v>
      </c>
      <c r="F1343" s="2" t="s">
        <v>1126</v>
      </c>
      <c r="G1343" s="2">
        <v>1386</v>
      </c>
      <c r="H1343" s="2">
        <v>50</v>
      </c>
      <c r="I1343" s="2" t="s">
        <v>1222</v>
      </c>
      <c r="J1343" s="31">
        <v>42505</v>
      </c>
      <c r="K1343" s="31">
        <v>44347</v>
      </c>
      <c r="L1343" s="31">
        <v>44926</v>
      </c>
      <c r="M1343" s="2">
        <f t="shared" si="120"/>
        <v>580</v>
      </c>
      <c r="N1343" s="2">
        <f>IFERROR(VLOOKUP($G1343,'Breakdown Log'!$B$3:$E$940,2,FALSE),0)</f>
        <v>0</v>
      </c>
      <c r="O1343" s="2">
        <f>IFERROR(VLOOKUP($G1343,'Breakdown Log'!$B$3:$E$940,3,FALSE),0)</f>
        <v>0</v>
      </c>
      <c r="P1343" s="2">
        <f t="shared" si="121"/>
        <v>215</v>
      </c>
      <c r="Q1343" s="2">
        <f t="shared" si="122"/>
        <v>365</v>
      </c>
      <c r="R1343" s="38">
        <f t="shared" si="123"/>
        <v>1.6610958904109587</v>
      </c>
      <c r="S1343" s="76">
        <f t="shared" si="124"/>
        <v>2.82</v>
      </c>
      <c r="T1343" s="38">
        <f>2.82/365*N1343+'Breakdown Log'!$H$28*P1343</f>
        <v>0</v>
      </c>
      <c r="U1343" s="78">
        <f>2.82/365*O1343+'Breakdown Log'!$H$28*Q1343</f>
        <v>0</v>
      </c>
    </row>
    <row r="1344" spans="2:21" ht="14.4" customHeight="1" x14ac:dyDescent="0.4">
      <c r="B1344" s="30">
        <f t="shared" si="125"/>
        <v>1343</v>
      </c>
      <c r="C1344" s="2" t="s">
        <v>36</v>
      </c>
      <c r="D1344" s="2" t="s">
        <v>1126</v>
      </c>
      <c r="E1344" s="2">
        <v>956</v>
      </c>
      <c r="F1344" s="2" t="s">
        <v>1126</v>
      </c>
      <c r="G1344" s="2">
        <v>1387</v>
      </c>
      <c r="H1344" s="2">
        <v>51</v>
      </c>
      <c r="I1344" s="2" t="s">
        <v>1223</v>
      </c>
      <c r="J1344" s="31">
        <v>42505</v>
      </c>
      <c r="K1344" s="31">
        <v>44347</v>
      </c>
      <c r="L1344" s="31">
        <v>44926</v>
      </c>
      <c r="M1344" s="2">
        <f t="shared" si="120"/>
        <v>580</v>
      </c>
      <c r="N1344" s="2">
        <f>IFERROR(VLOOKUP($G1344,'Breakdown Log'!$B$3:$E$940,2,FALSE),0)</f>
        <v>215</v>
      </c>
      <c r="O1344" s="2">
        <f>IFERROR(VLOOKUP($G1344,'Breakdown Log'!$B$3:$E$940,3,FALSE),0)</f>
        <v>95</v>
      </c>
      <c r="P1344" s="2">
        <f t="shared" si="121"/>
        <v>0</v>
      </c>
      <c r="Q1344" s="2">
        <f t="shared" si="122"/>
        <v>270</v>
      </c>
      <c r="R1344" s="38">
        <f t="shared" si="123"/>
        <v>1.6610958904109587</v>
      </c>
      <c r="S1344" s="76">
        <f t="shared" si="124"/>
        <v>2.82</v>
      </c>
      <c r="T1344" s="38">
        <f>2.82/365*N1344+'Breakdown Log'!$H$28*P1344</f>
        <v>1.6610958904109587</v>
      </c>
      <c r="U1344" s="78">
        <f>2.82/365*O1344+'Breakdown Log'!$H$28*Q1344</f>
        <v>0.73397260273972598</v>
      </c>
    </row>
    <row r="1345" spans="2:21" ht="14.4" customHeight="1" x14ac:dyDescent="0.4">
      <c r="B1345" s="30">
        <f t="shared" si="125"/>
        <v>1344</v>
      </c>
      <c r="C1345" s="2" t="s">
        <v>36</v>
      </c>
      <c r="D1345" s="2" t="s">
        <v>1126</v>
      </c>
      <c r="E1345" s="2">
        <v>956</v>
      </c>
      <c r="F1345" s="2" t="s">
        <v>1126</v>
      </c>
      <c r="G1345" s="2">
        <v>1388</v>
      </c>
      <c r="H1345" s="2">
        <v>52</v>
      </c>
      <c r="I1345" s="2" t="s">
        <v>1224</v>
      </c>
      <c r="J1345" s="31">
        <v>42386</v>
      </c>
      <c r="K1345" s="31">
        <v>44347</v>
      </c>
      <c r="L1345" s="31">
        <v>44926</v>
      </c>
      <c r="M1345" s="2">
        <f t="shared" si="120"/>
        <v>580</v>
      </c>
      <c r="N1345" s="2">
        <f>IFERROR(VLOOKUP($G1345,'Breakdown Log'!$B$3:$E$940,2,FALSE),0)</f>
        <v>0</v>
      </c>
      <c r="O1345" s="2">
        <f>IFERROR(VLOOKUP($G1345,'Breakdown Log'!$B$3:$E$940,3,FALSE),0)</f>
        <v>14</v>
      </c>
      <c r="P1345" s="2">
        <f t="shared" si="121"/>
        <v>215</v>
      </c>
      <c r="Q1345" s="2">
        <f t="shared" si="122"/>
        <v>351</v>
      </c>
      <c r="R1345" s="38">
        <f t="shared" si="123"/>
        <v>1.6610958904109587</v>
      </c>
      <c r="S1345" s="76">
        <f t="shared" si="124"/>
        <v>2.82</v>
      </c>
      <c r="T1345" s="38">
        <f>2.82/365*N1345+'Breakdown Log'!$H$28*P1345</f>
        <v>0</v>
      </c>
      <c r="U1345" s="78">
        <f>2.82/365*O1345+'Breakdown Log'!$H$28*Q1345</f>
        <v>0.10816438356164382</v>
      </c>
    </row>
    <row r="1346" spans="2:21" ht="14.4" customHeight="1" x14ac:dyDescent="0.4">
      <c r="B1346" s="30">
        <f t="shared" si="125"/>
        <v>1345</v>
      </c>
      <c r="C1346" s="2" t="s">
        <v>36</v>
      </c>
      <c r="D1346" s="2" t="s">
        <v>1126</v>
      </c>
      <c r="E1346" s="2">
        <v>956</v>
      </c>
      <c r="F1346" s="2" t="s">
        <v>1126</v>
      </c>
      <c r="G1346" s="2">
        <v>1389</v>
      </c>
      <c r="H1346" s="2">
        <v>53</v>
      </c>
      <c r="I1346" s="2" t="s">
        <v>1225</v>
      </c>
      <c r="J1346" s="31">
        <v>42383</v>
      </c>
      <c r="K1346" s="31">
        <v>44347</v>
      </c>
      <c r="L1346" s="31">
        <v>44926</v>
      </c>
      <c r="M1346" s="2">
        <f t="shared" ref="M1346:M1409" si="126">IFERROR(L1346-K1346+1,0)</f>
        <v>580</v>
      </c>
      <c r="N1346" s="2">
        <f>IFERROR(VLOOKUP($G1346,'Breakdown Log'!$B$3:$E$940,2,FALSE),0)</f>
        <v>0</v>
      </c>
      <c r="O1346" s="2">
        <f>IFERROR(VLOOKUP($G1346,'Breakdown Log'!$B$3:$E$940,3,FALSE),0)</f>
        <v>17</v>
      </c>
      <c r="P1346" s="2">
        <f t="shared" si="121"/>
        <v>215</v>
      </c>
      <c r="Q1346" s="2">
        <f t="shared" si="122"/>
        <v>348</v>
      </c>
      <c r="R1346" s="38">
        <f t="shared" si="123"/>
        <v>1.6610958904109587</v>
      </c>
      <c r="S1346" s="76">
        <f t="shared" si="124"/>
        <v>2.82</v>
      </c>
      <c r="T1346" s="38">
        <f>2.82/365*N1346+'Breakdown Log'!$H$28*P1346</f>
        <v>0</v>
      </c>
      <c r="U1346" s="78">
        <f>2.82/365*O1346+'Breakdown Log'!$H$28*Q1346</f>
        <v>0.13134246575342465</v>
      </c>
    </row>
    <row r="1347" spans="2:21" ht="14.4" customHeight="1" x14ac:dyDescent="0.4">
      <c r="B1347" s="30">
        <f t="shared" si="125"/>
        <v>1346</v>
      </c>
      <c r="C1347" s="2" t="s">
        <v>36</v>
      </c>
      <c r="D1347" s="2" t="s">
        <v>1126</v>
      </c>
      <c r="E1347" s="2">
        <v>956</v>
      </c>
      <c r="F1347" s="2" t="s">
        <v>1126</v>
      </c>
      <c r="G1347" s="2">
        <v>1390</v>
      </c>
      <c r="H1347" s="2">
        <v>54</v>
      </c>
      <c r="I1347" s="2" t="s">
        <v>1226</v>
      </c>
      <c r="J1347" s="31">
        <v>42383</v>
      </c>
      <c r="K1347" s="31">
        <v>44347</v>
      </c>
      <c r="L1347" s="31">
        <v>44926</v>
      </c>
      <c r="M1347" s="2">
        <f t="shared" si="126"/>
        <v>580</v>
      </c>
      <c r="N1347" s="2">
        <f>IFERROR(VLOOKUP($G1347,'Breakdown Log'!$B$3:$E$940,2,FALSE),0)</f>
        <v>0</v>
      </c>
      <c r="O1347" s="2">
        <f>IFERROR(VLOOKUP($G1347,'Breakdown Log'!$B$3:$E$940,3,FALSE),0)</f>
        <v>0</v>
      </c>
      <c r="P1347" s="2">
        <f t="shared" ref="P1347:P1410" si="127">DATE(2021,12,31)-DATE(2021,5,31)+1-N1347</f>
        <v>215</v>
      </c>
      <c r="Q1347" s="2">
        <f t="shared" ref="Q1347:Q1410" si="128">365-O1347</f>
        <v>365</v>
      </c>
      <c r="R1347" s="38">
        <f t="shared" ref="R1347:R1410" si="129">2.82/365*215</f>
        <v>1.6610958904109587</v>
      </c>
      <c r="S1347" s="76">
        <f t="shared" ref="S1347:S1410" si="130">2.82/365*365</f>
        <v>2.82</v>
      </c>
      <c r="T1347" s="38">
        <f>2.82/365*N1347+'Breakdown Log'!$H$28*P1347</f>
        <v>0</v>
      </c>
      <c r="U1347" s="78">
        <f>2.82/365*O1347+'Breakdown Log'!$H$28*Q1347</f>
        <v>0</v>
      </c>
    </row>
    <row r="1348" spans="2:21" ht="14.4" customHeight="1" x14ac:dyDescent="0.4">
      <c r="B1348" s="30">
        <f t="shared" ref="B1348:B1411" si="131">B1347+1</f>
        <v>1347</v>
      </c>
      <c r="C1348" s="2" t="s">
        <v>36</v>
      </c>
      <c r="D1348" s="2" t="s">
        <v>1126</v>
      </c>
      <c r="E1348" s="2">
        <v>956</v>
      </c>
      <c r="F1348" s="2" t="s">
        <v>1126</v>
      </c>
      <c r="G1348" s="2">
        <v>1391</v>
      </c>
      <c r="H1348" s="2">
        <v>55</v>
      </c>
      <c r="I1348" s="2" t="s">
        <v>1227</v>
      </c>
      <c r="J1348" s="31">
        <v>42383</v>
      </c>
      <c r="K1348" s="31">
        <v>44347</v>
      </c>
      <c r="L1348" s="31">
        <v>44926</v>
      </c>
      <c r="M1348" s="2">
        <f t="shared" si="126"/>
        <v>580</v>
      </c>
      <c r="N1348" s="2">
        <f>IFERROR(VLOOKUP($G1348,'Breakdown Log'!$B$3:$E$940,2,FALSE),0)</f>
        <v>0</v>
      </c>
      <c r="O1348" s="2">
        <f>IFERROR(VLOOKUP($G1348,'Breakdown Log'!$B$3:$E$940,3,FALSE),0)</f>
        <v>0</v>
      </c>
      <c r="P1348" s="2">
        <f t="shared" si="127"/>
        <v>215</v>
      </c>
      <c r="Q1348" s="2">
        <f t="shared" si="128"/>
        <v>365</v>
      </c>
      <c r="R1348" s="38">
        <f t="shared" si="129"/>
        <v>1.6610958904109587</v>
      </c>
      <c r="S1348" s="76">
        <f t="shared" si="130"/>
        <v>2.82</v>
      </c>
      <c r="T1348" s="38">
        <f>2.82/365*N1348+'Breakdown Log'!$H$28*P1348</f>
        <v>0</v>
      </c>
      <c r="U1348" s="78">
        <f>2.82/365*O1348+'Breakdown Log'!$H$28*Q1348</f>
        <v>0</v>
      </c>
    </row>
    <row r="1349" spans="2:21" ht="14.4" customHeight="1" x14ac:dyDescent="0.4">
      <c r="B1349" s="30">
        <f t="shared" si="131"/>
        <v>1348</v>
      </c>
      <c r="C1349" s="2" t="s">
        <v>36</v>
      </c>
      <c r="D1349" s="2" t="s">
        <v>1126</v>
      </c>
      <c r="E1349" s="2">
        <v>956</v>
      </c>
      <c r="F1349" s="2" t="s">
        <v>1126</v>
      </c>
      <c r="G1349" s="2">
        <v>1392</v>
      </c>
      <c r="H1349" s="2">
        <v>56</v>
      </c>
      <c r="I1349" s="2" t="s">
        <v>1228</v>
      </c>
      <c r="J1349" s="31">
        <v>42706</v>
      </c>
      <c r="K1349" s="31">
        <v>44347</v>
      </c>
      <c r="L1349" s="31">
        <v>44926</v>
      </c>
      <c r="M1349" s="2">
        <f t="shared" si="126"/>
        <v>580</v>
      </c>
      <c r="N1349" s="2">
        <f>IFERROR(VLOOKUP($G1349,'Breakdown Log'!$B$3:$E$940,2,FALSE),0)</f>
        <v>0</v>
      </c>
      <c r="O1349" s="2">
        <f>IFERROR(VLOOKUP($G1349,'Breakdown Log'!$B$3:$E$940,3,FALSE),0)</f>
        <v>0</v>
      </c>
      <c r="P1349" s="2">
        <f t="shared" si="127"/>
        <v>215</v>
      </c>
      <c r="Q1349" s="2">
        <f t="shared" si="128"/>
        <v>365</v>
      </c>
      <c r="R1349" s="38">
        <f t="shared" si="129"/>
        <v>1.6610958904109587</v>
      </c>
      <c r="S1349" s="76">
        <f t="shared" si="130"/>
        <v>2.82</v>
      </c>
      <c r="T1349" s="38">
        <f>2.82/365*N1349+'Breakdown Log'!$H$28*P1349</f>
        <v>0</v>
      </c>
      <c r="U1349" s="78">
        <f>2.82/365*O1349+'Breakdown Log'!$H$28*Q1349</f>
        <v>0</v>
      </c>
    </row>
    <row r="1350" spans="2:21" ht="14.4" customHeight="1" x14ac:dyDescent="0.4">
      <c r="B1350" s="30">
        <f t="shared" si="131"/>
        <v>1349</v>
      </c>
      <c r="C1350" s="2" t="s">
        <v>36</v>
      </c>
      <c r="D1350" s="2" t="s">
        <v>1126</v>
      </c>
      <c r="E1350" s="2">
        <v>956</v>
      </c>
      <c r="F1350" s="2" t="s">
        <v>1126</v>
      </c>
      <c r="G1350" s="2">
        <v>1393</v>
      </c>
      <c r="H1350" s="2">
        <v>57</v>
      </c>
      <c r="I1350" s="2" t="s">
        <v>1229</v>
      </c>
      <c r="J1350" s="31">
        <v>42491</v>
      </c>
      <c r="K1350" s="31">
        <v>44347</v>
      </c>
      <c r="L1350" s="31">
        <v>44926</v>
      </c>
      <c r="M1350" s="2">
        <f t="shared" si="126"/>
        <v>580</v>
      </c>
      <c r="N1350" s="2">
        <f>IFERROR(VLOOKUP($G1350,'Breakdown Log'!$B$3:$E$940,2,FALSE),0)</f>
        <v>0</v>
      </c>
      <c r="O1350" s="2">
        <f>IFERROR(VLOOKUP($G1350,'Breakdown Log'!$B$3:$E$940,3,FALSE),0)</f>
        <v>0</v>
      </c>
      <c r="P1350" s="2">
        <f t="shared" si="127"/>
        <v>215</v>
      </c>
      <c r="Q1350" s="2">
        <f t="shared" si="128"/>
        <v>365</v>
      </c>
      <c r="R1350" s="38">
        <f t="shared" si="129"/>
        <v>1.6610958904109587</v>
      </c>
      <c r="S1350" s="76">
        <f t="shared" si="130"/>
        <v>2.82</v>
      </c>
      <c r="T1350" s="38">
        <f>2.82/365*N1350+'Breakdown Log'!$H$28*P1350</f>
        <v>0</v>
      </c>
      <c r="U1350" s="78">
        <f>2.82/365*O1350+'Breakdown Log'!$H$28*Q1350</f>
        <v>0</v>
      </c>
    </row>
    <row r="1351" spans="2:21" ht="14.4" customHeight="1" x14ac:dyDescent="0.4">
      <c r="B1351" s="30">
        <f t="shared" si="131"/>
        <v>1350</v>
      </c>
      <c r="C1351" s="2" t="s">
        <v>36</v>
      </c>
      <c r="D1351" s="2" t="s">
        <v>1126</v>
      </c>
      <c r="E1351" s="2">
        <v>956</v>
      </c>
      <c r="F1351" s="2" t="s">
        <v>1126</v>
      </c>
      <c r="G1351" s="2">
        <v>1394</v>
      </c>
      <c r="H1351" s="2">
        <v>58</v>
      </c>
      <c r="I1351" s="2" t="s">
        <v>1230</v>
      </c>
      <c r="J1351" s="31">
        <v>42491</v>
      </c>
      <c r="K1351" s="31">
        <v>44347</v>
      </c>
      <c r="L1351" s="31">
        <v>44926</v>
      </c>
      <c r="M1351" s="2">
        <f t="shared" si="126"/>
        <v>580</v>
      </c>
      <c r="N1351" s="2">
        <f>IFERROR(VLOOKUP($G1351,'Breakdown Log'!$B$3:$E$940,2,FALSE),0)</f>
        <v>0</v>
      </c>
      <c r="O1351" s="2">
        <f>IFERROR(VLOOKUP($G1351,'Breakdown Log'!$B$3:$E$940,3,FALSE),0)</f>
        <v>0</v>
      </c>
      <c r="P1351" s="2">
        <f t="shared" si="127"/>
        <v>215</v>
      </c>
      <c r="Q1351" s="2">
        <f t="shared" si="128"/>
        <v>365</v>
      </c>
      <c r="R1351" s="38">
        <f t="shared" si="129"/>
        <v>1.6610958904109587</v>
      </c>
      <c r="S1351" s="76">
        <f t="shared" si="130"/>
        <v>2.82</v>
      </c>
      <c r="T1351" s="38">
        <f>2.82/365*N1351+'Breakdown Log'!$H$28*P1351</f>
        <v>0</v>
      </c>
      <c r="U1351" s="78">
        <f>2.82/365*O1351+'Breakdown Log'!$H$28*Q1351</f>
        <v>0</v>
      </c>
    </row>
    <row r="1352" spans="2:21" ht="14.4" customHeight="1" x14ac:dyDescent="0.4">
      <c r="B1352" s="30">
        <f t="shared" si="131"/>
        <v>1351</v>
      </c>
      <c r="C1352" s="2" t="s">
        <v>36</v>
      </c>
      <c r="D1352" s="2" t="s">
        <v>1126</v>
      </c>
      <c r="E1352" s="2">
        <v>956</v>
      </c>
      <c r="F1352" s="2" t="s">
        <v>1126</v>
      </c>
      <c r="G1352" s="2">
        <v>1395</v>
      </c>
      <c r="H1352" s="2">
        <v>59</v>
      </c>
      <c r="I1352" s="2" t="s">
        <v>461</v>
      </c>
      <c r="J1352" s="31">
        <v>42491</v>
      </c>
      <c r="K1352" s="31">
        <v>44347</v>
      </c>
      <c r="L1352" s="31">
        <v>44926</v>
      </c>
      <c r="M1352" s="2">
        <f t="shared" si="126"/>
        <v>580</v>
      </c>
      <c r="N1352" s="2">
        <f>IFERROR(VLOOKUP($G1352,'Breakdown Log'!$B$3:$E$940,2,FALSE),0)</f>
        <v>0</v>
      </c>
      <c r="O1352" s="2">
        <f>IFERROR(VLOOKUP($G1352,'Breakdown Log'!$B$3:$E$940,3,FALSE),0)</f>
        <v>0</v>
      </c>
      <c r="P1352" s="2">
        <f t="shared" si="127"/>
        <v>215</v>
      </c>
      <c r="Q1352" s="2">
        <f t="shared" si="128"/>
        <v>365</v>
      </c>
      <c r="R1352" s="38">
        <f t="shared" si="129"/>
        <v>1.6610958904109587</v>
      </c>
      <c r="S1352" s="76">
        <f t="shared" si="130"/>
        <v>2.82</v>
      </c>
      <c r="T1352" s="38">
        <f>2.82/365*N1352+'Breakdown Log'!$H$28*P1352</f>
        <v>0</v>
      </c>
      <c r="U1352" s="78">
        <f>2.82/365*O1352+'Breakdown Log'!$H$28*Q1352</f>
        <v>0</v>
      </c>
    </row>
    <row r="1353" spans="2:21" ht="14.4" customHeight="1" x14ac:dyDescent="0.4">
      <c r="B1353" s="30">
        <f t="shared" si="131"/>
        <v>1352</v>
      </c>
      <c r="C1353" s="2" t="s">
        <v>36</v>
      </c>
      <c r="D1353" s="2" t="s">
        <v>1126</v>
      </c>
      <c r="E1353" s="2">
        <v>956</v>
      </c>
      <c r="F1353" s="2" t="s">
        <v>1126</v>
      </c>
      <c r="G1353" s="2">
        <v>1396</v>
      </c>
      <c r="H1353" s="2">
        <v>60</v>
      </c>
      <c r="I1353" s="2" t="s">
        <v>1231</v>
      </c>
      <c r="J1353" s="31">
        <v>42491</v>
      </c>
      <c r="K1353" s="31">
        <v>44347</v>
      </c>
      <c r="L1353" s="31">
        <v>44926</v>
      </c>
      <c r="M1353" s="2">
        <f t="shared" si="126"/>
        <v>580</v>
      </c>
      <c r="N1353" s="2">
        <f>IFERROR(VLOOKUP($G1353,'Breakdown Log'!$B$3:$E$940,2,FALSE),0)</f>
        <v>0</v>
      </c>
      <c r="O1353" s="2">
        <f>IFERROR(VLOOKUP($G1353,'Breakdown Log'!$B$3:$E$940,3,FALSE),0)</f>
        <v>0</v>
      </c>
      <c r="P1353" s="2">
        <f t="shared" si="127"/>
        <v>215</v>
      </c>
      <c r="Q1353" s="2">
        <f t="shared" si="128"/>
        <v>365</v>
      </c>
      <c r="R1353" s="38">
        <f t="shared" si="129"/>
        <v>1.6610958904109587</v>
      </c>
      <c r="S1353" s="76">
        <f t="shared" si="130"/>
        <v>2.82</v>
      </c>
      <c r="T1353" s="38">
        <f>2.82/365*N1353+'Breakdown Log'!$H$28*P1353</f>
        <v>0</v>
      </c>
      <c r="U1353" s="78">
        <f>2.82/365*O1353+'Breakdown Log'!$H$28*Q1353</f>
        <v>0</v>
      </c>
    </row>
    <row r="1354" spans="2:21" ht="14.4" customHeight="1" x14ac:dyDescent="0.4">
      <c r="B1354" s="30">
        <f t="shared" si="131"/>
        <v>1353</v>
      </c>
      <c r="C1354" s="2" t="s">
        <v>36</v>
      </c>
      <c r="D1354" s="2" t="s">
        <v>1126</v>
      </c>
      <c r="E1354" s="2">
        <v>956</v>
      </c>
      <c r="F1354" s="2" t="s">
        <v>1126</v>
      </c>
      <c r="G1354" s="2">
        <v>1397</v>
      </c>
      <c r="H1354" s="2">
        <v>61</v>
      </c>
      <c r="I1354" s="2" t="s">
        <v>1232</v>
      </c>
      <c r="J1354" s="31">
        <v>42614</v>
      </c>
      <c r="K1354" s="31">
        <v>44347</v>
      </c>
      <c r="L1354" s="31">
        <v>44926</v>
      </c>
      <c r="M1354" s="2">
        <f t="shared" si="126"/>
        <v>580</v>
      </c>
      <c r="N1354" s="2">
        <f>IFERROR(VLOOKUP($G1354,'Breakdown Log'!$B$3:$E$940,2,FALSE),0)</f>
        <v>41</v>
      </c>
      <c r="O1354" s="2">
        <f>IFERROR(VLOOKUP($G1354,'Breakdown Log'!$B$3:$E$940,3,FALSE),0)</f>
        <v>0</v>
      </c>
      <c r="P1354" s="2">
        <f t="shared" si="127"/>
        <v>174</v>
      </c>
      <c r="Q1354" s="2">
        <f t="shared" si="128"/>
        <v>365</v>
      </c>
      <c r="R1354" s="38">
        <f t="shared" si="129"/>
        <v>1.6610958904109587</v>
      </c>
      <c r="S1354" s="76">
        <f t="shared" si="130"/>
        <v>2.82</v>
      </c>
      <c r="T1354" s="38">
        <f>2.82/365*N1354+'Breakdown Log'!$H$28*P1354</f>
        <v>0.3167671232876712</v>
      </c>
      <c r="U1354" s="78">
        <f>2.82/365*O1354+'Breakdown Log'!$H$28*Q1354</f>
        <v>0</v>
      </c>
    </row>
    <row r="1355" spans="2:21" ht="14.4" customHeight="1" x14ac:dyDescent="0.4">
      <c r="B1355" s="30">
        <f t="shared" si="131"/>
        <v>1354</v>
      </c>
      <c r="C1355" s="2" t="s">
        <v>36</v>
      </c>
      <c r="D1355" s="2" t="s">
        <v>1126</v>
      </c>
      <c r="E1355" s="2">
        <v>956</v>
      </c>
      <c r="F1355" s="2" t="s">
        <v>1126</v>
      </c>
      <c r="G1355" s="2">
        <v>1398</v>
      </c>
      <c r="H1355" s="2">
        <v>62</v>
      </c>
      <c r="I1355" s="2" t="s">
        <v>1233</v>
      </c>
      <c r="J1355" s="31">
        <v>42491</v>
      </c>
      <c r="K1355" s="31">
        <v>44347</v>
      </c>
      <c r="L1355" s="31">
        <v>44926</v>
      </c>
      <c r="M1355" s="2">
        <f t="shared" si="126"/>
        <v>580</v>
      </c>
      <c r="N1355" s="2">
        <f>IFERROR(VLOOKUP($G1355,'Breakdown Log'!$B$3:$E$940,2,FALSE),0)</f>
        <v>0</v>
      </c>
      <c r="O1355" s="2">
        <f>IFERROR(VLOOKUP($G1355,'Breakdown Log'!$B$3:$E$940,3,FALSE),0)</f>
        <v>0</v>
      </c>
      <c r="P1355" s="2">
        <f t="shared" si="127"/>
        <v>215</v>
      </c>
      <c r="Q1355" s="2">
        <f t="shared" si="128"/>
        <v>365</v>
      </c>
      <c r="R1355" s="38">
        <f t="shared" si="129"/>
        <v>1.6610958904109587</v>
      </c>
      <c r="S1355" s="76">
        <f t="shared" si="130"/>
        <v>2.82</v>
      </c>
      <c r="T1355" s="38">
        <f>2.82/365*N1355+'Breakdown Log'!$H$28*P1355</f>
        <v>0</v>
      </c>
      <c r="U1355" s="78">
        <f>2.82/365*O1355+'Breakdown Log'!$H$28*Q1355</f>
        <v>0</v>
      </c>
    </row>
    <row r="1356" spans="2:21" ht="14.4" customHeight="1" x14ac:dyDescent="0.4">
      <c r="B1356" s="30">
        <f t="shared" si="131"/>
        <v>1355</v>
      </c>
      <c r="C1356" s="2" t="s">
        <v>302</v>
      </c>
      <c r="D1356" s="2" t="s">
        <v>875</v>
      </c>
      <c r="E1356" s="2">
        <v>1039</v>
      </c>
      <c r="F1356" s="2" t="s">
        <v>883</v>
      </c>
      <c r="G1356" s="2">
        <v>1399</v>
      </c>
      <c r="H1356" s="2">
        <v>41</v>
      </c>
      <c r="I1356" s="2" t="s">
        <v>402</v>
      </c>
      <c r="J1356" s="31">
        <v>42921</v>
      </c>
      <c r="K1356" s="31">
        <v>44347</v>
      </c>
      <c r="L1356" s="31">
        <v>44926</v>
      </c>
      <c r="M1356" s="2">
        <f t="shared" si="126"/>
        <v>580</v>
      </c>
      <c r="N1356" s="2">
        <f>IFERROR(VLOOKUP($G1356,'Breakdown Log'!$B$3:$E$940,2,FALSE),0)</f>
        <v>0</v>
      </c>
      <c r="O1356" s="2">
        <f>IFERROR(VLOOKUP($G1356,'Breakdown Log'!$B$3:$E$940,3,FALSE),0)</f>
        <v>0</v>
      </c>
      <c r="P1356" s="2">
        <f t="shared" si="127"/>
        <v>215</v>
      </c>
      <c r="Q1356" s="2">
        <f t="shared" si="128"/>
        <v>365</v>
      </c>
      <c r="R1356" s="38">
        <f t="shared" si="129"/>
        <v>1.6610958904109587</v>
      </c>
      <c r="S1356" s="76">
        <f t="shared" si="130"/>
        <v>2.82</v>
      </c>
      <c r="T1356" s="38">
        <f>2.82/365*N1356+'Breakdown Log'!$H$28*P1356</f>
        <v>0</v>
      </c>
      <c r="U1356" s="78">
        <f>2.82/365*O1356+'Breakdown Log'!$H$28*Q1356</f>
        <v>0</v>
      </c>
    </row>
    <row r="1357" spans="2:21" ht="14.4" customHeight="1" x14ac:dyDescent="0.4">
      <c r="B1357" s="30">
        <f t="shared" si="131"/>
        <v>1356</v>
      </c>
      <c r="C1357" s="2" t="s">
        <v>12</v>
      </c>
      <c r="D1357" s="2" t="s">
        <v>1234</v>
      </c>
      <c r="E1357" s="2">
        <v>271</v>
      </c>
      <c r="F1357" s="2" t="s">
        <v>1235</v>
      </c>
      <c r="G1357" s="2">
        <v>1400</v>
      </c>
      <c r="H1357" s="2">
        <v>9</v>
      </c>
      <c r="I1357" s="2" t="s">
        <v>1236</v>
      </c>
      <c r="J1357" s="31">
        <v>42732</v>
      </c>
      <c r="K1357" s="31">
        <v>44347</v>
      </c>
      <c r="L1357" s="31">
        <v>44926</v>
      </c>
      <c r="M1357" s="2">
        <f t="shared" si="126"/>
        <v>580</v>
      </c>
      <c r="N1357" s="2">
        <f>IFERROR(VLOOKUP($G1357,'Breakdown Log'!$B$3:$E$940,2,FALSE),0)</f>
        <v>215</v>
      </c>
      <c r="O1357" s="2">
        <f>IFERROR(VLOOKUP($G1357,'Breakdown Log'!$B$3:$E$940,3,FALSE),0)</f>
        <v>365</v>
      </c>
      <c r="P1357" s="2">
        <f t="shared" si="127"/>
        <v>0</v>
      </c>
      <c r="Q1357" s="2">
        <f t="shared" si="128"/>
        <v>0</v>
      </c>
      <c r="R1357" s="38">
        <f t="shared" si="129"/>
        <v>1.6610958904109587</v>
      </c>
      <c r="S1357" s="76">
        <f t="shared" si="130"/>
        <v>2.82</v>
      </c>
      <c r="T1357" s="38">
        <f>2.82/365*N1357+'Breakdown Log'!$H$28*P1357</f>
        <v>1.6610958904109587</v>
      </c>
      <c r="U1357" s="78">
        <f>2.82/365*O1357+'Breakdown Log'!$H$28*Q1357</f>
        <v>2.82</v>
      </c>
    </row>
    <row r="1358" spans="2:21" ht="14.4" customHeight="1" x14ac:dyDescent="0.4">
      <c r="B1358" s="30">
        <f t="shared" si="131"/>
        <v>1357</v>
      </c>
      <c r="C1358" s="2" t="s">
        <v>12</v>
      </c>
      <c r="D1358" s="2" t="s">
        <v>1234</v>
      </c>
      <c r="E1358" s="2">
        <v>271</v>
      </c>
      <c r="F1358" s="2" t="s">
        <v>1235</v>
      </c>
      <c r="G1358" s="2">
        <v>1401</v>
      </c>
      <c r="H1358" s="2">
        <v>13</v>
      </c>
      <c r="I1358" s="2" t="s">
        <v>403</v>
      </c>
      <c r="J1358" s="31">
        <v>42732</v>
      </c>
      <c r="K1358" s="31">
        <v>44347</v>
      </c>
      <c r="L1358" s="31">
        <v>44926</v>
      </c>
      <c r="M1358" s="2">
        <f t="shared" si="126"/>
        <v>580</v>
      </c>
      <c r="N1358" s="2">
        <f>IFERROR(VLOOKUP($G1358,'Breakdown Log'!$B$3:$E$940,2,FALSE),0)</f>
        <v>215</v>
      </c>
      <c r="O1358" s="2">
        <f>IFERROR(VLOOKUP($G1358,'Breakdown Log'!$B$3:$E$940,3,FALSE),0)</f>
        <v>365</v>
      </c>
      <c r="P1358" s="2">
        <f t="shared" si="127"/>
        <v>0</v>
      </c>
      <c r="Q1358" s="2">
        <f t="shared" si="128"/>
        <v>0</v>
      </c>
      <c r="R1358" s="38">
        <f t="shared" si="129"/>
        <v>1.6610958904109587</v>
      </c>
      <c r="S1358" s="76">
        <f t="shared" si="130"/>
        <v>2.82</v>
      </c>
      <c r="T1358" s="38">
        <f>2.82/365*N1358+'Breakdown Log'!$H$28*P1358</f>
        <v>1.6610958904109587</v>
      </c>
      <c r="U1358" s="78">
        <f>2.82/365*O1358+'Breakdown Log'!$H$28*Q1358</f>
        <v>2.82</v>
      </c>
    </row>
    <row r="1359" spans="2:21" ht="14.4" customHeight="1" x14ac:dyDescent="0.4">
      <c r="B1359" s="30">
        <f t="shared" si="131"/>
        <v>1358</v>
      </c>
      <c r="C1359" s="2" t="s">
        <v>12</v>
      </c>
      <c r="D1359" s="2" t="s">
        <v>1234</v>
      </c>
      <c r="E1359" s="2">
        <v>271</v>
      </c>
      <c r="F1359" s="2" t="s">
        <v>1235</v>
      </c>
      <c r="G1359" s="2">
        <v>1402</v>
      </c>
      <c r="H1359" s="2">
        <v>20</v>
      </c>
      <c r="I1359" s="2" t="s">
        <v>1237</v>
      </c>
      <c r="J1359" s="31">
        <v>42969</v>
      </c>
      <c r="K1359" s="31">
        <v>44347</v>
      </c>
      <c r="L1359" s="31">
        <v>44926</v>
      </c>
      <c r="M1359" s="2">
        <f t="shared" si="126"/>
        <v>580</v>
      </c>
      <c r="N1359" s="2">
        <f>IFERROR(VLOOKUP($G1359,'Breakdown Log'!$B$3:$E$940,2,FALSE),0)</f>
        <v>215</v>
      </c>
      <c r="O1359" s="2">
        <f>IFERROR(VLOOKUP($G1359,'Breakdown Log'!$B$3:$E$940,3,FALSE),0)</f>
        <v>365</v>
      </c>
      <c r="P1359" s="2">
        <f t="shared" si="127"/>
        <v>0</v>
      </c>
      <c r="Q1359" s="2">
        <f t="shared" si="128"/>
        <v>0</v>
      </c>
      <c r="R1359" s="38">
        <f t="shared" si="129"/>
        <v>1.6610958904109587</v>
      </c>
      <c r="S1359" s="76">
        <f t="shared" si="130"/>
        <v>2.82</v>
      </c>
      <c r="T1359" s="38">
        <f>2.82/365*N1359+'Breakdown Log'!$H$28*P1359</f>
        <v>1.6610958904109587</v>
      </c>
      <c r="U1359" s="78">
        <f>2.82/365*O1359+'Breakdown Log'!$H$28*Q1359</f>
        <v>2.82</v>
      </c>
    </row>
    <row r="1360" spans="2:21" ht="14.4" customHeight="1" x14ac:dyDescent="0.4">
      <c r="B1360" s="30">
        <f t="shared" si="131"/>
        <v>1359</v>
      </c>
      <c r="C1360" s="2" t="s">
        <v>12</v>
      </c>
      <c r="D1360" s="2" t="s">
        <v>1234</v>
      </c>
      <c r="E1360" s="2">
        <v>271</v>
      </c>
      <c r="F1360" s="2" t="s">
        <v>1235</v>
      </c>
      <c r="G1360" s="2">
        <v>1403</v>
      </c>
      <c r="H1360" s="2">
        <v>21</v>
      </c>
      <c r="I1360" s="2" t="s">
        <v>1238</v>
      </c>
      <c r="J1360" s="31">
        <v>42969</v>
      </c>
      <c r="K1360" s="31">
        <v>44347</v>
      </c>
      <c r="L1360" s="31">
        <v>44926</v>
      </c>
      <c r="M1360" s="2">
        <f t="shared" si="126"/>
        <v>580</v>
      </c>
      <c r="N1360" s="2">
        <f>IFERROR(VLOOKUP($G1360,'Breakdown Log'!$B$3:$E$940,2,FALSE),0)</f>
        <v>0</v>
      </c>
      <c r="O1360" s="2">
        <f>IFERROR(VLOOKUP($G1360,'Breakdown Log'!$B$3:$E$940,3,FALSE),0)</f>
        <v>0</v>
      </c>
      <c r="P1360" s="2">
        <f t="shared" si="127"/>
        <v>215</v>
      </c>
      <c r="Q1360" s="2">
        <f t="shared" si="128"/>
        <v>365</v>
      </c>
      <c r="R1360" s="38">
        <f t="shared" si="129"/>
        <v>1.6610958904109587</v>
      </c>
      <c r="S1360" s="76">
        <f t="shared" si="130"/>
        <v>2.82</v>
      </c>
      <c r="T1360" s="38">
        <f>2.82/365*N1360+'Breakdown Log'!$H$28*P1360</f>
        <v>0</v>
      </c>
      <c r="U1360" s="78">
        <f>2.82/365*O1360+'Breakdown Log'!$H$28*Q1360</f>
        <v>0</v>
      </c>
    </row>
    <row r="1361" spans="2:21" ht="14.4" customHeight="1" x14ac:dyDescent="0.4">
      <c r="B1361" s="30">
        <f t="shared" si="131"/>
        <v>1360</v>
      </c>
      <c r="C1361" s="2" t="s">
        <v>493</v>
      </c>
      <c r="D1361" s="2" t="s">
        <v>494</v>
      </c>
      <c r="E1361" s="2">
        <v>1088</v>
      </c>
      <c r="F1361" s="2" t="s">
        <v>1197</v>
      </c>
      <c r="G1361" s="2">
        <v>1404</v>
      </c>
      <c r="H1361" s="2">
        <v>12</v>
      </c>
      <c r="I1361" s="2" t="s">
        <v>1239</v>
      </c>
      <c r="J1361" s="31">
        <v>42854</v>
      </c>
      <c r="K1361" s="31">
        <v>44347</v>
      </c>
      <c r="L1361" s="31">
        <v>44926</v>
      </c>
      <c r="M1361" s="2">
        <f t="shared" si="126"/>
        <v>580</v>
      </c>
      <c r="N1361" s="2">
        <f>IFERROR(VLOOKUP($G1361,'Breakdown Log'!$B$3:$E$940,2,FALSE),0)</f>
        <v>0</v>
      </c>
      <c r="O1361" s="2">
        <f>IFERROR(VLOOKUP($G1361,'Breakdown Log'!$B$3:$E$940,3,FALSE),0)</f>
        <v>0</v>
      </c>
      <c r="P1361" s="2">
        <f t="shared" si="127"/>
        <v>215</v>
      </c>
      <c r="Q1361" s="2">
        <f t="shared" si="128"/>
        <v>365</v>
      </c>
      <c r="R1361" s="38">
        <f t="shared" si="129"/>
        <v>1.6610958904109587</v>
      </c>
      <c r="S1361" s="76">
        <f t="shared" si="130"/>
        <v>2.82</v>
      </c>
      <c r="T1361" s="38">
        <f>2.82/365*N1361+'Breakdown Log'!$H$28*P1361</f>
        <v>0</v>
      </c>
      <c r="U1361" s="78">
        <f>2.82/365*O1361+'Breakdown Log'!$H$28*Q1361</f>
        <v>0</v>
      </c>
    </row>
    <row r="1362" spans="2:21" ht="14.4" customHeight="1" x14ac:dyDescent="0.4">
      <c r="B1362" s="30">
        <f t="shared" si="131"/>
        <v>1361</v>
      </c>
      <c r="C1362" s="2" t="s">
        <v>3</v>
      </c>
      <c r="D1362" s="2" t="s">
        <v>31</v>
      </c>
      <c r="E1362" s="2">
        <v>143</v>
      </c>
      <c r="F1362" s="2" t="s">
        <v>31</v>
      </c>
      <c r="G1362" s="2">
        <v>1405</v>
      </c>
      <c r="H1362" s="2">
        <v>1</v>
      </c>
      <c r="I1362" s="2" t="s">
        <v>1240</v>
      </c>
      <c r="J1362" s="31">
        <v>42359</v>
      </c>
      <c r="K1362" s="31">
        <v>44347</v>
      </c>
      <c r="L1362" s="31">
        <v>44926</v>
      </c>
      <c r="M1362" s="2">
        <f t="shared" si="126"/>
        <v>580</v>
      </c>
      <c r="N1362" s="2">
        <f>IFERROR(VLOOKUP($G1362,'Breakdown Log'!$B$3:$E$940,2,FALSE),0)</f>
        <v>0</v>
      </c>
      <c r="O1362" s="2">
        <f>IFERROR(VLOOKUP($G1362,'Breakdown Log'!$B$3:$E$940,3,FALSE),0)</f>
        <v>0</v>
      </c>
      <c r="P1362" s="2">
        <f t="shared" si="127"/>
        <v>215</v>
      </c>
      <c r="Q1362" s="2">
        <f t="shared" si="128"/>
        <v>365</v>
      </c>
      <c r="R1362" s="38">
        <f t="shared" si="129"/>
        <v>1.6610958904109587</v>
      </c>
      <c r="S1362" s="76">
        <f t="shared" si="130"/>
        <v>2.82</v>
      </c>
      <c r="T1362" s="38">
        <f>2.82/365*N1362+'Breakdown Log'!$H$28*P1362</f>
        <v>0</v>
      </c>
      <c r="U1362" s="78">
        <f>2.82/365*O1362+'Breakdown Log'!$H$28*Q1362</f>
        <v>0</v>
      </c>
    </row>
    <row r="1363" spans="2:21" ht="14.4" customHeight="1" x14ac:dyDescent="0.4">
      <c r="B1363" s="30">
        <f t="shared" si="131"/>
        <v>1362</v>
      </c>
      <c r="C1363" s="2" t="s">
        <v>3</v>
      </c>
      <c r="D1363" s="2" t="s">
        <v>31</v>
      </c>
      <c r="E1363" s="2">
        <v>143</v>
      </c>
      <c r="F1363" s="2" t="s">
        <v>31</v>
      </c>
      <c r="G1363" s="2">
        <v>1406</v>
      </c>
      <c r="H1363" s="2">
        <v>5</v>
      </c>
      <c r="I1363" s="2" t="s">
        <v>1241</v>
      </c>
      <c r="J1363" s="31">
        <v>42857</v>
      </c>
      <c r="K1363" s="31">
        <v>44347</v>
      </c>
      <c r="L1363" s="31">
        <v>44926</v>
      </c>
      <c r="M1363" s="2">
        <f t="shared" si="126"/>
        <v>580</v>
      </c>
      <c r="N1363" s="2">
        <f>IFERROR(VLOOKUP($G1363,'Breakdown Log'!$B$3:$E$940,2,FALSE),0)</f>
        <v>0</v>
      </c>
      <c r="O1363" s="2">
        <f>IFERROR(VLOOKUP($G1363,'Breakdown Log'!$B$3:$E$940,3,FALSE),0)</f>
        <v>0</v>
      </c>
      <c r="P1363" s="2">
        <f t="shared" si="127"/>
        <v>215</v>
      </c>
      <c r="Q1363" s="2">
        <f t="shared" si="128"/>
        <v>365</v>
      </c>
      <c r="R1363" s="38">
        <f t="shared" si="129"/>
        <v>1.6610958904109587</v>
      </c>
      <c r="S1363" s="76">
        <f t="shared" si="130"/>
        <v>2.82</v>
      </c>
      <c r="T1363" s="38">
        <f>2.82/365*N1363+'Breakdown Log'!$H$28*P1363</f>
        <v>0</v>
      </c>
      <c r="U1363" s="78">
        <f>2.82/365*O1363+'Breakdown Log'!$H$28*Q1363</f>
        <v>0</v>
      </c>
    </row>
    <row r="1364" spans="2:21" ht="14.4" customHeight="1" x14ac:dyDescent="0.4">
      <c r="B1364" s="30">
        <f t="shared" si="131"/>
        <v>1363</v>
      </c>
      <c r="C1364" s="2" t="s">
        <v>3</v>
      </c>
      <c r="D1364" s="2" t="s">
        <v>31</v>
      </c>
      <c r="E1364" s="2">
        <v>143</v>
      </c>
      <c r="F1364" s="2" t="s">
        <v>31</v>
      </c>
      <c r="G1364" s="2">
        <v>1407</v>
      </c>
      <c r="H1364" s="2">
        <v>38</v>
      </c>
      <c r="I1364" s="2" t="s">
        <v>662</v>
      </c>
      <c r="J1364" s="31">
        <v>42358</v>
      </c>
      <c r="K1364" s="31">
        <v>44347</v>
      </c>
      <c r="L1364" s="31">
        <v>44926</v>
      </c>
      <c r="M1364" s="2">
        <f t="shared" si="126"/>
        <v>580</v>
      </c>
      <c r="N1364" s="2">
        <f>IFERROR(VLOOKUP($G1364,'Breakdown Log'!$B$3:$E$940,2,FALSE),0)</f>
        <v>215</v>
      </c>
      <c r="O1364" s="2">
        <f>IFERROR(VLOOKUP($G1364,'Breakdown Log'!$B$3:$E$940,3,FALSE),0)</f>
        <v>365</v>
      </c>
      <c r="P1364" s="2">
        <f t="shared" si="127"/>
        <v>0</v>
      </c>
      <c r="Q1364" s="2">
        <f t="shared" si="128"/>
        <v>0</v>
      </c>
      <c r="R1364" s="38">
        <f t="shared" si="129"/>
        <v>1.6610958904109587</v>
      </c>
      <c r="S1364" s="76">
        <f t="shared" si="130"/>
        <v>2.82</v>
      </c>
      <c r="T1364" s="38">
        <f>2.82/365*N1364+'Breakdown Log'!$H$28*P1364</f>
        <v>1.6610958904109587</v>
      </c>
      <c r="U1364" s="78">
        <f>2.82/365*O1364+'Breakdown Log'!$H$28*Q1364</f>
        <v>2.82</v>
      </c>
    </row>
    <row r="1365" spans="2:21" ht="14.4" customHeight="1" x14ac:dyDescent="0.4">
      <c r="B1365" s="30">
        <f t="shared" si="131"/>
        <v>1364</v>
      </c>
      <c r="C1365" s="2" t="s">
        <v>3</v>
      </c>
      <c r="D1365" s="2" t="s">
        <v>31</v>
      </c>
      <c r="E1365" s="2">
        <v>143</v>
      </c>
      <c r="F1365" s="2" t="s">
        <v>31</v>
      </c>
      <c r="G1365" s="2">
        <v>1408</v>
      </c>
      <c r="H1365" s="2">
        <v>99</v>
      </c>
      <c r="I1365" s="2" t="s">
        <v>1242</v>
      </c>
      <c r="J1365" s="31">
        <v>42913</v>
      </c>
      <c r="K1365" s="31">
        <v>44347</v>
      </c>
      <c r="L1365" s="31">
        <v>44926</v>
      </c>
      <c r="M1365" s="2">
        <f t="shared" si="126"/>
        <v>580</v>
      </c>
      <c r="N1365" s="2">
        <f>IFERROR(VLOOKUP($G1365,'Breakdown Log'!$B$3:$E$940,2,FALSE),0)</f>
        <v>215</v>
      </c>
      <c r="O1365" s="2">
        <f>IFERROR(VLOOKUP($G1365,'Breakdown Log'!$B$3:$E$940,3,FALSE),0)</f>
        <v>365</v>
      </c>
      <c r="P1365" s="2">
        <f t="shared" si="127"/>
        <v>0</v>
      </c>
      <c r="Q1365" s="2">
        <f t="shared" si="128"/>
        <v>0</v>
      </c>
      <c r="R1365" s="38">
        <f t="shared" si="129"/>
        <v>1.6610958904109587</v>
      </c>
      <c r="S1365" s="76">
        <f t="shared" si="130"/>
        <v>2.82</v>
      </c>
      <c r="T1365" s="38">
        <f>2.82/365*N1365+'Breakdown Log'!$H$28*P1365</f>
        <v>1.6610958904109587</v>
      </c>
      <c r="U1365" s="78">
        <f>2.82/365*O1365+'Breakdown Log'!$H$28*Q1365</f>
        <v>2.82</v>
      </c>
    </row>
    <row r="1366" spans="2:21" ht="14.4" customHeight="1" x14ac:dyDescent="0.4">
      <c r="B1366" s="30">
        <f t="shared" si="131"/>
        <v>1365</v>
      </c>
      <c r="C1366" s="2" t="s">
        <v>3</v>
      </c>
      <c r="D1366" s="2" t="s">
        <v>31</v>
      </c>
      <c r="E1366" s="2">
        <v>143</v>
      </c>
      <c r="F1366" s="2" t="s">
        <v>31</v>
      </c>
      <c r="G1366" s="2">
        <v>1409</v>
      </c>
      <c r="H1366" s="2">
        <v>100</v>
      </c>
      <c r="I1366" s="2" t="s">
        <v>1243</v>
      </c>
      <c r="J1366" s="31">
        <v>42401</v>
      </c>
      <c r="K1366" s="31">
        <v>44347</v>
      </c>
      <c r="L1366" s="31">
        <v>44926</v>
      </c>
      <c r="M1366" s="2">
        <f t="shared" si="126"/>
        <v>580</v>
      </c>
      <c r="N1366" s="2">
        <f>IFERROR(VLOOKUP($G1366,'Breakdown Log'!$B$3:$E$940,2,FALSE),0)</f>
        <v>0</v>
      </c>
      <c r="O1366" s="2">
        <f>IFERROR(VLOOKUP($G1366,'Breakdown Log'!$B$3:$E$940,3,FALSE),0)</f>
        <v>0</v>
      </c>
      <c r="P1366" s="2">
        <f t="shared" si="127"/>
        <v>215</v>
      </c>
      <c r="Q1366" s="2">
        <f t="shared" si="128"/>
        <v>365</v>
      </c>
      <c r="R1366" s="38">
        <f t="shared" si="129"/>
        <v>1.6610958904109587</v>
      </c>
      <c r="S1366" s="76">
        <f t="shared" si="130"/>
        <v>2.82</v>
      </c>
      <c r="T1366" s="38">
        <f>2.82/365*N1366+'Breakdown Log'!$H$28*P1366</f>
        <v>0</v>
      </c>
      <c r="U1366" s="78">
        <f>2.82/365*O1366+'Breakdown Log'!$H$28*Q1366</f>
        <v>0</v>
      </c>
    </row>
    <row r="1367" spans="2:21" ht="14.4" customHeight="1" x14ac:dyDescent="0.4">
      <c r="B1367" s="30">
        <f t="shared" si="131"/>
        <v>1366</v>
      </c>
      <c r="C1367" s="2" t="s">
        <v>3</v>
      </c>
      <c r="D1367" s="2" t="s">
        <v>31</v>
      </c>
      <c r="E1367" s="2">
        <v>143</v>
      </c>
      <c r="F1367" s="2" t="s">
        <v>31</v>
      </c>
      <c r="G1367" s="2">
        <v>1410</v>
      </c>
      <c r="H1367" s="2">
        <v>101</v>
      </c>
      <c r="I1367" s="2" t="s">
        <v>1244</v>
      </c>
      <c r="J1367" s="31">
        <v>42804</v>
      </c>
      <c r="K1367" s="31">
        <v>44347</v>
      </c>
      <c r="L1367" s="31">
        <v>44926</v>
      </c>
      <c r="M1367" s="2">
        <f t="shared" si="126"/>
        <v>580</v>
      </c>
      <c r="N1367" s="2">
        <f>IFERROR(VLOOKUP($G1367,'Breakdown Log'!$B$3:$E$940,2,FALSE),0)</f>
        <v>215</v>
      </c>
      <c r="O1367" s="2">
        <f>IFERROR(VLOOKUP($G1367,'Breakdown Log'!$B$3:$E$940,3,FALSE),0)</f>
        <v>365</v>
      </c>
      <c r="P1367" s="2">
        <f t="shared" si="127"/>
        <v>0</v>
      </c>
      <c r="Q1367" s="2">
        <f t="shared" si="128"/>
        <v>0</v>
      </c>
      <c r="R1367" s="38">
        <f t="shared" si="129"/>
        <v>1.6610958904109587</v>
      </c>
      <c r="S1367" s="76">
        <f t="shared" si="130"/>
        <v>2.82</v>
      </c>
      <c r="T1367" s="38">
        <f>2.82/365*N1367+'Breakdown Log'!$H$28*P1367</f>
        <v>1.6610958904109587</v>
      </c>
      <c r="U1367" s="78">
        <f>2.82/365*O1367+'Breakdown Log'!$H$28*Q1367</f>
        <v>2.82</v>
      </c>
    </row>
    <row r="1368" spans="2:21" ht="14.4" customHeight="1" x14ac:dyDescent="0.4">
      <c r="B1368" s="30">
        <f t="shared" si="131"/>
        <v>1367</v>
      </c>
      <c r="C1368" s="2" t="s">
        <v>3</v>
      </c>
      <c r="D1368" s="2" t="s">
        <v>31</v>
      </c>
      <c r="E1368" s="2">
        <v>143</v>
      </c>
      <c r="F1368" s="2" t="s">
        <v>31</v>
      </c>
      <c r="G1368" s="2">
        <v>1411</v>
      </c>
      <c r="H1368" s="2">
        <v>102</v>
      </c>
      <c r="I1368" s="2" t="s">
        <v>1245</v>
      </c>
      <c r="J1368" s="31">
        <v>42804</v>
      </c>
      <c r="K1368" s="31">
        <v>44347</v>
      </c>
      <c r="L1368" s="31">
        <v>44926</v>
      </c>
      <c r="M1368" s="2">
        <f t="shared" si="126"/>
        <v>580</v>
      </c>
      <c r="N1368" s="2">
        <f>IFERROR(VLOOKUP($G1368,'Breakdown Log'!$B$3:$E$940,2,FALSE),0)</f>
        <v>215</v>
      </c>
      <c r="O1368" s="2">
        <f>IFERROR(VLOOKUP($G1368,'Breakdown Log'!$B$3:$E$940,3,FALSE),0)</f>
        <v>365</v>
      </c>
      <c r="P1368" s="2">
        <f t="shared" si="127"/>
        <v>0</v>
      </c>
      <c r="Q1368" s="2">
        <f t="shared" si="128"/>
        <v>0</v>
      </c>
      <c r="R1368" s="38">
        <f t="shared" si="129"/>
        <v>1.6610958904109587</v>
      </c>
      <c r="S1368" s="76">
        <f t="shared" si="130"/>
        <v>2.82</v>
      </c>
      <c r="T1368" s="38">
        <f>2.82/365*N1368+'Breakdown Log'!$H$28*P1368</f>
        <v>1.6610958904109587</v>
      </c>
      <c r="U1368" s="78">
        <f>2.82/365*O1368+'Breakdown Log'!$H$28*Q1368</f>
        <v>2.82</v>
      </c>
    </row>
    <row r="1369" spans="2:21" ht="14.4" customHeight="1" x14ac:dyDescent="0.4">
      <c r="B1369" s="30">
        <f t="shared" si="131"/>
        <v>1368</v>
      </c>
      <c r="C1369" s="2" t="s">
        <v>3</v>
      </c>
      <c r="D1369" s="2" t="s">
        <v>31</v>
      </c>
      <c r="E1369" s="2">
        <v>143</v>
      </c>
      <c r="F1369" s="2" t="s">
        <v>31</v>
      </c>
      <c r="G1369" s="2">
        <v>1412</v>
      </c>
      <c r="H1369" s="2">
        <v>103</v>
      </c>
      <c r="I1369" s="2" t="s">
        <v>1246</v>
      </c>
      <c r="J1369" s="31">
        <v>42354</v>
      </c>
      <c r="K1369" s="31">
        <v>44347</v>
      </c>
      <c r="L1369" s="31">
        <v>44926</v>
      </c>
      <c r="M1369" s="2">
        <f t="shared" si="126"/>
        <v>580</v>
      </c>
      <c r="N1369" s="2">
        <f>IFERROR(VLOOKUP($G1369,'Breakdown Log'!$B$3:$E$940,2,FALSE),0)</f>
        <v>0</v>
      </c>
      <c r="O1369" s="2">
        <f>IFERROR(VLOOKUP($G1369,'Breakdown Log'!$B$3:$E$940,3,FALSE),0)</f>
        <v>0</v>
      </c>
      <c r="P1369" s="2">
        <f t="shared" si="127"/>
        <v>215</v>
      </c>
      <c r="Q1369" s="2">
        <f t="shared" si="128"/>
        <v>365</v>
      </c>
      <c r="R1369" s="38">
        <f t="shared" si="129"/>
        <v>1.6610958904109587</v>
      </c>
      <c r="S1369" s="76">
        <f t="shared" si="130"/>
        <v>2.82</v>
      </c>
      <c r="T1369" s="38">
        <f>2.82/365*N1369+'Breakdown Log'!$H$28*P1369</f>
        <v>0</v>
      </c>
      <c r="U1369" s="78">
        <f>2.82/365*O1369+'Breakdown Log'!$H$28*Q1369</f>
        <v>0</v>
      </c>
    </row>
    <row r="1370" spans="2:21" ht="14.4" customHeight="1" x14ac:dyDescent="0.4">
      <c r="B1370" s="30">
        <f t="shared" si="131"/>
        <v>1369</v>
      </c>
      <c r="C1370" s="2" t="s">
        <v>3</v>
      </c>
      <c r="D1370" s="2" t="s">
        <v>31</v>
      </c>
      <c r="E1370" s="2">
        <v>143</v>
      </c>
      <c r="F1370" s="2" t="s">
        <v>31</v>
      </c>
      <c r="G1370" s="2">
        <v>1413</v>
      </c>
      <c r="H1370" s="2">
        <v>104</v>
      </c>
      <c r="I1370" s="2" t="s">
        <v>1247</v>
      </c>
      <c r="J1370" s="31">
        <v>42856</v>
      </c>
      <c r="K1370" s="31">
        <v>44347</v>
      </c>
      <c r="L1370" s="31">
        <v>44926</v>
      </c>
      <c r="M1370" s="2">
        <f t="shared" si="126"/>
        <v>580</v>
      </c>
      <c r="N1370" s="2">
        <f>IFERROR(VLOOKUP($G1370,'Breakdown Log'!$B$3:$E$940,2,FALSE),0)</f>
        <v>0</v>
      </c>
      <c r="O1370" s="2">
        <f>IFERROR(VLOOKUP($G1370,'Breakdown Log'!$B$3:$E$940,3,FALSE),0)</f>
        <v>0</v>
      </c>
      <c r="P1370" s="2">
        <f t="shared" si="127"/>
        <v>215</v>
      </c>
      <c r="Q1370" s="2">
        <f t="shared" si="128"/>
        <v>365</v>
      </c>
      <c r="R1370" s="38">
        <f t="shared" si="129"/>
        <v>1.6610958904109587</v>
      </c>
      <c r="S1370" s="76">
        <f t="shared" si="130"/>
        <v>2.82</v>
      </c>
      <c r="T1370" s="38">
        <f>2.82/365*N1370+'Breakdown Log'!$H$28*P1370</f>
        <v>0</v>
      </c>
      <c r="U1370" s="78">
        <f>2.82/365*O1370+'Breakdown Log'!$H$28*Q1370</f>
        <v>0</v>
      </c>
    </row>
    <row r="1371" spans="2:21" ht="14.4" customHeight="1" x14ac:dyDescent="0.4">
      <c r="B1371" s="30">
        <f t="shared" si="131"/>
        <v>1370</v>
      </c>
      <c r="C1371" s="2" t="s">
        <v>151</v>
      </c>
      <c r="D1371" s="2" t="s">
        <v>1248</v>
      </c>
      <c r="E1371" s="2">
        <v>1098</v>
      </c>
      <c r="F1371" s="2" t="s">
        <v>1249</v>
      </c>
      <c r="G1371" s="2">
        <v>1414</v>
      </c>
      <c r="H1371" s="2">
        <v>1</v>
      </c>
      <c r="I1371" s="2" t="s">
        <v>1250</v>
      </c>
      <c r="J1371" s="31">
        <v>42536</v>
      </c>
      <c r="K1371" s="31">
        <v>44347</v>
      </c>
      <c r="L1371" s="31">
        <v>44926</v>
      </c>
      <c r="M1371" s="2">
        <f t="shared" si="126"/>
        <v>580</v>
      </c>
      <c r="N1371" s="2">
        <f>IFERROR(VLOOKUP($G1371,'Breakdown Log'!$B$3:$E$940,2,FALSE),0)</f>
        <v>0</v>
      </c>
      <c r="O1371" s="2">
        <f>IFERROR(VLOOKUP($G1371,'Breakdown Log'!$B$3:$E$940,3,FALSE),0)</f>
        <v>0</v>
      </c>
      <c r="P1371" s="2">
        <f t="shared" si="127"/>
        <v>215</v>
      </c>
      <c r="Q1371" s="2">
        <f t="shared" si="128"/>
        <v>365</v>
      </c>
      <c r="R1371" s="38">
        <f t="shared" si="129"/>
        <v>1.6610958904109587</v>
      </c>
      <c r="S1371" s="76">
        <f t="shared" si="130"/>
        <v>2.82</v>
      </c>
      <c r="T1371" s="38">
        <f>2.82/365*N1371+'Breakdown Log'!$H$28*P1371</f>
        <v>0</v>
      </c>
      <c r="U1371" s="78">
        <f>2.82/365*O1371+'Breakdown Log'!$H$28*Q1371</f>
        <v>0</v>
      </c>
    </row>
    <row r="1372" spans="2:21" ht="14.4" customHeight="1" x14ac:dyDescent="0.4">
      <c r="B1372" s="30">
        <f t="shared" si="131"/>
        <v>1371</v>
      </c>
      <c r="C1372" s="2" t="s">
        <v>151</v>
      </c>
      <c r="D1372" s="2" t="s">
        <v>1248</v>
      </c>
      <c r="E1372" s="2">
        <v>1098</v>
      </c>
      <c r="F1372" s="2" t="s">
        <v>1249</v>
      </c>
      <c r="G1372" s="2">
        <v>1415</v>
      </c>
      <c r="H1372" s="2">
        <v>2</v>
      </c>
      <c r="I1372" s="2" t="s">
        <v>1251</v>
      </c>
      <c r="J1372" s="31">
        <v>42491</v>
      </c>
      <c r="K1372" s="31">
        <v>44347</v>
      </c>
      <c r="L1372" s="31">
        <v>44926</v>
      </c>
      <c r="M1372" s="2">
        <f t="shared" si="126"/>
        <v>580</v>
      </c>
      <c r="N1372" s="2">
        <f>IFERROR(VLOOKUP($G1372,'Breakdown Log'!$B$3:$E$940,2,FALSE),0)</f>
        <v>215</v>
      </c>
      <c r="O1372" s="2">
        <f>IFERROR(VLOOKUP($G1372,'Breakdown Log'!$B$3:$E$940,3,FALSE),0)</f>
        <v>365</v>
      </c>
      <c r="P1372" s="2">
        <f t="shared" si="127"/>
        <v>0</v>
      </c>
      <c r="Q1372" s="2">
        <f t="shared" si="128"/>
        <v>0</v>
      </c>
      <c r="R1372" s="38">
        <f t="shared" si="129"/>
        <v>1.6610958904109587</v>
      </c>
      <c r="S1372" s="76">
        <f t="shared" si="130"/>
        <v>2.82</v>
      </c>
      <c r="T1372" s="38">
        <f>2.82/365*N1372+'Breakdown Log'!$H$28*P1372</f>
        <v>1.6610958904109587</v>
      </c>
      <c r="U1372" s="78">
        <f>2.82/365*O1372+'Breakdown Log'!$H$28*Q1372</f>
        <v>2.82</v>
      </c>
    </row>
    <row r="1373" spans="2:21" ht="14.4" customHeight="1" x14ac:dyDescent="0.4">
      <c r="B1373" s="30">
        <f t="shared" si="131"/>
        <v>1372</v>
      </c>
      <c r="C1373" s="2" t="s">
        <v>151</v>
      </c>
      <c r="D1373" s="2" t="s">
        <v>1248</v>
      </c>
      <c r="E1373" s="2">
        <v>1098</v>
      </c>
      <c r="F1373" s="2" t="s">
        <v>1249</v>
      </c>
      <c r="G1373" s="2">
        <v>1416</v>
      </c>
      <c r="H1373" s="2">
        <v>3</v>
      </c>
      <c r="I1373" s="2" t="s">
        <v>1252</v>
      </c>
      <c r="J1373" s="31">
        <v>42536</v>
      </c>
      <c r="K1373" s="31">
        <v>44347</v>
      </c>
      <c r="L1373" s="31">
        <v>44926</v>
      </c>
      <c r="M1373" s="2">
        <f t="shared" si="126"/>
        <v>580</v>
      </c>
      <c r="N1373" s="2">
        <f>IFERROR(VLOOKUP($G1373,'Breakdown Log'!$B$3:$E$940,2,FALSE),0)</f>
        <v>215</v>
      </c>
      <c r="O1373" s="2">
        <f>IFERROR(VLOOKUP($G1373,'Breakdown Log'!$B$3:$E$940,3,FALSE),0)</f>
        <v>365</v>
      </c>
      <c r="P1373" s="2">
        <f t="shared" si="127"/>
        <v>0</v>
      </c>
      <c r="Q1373" s="2">
        <f t="shared" si="128"/>
        <v>0</v>
      </c>
      <c r="R1373" s="38">
        <f t="shared" si="129"/>
        <v>1.6610958904109587</v>
      </c>
      <c r="S1373" s="76">
        <f t="shared" si="130"/>
        <v>2.82</v>
      </c>
      <c r="T1373" s="38">
        <f>2.82/365*N1373+'Breakdown Log'!$H$28*P1373</f>
        <v>1.6610958904109587</v>
      </c>
      <c r="U1373" s="78">
        <f>2.82/365*O1373+'Breakdown Log'!$H$28*Q1373</f>
        <v>2.82</v>
      </c>
    </row>
    <row r="1374" spans="2:21" ht="14.4" customHeight="1" x14ac:dyDescent="0.4">
      <c r="B1374" s="30">
        <f t="shared" si="131"/>
        <v>1373</v>
      </c>
      <c r="C1374" s="2" t="s">
        <v>151</v>
      </c>
      <c r="D1374" s="2" t="s">
        <v>1248</v>
      </c>
      <c r="E1374" s="2">
        <v>1098</v>
      </c>
      <c r="F1374" s="2" t="s">
        <v>1249</v>
      </c>
      <c r="G1374" s="2">
        <v>1417</v>
      </c>
      <c r="H1374" s="2">
        <v>4</v>
      </c>
      <c r="I1374" s="2" t="s">
        <v>476</v>
      </c>
      <c r="J1374" s="31">
        <v>42536</v>
      </c>
      <c r="K1374" s="31">
        <v>44347</v>
      </c>
      <c r="L1374" s="31">
        <v>44926</v>
      </c>
      <c r="M1374" s="2">
        <f t="shared" si="126"/>
        <v>580</v>
      </c>
      <c r="N1374" s="2">
        <f>IFERROR(VLOOKUP($G1374,'Breakdown Log'!$B$3:$E$940,2,FALSE),0)</f>
        <v>215</v>
      </c>
      <c r="O1374" s="2">
        <f>IFERROR(VLOOKUP($G1374,'Breakdown Log'!$B$3:$E$940,3,FALSE),0)</f>
        <v>365</v>
      </c>
      <c r="P1374" s="2">
        <f t="shared" si="127"/>
        <v>0</v>
      </c>
      <c r="Q1374" s="2">
        <f t="shared" si="128"/>
        <v>0</v>
      </c>
      <c r="R1374" s="38">
        <f t="shared" si="129"/>
        <v>1.6610958904109587</v>
      </c>
      <c r="S1374" s="76">
        <f t="shared" si="130"/>
        <v>2.82</v>
      </c>
      <c r="T1374" s="38">
        <f>2.82/365*N1374+'Breakdown Log'!$H$28*P1374</f>
        <v>1.6610958904109587</v>
      </c>
      <c r="U1374" s="78">
        <f>2.82/365*O1374+'Breakdown Log'!$H$28*Q1374</f>
        <v>2.82</v>
      </c>
    </row>
    <row r="1375" spans="2:21" ht="14.4" customHeight="1" x14ac:dyDescent="0.4">
      <c r="B1375" s="30">
        <f t="shared" si="131"/>
        <v>1374</v>
      </c>
      <c r="C1375" s="2" t="s">
        <v>151</v>
      </c>
      <c r="D1375" s="2" t="s">
        <v>1248</v>
      </c>
      <c r="E1375" s="2">
        <v>1098</v>
      </c>
      <c r="F1375" s="2" t="s">
        <v>1249</v>
      </c>
      <c r="G1375" s="2">
        <v>1418</v>
      </c>
      <c r="H1375" s="2">
        <v>5</v>
      </c>
      <c r="I1375" s="2" t="s">
        <v>1253</v>
      </c>
      <c r="J1375" s="31">
        <v>42536</v>
      </c>
      <c r="K1375" s="31">
        <v>44347</v>
      </c>
      <c r="L1375" s="31">
        <v>44926</v>
      </c>
      <c r="M1375" s="2">
        <f t="shared" si="126"/>
        <v>580</v>
      </c>
      <c r="N1375" s="2">
        <f>IFERROR(VLOOKUP($G1375,'Breakdown Log'!$B$3:$E$940,2,FALSE),0)</f>
        <v>215</v>
      </c>
      <c r="O1375" s="2">
        <f>IFERROR(VLOOKUP($G1375,'Breakdown Log'!$B$3:$E$940,3,FALSE),0)</f>
        <v>365</v>
      </c>
      <c r="P1375" s="2">
        <f t="shared" si="127"/>
        <v>0</v>
      </c>
      <c r="Q1375" s="2">
        <f t="shared" si="128"/>
        <v>0</v>
      </c>
      <c r="R1375" s="38">
        <f t="shared" si="129"/>
        <v>1.6610958904109587</v>
      </c>
      <c r="S1375" s="76">
        <f t="shared" si="130"/>
        <v>2.82</v>
      </c>
      <c r="T1375" s="38">
        <f>2.82/365*N1375+'Breakdown Log'!$H$28*P1375</f>
        <v>1.6610958904109587</v>
      </c>
      <c r="U1375" s="78">
        <f>2.82/365*O1375+'Breakdown Log'!$H$28*Q1375</f>
        <v>2.82</v>
      </c>
    </row>
    <row r="1376" spans="2:21" ht="14.4" customHeight="1" x14ac:dyDescent="0.4">
      <c r="B1376" s="30">
        <f t="shared" si="131"/>
        <v>1375</v>
      </c>
      <c r="C1376" s="2" t="s">
        <v>151</v>
      </c>
      <c r="D1376" s="2" t="s">
        <v>1248</v>
      </c>
      <c r="E1376" s="2">
        <v>1098</v>
      </c>
      <c r="F1376" s="2" t="s">
        <v>1249</v>
      </c>
      <c r="G1376" s="2">
        <v>1419</v>
      </c>
      <c r="H1376" s="2">
        <v>6</v>
      </c>
      <c r="I1376" s="2" t="s">
        <v>1254</v>
      </c>
      <c r="J1376" s="31">
        <v>42536</v>
      </c>
      <c r="K1376" s="31">
        <v>44347</v>
      </c>
      <c r="L1376" s="31">
        <v>44926</v>
      </c>
      <c r="M1376" s="2">
        <f t="shared" si="126"/>
        <v>580</v>
      </c>
      <c r="N1376" s="2">
        <f>IFERROR(VLOOKUP($G1376,'Breakdown Log'!$B$3:$E$940,2,FALSE),0)</f>
        <v>215</v>
      </c>
      <c r="O1376" s="2">
        <f>IFERROR(VLOOKUP($G1376,'Breakdown Log'!$B$3:$E$940,3,FALSE),0)</f>
        <v>365</v>
      </c>
      <c r="P1376" s="2">
        <f t="shared" si="127"/>
        <v>0</v>
      </c>
      <c r="Q1376" s="2">
        <f t="shared" si="128"/>
        <v>0</v>
      </c>
      <c r="R1376" s="38">
        <f t="shared" si="129"/>
        <v>1.6610958904109587</v>
      </c>
      <c r="S1376" s="76">
        <f t="shared" si="130"/>
        <v>2.82</v>
      </c>
      <c r="T1376" s="38">
        <f>2.82/365*N1376+'Breakdown Log'!$H$28*P1376</f>
        <v>1.6610958904109587</v>
      </c>
      <c r="U1376" s="78">
        <f>2.82/365*O1376+'Breakdown Log'!$H$28*Q1376</f>
        <v>2.82</v>
      </c>
    </row>
    <row r="1377" spans="2:21" ht="14.4" customHeight="1" x14ac:dyDescent="0.4">
      <c r="B1377" s="30">
        <f t="shared" si="131"/>
        <v>1376</v>
      </c>
      <c r="C1377" s="2" t="s">
        <v>151</v>
      </c>
      <c r="D1377" s="2" t="s">
        <v>1248</v>
      </c>
      <c r="E1377" s="2">
        <v>1098</v>
      </c>
      <c r="F1377" s="2" t="s">
        <v>1249</v>
      </c>
      <c r="G1377" s="2">
        <v>1420</v>
      </c>
      <c r="H1377" s="2">
        <v>7</v>
      </c>
      <c r="I1377" s="2" t="s">
        <v>1255</v>
      </c>
      <c r="J1377" s="31">
        <v>42491</v>
      </c>
      <c r="K1377" s="31">
        <v>44347</v>
      </c>
      <c r="L1377" s="31">
        <v>44926</v>
      </c>
      <c r="M1377" s="2">
        <f t="shared" si="126"/>
        <v>580</v>
      </c>
      <c r="N1377" s="2">
        <f>IFERROR(VLOOKUP($G1377,'Breakdown Log'!$B$3:$E$940,2,FALSE),0)</f>
        <v>215</v>
      </c>
      <c r="O1377" s="2">
        <f>IFERROR(VLOOKUP($G1377,'Breakdown Log'!$B$3:$E$940,3,FALSE),0)</f>
        <v>365</v>
      </c>
      <c r="P1377" s="2">
        <f t="shared" si="127"/>
        <v>0</v>
      </c>
      <c r="Q1377" s="2">
        <f t="shared" si="128"/>
        <v>0</v>
      </c>
      <c r="R1377" s="38">
        <f t="shared" si="129"/>
        <v>1.6610958904109587</v>
      </c>
      <c r="S1377" s="76">
        <f t="shared" si="130"/>
        <v>2.82</v>
      </c>
      <c r="T1377" s="38">
        <f>2.82/365*N1377+'Breakdown Log'!$H$28*P1377</f>
        <v>1.6610958904109587</v>
      </c>
      <c r="U1377" s="78">
        <f>2.82/365*O1377+'Breakdown Log'!$H$28*Q1377</f>
        <v>2.82</v>
      </c>
    </row>
    <row r="1378" spans="2:21" ht="14.4" customHeight="1" x14ac:dyDescent="0.4">
      <c r="B1378" s="30">
        <f t="shared" si="131"/>
        <v>1377</v>
      </c>
      <c r="C1378" s="2" t="s">
        <v>151</v>
      </c>
      <c r="D1378" s="2" t="s">
        <v>1248</v>
      </c>
      <c r="E1378" s="2">
        <v>1098</v>
      </c>
      <c r="F1378" s="2" t="s">
        <v>1249</v>
      </c>
      <c r="G1378" s="2">
        <v>1421</v>
      </c>
      <c r="H1378" s="2">
        <v>8</v>
      </c>
      <c r="I1378" s="2" t="s">
        <v>1256</v>
      </c>
      <c r="J1378" s="31">
        <v>42536</v>
      </c>
      <c r="K1378" s="31">
        <v>44347</v>
      </c>
      <c r="L1378" s="31">
        <v>44926</v>
      </c>
      <c r="M1378" s="2">
        <f t="shared" si="126"/>
        <v>580</v>
      </c>
      <c r="N1378" s="2">
        <f>IFERROR(VLOOKUP($G1378,'Breakdown Log'!$B$3:$E$940,2,FALSE),0)</f>
        <v>0</v>
      </c>
      <c r="O1378" s="2">
        <f>IFERROR(VLOOKUP($G1378,'Breakdown Log'!$B$3:$E$940,3,FALSE),0)</f>
        <v>0</v>
      </c>
      <c r="P1378" s="2">
        <f t="shared" si="127"/>
        <v>215</v>
      </c>
      <c r="Q1378" s="2">
        <f t="shared" si="128"/>
        <v>365</v>
      </c>
      <c r="R1378" s="38">
        <f t="shared" si="129"/>
        <v>1.6610958904109587</v>
      </c>
      <c r="S1378" s="76">
        <f t="shared" si="130"/>
        <v>2.82</v>
      </c>
      <c r="T1378" s="38">
        <f>2.82/365*N1378+'Breakdown Log'!$H$28*P1378</f>
        <v>0</v>
      </c>
      <c r="U1378" s="78">
        <f>2.82/365*O1378+'Breakdown Log'!$H$28*Q1378</f>
        <v>0</v>
      </c>
    </row>
    <row r="1379" spans="2:21" ht="14.4" customHeight="1" x14ac:dyDescent="0.4">
      <c r="B1379" s="30">
        <f t="shared" si="131"/>
        <v>1378</v>
      </c>
      <c r="C1379" s="2" t="s">
        <v>151</v>
      </c>
      <c r="D1379" s="2" t="s">
        <v>1248</v>
      </c>
      <c r="E1379" s="2">
        <v>1098</v>
      </c>
      <c r="F1379" s="2" t="s">
        <v>1249</v>
      </c>
      <c r="G1379" s="2">
        <v>1422</v>
      </c>
      <c r="H1379" s="2">
        <v>9</v>
      </c>
      <c r="I1379" s="2" t="s">
        <v>1257</v>
      </c>
      <c r="J1379" s="31">
        <v>42623</v>
      </c>
      <c r="K1379" s="31">
        <v>44347</v>
      </c>
      <c r="L1379" s="31">
        <v>44926</v>
      </c>
      <c r="M1379" s="2">
        <f t="shared" si="126"/>
        <v>580</v>
      </c>
      <c r="N1379" s="2">
        <f>IFERROR(VLOOKUP($G1379,'Breakdown Log'!$B$3:$E$940,2,FALSE),0)</f>
        <v>0</v>
      </c>
      <c r="O1379" s="2">
        <f>IFERROR(VLOOKUP($G1379,'Breakdown Log'!$B$3:$E$940,3,FALSE),0)</f>
        <v>0</v>
      </c>
      <c r="P1379" s="2">
        <f t="shared" si="127"/>
        <v>215</v>
      </c>
      <c r="Q1379" s="2">
        <f t="shared" si="128"/>
        <v>365</v>
      </c>
      <c r="R1379" s="38">
        <f t="shared" si="129"/>
        <v>1.6610958904109587</v>
      </c>
      <c r="S1379" s="76">
        <f t="shared" si="130"/>
        <v>2.82</v>
      </c>
      <c r="T1379" s="38">
        <f>2.82/365*N1379+'Breakdown Log'!$H$28*P1379</f>
        <v>0</v>
      </c>
      <c r="U1379" s="78">
        <f>2.82/365*O1379+'Breakdown Log'!$H$28*Q1379</f>
        <v>0</v>
      </c>
    </row>
    <row r="1380" spans="2:21" ht="14.4" customHeight="1" x14ac:dyDescent="0.4">
      <c r="B1380" s="30">
        <f t="shared" si="131"/>
        <v>1379</v>
      </c>
      <c r="C1380" s="2" t="s">
        <v>151</v>
      </c>
      <c r="D1380" s="2" t="s">
        <v>1248</v>
      </c>
      <c r="E1380" s="2">
        <v>1098</v>
      </c>
      <c r="F1380" s="2" t="s">
        <v>1249</v>
      </c>
      <c r="G1380" s="2">
        <v>1423</v>
      </c>
      <c r="H1380" s="2">
        <v>10</v>
      </c>
      <c r="I1380" s="2" t="s">
        <v>1258</v>
      </c>
      <c r="J1380" s="31">
        <v>42623</v>
      </c>
      <c r="K1380" s="31">
        <v>44347</v>
      </c>
      <c r="L1380" s="31">
        <v>44926</v>
      </c>
      <c r="M1380" s="2">
        <f t="shared" si="126"/>
        <v>580</v>
      </c>
      <c r="N1380" s="2">
        <f>IFERROR(VLOOKUP($G1380,'Breakdown Log'!$B$3:$E$940,2,FALSE),0)</f>
        <v>0</v>
      </c>
      <c r="O1380" s="2">
        <f>IFERROR(VLOOKUP($G1380,'Breakdown Log'!$B$3:$E$940,3,FALSE),0)</f>
        <v>0</v>
      </c>
      <c r="P1380" s="2">
        <f t="shared" si="127"/>
        <v>215</v>
      </c>
      <c r="Q1380" s="2">
        <f t="shared" si="128"/>
        <v>365</v>
      </c>
      <c r="R1380" s="38">
        <f t="shared" si="129"/>
        <v>1.6610958904109587</v>
      </c>
      <c r="S1380" s="76">
        <f t="shared" si="130"/>
        <v>2.82</v>
      </c>
      <c r="T1380" s="38">
        <f>2.82/365*N1380+'Breakdown Log'!$H$28*P1380</f>
        <v>0</v>
      </c>
      <c r="U1380" s="78">
        <f>2.82/365*O1380+'Breakdown Log'!$H$28*Q1380</f>
        <v>0</v>
      </c>
    </row>
    <row r="1381" spans="2:21" ht="14.4" customHeight="1" x14ac:dyDescent="0.4">
      <c r="B1381" s="30">
        <f t="shared" si="131"/>
        <v>1380</v>
      </c>
      <c r="C1381" s="2" t="s">
        <v>151</v>
      </c>
      <c r="D1381" s="2" t="s">
        <v>1248</v>
      </c>
      <c r="E1381" s="2">
        <v>1098</v>
      </c>
      <c r="F1381" s="2" t="s">
        <v>1249</v>
      </c>
      <c r="G1381" s="2">
        <v>1424</v>
      </c>
      <c r="H1381" s="2">
        <v>11</v>
      </c>
      <c r="I1381" s="2" t="s">
        <v>1259</v>
      </c>
      <c r="J1381" s="31">
        <v>42623</v>
      </c>
      <c r="K1381" s="31">
        <v>44347</v>
      </c>
      <c r="L1381" s="31">
        <v>44926</v>
      </c>
      <c r="M1381" s="2">
        <f t="shared" si="126"/>
        <v>580</v>
      </c>
      <c r="N1381" s="2">
        <f>IFERROR(VLOOKUP($G1381,'Breakdown Log'!$B$3:$E$940,2,FALSE),0)</f>
        <v>0</v>
      </c>
      <c r="O1381" s="2">
        <f>IFERROR(VLOOKUP($G1381,'Breakdown Log'!$B$3:$E$940,3,FALSE),0)</f>
        <v>0</v>
      </c>
      <c r="P1381" s="2">
        <f t="shared" si="127"/>
        <v>215</v>
      </c>
      <c r="Q1381" s="2">
        <f t="shared" si="128"/>
        <v>365</v>
      </c>
      <c r="R1381" s="38">
        <f t="shared" si="129"/>
        <v>1.6610958904109587</v>
      </c>
      <c r="S1381" s="76">
        <f t="shared" si="130"/>
        <v>2.82</v>
      </c>
      <c r="T1381" s="38">
        <f>2.82/365*N1381+'Breakdown Log'!$H$28*P1381</f>
        <v>0</v>
      </c>
      <c r="U1381" s="78">
        <f>2.82/365*O1381+'Breakdown Log'!$H$28*Q1381</f>
        <v>0</v>
      </c>
    </row>
    <row r="1382" spans="2:21" ht="14.4" customHeight="1" x14ac:dyDescent="0.4">
      <c r="B1382" s="30">
        <f t="shared" si="131"/>
        <v>1381</v>
      </c>
      <c r="C1382" s="2" t="s">
        <v>151</v>
      </c>
      <c r="D1382" s="2" t="s">
        <v>1248</v>
      </c>
      <c r="E1382" s="2">
        <v>1098</v>
      </c>
      <c r="F1382" s="2" t="s">
        <v>1249</v>
      </c>
      <c r="G1382" s="2">
        <v>1425</v>
      </c>
      <c r="H1382" s="2">
        <v>12</v>
      </c>
      <c r="I1382" s="2" t="s">
        <v>1260</v>
      </c>
      <c r="J1382" s="31">
        <v>42536</v>
      </c>
      <c r="K1382" s="31">
        <v>44347</v>
      </c>
      <c r="L1382" s="31">
        <v>44926</v>
      </c>
      <c r="M1382" s="2">
        <f t="shared" si="126"/>
        <v>580</v>
      </c>
      <c r="N1382" s="2">
        <f>IFERROR(VLOOKUP($G1382,'Breakdown Log'!$B$3:$E$940,2,FALSE),0)</f>
        <v>0</v>
      </c>
      <c r="O1382" s="2">
        <f>IFERROR(VLOOKUP($G1382,'Breakdown Log'!$B$3:$E$940,3,FALSE),0)</f>
        <v>0</v>
      </c>
      <c r="P1382" s="2">
        <f t="shared" si="127"/>
        <v>215</v>
      </c>
      <c r="Q1382" s="2">
        <f t="shared" si="128"/>
        <v>365</v>
      </c>
      <c r="R1382" s="38">
        <f t="shared" si="129"/>
        <v>1.6610958904109587</v>
      </c>
      <c r="S1382" s="76">
        <f t="shared" si="130"/>
        <v>2.82</v>
      </c>
      <c r="T1382" s="38">
        <f>2.82/365*N1382+'Breakdown Log'!$H$28*P1382</f>
        <v>0</v>
      </c>
      <c r="U1382" s="78">
        <f>2.82/365*O1382+'Breakdown Log'!$H$28*Q1382</f>
        <v>0</v>
      </c>
    </row>
    <row r="1383" spans="2:21" ht="14.4" customHeight="1" x14ac:dyDescent="0.4">
      <c r="B1383" s="30">
        <f t="shared" si="131"/>
        <v>1382</v>
      </c>
      <c r="C1383" s="2" t="s">
        <v>151</v>
      </c>
      <c r="D1383" s="2" t="s">
        <v>1248</v>
      </c>
      <c r="E1383" s="2">
        <v>1098</v>
      </c>
      <c r="F1383" s="2" t="s">
        <v>1249</v>
      </c>
      <c r="G1383" s="2">
        <v>1426</v>
      </c>
      <c r="H1383" s="2">
        <v>13</v>
      </c>
      <c r="I1383" s="2" t="s">
        <v>1261</v>
      </c>
      <c r="J1383" s="31">
        <v>42623</v>
      </c>
      <c r="K1383" s="31">
        <v>44347</v>
      </c>
      <c r="L1383" s="31">
        <v>44926</v>
      </c>
      <c r="M1383" s="2">
        <f t="shared" si="126"/>
        <v>580</v>
      </c>
      <c r="N1383" s="2">
        <f>IFERROR(VLOOKUP($G1383,'Breakdown Log'!$B$3:$E$940,2,FALSE),0)</f>
        <v>0</v>
      </c>
      <c r="O1383" s="2">
        <f>IFERROR(VLOOKUP($G1383,'Breakdown Log'!$B$3:$E$940,3,FALSE),0)</f>
        <v>0</v>
      </c>
      <c r="P1383" s="2">
        <f t="shared" si="127"/>
        <v>215</v>
      </c>
      <c r="Q1383" s="2">
        <f t="shared" si="128"/>
        <v>365</v>
      </c>
      <c r="R1383" s="38">
        <f t="shared" si="129"/>
        <v>1.6610958904109587</v>
      </c>
      <c r="S1383" s="76">
        <f t="shared" si="130"/>
        <v>2.82</v>
      </c>
      <c r="T1383" s="38">
        <f>2.82/365*N1383+'Breakdown Log'!$H$28*P1383</f>
        <v>0</v>
      </c>
      <c r="U1383" s="78">
        <f>2.82/365*O1383+'Breakdown Log'!$H$28*Q1383</f>
        <v>0</v>
      </c>
    </row>
    <row r="1384" spans="2:21" ht="14.4" customHeight="1" x14ac:dyDescent="0.4">
      <c r="B1384" s="30">
        <f t="shared" si="131"/>
        <v>1383</v>
      </c>
      <c r="C1384" s="2" t="s">
        <v>151</v>
      </c>
      <c r="D1384" s="2" t="s">
        <v>1248</v>
      </c>
      <c r="E1384" s="2">
        <v>1098</v>
      </c>
      <c r="F1384" s="2" t="s">
        <v>1249</v>
      </c>
      <c r="G1384" s="2">
        <v>1427</v>
      </c>
      <c r="H1384" s="2">
        <v>14</v>
      </c>
      <c r="I1384" s="2" t="s">
        <v>1262</v>
      </c>
      <c r="J1384" s="31">
        <v>42536</v>
      </c>
      <c r="K1384" s="31">
        <v>44347</v>
      </c>
      <c r="L1384" s="31">
        <v>44926</v>
      </c>
      <c r="M1384" s="2">
        <f t="shared" si="126"/>
        <v>580</v>
      </c>
      <c r="N1384" s="2">
        <f>IFERROR(VLOOKUP($G1384,'Breakdown Log'!$B$3:$E$940,2,FALSE),0)</f>
        <v>0</v>
      </c>
      <c r="O1384" s="2">
        <f>IFERROR(VLOOKUP($G1384,'Breakdown Log'!$B$3:$E$940,3,FALSE),0)</f>
        <v>0</v>
      </c>
      <c r="P1384" s="2">
        <f t="shared" si="127"/>
        <v>215</v>
      </c>
      <c r="Q1384" s="2">
        <f t="shared" si="128"/>
        <v>365</v>
      </c>
      <c r="R1384" s="38">
        <f t="shared" si="129"/>
        <v>1.6610958904109587</v>
      </c>
      <c r="S1384" s="76">
        <f t="shared" si="130"/>
        <v>2.82</v>
      </c>
      <c r="T1384" s="38">
        <f>2.82/365*N1384+'Breakdown Log'!$H$28*P1384</f>
        <v>0</v>
      </c>
      <c r="U1384" s="78">
        <f>2.82/365*O1384+'Breakdown Log'!$H$28*Q1384</f>
        <v>0</v>
      </c>
    </row>
    <row r="1385" spans="2:21" ht="14.4" customHeight="1" x14ac:dyDescent="0.4">
      <c r="B1385" s="30">
        <f t="shared" si="131"/>
        <v>1384</v>
      </c>
      <c r="C1385" s="2" t="s">
        <v>151</v>
      </c>
      <c r="D1385" s="2" t="s">
        <v>1248</v>
      </c>
      <c r="E1385" s="2">
        <v>1098</v>
      </c>
      <c r="F1385" s="2" t="s">
        <v>1249</v>
      </c>
      <c r="G1385" s="2">
        <v>1428</v>
      </c>
      <c r="H1385" s="2">
        <v>15</v>
      </c>
      <c r="I1385" s="2" t="s">
        <v>1263</v>
      </c>
      <c r="J1385" s="31">
        <v>42536</v>
      </c>
      <c r="K1385" s="31">
        <v>44347</v>
      </c>
      <c r="L1385" s="31">
        <v>44926</v>
      </c>
      <c r="M1385" s="2">
        <f t="shared" si="126"/>
        <v>580</v>
      </c>
      <c r="N1385" s="2">
        <f>IFERROR(VLOOKUP($G1385,'Breakdown Log'!$B$3:$E$940,2,FALSE),0)</f>
        <v>215</v>
      </c>
      <c r="O1385" s="2">
        <f>IFERROR(VLOOKUP($G1385,'Breakdown Log'!$B$3:$E$940,3,FALSE),0)</f>
        <v>365</v>
      </c>
      <c r="P1385" s="2">
        <f t="shared" si="127"/>
        <v>0</v>
      </c>
      <c r="Q1385" s="2">
        <f t="shared" si="128"/>
        <v>0</v>
      </c>
      <c r="R1385" s="38">
        <f t="shared" si="129"/>
        <v>1.6610958904109587</v>
      </c>
      <c r="S1385" s="76">
        <f t="shared" si="130"/>
        <v>2.82</v>
      </c>
      <c r="T1385" s="38">
        <f>2.82/365*N1385+'Breakdown Log'!$H$28*P1385</f>
        <v>1.6610958904109587</v>
      </c>
      <c r="U1385" s="78">
        <f>2.82/365*O1385+'Breakdown Log'!$H$28*Q1385</f>
        <v>2.82</v>
      </c>
    </row>
    <row r="1386" spans="2:21" ht="14.4" customHeight="1" x14ac:dyDescent="0.4">
      <c r="B1386" s="30">
        <f t="shared" si="131"/>
        <v>1385</v>
      </c>
      <c r="C1386" s="2" t="s">
        <v>151</v>
      </c>
      <c r="D1386" s="2" t="s">
        <v>1248</v>
      </c>
      <c r="E1386" s="2">
        <v>1098</v>
      </c>
      <c r="F1386" s="2" t="s">
        <v>1249</v>
      </c>
      <c r="G1386" s="2">
        <v>1429</v>
      </c>
      <c r="H1386" s="2">
        <v>16</v>
      </c>
      <c r="I1386" s="2" t="s">
        <v>1264</v>
      </c>
      <c r="J1386" s="31">
        <v>42536</v>
      </c>
      <c r="K1386" s="31">
        <v>44347</v>
      </c>
      <c r="L1386" s="31">
        <v>44926</v>
      </c>
      <c r="M1386" s="2">
        <f t="shared" si="126"/>
        <v>580</v>
      </c>
      <c r="N1386" s="2">
        <f>IFERROR(VLOOKUP($G1386,'Breakdown Log'!$B$3:$E$940,2,FALSE),0)</f>
        <v>215</v>
      </c>
      <c r="O1386" s="2">
        <f>IFERROR(VLOOKUP($G1386,'Breakdown Log'!$B$3:$E$940,3,FALSE),0)</f>
        <v>365</v>
      </c>
      <c r="P1386" s="2">
        <f t="shared" si="127"/>
        <v>0</v>
      </c>
      <c r="Q1386" s="2">
        <f t="shared" si="128"/>
        <v>0</v>
      </c>
      <c r="R1386" s="38">
        <f t="shared" si="129"/>
        <v>1.6610958904109587</v>
      </c>
      <c r="S1386" s="76">
        <f t="shared" si="130"/>
        <v>2.82</v>
      </c>
      <c r="T1386" s="38">
        <f>2.82/365*N1386+'Breakdown Log'!$H$28*P1386</f>
        <v>1.6610958904109587</v>
      </c>
      <c r="U1386" s="78">
        <f>2.82/365*O1386+'Breakdown Log'!$H$28*Q1386</f>
        <v>2.82</v>
      </c>
    </row>
    <row r="1387" spans="2:21" ht="14.4" customHeight="1" x14ac:dyDescent="0.4">
      <c r="B1387" s="30">
        <f t="shared" si="131"/>
        <v>1386</v>
      </c>
      <c r="C1387" s="2" t="s">
        <v>151</v>
      </c>
      <c r="D1387" s="2" t="s">
        <v>1248</v>
      </c>
      <c r="E1387" s="2">
        <v>1098</v>
      </c>
      <c r="F1387" s="2" t="s">
        <v>1249</v>
      </c>
      <c r="G1387" s="2">
        <v>1430</v>
      </c>
      <c r="H1387" s="2">
        <v>17</v>
      </c>
      <c r="I1387" s="2" t="s">
        <v>1265</v>
      </c>
      <c r="J1387" s="31">
        <v>42858</v>
      </c>
      <c r="K1387" s="31">
        <v>44347</v>
      </c>
      <c r="L1387" s="31">
        <v>44926</v>
      </c>
      <c r="M1387" s="2">
        <f t="shared" si="126"/>
        <v>580</v>
      </c>
      <c r="N1387" s="2">
        <f>IFERROR(VLOOKUP($G1387,'Breakdown Log'!$B$3:$E$940,2,FALSE),0)</f>
        <v>215</v>
      </c>
      <c r="O1387" s="2">
        <f>IFERROR(VLOOKUP($G1387,'Breakdown Log'!$B$3:$E$940,3,FALSE),0)</f>
        <v>365</v>
      </c>
      <c r="P1387" s="2">
        <f t="shared" si="127"/>
        <v>0</v>
      </c>
      <c r="Q1387" s="2">
        <f t="shared" si="128"/>
        <v>0</v>
      </c>
      <c r="R1387" s="38">
        <f t="shared" si="129"/>
        <v>1.6610958904109587</v>
      </c>
      <c r="S1387" s="76">
        <f t="shared" si="130"/>
        <v>2.82</v>
      </c>
      <c r="T1387" s="38">
        <f>2.82/365*N1387+'Breakdown Log'!$H$28*P1387</f>
        <v>1.6610958904109587</v>
      </c>
      <c r="U1387" s="78">
        <f>2.82/365*O1387+'Breakdown Log'!$H$28*Q1387</f>
        <v>2.82</v>
      </c>
    </row>
    <row r="1388" spans="2:21" ht="14.4" customHeight="1" x14ac:dyDescent="0.4">
      <c r="B1388" s="30">
        <f t="shared" si="131"/>
        <v>1387</v>
      </c>
      <c r="C1388" s="2" t="s">
        <v>151</v>
      </c>
      <c r="D1388" s="2" t="s">
        <v>1248</v>
      </c>
      <c r="E1388" s="2">
        <v>1098</v>
      </c>
      <c r="F1388" s="2" t="s">
        <v>1249</v>
      </c>
      <c r="G1388" s="2">
        <v>1431</v>
      </c>
      <c r="H1388" s="2">
        <v>18</v>
      </c>
      <c r="I1388" s="2" t="s">
        <v>1266</v>
      </c>
      <c r="J1388" s="31">
        <v>42536</v>
      </c>
      <c r="K1388" s="31">
        <v>44347</v>
      </c>
      <c r="L1388" s="31">
        <v>44926</v>
      </c>
      <c r="M1388" s="2">
        <f t="shared" si="126"/>
        <v>580</v>
      </c>
      <c r="N1388" s="2">
        <f>IFERROR(VLOOKUP($G1388,'Breakdown Log'!$B$3:$E$940,2,FALSE),0)</f>
        <v>215</v>
      </c>
      <c r="O1388" s="2">
        <f>IFERROR(VLOOKUP($G1388,'Breakdown Log'!$B$3:$E$940,3,FALSE),0)</f>
        <v>365</v>
      </c>
      <c r="P1388" s="2">
        <f t="shared" si="127"/>
        <v>0</v>
      </c>
      <c r="Q1388" s="2">
        <f t="shared" si="128"/>
        <v>0</v>
      </c>
      <c r="R1388" s="38">
        <f t="shared" si="129"/>
        <v>1.6610958904109587</v>
      </c>
      <c r="S1388" s="76">
        <f t="shared" si="130"/>
        <v>2.82</v>
      </c>
      <c r="T1388" s="38">
        <f>2.82/365*N1388+'Breakdown Log'!$H$28*P1388</f>
        <v>1.6610958904109587</v>
      </c>
      <c r="U1388" s="78">
        <f>2.82/365*O1388+'Breakdown Log'!$H$28*Q1388</f>
        <v>2.82</v>
      </c>
    </row>
    <row r="1389" spans="2:21" ht="14.4" customHeight="1" x14ac:dyDescent="0.4">
      <c r="B1389" s="30">
        <f t="shared" si="131"/>
        <v>1388</v>
      </c>
      <c r="C1389" s="2" t="s">
        <v>151</v>
      </c>
      <c r="D1389" s="2" t="s">
        <v>1248</v>
      </c>
      <c r="E1389" s="2">
        <v>1098</v>
      </c>
      <c r="F1389" s="2" t="s">
        <v>1249</v>
      </c>
      <c r="G1389" s="2">
        <v>1432</v>
      </c>
      <c r="H1389" s="2">
        <v>19</v>
      </c>
      <c r="I1389" s="2" t="s">
        <v>1267</v>
      </c>
      <c r="J1389" s="31">
        <v>42858</v>
      </c>
      <c r="K1389" s="31">
        <v>44347</v>
      </c>
      <c r="L1389" s="31">
        <v>44926</v>
      </c>
      <c r="M1389" s="2">
        <f t="shared" si="126"/>
        <v>580</v>
      </c>
      <c r="N1389" s="2">
        <f>IFERROR(VLOOKUP($G1389,'Breakdown Log'!$B$3:$E$940,2,FALSE),0)</f>
        <v>0</v>
      </c>
      <c r="O1389" s="2">
        <f>IFERROR(VLOOKUP($G1389,'Breakdown Log'!$B$3:$E$940,3,FALSE),0)</f>
        <v>0</v>
      </c>
      <c r="P1389" s="2">
        <f t="shared" si="127"/>
        <v>215</v>
      </c>
      <c r="Q1389" s="2">
        <f t="shared" si="128"/>
        <v>365</v>
      </c>
      <c r="R1389" s="38">
        <f t="shared" si="129"/>
        <v>1.6610958904109587</v>
      </c>
      <c r="S1389" s="76">
        <f t="shared" si="130"/>
        <v>2.82</v>
      </c>
      <c r="T1389" s="38">
        <f>2.82/365*N1389+'Breakdown Log'!$H$28*P1389</f>
        <v>0</v>
      </c>
      <c r="U1389" s="78">
        <f>2.82/365*O1389+'Breakdown Log'!$H$28*Q1389</f>
        <v>0</v>
      </c>
    </row>
    <row r="1390" spans="2:21" ht="14.4" customHeight="1" x14ac:dyDescent="0.4">
      <c r="B1390" s="30">
        <f t="shared" si="131"/>
        <v>1389</v>
      </c>
      <c r="C1390" s="2" t="s">
        <v>151</v>
      </c>
      <c r="D1390" s="2" t="s">
        <v>1248</v>
      </c>
      <c r="E1390" s="2">
        <v>1098</v>
      </c>
      <c r="F1390" s="2" t="s">
        <v>1249</v>
      </c>
      <c r="G1390" s="2">
        <v>1433</v>
      </c>
      <c r="H1390" s="2">
        <v>20</v>
      </c>
      <c r="I1390" s="2" t="s">
        <v>1268</v>
      </c>
      <c r="J1390" s="31">
        <v>42536</v>
      </c>
      <c r="K1390" s="31">
        <v>44347</v>
      </c>
      <c r="L1390" s="31">
        <v>44926</v>
      </c>
      <c r="M1390" s="2">
        <f t="shared" si="126"/>
        <v>580</v>
      </c>
      <c r="N1390" s="2">
        <f>IFERROR(VLOOKUP($G1390,'Breakdown Log'!$B$3:$E$940,2,FALSE),0)</f>
        <v>215</v>
      </c>
      <c r="O1390" s="2">
        <f>IFERROR(VLOOKUP($G1390,'Breakdown Log'!$B$3:$E$940,3,FALSE),0)</f>
        <v>365</v>
      </c>
      <c r="P1390" s="2">
        <f t="shared" si="127"/>
        <v>0</v>
      </c>
      <c r="Q1390" s="2">
        <f t="shared" si="128"/>
        <v>0</v>
      </c>
      <c r="R1390" s="38">
        <f t="shared" si="129"/>
        <v>1.6610958904109587</v>
      </c>
      <c r="S1390" s="76">
        <f t="shared" si="130"/>
        <v>2.82</v>
      </c>
      <c r="T1390" s="38">
        <f>2.82/365*N1390+'Breakdown Log'!$H$28*P1390</f>
        <v>1.6610958904109587</v>
      </c>
      <c r="U1390" s="78">
        <f>2.82/365*O1390+'Breakdown Log'!$H$28*Q1390</f>
        <v>2.82</v>
      </c>
    </row>
    <row r="1391" spans="2:21" ht="14.4" customHeight="1" x14ac:dyDescent="0.4">
      <c r="B1391" s="30">
        <f t="shared" si="131"/>
        <v>1390</v>
      </c>
      <c r="C1391" s="2" t="s">
        <v>151</v>
      </c>
      <c r="D1391" s="2" t="s">
        <v>1248</v>
      </c>
      <c r="E1391" s="2">
        <v>1098</v>
      </c>
      <c r="F1391" s="2" t="s">
        <v>1249</v>
      </c>
      <c r="G1391" s="2">
        <v>1435</v>
      </c>
      <c r="H1391" s="2">
        <v>22</v>
      </c>
      <c r="I1391" s="2" t="s">
        <v>1269</v>
      </c>
      <c r="J1391" s="31">
        <v>42491</v>
      </c>
      <c r="K1391" s="31">
        <v>44347</v>
      </c>
      <c r="L1391" s="31">
        <v>44926</v>
      </c>
      <c r="M1391" s="2">
        <f t="shared" si="126"/>
        <v>580</v>
      </c>
      <c r="N1391" s="2">
        <f>IFERROR(VLOOKUP($G1391,'Breakdown Log'!$B$3:$E$940,2,FALSE),0)</f>
        <v>0</v>
      </c>
      <c r="O1391" s="2">
        <f>IFERROR(VLOOKUP($G1391,'Breakdown Log'!$B$3:$E$940,3,FALSE),0)</f>
        <v>0</v>
      </c>
      <c r="P1391" s="2">
        <f t="shared" si="127"/>
        <v>215</v>
      </c>
      <c r="Q1391" s="2">
        <f t="shared" si="128"/>
        <v>365</v>
      </c>
      <c r="R1391" s="38">
        <f t="shared" si="129"/>
        <v>1.6610958904109587</v>
      </c>
      <c r="S1391" s="76">
        <f t="shared" si="130"/>
        <v>2.82</v>
      </c>
      <c r="T1391" s="38">
        <f>2.82/365*N1391+'Breakdown Log'!$H$28*P1391</f>
        <v>0</v>
      </c>
      <c r="U1391" s="78">
        <f>2.82/365*O1391+'Breakdown Log'!$H$28*Q1391</f>
        <v>0</v>
      </c>
    </row>
    <row r="1392" spans="2:21" x14ac:dyDescent="0.4">
      <c r="B1392" s="30">
        <f t="shared" si="131"/>
        <v>1391</v>
      </c>
      <c r="C1392" s="2" t="s">
        <v>151</v>
      </c>
      <c r="D1392" s="2" t="s">
        <v>1248</v>
      </c>
      <c r="E1392" s="2">
        <v>1098</v>
      </c>
      <c r="F1392" s="2" t="s">
        <v>1249</v>
      </c>
      <c r="G1392" s="2">
        <v>1436</v>
      </c>
      <c r="H1392" s="2">
        <v>23</v>
      </c>
      <c r="I1392" s="2" t="s">
        <v>1270</v>
      </c>
      <c r="J1392" s="31">
        <v>42536</v>
      </c>
      <c r="K1392" s="31">
        <v>44347</v>
      </c>
      <c r="L1392" s="31">
        <v>44926</v>
      </c>
      <c r="M1392" s="2">
        <f t="shared" si="126"/>
        <v>580</v>
      </c>
      <c r="N1392" s="2">
        <f>IFERROR(VLOOKUP($G1392,'Breakdown Log'!$B$3:$E$940,2,FALSE),0)</f>
        <v>0</v>
      </c>
      <c r="O1392" s="2">
        <f>IFERROR(VLOOKUP($G1392,'Breakdown Log'!$B$3:$E$940,3,FALSE),0)</f>
        <v>0</v>
      </c>
      <c r="P1392" s="2">
        <f t="shared" si="127"/>
        <v>215</v>
      </c>
      <c r="Q1392" s="2">
        <f t="shared" si="128"/>
        <v>365</v>
      </c>
      <c r="R1392" s="38">
        <f t="shared" si="129"/>
        <v>1.6610958904109587</v>
      </c>
      <c r="S1392" s="76">
        <f t="shared" si="130"/>
        <v>2.82</v>
      </c>
      <c r="T1392" s="38">
        <f>2.82/365*N1392+'Breakdown Log'!$H$28*P1392</f>
        <v>0</v>
      </c>
      <c r="U1392" s="78">
        <f>2.82/365*O1392+'Breakdown Log'!$H$28*Q1392</f>
        <v>0</v>
      </c>
    </row>
    <row r="1393" spans="2:21" ht="14.4" customHeight="1" x14ac:dyDescent="0.4">
      <c r="B1393" s="30">
        <f t="shared" si="131"/>
        <v>1392</v>
      </c>
      <c r="C1393" s="2" t="s">
        <v>151</v>
      </c>
      <c r="D1393" s="2" t="s">
        <v>1248</v>
      </c>
      <c r="E1393" s="2">
        <v>1098</v>
      </c>
      <c r="F1393" s="2" t="s">
        <v>1249</v>
      </c>
      <c r="G1393" s="2">
        <v>1437</v>
      </c>
      <c r="H1393" s="2">
        <v>24</v>
      </c>
      <c r="I1393" s="2" t="s">
        <v>1271</v>
      </c>
      <c r="J1393" s="31">
        <v>42536</v>
      </c>
      <c r="K1393" s="31">
        <v>44347</v>
      </c>
      <c r="L1393" s="31">
        <v>44926</v>
      </c>
      <c r="M1393" s="2">
        <f t="shared" si="126"/>
        <v>580</v>
      </c>
      <c r="N1393" s="2">
        <f>IFERROR(VLOOKUP($G1393,'Breakdown Log'!$B$3:$E$940,2,FALSE),0)</f>
        <v>0</v>
      </c>
      <c r="O1393" s="2">
        <f>IFERROR(VLOOKUP($G1393,'Breakdown Log'!$B$3:$E$940,3,FALSE),0)</f>
        <v>0</v>
      </c>
      <c r="P1393" s="2">
        <f t="shared" si="127"/>
        <v>215</v>
      </c>
      <c r="Q1393" s="2">
        <f t="shared" si="128"/>
        <v>365</v>
      </c>
      <c r="R1393" s="38">
        <f t="shared" si="129"/>
        <v>1.6610958904109587</v>
      </c>
      <c r="S1393" s="76">
        <f t="shared" si="130"/>
        <v>2.82</v>
      </c>
      <c r="T1393" s="38">
        <f>2.82/365*N1393+'Breakdown Log'!$H$28*P1393</f>
        <v>0</v>
      </c>
      <c r="U1393" s="78">
        <f>2.82/365*O1393+'Breakdown Log'!$H$28*Q1393</f>
        <v>0</v>
      </c>
    </row>
    <row r="1394" spans="2:21" ht="14.4" customHeight="1" x14ac:dyDescent="0.4">
      <c r="B1394" s="30">
        <f t="shared" si="131"/>
        <v>1393</v>
      </c>
      <c r="C1394" s="2" t="s">
        <v>518</v>
      </c>
      <c r="D1394" s="2" t="s">
        <v>519</v>
      </c>
      <c r="E1394" s="2">
        <v>1087</v>
      </c>
      <c r="F1394" s="2" t="s">
        <v>1090</v>
      </c>
      <c r="G1394" s="2">
        <v>1438</v>
      </c>
      <c r="H1394" s="2">
        <v>15</v>
      </c>
      <c r="I1394" s="2" t="s">
        <v>1272</v>
      </c>
      <c r="J1394" s="31">
        <v>42623</v>
      </c>
      <c r="K1394" s="31">
        <v>44347</v>
      </c>
      <c r="L1394" s="31">
        <v>44926</v>
      </c>
      <c r="M1394" s="2">
        <f t="shared" si="126"/>
        <v>580</v>
      </c>
      <c r="N1394" s="2">
        <f>IFERROR(VLOOKUP($G1394,'Breakdown Log'!$B$3:$E$940,2,FALSE),0)</f>
        <v>121</v>
      </c>
      <c r="O1394" s="2">
        <f>IFERROR(VLOOKUP($G1394,'Breakdown Log'!$B$3:$E$940,3,FALSE),0)</f>
        <v>0</v>
      </c>
      <c r="P1394" s="2">
        <f t="shared" si="127"/>
        <v>94</v>
      </c>
      <c r="Q1394" s="2">
        <f t="shared" si="128"/>
        <v>365</v>
      </c>
      <c r="R1394" s="38">
        <f t="shared" si="129"/>
        <v>1.6610958904109587</v>
      </c>
      <c r="S1394" s="76">
        <f t="shared" si="130"/>
        <v>2.82</v>
      </c>
      <c r="T1394" s="38">
        <f>2.82/365*N1394+'Breakdown Log'!$H$28*P1394</f>
        <v>0.934849315068493</v>
      </c>
      <c r="U1394" s="78">
        <f>2.82/365*O1394+'Breakdown Log'!$H$28*Q1394</f>
        <v>0</v>
      </c>
    </row>
    <row r="1395" spans="2:21" ht="14.4" customHeight="1" x14ac:dyDescent="0.4">
      <c r="B1395" s="30">
        <f t="shared" si="131"/>
        <v>1394</v>
      </c>
      <c r="C1395" s="2" t="s">
        <v>518</v>
      </c>
      <c r="D1395" s="2" t="s">
        <v>519</v>
      </c>
      <c r="E1395" s="2">
        <v>1087</v>
      </c>
      <c r="F1395" s="2" t="s">
        <v>1090</v>
      </c>
      <c r="G1395" s="2">
        <v>1439</v>
      </c>
      <c r="H1395" s="2">
        <v>16</v>
      </c>
      <c r="I1395" s="2" t="s">
        <v>2661</v>
      </c>
      <c r="J1395" s="31">
        <v>42617</v>
      </c>
      <c r="K1395" s="31">
        <v>44347</v>
      </c>
      <c r="L1395" s="31">
        <v>44926</v>
      </c>
      <c r="M1395" s="2">
        <f t="shared" si="126"/>
        <v>580</v>
      </c>
      <c r="N1395" s="2">
        <f>IFERROR(VLOOKUP($G1395,'Breakdown Log'!$B$3:$E$940,2,FALSE),0)</f>
        <v>0</v>
      </c>
      <c r="O1395" s="2">
        <f>IFERROR(VLOOKUP($G1395,'Breakdown Log'!$B$3:$E$940,3,FALSE),0)</f>
        <v>0</v>
      </c>
      <c r="P1395" s="2">
        <f t="shared" si="127"/>
        <v>215</v>
      </c>
      <c r="Q1395" s="2">
        <f t="shared" si="128"/>
        <v>365</v>
      </c>
      <c r="R1395" s="38">
        <f t="shared" si="129"/>
        <v>1.6610958904109587</v>
      </c>
      <c r="S1395" s="76">
        <f t="shared" si="130"/>
        <v>2.82</v>
      </c>
      <c r="T1395" s="38">
        <f>2.82/365*N1395+'Breakdown Log'!$H$28*P1395</f>
        <v>0</v>
      </c>
      <c r="U1395" s="78">
        <f>2.82/365*O1395+'Breakdown Log'!$H$28*Q1395</f>
        <v>0</v>
      </c>
    </row>
    <row r="1396" spans="2:21" ht="14.4" customHeight="1" x14ac:dyDescent="0.4">
      <c r="B1396" s="30">
        <f t="shared" si="131"/>
        <v>1395</v>
      </c>
      <c r="C1396" s="2" t="s">
        <v>518</v>
      </c>
      <c r="D1396" s="2" t="s">
        <v>519</v>
      </c>
      <c r="E1396" s="2">
        <v>1087</v>
      </c>
      <c r="F1396" s="2" t="s">
        <v>1090</v>
      </c>
      <c r="G1396" s="2">
        <v>1440</v>
      </c>
      <c r="H1396" s="2">
        <v>17</v>
      </c>
      <c r="I1396" s="2" t="s">
        <v>2656</v>
      </c>
      <c r="J1396" s="31">
        <v>42583</v>
      </c>
      <c r="K1396" s="31">
        <v>44347</v>
      </c>
      <c r="L1396" s="31">
        <v>44926</v>
      </c>
      <c r="M1396" s="2">
        <f t="shared" si="126"/>
        <v>580</v>
      </c>
      <c r="N1396" s="2">
        <f>IFERROR(VLOOKUP($G1396,'Breakdown Log'!$B$3:$E$940,2,FALSE),0)</f>
        <v>0</v>
      </c>
      <c r="O1396" s="2">
        <f>IFERROR(VLOOKUP($G1396,'Breakdown Log'!$B$3:$E$940,3,FALSE),0)</f>
        <v>0</v>
      </c>
      <c r="P1396" s="2">
        <f t="shared" si="127"/>
        <v>215</v>
      </c>
      <c r="Q1396" s="2">
        <f t="shared" si="128"/>
        <v>365</v>
      </c>
      <c r="R1396" s="38">
        <f t="shared" si="129"/>
        <v>1.6610958904109587</v>
      </c>
      <c r="S1396" s="76">
        <f t="shared" si="130"/>
        <v>2.82</v>
      </c>
      <c r="T1396" s="38">
        <f>2.82/365*N1396+'Breakdown Log'!$H$28*P1396</f>
        <v>0</v>
      </c>
      <c r="U1396" s="78">
        <f>2.82/365*O1396+'Breakdown Log'!$H$28*Q1396</f>
        <v>0</v>
      </c>
    </row>
    <row r="1397" spans="2:21" ht="14.4" customHeight="1" x14ac:dyDescent="0.4">
      <c r="B1397" s="30">
        <f t="shared" si="131"/>
        <v>1396</v>
      </c>
      <c r="C1397" s="2" t="s">
        <v>518</v>
      </c>
      <c r="D1397" s="2" t="s">
        <v>518</v>
      </c>
      <c r="E1397" s="2">
        <v>1103</v>
      </c>
      <c r="F1397" s="2" t="s">
        <v>1273</v>
      </c>
      <c r="G1397" s="2">
        <v>1441</v>
      </c>
      <c r="H1397" s="2">
        <v>26</v>
      </c>
      <c r="I1397" s="2" t="s">
        <v>2327</v>
      </c>
      <c r="J1397" s="31">
        <v>42561</v>
      </c>
      <c r="K1397" s="31">
        <v>44347</v>
      </c>
      <c r="L1397" s="31">
        <v>44926</v>
      </c>
      <c r="M1397" s="2">
        <f t="shared" si="126"/>
        <v>580</v>
      </c>
      <c r="N1397" s="2">
        <f>IFERROR(VLOOKUP($G1397,'Breakdown Log'!$B$3:$E$940,2,FALSE),0)</f>
        <v>0</v>
      </c>
      <c r="O1397" s="2">
        <f>IFERROR(VLOOKUP($G1397,'Breakdown Log'!$B$3:$E$940,3,FALSE),0)</f>
        <v>0</v>
      </c>
      <c r="P1397" s="2">
        <f t="shared" si="127"/>
        <v>215</v>
      </c>
      <c r="Q1397" s="2">
        <f t="shared" si="128"/>
        <v>365</v>
      </c>
      <c r="R1397" s="38">
        <f t="shared" si="129"/>
        <v>1.6610958904109587</v>
      </c>
      <c r="S1397" s="76">
        <f t="shared" si="130"/>
        <v>2.82</v>
      </c>
      <c r="T1397" s="38">
        <f>2.82/365*N1397+'Breakdown Log'!$H$28*P1397</f>
        <v>0</v>
      </c>
      <c r="U1397" s="78">
        <f>2.82/365*O1397+'Breakdown Log'!$H$28*Q1397</f>
        <v>0</v>
      </c>
    </row>
    <row r="1398" spans="2:21" ht="14.4" customHeight="1" x14ac:dyDescent="0.4">
      <c r="B1398" s="30">
        <f t="shared" si="131"/>
        <v>1397</v>
      </c>
      <c r="C1398" s="2" t="s">
        <v>2599</v>
      </c>
      <c r="D1398" s="2" t="s">
        <v>27</v>
      </c>
      <c r="E1398" s="2">
        <v>1097</v>
      </c>
      <c r="F1398" s="2" t="s">
        <v>1274</v>
      </c>
      <c r="G1398" s="2">
        <v>1442</v>
      </c>
      <c r="H1398" s="2">
        <v>1</v>
      </c>
      <c r="I1398" s="2" t="s">
        <v>1275</v>
      </c>
      <c r="J1398" s="31">
        <v>42363</v>
      </c>
      <c r="K1398" s="31">
        <v>44347</v>
      </c>
      <c r="L1398" s="31">
        <v>44926</v>
      </c>
      <c r="M1398" s="2">
        <f t="shared" si="126"/>
        <v>580</v>
      </c>
      <c r="N1398" s="2">
        <f>IFERROR(VLOOKUP($G1398,'Breakdown Log'!$B$3:$E$940,2,FALSE),0)</f>
        <v>0</v>
      </c>
      <c r="O1398" s="2">
        <f>IFERROR(VLOOKUP($G1398,'Breakdown Log'!$B$3:$E$940,3,FALSE),0)</f>
        <v>0</v>
      </c>
      <c r="P1398" s="2">
        <f t="shared" si="127"/>
        <v>215</v>
      </c>
      <c r="Q1398" s="2">
        <f t="shared" si="128"/>
        <v>365</v>
      </c>
      <c r="R1398" s="38">
        <f t="shared" si="129"/>
        <v>1.6610958904109587</v>
      </c>
      <c r="S1398" s="76">
        <f t="shared" si="130"/>
        <v>2.82</v>
      </c>
      <c r="T1398" s="38">
        <f>2.82/365*N1398+'Breakdown Log'!$H$28*P1398</f>
        <v>0</v>
      </c>
      <c r="U1398" s="78">
        <f>2.82/365*O1398+'Breakdown Log'!$H$28*Q1398</f>
        <v>0</v>
      </c>
    </row>
    <row r="1399" spans="2:21" ht="14.4" customHeight="1" x14ac:dyDescent="0.4">
      <c r="B1399" s="30">
        <f t="shared" si="131"/>
        <v>1398</v>
      </c>
      <c r="C1399" s="2" t="s">
        <v>2599</v>
      </c>
      <c r="D1399" s="2" t="s">
        <v>27</v>
      </c>
      <c r="E1399" s="2">
        <v>1097</v>
      </c>
      <c r="F1399" s="2" t="s">
        <v>1274</v>
      </c>
      <c r="G1399" s="2">
        <v>1443</v>
      </c>
      <c r="H1399" s="2">
        <v>2</v>
      </c>
      <c r="I1399" s="2" t="s">
        <v>139</v>
      </c>
      <c r="J1399" s="31">
        <v>42403</v>
      </c>
      <c r="K1399" s="31">
        <v>44347</v>
      </c>
      <c r="L1399" s="31">
        <v>44926</v>
      </c>
      <c r="M1399" s="2">
        <f t="shared" si="126"/>
        <v>580</v>
      </c>
      <c r="N1399" s="2">
        <f>IFERROR(VLOOKUP($G1399,'Breakdown Log'!$B$3:$E$940,2,FALSE),0)</f>
        <v>0</v>
      </c>
      <c r="O1399" s="2">
        <f>IFERROR(VLOOKUP($G1399,'Breakdown Log'!$B$3:$E$940,3,FALSE),0)</f>
        <v>0</v>
      </c>
      <c r="P1399" s="2">
        <f t="shared" si="127"/>
        <v>215</v>
      </c>
      <c r="Q1399" s="2">
        <f t="shared" si="128"/>
        <v>365</v>
      </c>
      <c r="R1399" s="38">
        <f t="shared" si="129"/>
        <v>1.6610958904109587</v>
      </c>
      <c r="S1399" s="76">
        <f t="shared" si="130"/>
        <v>2.82</v>
      </c>
      <c r="T1399" s="38">
        <f>2.82/365*N1399+'Breakdown Log'!$H$28*P1399</f>
        <v>0</v>
      </c>
      <c r="U1399" s="78">
        <f>2.82/365*O1399+'Breakdown Log'!$H$28*Q1399</f>
        <v>0</v>
      </c>
    </row>
    <row r="1400" spans="2:21" ht="14.4" customHeight="1" x14ac:dyDescent="0.4">
      <c r="B1400" s="30">
        <f t="shared" si="131"/>
        <v>1399</v>
      </c>
      <c r="C1400" s="2" t="s">
        <v>2599</v>
      </c>
      <c r="D1400" s="2" t="s">
        <v>27</v>
      </c>
      <c r="E1400" s="2">
        <v>1097</v>
      </c>
      <c r="F1400" s="2" t="s">
        <v>1274</v>
      </c>
      <c r="G1400" s="2">
        <v>1444</v>
      </c>
      <c r="H1400" s="2">
        <v>3</v>
      </c>
      <c r="I1400" s="2" t="s">
        <v>1138</v>
      </c>
      <c r="J1400" s="31">
        <v>42358</v>
      </c>
      <c r="K1400" s="31">
        <v>44347</v>
      </c>
      <c r="L1400" s="31">
        <v>44926</v>
      </c>
      <c r="M1400" s="2">
        <f t="shared" si="126"/>
        <v>580</v>
      </c>
      <c r="N1400" s="2">
        <f>IFERROR(VLOOKUP($G1400,'Breakdown Log'!$B$3:$E$940,2,FALSE),0)</f>
        <v>215</v>
      </c>
      <c r="O1400" s="2">
        <f>IFERROR(VLOOKUP($G1400,'Breakdown Log'!$B$3:$E$940,3,FALSE),0)</f>
        <v>365</v>
      </c>
      <c r="P1400" s="2">
        <f t="shared" si="127"/>
        <v>0</v>
      </c>
      <c r="Q1400" s="2">
        <f t="shared" si="128"/>
        <v>0</v>
      </c>
      <c r="R1400" s="38">
        <f t="shared" si="129"/>
        <v>1.6610958904109587</v>
      </c>
      <c r="S1400" s="76">
        <f t="shared" si="130"/>
        <v>2.82</v>
      </c>
      <c r="T1400" s="38">
        <f>2.82/365*N1400+'Breakdown Log'!$H$28*P1400</f>
        <v>1.6610958904109587</v>
      </c>
      <c r="U1400" s="78">
        <f>2.82/365*O1400+'Breakdown Log'!$H$28*Q1400</f>
        <v>2.82</v>
      </c>
    </row>
    <row r="1401" spans="2:21" ht="14.4" customHeight="1" x14ac:dyDescent="0.4">
      <c r="B1401" s="30">
        <f t="shared" si="131"/>
        <v>1400</v>
      </c>
      <c r="C1401" s="2" t="s">
        <v>2599</v>
      </c>
      <c r="D1401" s="2" t="s">
        <v>27</v>
      </c>
      <c r="E1401" s="2">
        <v>1097</v>
      </c>
      <c r="F1401" s="2" t="s">
        <v>1274</v>
      </c>
      <c r="G1401" s="2">
        <v>1445</v>
      </c>
      <c r="H1401" s="2">
        <v>4</v>
      </c>
      <c r="I1401" s="2" t="s">
        <v>1276</v>
      </c>
      <c r="J1401" s="31">
        <v>42360</v>
      </c>
      <c r="K1401" s="31">
        <v>44347</v>
      </c>
      <c r="L1401" s="31">
        <v>44926</v>
      </c>
      <c r="M1401" s="2">
        <f t="shared" si="126"/>
        <v>580</v>
      </c>
      <c r="N1401" s="2">
        <f>IFERROR(VLOOKUP($G1401,'Breakdown Log'!$B$3:$E$940,2,FALSE),0)</f>
        <v>0</v>
      </c>
      <c r="O1401" s="2">
        <f>IFERROR(VLOOKUP($G1401,'Breakdown Log'!$B$3:$E$940,3,FALSE),0)</f>
        <v>0</v>
      </c>
      <c r="P1401" s="2">
        <f t="shared" si="127"/>
        <v>215</v>
      </c>
      <c r="Q1401" s="2">
        <f t="shared" si="128"/>
        <v>365</v>
      </c>
      <c r="R1401" s="38">
        <f t="shared" si="129"/>
        <v>1.6610958904109587</v>
      </c>
      <c r="S1401" s="76">
        <f t="shared" si="130"/>
        <v>2.82</v>
      </c>
      <c r="T1401" s="38">
        <f>2.82/365*N1401+'Breakdown Log'!$H$28*P1401</f>
        <v>0</v>
      </c>
      <c r="U1401" s="78">
        <f>2.82/365*O1401+'Breakdown Log'!$H$28*Q1401</f>
        <v>0</v>
      </c>
    </row>
    <row r="1402" spans="2:21" ht="14.4" customHeight="1" x14ac:dyDescent="0.4">
      <c r="B1402" s="30">
        <f t="shared" si="131"/>
        <v>1401</v>
      </c>
      <c r="C1402" s="2" t="s">
        <v>2599</v>
      </c>
      <c r="D1402" s="2" t="s">
        <v>27</v>
      </c>
      <c r="E1402" s="2">
        <v>1097</v>
      </c>
      <c r="F1402" s="2" t="s">
        <v>1274</v>
      </c>
      <c r="G1402" s="2">
        <v>1446</v>
      </c>
      <c r="H1402" s="2">
        <v>5</v>
      </c>
      <c r="I1402" s="2" t="s">
        <v>1277</v>
      </c>
      <c r="J1402" s="31">
        <v>42480</v>
      </c>
      <c r="K1402" s="31">
        <v>44347</v>
      </c>
      <c r="L1402" s="31">
        <v>44926</v>
      </c>
      <c r="M1402" s="2">
        <f t="shared" si="126"/>
        <v>580</v>
      </c>
      <c r="N1402" s="2">
        <f>IFERROR(VLOOKUP($G1402,'Breakdown Log'!$B$3:$E$940,2,FALSE),0)</f>
        <v>0</v>
      </c>
      <c r="O1402" s="2">
        <f>IFERROR(VLOOKUP($G1402,'Breakdown Log'!$B$3:$E$940,3,FALSE),0)</f>
        <v>0</v>
      </c>
      <c r="P1402" s="2">
        <f t="shared" si="127"/>
        <v>215</v>
      </c>
      <c r="Q1402" s="2">
        <f t="shared" si="128"/>
        <v>365</v>
      </c>
      <c r="R1402" s="38">
        <f t="shared" si="129"/>
        <v>1.6610958904109587</v>
      </c>
      <c r="S1402" s="76">
        <f t="shared" si="130"/>
        <v>2.82</v>
      </c>
      <c r="T1402" s="38">
        <f>2.82/365*N1402+'Breakdown Log'!$H$28*P1402</f>
        <v>0</v>
      </c>
      <c r="U1402" s="78">
        <f>2.82/365*O1402+'Breakdown Log'!$H$28*Q1402</f>
        <v>0</v>
      </c>
    </row>
    <row r="1403" spans="2:21" ht="14.4" customHeight="1" x14ac:dyDescent="0.4">
      <c r="B1403" s="30">
        <f t="shared" si="131"/>
        <v>1402</v>
      </c>
      <c r="C1403" s="2" t="s">
        <v>2599</v>
      </c>
      <c r="D1403" s="2" t="s">
        <v>27</v>
      </c>
      <c r="E1403" s="2">
        <v>1097</v>
      </c>
      <c r="F1403" s="2" t="s">
        <v>1274</v>
      </c>
      <c r="G1403" s="2">
        <v>1447</v>
      </c>
      <c r="H1403" s="2">
        <v>6</v>
      </c>
      <c r="I1403" s="2" t="s">
        <v>1278</v>
      </c>
      <c r="J1403" s="31">
        <v>42477</v>
      </c>
      <c r="K1403" s="31">
        <v>44347</v>
      </c>
      <c r="L1403" s="31">
        <v>44926</v>
      </c>
      <c r="M1403" s="2">
        <f t="shared" si="126"/>
        <v>580</v>
      </c>
      <c r="N1403" s="2">
        <f>IFERROR(VLOOKUP($G1403,'Breakdown Log'!$B$3:$E$940,2,FALSE),0)</f>
        <v>0</v>
      </c>
      <c r="O1403" s="2">
        <f>IFERROR(VLOOKUP($G1403,'Breakdown Log'!$B$3:$E$940,3,FALSE),0)</f>
        <v>0</v>
      </c>
      <c r="P1403" s="2">
        <f t="shared" si="127"/>
        <v>215</v>
      </c>
      <c r="Q1403" s="2">
        <f t="shared" si="128"/>
        <v>365</v>
      </c>
      <c r="R1403" s="38">
        <f t="shared" si="129"/>
        <v>1.6610958904109587</v>
      </c>
      <c r="S1403" s="76">
        <f t="shared" si="130"/>
        <v>2.82</v>
      </c>
      <c r="T1403" s="38">
        <f>2.82/365*N1403+'Breakdown Log'!$H$28*P1403</f>
        <v>0</v>
      </c>
      <c r="U1403" s="78">
        <f>2.82/365*O1403+'Breakdown Log'!$H$28*Q1403</f>
        <v>0</v>
      </c>
    </row>
    <row r="1404" spans="2:21" ht="14.4" customHeight="1" x14ac:dyDescent="0.4">
      <c r="B1404" s="30">
        <f t="shared" si="131"/>
        <v>1403</v>
      </c>
      <c r="C1404" s="2" t="s">
        <v>2599</v>
      </c>
      <c r="D1404" s="2" t="s">
        <v>27</v>
      </c>
      <c r="E1404" s="2">
        <v>1097</v>
      </c>
      <c r="F1404" s="2" t="s">
        <v>1274</v>
      </c>
      <c r="G1404" s="2">
        <v>1448</v>
      </c>
      <c r="H1404" s="2">
        <v>7</v>
      </c>
      <c r="I1404" s="2" t="s">
        <v>285</v>
      </c>
      <c r="J1404" s="31">
        <v>42404</v>
      </c>
      <c r="K1404" s="31">
        <v>44347</v>
      </c>
      <c r="L1404" s="31">
        <v>44926</v>
      </c>
      <c r="M1404" s="2">
        <f t="shared" si="126"/>
        <v>580</v>
      </c>
      <c r="N1404" s="2">
        <f>IFERROR(VLOOKUP($G1404,'Breakdown Log'!$B$3:$E$940,2,FALSE),0)</f>
        <v>0</v>
      </c>
      <c r="O1404" s="2">
        <f>IFERROR(VLOOKUP($G1404,'Breakdown Log'!$B$3:$E$940,3,FALSE),0)</f>
        <v>0</v>
      </c>
      <c r="P1404" s="2">
        <f t="shared" si="127"/>
        <v>215</v>
      </c>
      <c r="Q1404" s="2">
        <f t="shared" si="128"/>
        <v>365</v>
      </c>
      <c r="R1404" s="38">
        <f t="shared" si="129"/>
        <v>1.6610958904109587</v>
      </c>
      <c r="S1404" s="76">
        <f t="shared" si="130"/>
        <v>2.82</v>
      </c>
      <c r="T1404" s="38">
        <f>2.82/365*N1404+'Breakdown Log'!$H$28*P1404</f>
        <v>0</v>
      </c>
      <c r="U1404" s="78">
        <f>2.82/365*O1404+'Breakdown Log'!$H$28*Q1404</f>
        <v>0</v>
      </c>
    </row>
    <row r="1405" spans="2:21" ht="14.4" customHeight="1" x14ac:dyDescent="0.4">
      <c r="B1405" s="30">
        <f t="shared" si="131"/>
        <v>1404</v>
      </c>
      <c r="C1405" s="2" t="s">
        <v>2599</v>
      </c>
      <c r="D1405" s="2" t="s">
        <v>27</v>
      </c>
      <c r="E1405" s="2">
        <v>1097</v>
      </c>
      <c r="F1405" s="2" t="s">
        <v>1274</v>
      </c>
      <c r="G1405" s="2">
        <v>1449</v>
      </c>
      <c r="H1405" s="2">
        <v>8</v>
      </c>
      <c r="I1405" s="2" t="s">
        <v>1279</v>
      </c>
      <c r="J1405" s="31">
        <v>42405</v>
      </c>
      <c r="K1405" s="31">
        <v>44347</v>
      </c>
      <c r="L1405" s="31">
        <v>44926</v>
      </c>
      <c r="M1405" s="2">
        <f t="shared" si="126"/>
        <v>580</v>
      </c>
      <c r="N1405" s="2">
        <f>IFERROR(VLOOKUP($G1405,'Breakdown Log'!$B$3:$E$940,2,FALSE),0)</f>
        <v>215</v>
      </c>
      <c r="O1405" s="2">
        <f>IFERROR(VLOOKUP($G1405,'Breakdown Log'!$B$3:$E$940,3,FALSE),0)</f>
        <v>365</v>
      </c>
      <c r="P1405" s="2">
        <f t="shared" si="127"/>
        <v>0</v>
      </c>
      <c r="Q1405" s="2">
        <f t="shared" si="128"/>
        <v>0</v>
      </c>
      <c r="R1405" s="38">
        <f t="shared" si="129"/>
        <v>1.6610958904109587</v>
      </c>
      <c r="S1405" s="76">
        <f t="shared" si="130"/>
        <v>2.82</v>
      </c>
      <c r="T1405" s="38">
        <f>2.82/365*N1405+'Breakdown Log'!$H$28*P1405</f>
        <v>1.6610958904109587</v>
      </c>
      <c r="U1405" s="78">
        <f>2.82/365*O1405+'Breakdown Log'!$H$28*Q1405</f>
        <v>2.82</v>
      </c>
    </row>
    <row r="1406" spans="2:21" ht="14.4" customHeight="1" x14ac:dyDescent="0.4">
      <c r="B1406" s="30">
        <f t="shared" si="131"/>
        <v>1405</v>
      </c>
      <c r="C1406" s="2" t="s">
        <v>2599</v>
      </c>
      <c r="D1406" s="2" t="s">
        <v>27</v>
      </c>
      <c r="E1406" s="2">
        <v>1097</v>
      </c>
      <c r="F1406" s="2" t="s">
        <v>1274</v>
      </c>
      <c r="G1406" s="2">
        <v>1450</v>
      </c>
      <c r="H1406" s="2">
        <v>9</v>
      </c>
      <c r="I1406" s="2" t="s">
        <v>1280</v>
      </c>
      <c r="J1406" s="31">
        <v>42406</v>
      </c>
      <c r="K1406" s="31">
        <v>44347</v>
      </c>
      <c r="L1406" s="31">
        <v>44926</v>
      </c>
      <c r="M1406" s="2">
        <f t="shared" si="126"/>
        <v>580</v>
      </c>
      <c r="N1406" s="2">
        <f>IFERROR(VLOOKUP($G1406,'Breakdown Log'!$B$3:$E$940,2,FALSE),0)</f>
        <v>0</v>
      </c>
      <c r="O1406" s="2">
        <f>IFERROR(VLOOKUP($G1406,'Breakdown Log'!$B$3:$E$940,3,FALSE),0)</f>
        <v>0</v>
      </c>
      <c r="P1406" s="2">
        <f t="shared" si="127"/>
        <v>215</v>
      </c>
      <c r="Q1406" s="2">
        <f t="shared" si="128"/>
        <v>365</v>
      </c>
      <c r="R1406" s="38">
        <f t="shared" si="129"/>
        <v>1.6610958904109587</v>
      </c>
      <c r="S1406" s="76">
        <f t="shared" si="130"/>
        <v>2.82</v>
      </c>
      <c r="T1406" s="38">
        <f>2.82/365*N1406+'Breakdown Log'!$H$28*P1406</f>
        <v>0</v>
      </c>
      <c r="U1406" s="78">
        <f>2.82/365*O1406+'Breakdown Log'!$H$28*Q1406</f>
        <v>0</v>
      </c>
    </row>
    <row r="1407" spans="2:21" ht="14.4" customHeight="1" x14ac:dyDescent="0.4">
      <c r="B1407" s="30">
        <f t="shared" si="131"/>
        <v>1406</v>
      </c>
      <c r="C1407" s="2" t="s">
        <v>2599</v>
      </c>
      <c r="D1407" s="2" t="s">
        <v>27</v>
      </c>
      <c r="E1407" s="2">
        <v>1097</v>
      </c>
      <c r="F1407" s="2" t="s">
        <v>1274</v>
      </c>
      <c r="G1407" s="2">
        <v>1451</v>
      </c>
      <c r="H1407" s="2">
        <v>10</v>
      </c>
      <c r="I1407" s="2" t="s">
        <v>1281</v>
      </c>
      <c r="J1407" s="31">
        <v>42407</v>
      </c>
      <c r="K1407" s="31">
        <v>44347</v>
      </c>
      <c r="L1407" s="31">
        <v>44926</v>
      </c>
      <c r="M1407" s="2">
        <f t="shared" si="126"/>
        <v>580</v>
      </c>
      <c r="N1407" s="2">
        <f>IFERROR(VLOOKUP($G1407,'Breakdown Log'!$B$3:$E$940,2,FALSE),0)</f>
        <v>0</v>
      </c>
      <c r="O1407" s="2">
        <f>IFERROR(VLOOKUP($G1407,'Breakdown Log'!$B$3:$E$940,3,FALSE),0)</f>
        <v>0</v>
      </c>
      <c r="P1407" s="2">
        <f t="shared" si="127"/>
        <v>215</v>
      </c>
      <c r="Q1407" s="2">
        <f t="shared" si="128"/>
        <v>365</v>
      </c>
      <c r="R1407" s="38">
        <f t="shared" si="129"/>
        <v>1.6610958904109587</v>
      </c>
      <c r="S1407" s="76">
        <f t="shared" si="130"/>
        <v>2.82</v>
      </c>
      <c r="T1407" s="38">
        <f>2.82/365*N1407+'Breakdown Log'!$H$28*P1407</f>
        <v>0</v>
      </c>
      <c r="U1407" s="78">
        <f>2.82/365*O1407+'Breakdown Log'!$H$28*Q1407</f>
        <v>0</v>
      </c>
    </row>
    <row r="1408" spans="2:21" ht="14.4" customHeight="1" x14ac:dyDescent="0.4">
      <c r="B1408" s="30">
        <f t="shared" si="131"/>
        <v>1407</v>
      </c>
      <c r="C1408" s="2" t="s">
        <v>2599</v>
      </c>
      <c r="D1408" s="2" t="s">
        <v>27</v>
      </c>
      <c r="E1408" s="2">
        <v>1097</v>
      </c>
      <c r="F1408" s="2" t="s">
        <v>1274</v>
      </c>
      <c r="G1408" s="2">
        <v>1452</v>
      </c>
      <c r="H1408" s="2">
        <v>11</v>
      </c>
      <c r="I1408" s="2" t="s">
        <v>1282</v>
      </c>
      <c r="J1408" s="31">
        <v>42363</v>
      </c>
      <c r="K1408" s="31">
        <v>44347</v>
      </c>
      <c r="L1408" s="31">
        <v>44926</v>
      </c>
      <c r="M1408" s="2">
        <f t="shared" si="126"/>
        <v>580</v>
      </c>
      <c r="N1408" s="2">
        <f>IFERROR(VLOOKUP($G1408,'Breakdown Log'!$B$3:$E$940,2,FALSE),0)</f>
        <v>0</v>
      </c>
      <c r="O1408" s="2">
        <f>IFERROR(VLOOKUP($G1408,'Breakdown Log'!$B$3:$E$940,3,FALSE),0)</f>
        <v>0</v>
      </c>
      <c r="P1408" s="2">
        <f t="shared" si="127"/>
        <v>215</v>
      </c>
      <c r="Q1408" s="2">
        <f t="shared" si="128"/>
        <v>365</v>
      </c>
      <c r="R1408" s="38">
        <f t="shared" si="129"/>
        <v>1.6610958904109587</v>
      </c>
      <c r="S1408" s="76">
        <f t="shared" si="130"/>
        <v>2.82</v>
      </c>
      <c r="T1408" s="38">
        <f>2.82/365*N1408+'Breakdown Log'!$H$28*P1408</f>
        <v>0</v>
      </c>
      <c r="U1408" s="78">
        <f>2.82/365*O1408+'Breakdown Log'!$H$28*Q1408</f>
        <v>0</v>
      </c>
    </row>
    <row r="1409" spans="2:21" ht="14.4" customHeight="1" x14ac:dyDescent="0.4">
      <c r="B1409" s="30">
        <f t="shared" si="131"/>
        <v>1408</v>
      </c>
      <c r="C1409" s="2" t="s">
        <v>2599</v>
      </c>
      <c r="D1409" s="2" t="s">
        <v>27</v>
      </c>
      <c r="E1409" s="2">
        <v>1097</v>
      </c>
      <c r="F1409" s="2" t="s">
        <v>1274</v>
      </c>
      <c r="G1409" s="2">
        <v>1453</v>
      </c>
      <c r="H1409" s="2">
        <v>12</v>
      </c>
      <c r="I1409" s="2" t="s">
        <v>1283</v>
      </c>
      <c r="J1409" s="31">
        <v>42358</v>
      </c>
      <c r="K1409" s="31">
        <v>44347</v>
      </c>
      <c r="L1409" s="31">
        <v>44926</v>
      </c>
      <c r="M1409" s="2">
        <f t="shared" si="126"/>
        <v>580</v>
      </c>
      <c r="N1409" s="2">
        <f>IFERROR(VLOOKUP($G1409,'Breakdown Log'!$B$3:$E$940,2,FALSE),0)</f>
        <v>0</v>
      </c>
      <c r="O1409" s="2">
        <f>IFERROR(VLOOKUP($G1409,'Breakdown Log'!$B$3:$E$940,3,FALSE),0)</f>
        <v>0</v>
      </c>
      <c r="P1409" s="2">
        <f t="shared" si="127"/>
        <v>215</v>
      </c>
      <c r="Q1409" s="2">
        <f t="shared" si="128"/>
        <v>365</v>
      </c>
      <c r="R1409" s="38">
        <f t="shared" si="129"/>
        <v>1.6610958904109587</v>
      </c>
      <c r="S1409" s="76">
        <f t="shared" si="130"/>
        <v>2.82</v>
      </c>
      <c r="T1409" s="38">
        <f>2.82/365*N1409+'Breakdown Log'!$H$28*P1409</f>
        <v>0</v>
      </c>
      <c r="U1409" s="78">
        <f>2.82/365*O1409+'Breakdown Log'!$H$28*Q1409</f>
        <v>0</v>
      </c>
    </row>
    <row r="1410" spans="2:21" ht="14.4" customHeight="1" x14ac:dyDescent="0.4">
      <c r="B1410" s="30">
        <f t="shared" si="131"/>
        <v>1409</v>
      </c>
      <c r="C1410" s="2" t="s">
        <v>2599</v>
      </c>
      <c r="D1410" s="2" t="s">
        <v>27</v>
      </c>
      <c r="E1410" s="2">
        <v>1097</v>
      </c>
      <c r="F1410" s="2" t="s">
        <v>1274</v>
      </c>
      <c r="G1410" s="2">
        <v>1454</v>
      </c>
      <c r="H1410" s="2">
        <v>13</v>
      </c>
      <c r="I1410" s="2" t="s">
        <v>1284</v>
      </c>
      <c r="J1410" s="31">
        <v>42366</v>
      </c>
      <c r="K1410" s="31">
        <v>44347</v>
      </c>
      <c r="L1410" s="31">
        <v>44926</v>
      </c>
      <c r="M1410" s="2">
        <f t="shared" ref="M1410:M1473" si="132">IFERROR(L1410-K1410+1,0)</f>
        <v>580</v>
      </c>
      <c r="N1410" s="2">
        <f>IFERROR(VLOOKUP($G1410,'Breakdown Log'!$B$3:$E$940,2,FALSE),0)</f>
        <v>0</v>
      </c>
      <c r="O1410" s="2">
        <f>IFERROR(VLOOKUP($G1410,'Breakdown Log'!$B$3:$E$940,3,FALSE),0)</f>
        <v>0</v>
      </c>
      <c r="P1410" s="2">
        <f t="shared" si="127"/>
        <v>215</v>
      </c>
      <c r="Q1410" s="2">
        <f t="shared" si="128"/>
        <v>365</v>
      </c>
      <c r="R1410" s="38">
        <f t="shared" si="129"/>
        <v>1.6610958904109587</v>
      </c>
      <c r="S1410" s="76">
        <f t="shared" si="130"/>
        <v>2.82</v>
      </c>
      <c r="T1410" s="38">
        <f>2.82/365*N1410+'Breakdown Log'!$H$28*P1410</f>
        <v>0</v>
      </c>
      <c r="U1410" s="78">
        <f>2.82/365*O1410+'Breakdown Log'!$H$28*Q1410</f>
        <v>0</v>
      </c>
    </row>
    <row r="1411" spans="2:21" ht="14.4" customHeight="1" x14ac:dyDescent="0.4">
      <c r="B1411" s="30">
        <f t="shared" si="131"/>
        <v>1410</v>
      </c>
      <c r="C1411" s="2" t="s">
        <v>2599</v>
      </c>
      <c r="D1411" s="2" t="s">
        <v>27</v>
      </c>
      <c r="E1411" s="2">
        <v>1097</v>
      </c>
      <c r="F1411" s="2" t="s">
        <v>1274</v>
      </c>
      <c r="G1411" s="2">
        <v>1455</v>
      </c>
      <c r="H1411" s="2">
        <v>14</v>
      </c>
      <c r="I1411" s="2" t="s">
        <v>1285</v>
      </c>
      <c r="J1411" s="31">
        <v>42406</v>
      </c>
      <c r="K1411" s="31">
        <v>44347</v>
      </c>
      <c r="L1411" s="31">
        <v>44926</v>
      </c>
      <c r="M1411" s="2">
        <f t="shared" si="132"/>
        <v>580</v>
      </c>
      <c r="N1411" s="2">
        <f>IFERROR(VLOOKUP($G1411,'Breakdown Log'!$B$3:$E$940,2,FALSE),0)</f>
        <v>0</v>
      </c>
      <c r="O1411" s="2">
        <f>IFERROR(VLOOKUP($G1411,'Breakdown Log'!$B$3:$E$940,3,FALSE),0)</f>
        <v>0</v>
      </c>
      <c r="P1411" s="2">
        <f t="shared" ref="P1411:P1474" si="133">DATE(2021,12,31)-DATE(2021,5,31)+1-N1411</f>
        <v>215</v>
      </c>
      <c r="Q1411" s="2">
        <f t="shared" ref="Q1411:Q1474" si="134">365-O1411</f>
        <v>365</v>
      </c>
      <c r="R1411" s="38">
        <f t="shared" ref="R1411:R1474" si="135">2.82/365*215</f>
        <v>1.6610958904109587</v>
      </c>
      <c r="S1411" s="76">
        <f t="shared" ref="S1411:S1474" si="136">2.82/365*365</f>
        <v>2.82</v>
      </c>
      <c r="T1411" s="38">
        <f>2.82/365*N1411+'Breakdown Log'!$H$28*P1411</f>
        <v>0</v>
      </c>
      <c r="U1411" s="78">
        <f>2.82/365*O1411+'Breakdown Log'!$H$28*Q1411</f>
        <v>0</v>
      </c>
    </row>
    <row r="1412" spans="2:21" ht="14.4" customHeight="1" x14ac:dyDescent="0.4">
      <c r="B1412" s="30">
        <f t="shared" ref="B1412:B1475" si="137">B1411+1</f>
        <v>1411</v>
      </c>
      <c r="C1412" s="2" t="s">
        <v>493</v>
      </c>
      <c r="D1412" s="2" t="s">
        <v>494</v>
      </c>
      <c r="E1412" s="2">
        <v>1100</v>
      </c>
      <c r="F1412" s="2" t="s">
        <v>493</v>
      </c>
      <c r="G1412" s="2">
        <v>1456</v>
      </c>
      <c r="H1412" s="2">
        <v>1</v>
      </c>
      <c r="I1412" s="2" t="s">
        <v>136</v>
      </c>
      <c r="J1412" s="31">
        <v>42948</v>
      </c>
      <c r="K1412" s="31">
        <v>44347</v>
      </c>
      <c r="L1412" s="31">
        <v>44926</v>
      </c>
      <c r="M1412" s="2">
        <f t="shared" si="132"/>
        <v>580</v>
      </c>
      <c r="N1412" s="2">
        <f>IFERROR(VLOOKUP($G1412,'Breakdown Log'!$B$3:$E$940,2,FALSE),0)</f>
        <v>39</v>
      </c>
      <c r="O1412" s="2">
        <f>IFERROR(VLOOKUP($G1412,'Breakdown Log'!$B$3:$E$940,3,FALSE),0)</f>
        <v>0</v>
      </c>
      <c r="P1412" s="2">
        <f t="shared" si="133"/>
        <v>176</v>
      </c>
      <c r="Q1412" s="2">
        <f t="shared" si="134"/>
        <v>365</v>
      </c>
      <c r="R1412" s="38">
        <f t="shared" si="135"/>
        <v>1.6610958904109587</v>
      </c>
      <c r="S1412" s="76">
        <f t="shared" si="136"/>
        <v>2.82</v>
      </c>
      <c r="T1412" s="38">
        <f>2.82/365*N1412+'Breakdown Log'!$H$28*P1412</f>
        <v>0.30131506849315065</v>
      </c>
      <c r="U1412" s="78">
        <f>2.82/365*O1412+'Breakdown Log'!$H$28*Q1412</f>
        <v>0</v>
      </c>
    </row>
    <row r="1413" spans="2:21" ht="14.4" customHeight="1" x14ac:dyDescent="0.4">
      <c r="B1413" s="30">
        <f t="shared" si="137"/>
        <v>1412</v>
      </c>
      <c r="C1413" s="2" t="s">
        <v>493</v>
      </c>
      <c r="D1413" s="2" t="s">
        <v>494</v>
      </c>
      <c r="E1413" s="2">
        <v>1100</v>
      </c>
      <c r="F1413" s="2" t="s">
        <v>493</v>
      </c>
      <c r="G1413" s="2">
        <v>1457</v>
      </c>
      <c r="H1413" s="2">
        <v>2</v>
      </c>
      <c r="I1413" s="2" t="s">
        <v>2664</v>
      </c>
      <c r="J1413" s="31">
        <v>42623</v>
      </c>
      <c r="K1413" s="31">
        <v>44347</v>
      </c>
      <c r="L1413" s="31">
        <v>44926</v>
      </c>
      <c r="M1413" s="2">
        <f t="shared" si="132"/>
        <v>580</v>
      </c>
      <c r="N1413" s="2">
        <f>IFERROR(VLOOKUP($G1413,'Breakdown Log'!$B$3:$E$940,2,FALSE),0)</f>
        <v>0</v>
      </c>
      <c r="O1413" s="2">
        <f>IFERROR(VLOOKUP($G1413,'Breakdown Log'!$B$3:$E$940,3,FALSE),0)</f>
        <v>0</v>
      </c>
      <c r="P1413" s="2">
        <f t="shared" si="133"/>
        <v>215</v>
      </c>
      <c r="Q1413" s="2">
        <f t="shared" si="134"/>
        <v>365</v>
      </c>
      <c r="R1413" s="38">
        <f t="shared" si="135"/>
        <v>1.6610958904109587</v>
      </c>
      <c r="S1413" s="76">
        <f t="shared" si="136"/>
        <v>2.82</v>
      </c>
      <c r="T1413" s="38">
        <f>2.82/365*N1413+'Breakdown Log'!$H$28*P1413</f>
        <v>0</v>
      </c>
      <c r="U1413" s="78">
        <f>2.82/365*O1413+'Breakdown Log'!$H$28*Q1413</f>
        <v>0</v>
      </c>
    </row>
    <row r="1414" spans="2:21" ht="14.4" customHeight="1" x14ac:dyDescent="0.4">
      <c r="B1414" s="30">
        <f t="shared" si="137"/>
        <v>1413</v>
      </c>
      <c r="C1414" s="2" t="s">
        <v>493</v>
      </c>
      <c r="D1414" s="2" t="s">
        <v>494</v>
      </c>
      <c r="E1414" s="2">
        <v>1100</v>
      </c>
      <c r="F1414" s="2" t="s">
        <v>493</v>
      </c>
      <c r="G1414" s="2">
        <v>1458</v>
      </c>
      <c r="H1414" s="2">
        <v>3</v>
      </c>
      <c r="I1414" s="2" t="s">
        <v>1286</v>
      </c>
      <c r="J1414" s="31">
        <v>42948</v>
      </c>
      <c r="K1414" s="31">
        <v>44347</v>
      </c>
      <c r="L1414" s="31">
        <v>44926</v>
      </c>
      <c r="M1414" s="2">
        <f t="shared" si="132"/>
        <v>580</v>
      </c>
      <c r="N1414" s="2">
        <f>IFERROR(VLOOKUP($G1414,'Breakdown Log'!$B$3:$E$940,2,FALSE),0)</f>
        <v>40</v>
      </c>
      <c r="O1414" s="2">
        <f>IFERROR(VLOOKUP($G1414,'Breakdown Log'!$B$3:$E$940,3,FALSE),0)</f>
        <v>0</v>
      </c>
      <c r="P1414" s="2">
        <f t="shared" si="133"/>
        <v>175</v>
      </c>
      <c r="Q1414" s="2">
        <f t="shared" si="134"/>
        <v>365</v>
      </c>
      <c r="R1414" s="38">
        <f t="shared" si="135"/>
        <v>1.6610958904109587</v>
      </c>
      <c r="S1414" s="76">
        <f t="shared" si="136"/>
        <v>2.82</v>
      </c>
      <c r="T1414" s="38">
        <f>2.82/365*N1414+'Breakdown Log'!$H$28*P1414</f>
        <v>0.30904109589041096</v>
      </c>
      <c r="U1414" s="78">
        <f>2.82/365*O1414+'Breakdown Log'!$H$28*Q1414</f>
        <v>0</v>
      </c>
    </row>
    <row r="1415" spans="2:21" ht="14.4" customHeight="1" x14ac:dyDescent="0.4">
      <c r="B1415" s="30">
        <f t="shared" si="137"/>
        <v>1414</v>
      </c>
      <c r="C1415" s="2" t="s">
        <v>493</v>
      </c>
      <c r="D1415" s="2" t="s">
        <v>494</v>
      </c>
      <c r="E1415" s="2">
        <v>1100</v>
      </c>
      <c r="F1415" s="2" t="s">
        <v>493</v>
      </c>
      <c r="G1415" s="2">
        <v>1459</v>
      </c>
      <c r="H1415" s="2">
        <v>4</v>
      </c>
      <c r="I1415" s="2" t="s">
        <v>1287</v>
      </c>
      <c r="J1415" s="31">
        <v>42501</v>
      </c>
      <c r="K1415" s="31">
        <v>44347</v>
      </c>
      <c r="L1415" s="31">
        <v>44926</v>
      </c>
      <c r="M1415" s="2">
        <f t="shared" si="132"/>
        <v>580</v>
      </c>
      <c r="N1415" s="2">
        <f>IFERROR(VLOOKUP($G1415,'Breakdown Log'!$B$3:$E$940,2,FALSE),0)</f>
        <v>48</v>
      </c>
      <c r="O1415" s="2">
        <f>IFERROR(VLOOKUP($G1415,'Breakdown Log'!$B$3:$E$940,3,FALSE),0)</f>
        <v>0</v>
      </c>
      <c r="P1415" s="2">
        <f t="shared" si="133"/>
        <v>167</v>
      </c>
      <c r="Q1415" s="2">
        <f t="shared" si="134"/>
        <v>365</v>
      </c>
      <c r="R1415" s="38">
        <f t="shared" si="135"/>
        <v>1.6610958904109587</v>
      </c>
      <c r="S1415" s="76">
        <f t="shared" si="136"/>
        <v>2.82</v>
      </c>
      <c r="T1415" s="38">
        <f>2.82/365*N1415+'Breakdown Log'!$H$28*P1415</f>
        <v>0.37084931506849311</v>
      </c>
      <c r="U1415" s="78">
        <f>2.82/365*O1415+'Breakdown Log'!$H$28*Q1415</f>
        <v>0</v>
      </c>
    </row>
    <row r="1416" spans="2:21" ht="14.4" customHeight="1" x14ac:dyDescent="0.4">
      <c r="B1416" s="30">
        <f t="shared" si="137"/>
        <v>1415</v>
      </c>
      <c r="C1416" s="2" t="s">
        <v>493</v>
      </c>
      <c r="D1416" s="2" t="s">
        <v>494</v>
      </c>
      <c r="E1416" s="2">
        <v>1100</v>
      </c>
      <c r="F1416" s="2" t="s">
        <v>493</v>
      </c>
      <c r="G1416" s="2">
        <v>1460</v>
      </c>
      <c r="H1416" s="2">
        <v>5</v>
      </c>
      <c r="I1416" s="2" t="s">
        <v>1288</v>
      </c>
      <c r="J1416" s="31">
        <v>42623</v>
      </c>
      <c r="K1416" s="31">
        <v>44347</v>
      </c>
      <c r="L1416" s="31">
        <v>44926</v>
      </c>
      <c r="M1416" s="2">
        <f t="shared" si="132"/>
        <v>580</v>
      </c>
      <c r="N1416" s="2">
        <f>IFERROR(VLOOKUP($G1416,'Breakdown Log'!$B$3:$E$940,2,FALSE),0)</f>
        <v>39</v>
      </c>
      <c r="O1416" s="2">
        <f>IFERROR(VLOOKUP($G1416,'Breakdown Log'!$B$3:$E$940,3,FALSE),0)</f>
        <v>0</v>
      </c>
      <c r="P1416" s="2">
        <f t="shared" si="133"/>
        <v>176</v>
      </c>
      <c r="Q1416" s="2">
        <f t="shared" si="134"/>
        <v>365</v>
      </c>
      <c r="R1416" s="38">
        <f t="shared" si="135"/>
        <v>1.6610958904109587</v>
      </c>
      <c r="S1416" s="76">
        <f t="shared" si="136"/>
        <v>2.82</v>
      </c>
      <c r="T1416" s="38">
        <f>2.82/365*N1416+'Breakdown Log'!$H$28*P1416</f>
        <v>0.30131506849315065</v>
      </c>
      <c r="U1416" s="78">
        <f>2.82/365*O1416+'Breakdown Log'!$H$28*Q1416</f>
        <v>0</v>
      </c>
    </row>
    <row r="1417" spans="2:21" ht="14.4" customHeight="1" x14ac:dyDescent="0.4">
      <c r="B1417" s="30">
        <f t="shared" si="137"/>
        <v>1416</v>
      </c>
      <c r="C1417" s="2" t="s">
        <v>493</v>
      </c>
      <c r="D1417" s="2" t="s">
        <v>494</v>
      </c>
      <c r="E1417" s="2">
        <v>1100</v>
      </c>
      <c r="F1417" s="2" t="s">
        <v>493</v>
      </c>
      <c r="G1417" s="2">
        <v>1461</v>
      </c>
      <c r="H1417" s="2">
        <v>6</v>
      </c>
      <c r="I1417" s="2" t="s">
        <v>1289</v>
      </c>
      <c r="J1417" s="31">
        <v>42594</v>
      </c>
      <c r="K1417" s="31">
        <v>44347</v>
      </c>
      <c r="L1417" s="31">
        <v>44926</v>
      </c>
      <c r="M1417" s="2">
        <f t="shared" si="132"/>
        <v>580</v>
      </c>
      <c r="N1417" s="2">
        <f>IFERROR(VLOOKUP($G1417,'Breakdown Log'!$B$3:$E$940,2,FALSE),0)</f>
        <v>44</v>
      </c>
      <c r="O1417" s="2">
        <f>IFERROR(VLOOKUP($G1417,'Breakdown Log'!$B$3:$E$940,3,FALSE),0)</f>
        <v>0</v>
      </c>
      <c r="P1417" s="2">
        <f t="shared" si="133"/>
        <v>171</v>
      </c>
      <c r="Q1417" s="2">
        <f t="shared" si="134"/>
        <v>365</v>
      </c>
      <c r="R1417" s="38">
        <f t="shared" si="135"/>
        <v>1.6610958904109587</v>
      </c>
      <c r="S1417" s="76">
        <f t="shared" si="136"/>
        <v>2.82</v>
      </c>
      <c r="T1417" s="38">
        <f>2.82/365*N1417+'Breakdown Log'!$H$28*P1417</f>
        <v>0.33994520547945201</v>
      </c>
      <c r="U1417" s="78">
        <f>2.82/365*O1417+'Breakdown Log'!$H$28*Q1417</f>
        <v>0</v>
      </c>
    </row>
    <row r="1418" spans="2:21" ht="14.4" customHeight="1" x14ac:dyDescent="0.4">
      <c r="B1418" s="30">
        <f t="shared" si="137"/>
        <v>1417</v>
      </c>
      <c r="C1418" s="2" t="s">
        <v>493</v>
      </c>
      <c r="D1418" s="2" t="s">
        <v>494</v>
      </c>
      <c r="E1418" s="2">
        <v>1100</v>
      </c>
      <c r="F1418" s="2" t="s">
        <v>493</v>
      </c>
      <c r="G1418" s="2">
        <v>1462</v>
      </c>
      <c r="H1418" s="2">
        <v>7</v>
      </c>
      <c r="I1418" s="2" t="s">
        <v>1290</v>
      </c>
      <c r="J1418" s="31">
        <v>42684</v>
      </c>
      <c r="K1418" s="31">
        <v>44347</v>
      </c>
      <c r="L1418" s="31">
        <v>44926</v>
      </c>
      <c r="M1418" s="2">
        <f t="shared" si="132"/>
        <v>580</v>
      </c>
      <c r="N1418" s="2">
        <f>IFERROR(VLOOKUP($G1418,'Breakdown Log'!$B$3:$E$940,2,FALSE),0)</f>
        <v>72</v>
      </c>
      <c r="O1418" s="2">
        <f>IFERROR(VLOOKUP($G1418,'Breakdown Log'!$B$3:$E$940,3,FALSE),0)</f>
        <v>0</v>
      </c>
      <c r="P1418" s="2">
        <f t="shared" si="133"/>
        <v>143</v>
      </c>
      <c r="Q1418" s="2">
        <f t="shared" si="134"/>
        <v>365</v>
      </c>
      <c r="R1418" s="38">
        <f t="shared" si="135"/>
        <v>1.6610958904109587</v>
      </c>
      <c r="S1418" s="76">
        <f t="shared" si="136"/>
        <v>2.82</v>
      </c>
      <c r="T1418" s="38">
        <f>2.82/365*N1418+'Breakdown Log'!$H$28*P1418</f>
        <v>0.5562739726027397</v>
      </c>
      <c r="U1418" s="78">
        <f>2.82/365*O1418+'Breakdown Log'!$H$28*Q1418</f>
        <v>0</v>
      </c>
    </row>
    <row r="1419" spans="2:21" ht="14.4" customHeight="1" x14ac:dyDescent="0.4">
      <c r="B1419" s="30">
        <f t="shared" si="137"/>
        <v>1418</v>
      </c>
      <c r="C1419" s="2" t="s">
        <v>493</v>
      </c>
      <c r="D1419" s="2" t="s">
        <v>494</v>
      </c>
      <c r="E1419" s="2">
        <v>1100</v>
      </c>
      <c r="F1419" s="2" t="s">
        <v>493</v>
      </c>
      <c r="G1419" s="2">
        <v>1463</v>
      </c>
      <c r="H1419" s="2">
        <v>8</v>
      </c>
      <c r="I1419" s="2" t="s">
        <v>2677</v>
      </c>
      <c r="J1419" s="31">
        <v>42888</v>
      </c>
      <c r="K1419" s="31">
        <v>44347</v>
      </c>
      <c r="L1419" s="31">
        <v>44926</v>
      </c>
      <c r="M1419" s="2">
        <f t="shared" si="132"/>
        <v>580</v>
      </c>
      <c r="N1419" s="2">
        <f>IFERROR(VLOOKUP($G1419,'Breakdown Log'!$B$3:$E$940,2,FALSE),0)</f>
        <v>0</v>
      </c>
      <c r="O1419" s="2">
        <f>IFERROR(VLOOKUP($G1419,'Breakdown Log'!$B$3:$E$940,3,FALSE),0)</f>
        <v>0</v>
      </c>
      <c r="P1419" s="2">
        <f t="shared" si="133"/>
        <v>215</v>
      </c>
      <c r="Q1419" s="2">
        <f t="shared" si="134"/>
        <v>365</v>
      </c>
      <c r="R1419" s="38">
        <f t="shared" si="135"/>
        <v>1.6610958904109587</v>
      </c>
      <c r="S1419" s="76">
        <f t="shared" si="136"/>
        <v>2.82</v>
      </c>
      <c r="T1419" s="38">
        <f>2.82/365*N1419+'Breakdown Log'!$H$28*P1419</f>
        <v>0</v>
      </c>
      <c r="U1419" s="78">
        <f>2.82/365*O1419+'Breakdown Log'!$H$28*Q1419</f>
        <v>0</v>
      </c>
    </row>
    <row r="1420" spans="2:21" ht="14.4" customHeight="1" x14ac:dyDescent="0.4">
      <c r="B1420" s="30">
        <f t="shared" si="137"/>
        <v>1419</v>
      </c>
      <c r="C1420" s="2" t="s">
        <v>493</v>
      </c>
      <c r="D1420" s="2" t="s">
        <v>494</v>
      </c>
      <c r="E1420" s="2">
        <v>1100</v>
      </c>
      <c r="F1420" s="2" t="s">
        <v>493</v>
      </c>
      <c r="G1420" s="2">
        <v>1464</v>
      </c>
      <c r="H1420" s="2">
        <v>9</v>
      </c>
      <c r="I1420" s="2" t="s">
        <v>1291</v>
      </c>
      <c r="J1420" s="31">
        <v>42674</v>
      </c>
      <c r="K1420" s="31">
        <v>44347</v>
      </c>
      <c r="L1420" s="31">
        <v>44926</v>
      </c>
      <c r="M1420" s="2">
        <f t="shared" si="132"/>
        <v>580</v>
      </c>
      <c r="N1420" s="2">
        <f>IFERROR(VLOOKUP($G1420,'Breakdown Log'!$B$3:$E$940,2,FALSE),0)</f>
        <v>0</v>
      </c>
      <c r="O1420" s="2">
        <f>IFERROR(VLOOKUP($G1420,'Breakdown Log'!$B$3:$E$940,3,FALSE),0)</f>
        <v>0</v>
      </c>
      <c r="P1420" s="2">
        <f t="shared" si="133"/>
        <v>215</v>
      </c>
      <c r="Q1420" s="2">
        <f t="shared" si="134"/>
        <v>365</v>
      </c>
      <c r="R1420" s="38">
        <f t="shared" si="135"/>
        <v>1.6610958904109587</v>
      </c>
      <c r="S1420" s="76">
        <f t="shared" si="136"/>
        <v>2.82</v>
      </c>
      <c r="T1420" s="38">
        <f>2.82/365*N1420+'Breakdown Log'!$H$28*P1420</f>
        <v>0</v>
      </c>
      <c r="U1420" s="78">
        <f>2.82/365*O1420+'Breakdown Log'!$H$28*Q1420</f>
        <v>0</v>
      </c>
    </row>
    <row r="1421" spans="2:21" ht="14.4" customHeight="1" x14ac:dyDescent="0.4">
      <c r="B1421" s="30">
        <f t="shared" si="137"/>
        <v>1420</v>
      </c>
      <c r="C1421" s="2" t="s">
        <v>493</v>
      </c>
      <c r="D1421" s="2" t="s">
        <v>494</v>
      </c>
      <c r="E1421" s="2">
        <v>1100</v>
      </c>
      <c r="F1421" s="2" t="s">
        <v>493</v>
      </c>
      <c r="G1421" s="2">
        <v>1465</v>
      </c>
      <c r="H1421" s="2">
        <v>10</v>
      </c>
      <c r="I1421" s="2" t="s">
        <v>1292</v>
      </c>
      <c r="J1421" s="31">
        <v>42888</v>
      </c>
      <c r="K1421" s="31">
        <v>44347</v>
      </c>
      <c r="L1421" s="31">
        <v>44926</v>
      </c>
      <c r="M1421" s="2">
        <f t="shared" si="132"/>
        <v>580</v>
      </c>
      <c r="N1421" s="2">
        <f>IFERROR(VLOOKUP($G1421,'Breakdown Log'!$B$3:$E$940,2,FALSE),0)</f>
        <v>32</v>
      </c>
      <c r="O1421" s="2">
        <f>IFERROR(VLOOKUP($G1421,'Breakdown Log'!$B$3:$E$940,3,FALSE),0)</f>
        <v>0</v>
      </c>
      <c r="P1421" s="2">
        <f t="shared" si="133"/>
        <v>183</v>
      </c>
      <c r="Q1421" s="2">
        <f t="shared" si="134"/>
        <v>365</v>
      </c>
      <c r="R1421" s="38">
        <f t="shared" si="135"/>
        <v>1.6610958904109587</v>
      </c>
      <c r="S1421" s="76">
        <f t="shared" si="136"/>
        <v>2.82</v>
      </c>
      <c r="T1421" s="38">
        <f>2.82/365*N1421+'Breakdown Log'!$H$28*P1421</f>
        <v>0.24723287671232874</v>
      </c>
      <c r="U1421" s="78">
        <f>2.82/365*O1421+'Breakdown Log'!$H$28*Q1421</f>
        <v>0</v>
      </c>
    </row>
    <row r="1422" spans="2:21" ht="14.4" customHeight="1" x14ac:dyDescent="0.4">
      <c r="B1422" s="30">
        <f t="shared" si="137"/>
        <v>1421</v>
      </c>
      <c r="C1422" s="2" t="s">
        <v>493</v>
      </c>
      <c r="D1422" s="2" t="s">
        <v>494</v>
      </c>
      <c r="E1422" s="2">
        <v>1100</v>
      </c>
      <c r="F1422" s="2" t="s">
        <v>493</v>
      </c>
      <c r="G1422" s="2">
        <v>1466</v>
      </c>
      <c r="H1422" s="2">
        <v>11</v>
      </c>
      <c r="I1422" s="2" t="s">
        <v>1293</v>
      </c>
      <c r="J1422" s="31">
        <v>42668</v>
      </c>
      <c r="K1422" s="31">
        <v>44347</v>
      </c>
      <c r="L1422" s="31">
        <v>44926</v>
      </c>
      <c r="M1422" s="2">
        <f t="shared" si="132"/>
        <v>580</v>
      </c>
      <c r="N1422" s="2">
        <f>IFERROR(VLOOKUP($G1422,'Breakdown Log'!$B$3:$E$940,2,FALSE),0)</f>
        <v>39</v>
      </c>
      <c r="O1422" s="2">
        <f>IFERROR(VLOOKUP($G1422,'Breakdown Log'!$B$3:$E$940,3,FALSE),0)</f>
        <v>0</v>
      </c>
      <c r="P1422" s="2">
        <f t="shared" si="133"/>
        <v>176</v>
      </c>
      <c r="Q1422" s="2">
        <f t="shared" si="134"/>
        <v>365</v>
      </c>
      <c r="R1422" s="38">
        <f t="shared" si="135"/>
        <v>1.6610958904109587</v>
      </c>
      <c r="S1422" s="76">
        <f t="shared" si="136"/>
        <v>2.82</v>
      </c>
      <c r="T1422" s="38">
        <f>2.82/365*N1422+'Breakdown Log'!$H$28*P1422</f>
        <v>0.30131506849315065</v>
      </c>
      <c r="U1422" s="78">
        <f>2.82/365*O1422+'Breakdown Log'!$H$28*Q1422</f>
        <v>0</v>
      </c>
    </row>
    <row r="1423" spans="2:21" ht="14.4" customHeight="1" x14ac:dyDescent="0.4">
      <c r="B1423" s="30">
        <f t="shared" si="137"/>
        <v>1422</v>
      </c>
      <c r="C1423" s="2" t="s">
        <v>493</v>
      </c>
      <c r="D1423" s="2" t="s">
        <v>494</v>
      </c>
      <c r="E1423" s="2">
        <v>1100</v>
      </c>
      <c r="F1423" s="2" t="s">
        <v>493</v>
      </c>
      <c r="G1423" s="2">
        <v>1467</v>
      </c>
      <c r="H1423" s="2">
        <v>12</v>
      </c>
      <c r="I1423" s="2" t="s">
        <v>1294</v>
      </c>
      <c r="J1423" s="31">
        <v>42949</v>
      </c>
      <c r="K1423" s="31">
        <v>44347</v>
      </c>
      <c r="L1423" s="31">
        <v>44926</v>
      </c>
      <c r="M1423" s="2">
        <f t="shared" si="132"/>
        <v>580</v>
      </c>
      <c r="N1423" s="2">
        <f>IFERROR(VLOOKUP($G1423,'Breakdown Log'!$B$3:$E$940,2,FALSE),0)</f>
        <v>69</v>
      </c>
      <c r="O1423" s="2">
        <f>IFERROR(VLOOKUP($G1423,'Breakdown Log'!$B$3:$E$940,3,FALSE),0)</f>
        <v>0</v>
      </c>
      <c r="P1423" s="2">
        <f t="shared" si="133"/>
        <v>146</v>
      </c>
      <c r="Q1423" s="2">
        <f t="shared" si="134"/>
        <v>365</v>
      </c>
      <c r="R1423" s="38">
        <f t="shared" si="135"/>
        <v>1.6610958904109587</v>
      </c>
      <c r="S1423" s="76">
        <f t="shared" si="136"/>
        <v>2.82</v>
      </c>
      <c r="T1423" s="38">
        <f>2.82/365*N1423+'Breakdown Log'!$H$28*P1423</f>
        <v>0.53309589041095884</v>
      </c>
      <c r="U1423" s="78">
        <f>2.82/365*O1423+'Breakdown Log'!$H$28*Q1423</f>
        <v>0</v>
      </c>
    </row>
    <row r="1424" spans="2:21" ht="14.4" customHeight="1" x14ac:dyDescent="0.4">
      <c r="B1424" s="30">
        <f t="shared" si="137"/>
        <v>1423</v>
      </c>
      <c r="C1424" s="2" t="s">
        <v>493</v>
      </c>
      <c r="D1424" s="2" t="s">
        <v>494</v>
      </c>
      <c r="E1424" s="2">
        <v>1100</v>
      </c>
      <c r="F1424" s="2" t="s">
        <v>493</v>
      </c>
      <c r="G1424" s="2">
        <v>1468</v>
      </c>
      <c r="H1424" s="2">
        <v>13</v>
      </c>
      <c r="I1424" s="2" t="s">
        <v>1295</v>
      </c>
      <c r="J1424" s="31">
        <v>42505</v>
      </c>
      <c r="K1424" s="31">
        <v>44347</v>
      </c>
      <c r="L1424" s="31">
        <v>44926</v>
      </c>
      <c r="M1424" s="2">
        <f t="shared" si="132"/>
        <v>580</v>
      </c>
      <c r="N1424" s="2">
        <f>IFERROR(VLOOKUP($G1424,'Breakdown Log'!$B$3:$E$940,2,FALSE),0)</f>
        <v>0</v>
      </c>
      <c r="O1424" s="2">
        <f>IFERROR(VLOOKUP($G1424,'Breakdown Log'!$B$3:$E$940,3,FALSE),0)</f>
        <v>0</v>
      </c>
      <c r="P1424" s="2">
        <f t="shared" si="133"/>
        <v>215</v>
      </c>
      <c r="Q1424" s="2">
        <f t="shared" si="134"/>
        <v>365</v>
      </c>
      <c r="R1424" s="38">
        <f t="shared" si="135"/>
        <v>1.6610958904109587</v>
      </c>
      <c r="S1424" s="76">
        <f t="shared" si="136"/>
        <v>2.82</v>
      </c>
      <c r="T1424" s="38">
        <f>2.82/365*N1424+'Breakdown Log'!$H$28*P1424</f>
        <v>0</v>
      </c>
      <c r="U1424" s="78">
        <f>2.82/365*O1424+'Breakdown Log'!$H$28*Q1424</f>
        <v>0</v>
      </c>
    </row>
    <row r="1425" spans="2:21" ht="14.4" customHeight="1" x14ac:dyDescent="0.4">
      <c r="B1425" s="30">
        <f t="shared" si="137"/>
        <v>1424</v>
      </c>
      <c r="C1425" s="2" t="s">
        <v>493</v>
      </c>
      <c r="D1425" s="2" t="s">
        <v>494</v>
      </c>
      <c r="E1425" s="2">
        <v>1100</v>
      </c>
      <c r="F1425" s="2" t="s">
        <v>493</v>
      </c>
      <c r="G1425" s="2">
        <v>1469</v>
      </c>
      <c r="H1425" s="2">
        <v>14</v>
      </c>
      <c r="I1425" s="2" t="s">
        <v>415</v>
      </c>
      <c r="J1425" s="31">
        <v>42949</v>
      </c>
      <c r="K1425" s="31">
        <v>44347</v>
      </c>
      <c r="L1425" s="31">
        <v>44926</v>
      </c>
      <c r="M1425" s="2">
        <f t="shared" si="132"/>
        <v>580</v>
      </c>
      <c r="N1425" s="2">
        <f>IFERROR(VLOOKUP($G1425,'Breakdown Log'!$B$3:$E$940,2,FALSE),0)</f>
        <v>0</v>
      </c>
      <c r="O1425" s="2">
        <f>IFERROR(VLOOKUP($G1425,'Breakdown Log'!$B$3:$E$940,3,FALSE),0)</f>
        <v>0</v>
      </c>
      <c r="P1425" s="2">
        <f t="shared" si="133"/>
        <v>215</v>
      </c>
      <c r="Q1425" s="2">
        <f t="shared" si="134"/>
        <v>365</v>
      </c>
      <c r="R1425" s="38">
        <f t="shared" si="135"/>
        <v>1.6610958904109587</v>
      </c>
      <c r="S1425" s="76">
        <f t="shared" si="136"/>
        <v>2.82</v>
      </c>
      <c r="T1425" s="38">
        <f>2.82/365*N1425+'Breakdown Log'!$H$28*P1425</f>
        <v>0</v>
      </c>
      <c r="U1425" s="78">
        <f>2.82/365*O1425+'Breakdown Log'!$H$28*Q1425</f>
        <v>0</v>
      </c>
    </row>
    <row r="1426" spans="2:21" ht="14.4" customHeight="1" x14ac:dyDescent="0.4">
      <c r="B1426" s="30">
        <f t="shared" si="137"/>
        <v>1425</v>
      </c>
      <c r="C1426" s="2" t="s">
        <v>493</v>
      </c>
      <c r="D1426" s="2" t="s">
        <v>494</v>
      </c>
      <c r="E1426" s="2">
        <v>1100</v>
      </c>
      <c r="F1426" s="2" t="s">
        <v>493</v>
      </c>
      <c r="G1426" s="2">
        <v>1470</v>
      </c>
      <c r="H1426" s="2">
        <v>15</v>
      </c>
      <c r="I1426" s="2" t="s">
        <v>1016</v>
      </c>
      <c r="J1426" s="31">
        <v>42502</v>
      </c>
      <c r="K1426" s="31">
        <v>44347</v>
      </c>
      <c r="L1426" s="31">
        <v>44926</v>
      </c>
      <c r="M1426" s="2">
        <f t="shared" si="132"/>
        <v>580</v>
      </c>
      <c r="N1426" s="2">
        <f>IFERROR(VLOOKUP($G1426,'Breakdown Log'!$B$3:$E$940,2,FALSE),0)</f>
        <v>0</v>
      </c>
      <c r="O1426" s="2">
        <f>IFERROR(VLOOKUP($G1426,'Breakdown Log'!$B$3:$E$940,3,FALSE),0)</f>
        <v>0</v>
      </c>
      <c r="P1426" s="2">
        <f t="shared" si="133"/>
        <v>215</v>
      </c>
      <c r="Q1426" s="2">
        <f t="shared" si="134"/>
        <v>365</v>
      </c>
      <c r="R1426" s="38">
        <f t="shared" si="135"/>
        <v>1.6610958904109587</v>
      </c>
      <c r="S1426" s="76">
        <f t="shared" si="136"/>
        <v>2.82</v>
      </c>
      <c r="T1426" s="38">
        <f>2.82/365*N1426+'Breakdown Log'!$H$28*P1426</f>
        <v>0</v>
      </c>
      <c r="U1426" s="78">
        <f>2.82/365*O1426+'Breakdown Log'!$H$28*Q1426</f>
        <v>0</v>
      </c>
    </row>
    <row r="1427" spans="2:21" ht="14.4" customHeight="1" x14ac:dyDescent="0.4">
      <c r="B1427" s="30">
        <f t="shared" si="137"/>
        <v>1426</v>
      </c>
      <c r="C1427" s="2" t="s">
        <v>493</v>
      </c>
      <c r="D1427" s="2" t="s">
        <v>494</v>
      </c>
      <c r="E1427" s="2">
        <v>1100</v>
      </c>
      <c r="F1427" s="2" t="s">
        <v>493</v>
      </c>
      <c r="G1427" s="2">
        <v>1471</v>
      </c>
      <c r="H1427" s="2">
        <v>16</v>
      </c>
      <c r="I1427" s="2" t="s">
        <v>1296</v>
      </c>
      <c r="J1427" s="31">
        <v>42927</v>
      </c>
      <c r="K1427" s="31">
        <v>44347</v>
      </c>
      <c r="L1427" s="31">
        <v>44926</v>
      </c>
      <c r="M1427" s="2">
        <f t="shared" si="132"/>
        <v>580</v>
      </c>
      <c r="N1427" s="2">
        <f>IFERROR(VLOOKUP($G1427,'Breakdown Log'!$B$3:$E$940,2,FALSE),0)</f>
        <v>0</v>
      </c>
      <c r="O1427" s="2">
        <f>IFERROR(VLOOKUP($G1427,'Breakdown Log'!$B$3:$E$940,3,FALSE),0)</f>
        <v>0</v>
      </c>
      <c r="P1427" s="2">
        <f t="shared" si="133"/>
        <v>215</v>
      </c>
      <c r="Q1427" s="2">
        <f t="shared" si="134"/>
        <v>365</v>
      </c>
      <c r="R1427" s="38">
        <f t="shared" si="135"/>
        <v>1.6610958904109587</v>
      </c>
      <c r="S1427" s="76">
        <f t="shared" si="136"/>
        <v>2.82</v>
      </c>
      <c r="T1427" s="38">
        <f>2.82/365*N1427+'Breakdown Log'!$H$28*P1427</f>
        <v>0</v>
      </c>
      <c r="U1427" s="78">
        <f>2.82/365*O1427+'Breakdown Log'!$H$28*Q1427</f>
        <v>0</v>
      </c>
    </row>
    <row r="1428" spans="2:21" ht="14.4" customHeight="1" x14ac:dyDescent="0.4">
      <c r="B1428" s="30">
        <f t="shared" si="137"/>
        <v>1427</v>
      </c>
      <c r="C1428" s="2" t="s">
        <v>493</v>
      </c>
      <c r="D1428" s="2" t="s">
        <v>494</v>
      </c>
      <c r="E1428" s="2">
        <v>1100</v>
      </c>
      <c r="F1428" s="2" t="s">
        <v>493</v>
      </c>
      <c r="G1428" s="2">
        <v>1472</v>
      </c>
      <c r="H1428" s="2">
        <v>17</v>
      </c>
      <c r="I1428" s="2" t="s">
        <v>1297</v>
      </c>
      <c r="J1428" s="31">
        <v>42439</v>
      </c>
      <c r="K1428" s="31">
        <v>44347</v>
      </c>
      <c r="L1428" s="31">
        <v>44926</v>
      </c>
      <c r="M1428" s="2">
        <f t="shared" si="132"/>
        <v>580</v>
      </c>
      <c r="N1428" s="2">
        <f>IFERROR(VLOOKUP($G1428,'Breakdown Log'!$B$3:$E$940,2,FALSE),0)</f>
        <v>0</v>
      </c>
      <c r="O1428" s="2">
        <f>IFERROR(VLOOKUP($G1428,'Breakdown Log'!$B$3:$E$940,3,FALSE),0)</f>
        <v>0</v>
      </c>
      <c r="P1428" s="2">
        <f t="shared" si="133"/>
        <v>215</v>
      </c>
      <c r="Q1428" s="2">
        <f t="shared" si="134"/>
        <v>365</v>
      </c>
      <c r="R1428" s="38">
        <f t="shared" si="135"/>
        <v>1.6610958904109587</v>
      </c>
      <c r="S1428" s="76">
        <f t="shared" si="136"/>
        <v>2.82</v>
      </c>
      <c r="T1428" s="38">
        <f>2.82/365*N1428+'Breakdown Log'!$H$28*P1428</f>
        <v>0</v>
      </c>
      <c r="U1428" s="78">
        <f>2.82/365*O1428+'Breakdown Log'!$H$28*Q1428</f>
        <v>0</v>
      </c>
    </row>
    <row r="1429" spans="2:21" ht="14.4" customHeight="1" x14ac:dyDescent="0.4">
      <c r="B1429" s="30">
        <f t="shared" si="137"/>
        <v>1428</v>
      </c>
      <c r="C1429" s="2" t="s">
        <v>493</v>
      </c>
      <c r="D1429" s="2" t="s">
        <v>494</v>
      </c>
      <c r="E1429" s="2">
        <v>1100</v>
      </c>
      <c r="F1429" s="2" t="s">
        <v>493</v>
      </c>
      <c r="G1429" s="2">
        <v>1473</v>
      </c>
      <c r="H1429" s="2">
        <v>18</v>
      </c>
      <c r="I1429" s="2" t="s">
        <v>1298</v>
      </c>
      <c r="J1429" s="31">
        <v>42652</v>
      </c>
      <c r="K1429" s="31">
        <v>44347</v>
      </c>
      <c r="L1429" s="31">
        <v>44926</v>
      </c>
      <c r="M1429" s="2">
        <f t="shared" si="132"/>
        <v>580</v>
      </c>
      <c r="N1429" s="2">
        <f>IFERROR(VLOOKUP($G1429,'Breakdown Log'!$B$3:$E$940,2,FALSE),0)</f>
        <v>0</v>
      </c>
      <c r="O1429" s="2">
        <f>IFERROR(VLOOKUP($G1429,'Breakdown Log'!$B$3:$E$940,3,FALSE),0)</f>
        <v>0</v>
      </c>
      <c r="P1429" s="2">
        <f t="shared" si="133"/>
        <v>215</v>
      </c>
      <c r="Q1429" s="2">
        <f t="shared" si="134"/>
        <v>365</v>
      </c>
      <c r="R1429" s="38">
        <f t="shared" si="135"/>
        <v>1.6610958904109587</v>
      </c>
      <c r="S1429" s="76">
        <f t="shared" si="136"/>
        <v>2.82</v>
      </c>
      <c r="T1429" s="38">
        <f>2.82/365*N1429+'Breakdown Log'!$H$28*P1429</f>
        <v>0</v>
      </c>
      <c r="U1429" s="78">
        <f>2.82/365*O1429+'Breakdown Log'!$H$28*Q1429</f>
        <v>0</v>
      </c>
    </row>
    <row r="1430" spans="2:21" ht="14.4" customHeight="1" x14ac:dyDescent="0.4">
      <c r="B1430" s="30">
        <f t="shared" si="137"/>
        <v>1429</v>
      </c>
      <c r="C1430" s="2" t="s">
        <v>493</v>
      </c>
      <c r="D1430" s="2" t="s">
        <v>494</v>
      </c>
      <c r="E1430" s="2">
        <v>1100</v>
      </c>
      <c r="F1430" s="2" t="s">
        <v>493</v>
      </c>
      <c r="G1430" s="2">
        <v>1474</v>
      </c>
      <c r="H1430" s="2">
        <v>19</v>
      </c>
      <c r="I1430" s="2" t="s">
        <v>1299</v>
      </c>
      <c r="J1430" s="31">
        <v>42592</v>
      </c>
      <c r="K1430" s="31">
        <v>44347</v>
      </c>
      <c r="L1430" s="31">
        <v>44926</v>
      </c>
      <c r="M1430" s="2">
        <f t="shared" si="132"/>
        <v>580</v>
      </c>
      <c r="N1430" s="2">
        <f>IFERROR(VLOOKUP($G1430,'Breakdown Log'!$B$3:$E$940,2,FALSE),0)</f>
        <v>39</v>
      </c>
      <c r="O1430" s="2">
        <f>IFERROR(VLOOKUP($G1430,'Breakdown Log'!$B$3:$E$940,3,FALSE),0)</f>
        <v>0</v>
      </c>
      <c r="P1430" s="2">
        <f t="shared" si="133"/>
        <v>176</v>
      </c>
      <c r="Q1430" s="2">
        <f t="shared" si="134"/>
        <v>365</v>
      </c>
      <c r="R1430" s="38">
        <f t="shared" si="135"/>
        <v>1.6610958904109587</v>
      </c>
      <c r="S1430" s="76">
        <f t="shared" si="136"/>
        <v>2.82</v>
      </c>
      <c r="T1430" s="38">
        <f>2.82/365*N1430+'Breakdown Log'!$H$28*P1430</f>
        <v>0.30131506849315065</v>
      </c>
      <c r="U1430" s="78">
        <f>2.82/365*O1430+'Breakdown Log'!$H$28*Q1430</f>
        <v>0</v>
      </c>
    </row>
    <row r="1431" spans="2:21" ht="14.4" customHeight="1" x14ac:dyDescent="0.4">
      <c r="B1431" s="30">
        <f t="shared" si="137"/>
        <v>1430</v>
      </c>
      <c r="C1431" s="2" t="s">
        <v>493</v>
      </c>
      <c r="D1431" s="2" t="s">
        <v>494</v>
      </c>
      <c r="E1431" s="2">
        <v>1100</v>
      </c>
      <c r="F1431" s="2" t="s">
        <v>493</v>
      </c>
      <c r="G1431" s="2">
        <v>1475</v>
      </c>
      <c r="H1431" s="2">
        <v>20</v>
      </c>
      <c r="I1431" s="2" t="s">
        <v>1300</v>
      </c>
      <c r="J1431" s="31">
        <v>42927</v>
      </c>
      <c r="K1431" s="31">
        <v>44347</v>
      </c>
      <c r="L1431" s="31">
        <v>44926</v>
      </c>
      <c r="M1431" s="2">
        <f t="shared" si="132"/>
        <v>580</v>
      </c>
      <c r="N1431" s="2">
        <f>IFERROR(VLOOKUP($G1431,'Breakdown Log'!$B$3:$E$940,2,FALSE),0)</f>
        <v>68</v>
      </c>
      <c r="O1431" s="2">
        <f>IFERROR(VLOOKUP($G1431,'Breakdown Log'!$B$3:$E$940,3,FALSE),0)</f>
        <v>0</v>
      </c>
      <c r="P1431" s="2">
        <f t="shared" si="133"/>
        <v>147</v>
      </c>
      <c r="Q1431" s="2">
        <f t="shared" si="134"/>
        <v>365</v>
      </c>
      <c r="R1431" s="38">
        <f t="shared" si="135"/>
        <v>1.6610958904109587</v>
      </c>
      <c r="S1431" s="76">
        <f t="shared" si="136"/>
        <v>2.82</v>
      </c>
      <c r="T1431" s="38">
        <f>2.82/365*N1431+'Breakdown Log'!$H$28*P1431</f>
        <v>0.52536986301369859</v>
      </c>
      <c r="U1431" s="78">
        <f>2.82/365*O1431+'Breakdown Log'!$H$28*Q1431</f>
        <v>0</v>
      </c>
    </row>
    <row r="1432" spans="2:21" ht="14.4" customHeight="1" x14ac:dyDescent="0.4">
      <c r="B1432" s="30">
        <f t="shared" si="137"/>
        <v>1431</v>
      </c>
      <c r="C1432" s="2" t="s">
        <v>493</v>
      </c>
      <c r="D1432" s="2" t="s">
        <v>494</v>
      </c>
      <c r="E1432" s="2">
        <v>1100</v>
      </c>
      <c r="F1432" s="2" t="s">
        <v>493</v>
      </c>
      <c r="G1432" s="2">
        <v>1476</v>
      </c>
      <c r="H1432" s="2">
        <v>21</v>
      </c>
      <c r="I1432" s="2" t="s">
        <v>1301</v>
      </c>
      <c r="J1432" s="31">
        <v>42592</v>
      </c>
      <c r="K1432" s="31">
        <v>44347</v>
      </c>
      <c r="L1432" s="31">
        <v>44926</v>
      </c>
      <c r="M1432" s="2">
        <f t="shared" si="132"/>
        <v>580</v>
      </c>
      <c r="N1432" s="2">
        <f>IFERROR(VLOOKUP($G1432,'Breakdown Log'!$B$3:$E$940,2,FALSE),0)</f>
        <v>33</v>
      </c>
      <c r="O1432" s="2">
        <f>IFERROR(VLOOKUP($G1432,'Breakdown Log'!$B$3:$E$940,3,FALSE),0)</f>
        <v>0</v>
      </c>
      <c r="P1432" s="2">
        <f t="shared" si="133"/>
        <v>182</v>
      </c>
      <c r="Q1432" s="2">
        <f t="shared" si="134"/>
        <v>365</v>
      </c>
      <c r="R1432" s="38">
        <f t="shared" si="135"/>
        <v>1.6610958904109587</v>
      </c>
      <c r="S1432" s="76">
        <f t="shared" si="136"/>
        <v>2.82</v>
      </c>
      <c r="T1432" s="38">
        <f>2.82/365*N1432+'Breakdown Log'!$H$28*P1432</f>
        <v>0.25495890410958899</v>
      </c>
      <c r="U1432" s="78">
        <f>2.82/365*O1432+'Breakdown Log'!$H$28*Q1432</f>
        <v>0</v>
      </c>
    </row>
    <row r="1433" spans="2:21" ht="14.4" customHeight="1" x14ac:dyDescent="0.4">
      <c r="B1433" s="30">
        <f t="shared" si="137"/>
        <v>1432</v>
      </c>
      <c r="C1433" s="2" t="s">
        <v>493</v>
      </c>
      <c r="D1433" s="2" t="s">
        <v>494</v>
      </c>
      <c r="E1433" s="2">
        <v>1100</v>
      </c>
      <c r="F1433" s="2" t="s">
        <v>493</v>
      </c>
      <c r="G1433" s="2">
        <v>1477</v>
      </c>
      <c r="H1433" s="2">
        <v>22</v>
      </c>
      <c r="I1433" s="2" t="s">
        <v>1302</v>
      </c>
      <c r="J1433" s="31">
        <v>42950</v>
      </c>
      <c r="K1433" s="31">
        <v>44347</v>
      </c>
      <c r="L1433" s="31">
        <v>44926</v>
      </c>
      <c r="M1433" s="2">
        <f t="shared" si="132"/>
        <v>580</v>
      </c>
      <c r="N1433" s="2">
        <f>IFERROR(VLOOKUP($G1433,'Breakdown Log'!$B$3:$E$940,2,FALSE),0)</f>
        <v>62</v>
      </c>
      <c r="O1433" s="2">
        <f>IFERROR(VLOOKUP($G1433,'Breakdown Log'!$B$3:$E$940,3,FALSE),0)</f>
        <v>0</v>
      </c>
      <c r="P1433" s="2">
        <f t="shared" si="133"/>
        <v>153</v>
      </c>
      <c r="Q1433" s="2">
        <f t="shared" si="134"/>
        <v>365</v>
      </c>
      <c r="R1433" s="38">
        <f t="shared" si="135"/>
        <v>1.6610958904109587</v>
      </c>
      <c r="S1433" s="76">
        <f t="shared" si="136"/>
        <v>2.82</v>
      </c>
      <c r="T1433" s="38">
        <f>2.82/365*N1433+'Breakdown Log'!$H$28*P1433</f>
        <v>0.47901369863013693</v>
      </c>
      <c r="U1433" s="78">
        <f>2.82/365*O1433+'Breakdown Log'!$H$28*Q1433</f>
        <v>0</v>
      </c>
    </row>
    <row r="1434" spans="2:21" ht="14.4" customHeight="1" x14ac:dyDescent="0.4">
      <c r="B1434" s="30">
        <f t="shared" si="137"/>
        <v>1433</v>
      </c>
      <c r="C1434" s="2" t="s">
        <v>493</v>
      </c>
      <c r="D1434" s="2" t="s">
        <v>494</v>
      </c>
      <c r="E1434" s="2">
        <v>1100</v>
      </c>
      <c r="F1434" s="2" t="s">
        <v>493</v>
      </c>
      <c r="G1434" s="2">
        <v>1478</v>
      </c>
      <c r="H1434" s="2">
        <v>23</v>
      </c>
      <c r="I1434" s="2" t="s">
        <v>1303</v>
      </c>
      <c r="J1434" s="31">
        <v>42593</v>
      </c>
      <c r="K1434" s="31">
        <v>44347</v>
      </c>
      <c r="L1434" s="31">
        <v>44926</v>
      </c>
      <c r="M1434" s="2">
        <f t="shared" si="132"/>
        <v>580</v>
      </c>
      <c r="N1434" s="2">
        <f>IFERROR(VLOOKUP($G1434,'Breakdown Log'!$B$3:$E$940,2,FALSE),0)</f>
        <v>153</v>
      </c>
      <c r="O1434" s="2">
        <f>IFERROR(VLOOKUP($G1434,'Breakdown Log'!$B$3:$E$940,3,FALSE),0)</f>
        <v>0</v>
      </c>
      <c r="P1434" s="2">
        <f t="shared" si="133"/>
        <v>62</v>
      </c>
      <c r="Q1434" s="2">
        <f t="shared" si="134"/>
        <v>365</v>
      </c>
      <c r="R1434" s="38">
        <f t="shared" si="135"/>
        <v>1.6610958904109587</v>
      </c>
      <c r="S1434" s="76">
        <f t="shared" si="136"/>
        <v>2.82</v>
      </c>
      <c r="T1434" s="38">
        <f>2.82/365*N1434+'Breakdown Log'!$H$28*P1434</f>
        <v>1.1820821917808217</v>
      </c>
      <c r="U1434" s="78">
        <f>2.82/365*O1434+'Breakdown Log'!$H$28*Q1434</f>
        <v>0</v>
      </c>
    </row>
    <row r="1435" spans="2:21" ht="14.4" customHeight="1" x14ac:dyDescent="0.4">
      <c r="B1435" s="30">
        <f t="shared" si="137"/>
        <v>1434</v>
      </c>
      <c r="C1435" s="2" t="s">
        <v>493</v>
      </c>
      <c r="D1435" s="2" t="s">
        <v>494</v>
      </c>
      <c r="E1435" s="2">
        <v>1100</v>
      </c>
      <c r="F1435" s="2" t="s">
        <v>493</v>
      </c>
      <c r="G1435" s="2">
        <v>1479</v>
      </c>
      <c r="H1435" s="2">
        <v>24</v>
      </c>
      <c r="I1435" s="2" t="s">
        <v>1304</v>
      </c>
      <c r="J1435" s="31">
        <v>42979</v>
      </c>
      <c r="K1435" s="31">
        <v>44347</v>
      </c>
      <c r="L1435" s="31">
        <v>44926</v>
      </c>
      <c r="M1435" s="2">
        <f t="shared" si="132"/>
        <v>580</v>
      </c>
      <c r="N1435" s="2">
        <f>IFERROR(VLOOKUP($G1435,'Breakdown Log'!$B$3:$E$940,2,FALSE),0)</f>
        <v>0</v>
      </c>
      <c r="O1435" s="2">
        <f>IFERROR(VLOOKUP($G1435,'Breakdown Log'!$B$3:$E$940,3,FALSE),0)</f>
        <v>0</v>
      </c>
      <c r="P1435" s="2">
        <f t="shared" si="133"/>
        <v>215</v>
      </c>
      <c r="Q1435" s="2">
        <f t="shared" si="134"/>
        <v>365</v>
      </c>
      <c r="R1435" s="38">
        <f t="shared" si="135"/>
        <v>1.6610958904109587</v>
      </c>
      <c r="S1435" s="76">
        <f t="shared" si="136"/>
        <v>2.82</v>
      </c>
      <c r="T1435" s="38">
        <f>2.82/365*N1435+'Breakdown Log'!$H$28*P1435</f>
        <v>0</v>
      </c>
      <c r="U1435" s="78">
        <f>2.82/365*O1435+'Breakdown Log'!$H$28*Q1435</f>
        <v>0</v>
      </c>
    </row>
    <row r="1436" spans="2:21" ht="14.4" customHeight="1" x14ac:dyDescent="0.4">
      <c r="B1436" s="30">
        <f t="shared" si="137"/>
        <v>1435</v>
      </c>
      <c r="C1436" s="2" t="s">
        <v>493</v>
      </c>
      <c r="D1436" s="2" t="s">
        <v>494</v>
      </c>
      <c r="E1436" s="2">
        <v>1100</v>
      </c>
      <c r="F1436" s="2" t="s">
        <v>493</v>
      </c>
      <c r="G1436" s="2">
        <v>1480</v>
      </c>
      <c r="H1436" s="2">
        <v>25</v>
      </c>
      <c r="I1436" s="2" t="s">
        <v>1305</v>
      </c>
      <c r="J1436" s="31">
        <v>42979</v>
      </c>
      <c r="K1436" s="31">
        <v>44347</v>
      </c>
      <c r="L1436" s="31">
        <v>44926</v>
      </c>
      <c r="M1436" s="2">
        <f t="shared" si="132"/>
        <v>580</v>
      </c>
      <c r="N1436" s="2">
        <f>IFERROR(VLOOKUP($G1436,'Breakdown Log'!$B$3:$E$940,2,FALSE),0)</f>
        <v>0</v>
      </c>
      <c r="O1436" s="2">
        <f>IFERROR(VLOOKUP($G1436,'Breakdown Log'!$B$3:$E$940,3,FALSE),0)</f>
        <v>0</v>
      </c>
      <c r="P1436" s="2">
        <f t="shared" si="133"/>
        <v>215</v>
      </c>
      <c r="Q1436" s="2">
        <f t="shared" si="134"/>
        <v>365</v>
      </c>
      <c r="R1436" s="38">
        <f t="shared" si="135"/>
        <v>1.6610958904109587</v>
      </c>
      <c r="S1436" s="76">
        <f t="shared" si="136"/>
        <v>2.82</v>
      </c>
      <c r="T1436" s="38">
        <f>2.82/365*N1436+'Breakdown Log'!$H$28*P1436</f>
        <v>0</v>
      </c>
      <c r="U1436" s="78">
        <f>2.82/365*O1436+'Breakdown Log'!$H$28*Q1436</f>
        <v>0</v>
      </c>
    </row>
    <row r="1437" spans="2:21" ht="14.4" customHeight="1" x14ac:dyDescent="0.4">
      <c r="B1437" s="30">
        <f t="shared" si="137"/>
        <v>1436</v>
      </c>
      <c r="C1437" s="2" t="s">
        <v>493</v>
      </c>
      <c r="D1437" s="2" t="s">
        <v>494</v>
      </c>
      <c r="E1437" s="2">
        <v>1100</v>
      </c>
      <c r="F1437" s="2" t="s">
        <v>493</v>
      </c>
      <c r="G1437" s="2">
        <v>1481</v>
      </c>
      <c r="H1437" s="2">
        <v>26</v>
      </c>
      <c r="I1437" s="2" t="s">
        <v>1306</v>
      </c>
      <c r="J1437" s="31">
        <v>42705</v>
      </c>
      <c r="K1437" s="31">
        <v>44347</v>
      </c>
      <c r="L1437" s="31">
        <v>44926</v>
      </c>
      <c r="M1437" s="2">
        <f t="shared" si="132"/>
        <v>580</v>
      </c>
      <c r="N1437" s="2">
        <f>IFERROR(VLOOKUP($G1437,'Breakdown Log'!$B$3:$E$940,2,FALSE),0)</f>
        <v>39</v>
      </c>
      <c r="O1437" s="2">
        <f>IFERROR(VLOOKUP($G1437,'Breakdown Log'!$B$3:$E$940,3,FALSE),0)</f>
        <v>0</v>
      </c>
      <c r="P1437" s="2">
        <f t="shared" si="133"/>
        <v>176</v>
      </c>
      <c r="Q1437" s="2">
        <f t="shared" si="134"/>
        <v>365</v>
      </c>
      <c r="R1437" s="38">
        <f t="shared" si="135"/>
        <v>1.6610958904109587</v>
      </c>
      <c r="S1437" s="76">
        <f t="shared" si="136"/>
        <v>2.82</v>
      </c>
      <c r="T1437" s="38">
        <f>2.82/365*N1437+'Breakdown Log'!$H$28*P1437</f>
        <v>0.30131506849315065</v>
      </c>
      <c r="U1437" s="78">
        <f>2.82/365*O1437+'Breakdown Log'!$H$28*Q1437</f>
        <v>0</v>
      </c>
    </row>
    <row r="1438" spans="2:21" ht="14.4" customHeight="1" x14ac:dyDescent="0.4">
      <c r="B1438" s="30">
        <f t="shared" si="137"/>
        <v>1437</v>
      </c>
      <c r="C1438" s="2" t="s">
        <v>493</v>
      </c>
      <c r="D1438" s="2" t="s">
        <v>494</v>
      </c>
      <c r="E1438" s="2">
        <v>1100</v>
      </c>
      <c r="F1438" s="2" t="s">
        <v>493</v>
      </c>
      <c r="G1438" s="2">
        <v>1482</v>
      </c>
      <c r="H1438" s="2">
        <v>27</v>
      </c>
      <c r="I1438" s="2" t="s">
        <v>1307</v>
      </c>
      <c r="J1438" s="31">
        <v>42501</v>
      </c>
      <c r="K1438" s="31">
        <v>44347</v>
      </c>
      <c r="L1438" s="31">
        <v>44926</v>
      </c>
      <c r="M1438" s="2">
        <f t="shared" si="132"/>
        <v>580</v>
      </c>
      <c r="N1438" s="2">
        <f>IFERROR(VLOOKUP($G1438,'Breakdown Log'!$B$3:$E$940,2,FALSE),0)</f>
        <v>32</v>
      </c>
      <c r="O1438" s="2">
        <f>IFERROR(VLOOKUP($G1438,'Breakdown Log'!$B$3:$E$940,3,FALSE),0)</f>
        <v>0</v>
      </c>
      <c r="P1438" s="2">
        <f t="shared" si="133"/>
        <v>183</v>
      </c>
      <c r="Q1438" s="2">
        <f t="shared" si="134"/>
        <v>365</v>
      </c>
      <c r="R1438" s="38">
        <f t="shared" si="135"/>
        <v>1.6610958904109587</v>
      </c>
      <c r="S1438" s="76">
        <f t="shared" si="136"/>
        <v>2.82</v>
      </c>
      <c r="T1438" s="38">
        <f>2.82/365*N1438+'Breakdown Log'!$H$28*P1438</f>
        <v>0.24723287671232874</v>
      </c>
      <c r="U1438" s="78">
        <f>2.82/365*O1438+'Breakdown Log'!$H$28*Q1438</f>
        <v>0</v>
      </c>
    </row>
    <row r="1439" spans="2:21" ht="14.4" customHeight="1" x14ac:dyDescent="0.4">
      <c r="B1439" s="30">
        <f t="shared" si="137"/>
        <v>1438</v>
      </c>
      <c r="C1439" s="2" t="s">
        <v>493</v>
      </c>
      <c r="D1439" s="2" t="s">
        <v>494</v>
      </c>
      <c r="E1439" s="2">
        <v>1100</v>
      </c>
      <c r="F1439" s="2" t="s">
        <v>493</v>
      </c>
      <c r="G1439" s="2">
        <v>1483</v>
      </c>
      <c r="H1439" s="2">
        <v>28</v>
      </c>
      <c r="I1439" s="2" t="s">
        <v>1289</v>
      </c>
      <c r="J1439" s="31">
        <v>42898</v>
      </c>
      <c r="K1439" s="31">
        <v>44347</v>
      </c>
      <c r="L1439" s="31">
        <v>44926</v>
      </c>
      <c r="M1439" s="2">
        <f t="shared" si="132"/>
        <v>580</v>
      </c>
      <c r="N1439" s="2">
        <f>IFERROR(VLOOKUP($G1439,'Breakdown Log'!$B$3:$E$940,2,FALSE),0)</f>
        <v>55</v>
      </c>
      <c r="O1439" s="2">
        <f>IFERROR(VLOOKUP($G1439,'Breakdown Log'!$B$3:$E$940,3,FALSE),0)</f>
        <v>0</v>
      </c>
      <c r="P1439" s="2">
        <f t="shared" si="133"/>
        <v>160</v>
      </c>
      <c r="Q1439" s="2">
        <f t="shared" si="134"/>
        <v>365</v>
      </c>
      <c r="R1439" s="38">
        <f t="shared" si="135"/>
        <v>1.6610958904109587</v>
      </c>
      <c r="S1439" s="76">
        <f t="shared" si="136"/>
        <v>2.82</v>
      </c>
      <c r="T1439" s="38">
        <f>2.82/365*N1439+'Breakdown Log'!$H$28*P1439</f>
        <v>0.42493150684931502</v>
      </c>
      <c r="U1439" s="78">
        <f>2.82/365*O1439+'Breakdown Log'!$H$28*Q1439</f>
        <v>0</v>
      </c>
    </row>
    <row r="1440" spans="2:21" ht="14.4" customHeight="1" x14ac:dyDescent="0.4">
      <c r="B1440" s="30">
        <f t="shared" si="137"/>
        <v>1439</v>
      </c>
      <c r="C1440" s="2" t="s">
        <v>493</v>
      </c>
      <c r="D1440" s="2" t="s">
        <v>494</v>
      </c>
      <c r="E1440" s="2">
        <v>1100</v>
      </c>
      <c r="F1440" s="2" t="s">
        <v>493</v>
      </c>
      <c r="G1440" s="2">
        <v>1484</v>
      </c>
      <c r="H1440" s="2">
        <v>29</v>
      </c>
      <c r="I1440" s="2" t="s">
        <v>1308</v>
      </c>
      <c r="J1440" s="31">
        <v>42898</v>
      </c>
      <c r="K1440" s="31">
        <v>44347</v>
      </c>
      <c r="L1440" s="31">
        <v>44926</v>
      </c>
      <c r="M1440" s="2">
        <f t="shared" si="132"/>
        <v>580</v>
      </c>
      <c r="N1440" s="2">
        <f>IFERROR(VLOOKUP($G1440,'Breakdown Log'!$B$3:$E$940,2,FALSE),0)</f>
        <v>0</v>
      </c>
      <c r="O1440" s="2">
        <f>IFERROR(VLOOKUP($G1440,'Breakdown Log'!$B$3:$E$940,3,FALSE),0)</f>
        <v>0</v>
      </c>
      <c r="P1440" s="2">
        <f t="shared" si="133"/>
        <v>215</v>
      </c>
      <c r="Q1440" s="2">
        <f t="shared" si="134"/>
        <v>365</v>
      </c>
      <c r="R1440" s="38">
        <f t="shared" si="135"/>
        <v>1.6610958904109587</v>
      </c>
      <c r="S1440" s="76">
        <f t="shared" si="136"/>
        <v>2.82</v>
      </c>
      <c r="T1440" s="38">
        <f>2.82/365*N1440+'Breakdown Log'!$H$28*P1440</f>
        <v>0</v>
      </c>
      <c r="U1440" s="78">
        <f>2.82/365*O1440+'Breakdown Log'!$H$28*Q1440</f>
        <v>0</v>
      </c>
    </row>
    <row r="1441" spans="2:21" ht="14.4" customHeight="1" x14ac:dyDescent="0.4">
      <c r="B1441" s="30">
        <f t="shared" si="137"/>
        <v>1440</v>
      </c>
      <c r="C1441" s="2" t="s">
        <v>36</v>
      </c>
      <c r="D1441" s="2" t="s">
        <v>67</v>
      </c>
      <c r="E1441" s="2">
        <v>928</v>
      </c>
      <c r="F1441" s="2" t="s">
        <v>67</v>
      </c>
      <c r="G1441" s="2">
        <v>1492</v>
      </c>
      <c r="H1441" s="2">
        <v>1</v>
      </c>
      <c r="I1441" s="2" t="s">
        <v>552</v>
      </c>
      <c r="J1441" s="31">
        <v>42402</v>
      </c>
      <c r="K1441" s="31">
        <v>44347</v>
      </c>
      <c r="L1441" s="31">
        <v>44926</v>
      </c>
      <c r="M1441" s="2">
        <f t="shared" si="132"/>
        <v>580</v>
      </c>
      <c r="N1441" s="2">
        <f>IFERROR(VLOOKUP($G1441,'Breakdown Log'!$B$3:$E$940,2,FALSE),0)</f>
        <v>0</v>
      </c>
      <c r="O1441" s="2">
        <f>IFERROR(VLOOKUP($G1441,'Breakdown Log'!$B$3:$E$940,3,FALSE),0)</f>
        <v>0</v>
      </c>
      <c r="P1441" s="2">
        <f t="shared" si="133"/>
        <v>215</v>
      </c>
      <c r="Q1441" s="2">
        <f t="shared" si="134"/>
        <v>365</v>
      </c>
      <c r="R1441" s="38">
        <f t="shared" si="135"/>
        <v>1.6610958904109587</v>
      </c>
      <c r="S1441" s="76">
        <f t="shared" si="136"/>
        <v>2.82</v>
      </c>
      <c r="T1441" s="38">
        <f>2.82/365*N1441+'Breakdown Log'!$H$28*P1441</f>
        <v>0</v>
      </c>
      <c r="U1441" s="78">
        <f>2.82/365*O1441+'Breakdown Log'!$H$28*Q1441</f>
        <v>0</v>
      </c>
    </row>
    <row r="1442" spans="2:21" ht="14.4" customHeight="1" x14ac:dyDescent="0.4">
      <c r="B1442" s="30">
        <f t="shared" si="137"/>
        <v>1441</v>
      </c>
      <c r="C1442" s="2" t="s">
        <v>36</v>
      </c>
      <c r="D1442" s="2" t="s">
        <v>67</v>
      </c>
      <c r="E1442" s="2">
        <v>928</v>
      </c>
      <c r="F1442" s="2" t="s">
        <v>67</v>
      </c>
      <c r="G1442" s="2">
        <v>1493</v>
      </c>
      <c r="H1442" s="2">
        <v>2</v>
      </c>
      <c r="I1442" s="2" t="s">
        <v>784</v>
      </c>
      <c r="J1442" s="31">
        <v>42676</v>
      </c>
      <c r="K1442" s="31">
        <v>44347</v>
      </c>
      <c r="L1442" s="31">
        <v>44926</v>
      </c>
      <c r="M1442" s="2">
        <f t="shared" si="132"/>
        <v>580</v>
      </c>
      <c r="N1442" s="2">
        <f>IFERROR(VLOOKUP($G1442,'Breakdown Log'!$B$3:$E$940,2,FALSE),0)</f>
        <v>0</v>
      </c>
      <c r="O1442" s="2">
        <f>IFERROR(VLOOKUP($G1442,'Breakdown Log'!$B$3:$E$940,3,FALSE),0)</f>
        <v>0</v>
      </c>
      <c r="P1442" s="2">
        <f t="shared" si="133"/>
        <v>215</v>
      </c>
      <c r="Q1442" s="2">
        <f t="shared" si="134"/>
        <v>365</v>
      </c>
      <c r="R1442" s="38">
        <f t="shared" si="135"/>
        <v>1.6610958904109587</v>
      </c>
      <c r="S1442" s="76">
        <f t="shared" si="136"/>
        <v>2.82</v>
      </c>
      <c r="T1442" s="38">
        <f>2.82/365*N1442+'Breakdown Log'!$H$28*P1442</f>
        <v>0</v>
      </c>
      <c r="U1442" s="78">
        <f>2.82/365*O1442+'Breakdown Log'!$H$28*Q1442</f>
        <v>0</v>
      </c>
    </row>
    <row r="1443" spans="2:21" ht="14.4" customHeight="1" x14ac:dyDescent="0.4">
      <c r="B1443" s="30">
        <f t="shared" si="137"/>
        <v>1442</v>
      </c>
      <c r="C1443" s="2" t="s">
        <v>36</v>
      </c>
      <c r="D1443" s="2" t="s">
        <v>67</v>
      </c>
      <c r="E1443" s="2">
        <v>928</v>
      </c>
      <c r="F1443" s="2" t="s">
        <v>67</v>
      </c>
      <c r="G1443" s="2">
        <v>1494</v>
      </c>
      <c r="H1443" s="2">
        <v>4</v>
      </c>
      <c r="I1443" s="2" t="s">
        <v>1311</v>
      </c>
      <c r="J1443" s="31">
        <v>42429</v>
      </c>
      <c r="K1443" s="31">
        <v>44347</v>
      </c>
      <c r="L1443" s="31">
        <v>44926</v>
      </c>
      <c r="M1443" s="2">
        <f t="shared" si="132"/>
        <v>580</v>
      </c>
      <c r="N1443" s="2">
        <f>IFERROR(VLOOKUP($G1443,'Breakdown Log'!$B$3:$E$940,2,FALSE),0)</f>
        <v>0</v>
      </c>
      <c r="O1443" s="2">
        <f>IFERROR(VLOOKUP($G1443,'Breakdown Log'!$B$3:$E$940,3,FALSE),0)</f>
        <v>0</v>
      </c>
      <c r="P1443" s="2">
        <f t="shared" si="133"/>
        <v>215</v>
      </c>
      <c r="Q1443" s="2">
        <f t="shared" si="134"/>
        <v>365</v>
      </c>
      <c r="R1443" s="38">
        <f t="shared" si="135"/>
        <v>1.6610958904109587</v>
      </c>
      <c r="S1443" s="76">
        <f t="shared" si="136"/>
        <v>2.82</v>
      </c>
      <c r="T1443" s="38">
        <f>2.82/365*N1443+'Breakdown Log'!$H$28*P1443</f>
        <v>0</v>
      </c>
      <c r="U1443" s="78">
        <f>2.82/365*O1443+'Breakdown Log'!$H$28*Q1443</f>
        <v>0</v>
      </c>
    </row>
    <row r="1444" spans="2:21" ht="14.4" customHeight="1" x14ac:dyDescent="0.4">
      <c r="B1444" s="30">
        <f t="shared" si="137"/>
        <v>1443</v>
      </c>
      <c r="C1444" s="2" t="s">
        <v>36</v>
      </c>
      <c r="D1444" s="2" t="s">
        <v>67</v>
      </c>
      <c r="E1444" s="2">
        <v>928</v>
      </c>
      <c r="F1444" s="2" t="s">
        <v>67</v>
      </c>
      <c r="G1444" s="2">
        <v>1495</v>
      </c>
      <c r="H1444" s="2">
        <v>5</v>
      </c>
      <c r="I1444" s="2" t="s">
        <v>83</v>
      </c>
      <c r="J1444" s="31">
        <v>42416</v>
      </c>
      <c r="K1444" s="31">
        <v>44347</v>
      </c>
      <c r="L1444" s="31">
        <v>44926</v>
      </c>
      <c r="M1444" s="2">
        <f t="shared" si="132"/>
        <v>580</v>
      </c>
      <c r="N1444" s="2">
        <f>IFERROR(VLOOKUP($G1444,'Breakdown Log'!$B$3:$E$940,2,FALSE),0)</f>
        <v>215</v>
      </c>
      <c r="O1444" s="2">
        <f>IFERROR(VLOOKUP($G1444,'Breakdown Log'!$B$3:$E$940,3,FALSE),0)</f>
        <v>365</v>
      </c>
      <c r="P1444" s="2">
        <f t="shared" si="133"/>
        <v>0</v>
      </c>
      <c r="Q1444" s="2">
        <f t="shared" si="134"/>
        <v>0</v>
      </c>
      <c r="R1444" s="38">
        <f t="shared" si="135"/>
        <v>1.6610958904109587</v>
      </c>
      <c r="S1444" s="76">
        <f t="shared" si="136"/>
        <v>2.82</v>
      </c>
      <c r="T1444" s="38">
        <f>2.82/365*N1444+'Breakdown Log'!$H$28*P1444</f>
        <v>1.6610958904109587</v>
      </c>
      <c r="U1444" s="78">
        <f>2.82/365*O1444+'Breakdown Log'!$H$28*Q1444</f>
        <v>2.82</v>
      </c>
    </row>
    <row r="1445" spans="2:21" ht="14.4" customHeight="1" x14ac:dyDescent="0.4">
      <c r="B1445" s="30">
        <f t="shared" si="137"/>
        <v>1444</v>
      </c>
      <c r="C1445" s="2" t="s">
        <v>36</v>
      </c>
      <c r="D1445" s="2" t="s">
        <v>67</v>
      </c>
      <c r="E1445" s="2">
        <v>928</v>
      </c>
      <c r="F1445" s="2" t="s">
        <v>67</v>
      </c>
      <c r="G1445" s="2">
        <v>1496</v>
      </c>
      <c r="H1445" s="2">
        <v>6</v>
      </c>
      <c r="I1445" s="2" t="s">
        <v>111</v>
      </c>
      <c r="J1445" s="31">
        <v>42415</v>
      </c>
      <c r="K1445" s="31">
        <v>44347</v>
      </c>
      <c r="L1445" s="31">
        <v>44926</v>
      </c>
      <c r="M1445" s="2">
        <f t="shared" si="132"/>
        <v>580</v>
      </c>
      <c r="N1445" s="2">
        <f>IFERROR(VLOOKUP($G1445,'Breakdown Log'!$B$3:$E$940,2,FALSE),0)</f>
        <v>0</v>
      </c>
      <c r="O1445" s="2">
        <f>IFERROR(VLOOKUP($G1445,'Breakdown Log'!$B$3:$E$940,3,FALSE),0)</f>
        <v>0</v>
      </c>
      <c r="P1445" s="2">
        <f t="shared" si="133"/>
        <v>215</v>
      </c>
      <c r="Q1445" s="2">
        <f t="shared" si="134"/>
        <v>365</v>
      </c>
      <c r="R1445" s="38">
        <f t="shared" si="135"/>
        <v>1.6610958904109587</v>
      </c>
      <c r="S1445" s="76">
        <f t="shared" si="136"/>
        <v>2.82</v>
      </c>
      <c r="T1445" s="38">
        <f>2.82/365*N1445+'Breakdown Log'!$H$28*P1445</f>
        <v>0</v>
      </c>
      <c r="U1445" s="78">
        <f>2.82/365*O1445+'Breakdown Log'!$H$28*Q1445</f>
        <v>0</v>
      </c>
    </row>
    <row r="1446" spans="2:21" ht="14.4" customHeight="1" x14ac:dyDescent="0.4">
      <c r="B1446" s="30">
        <f t="shared" si="137"/>
        <v>1445</v>
      </c>
      <c r="C1446" s="2" t="s">
        <v>36</v>
      </c>
      <c r="D1446" s="2" t="s">
        <v>67</v>
      </c>
      <c r="E1446" s="2">
        <v>928</v>
      </c>
      <c r="F1446" s="2" t="s">
        <v>67</v>
      </c>
      <c r="G1446" s="2">
        <v>1497</v>
      </c>
      <c r="H1446" s="2">
        <v>7</v>
      </c>
      <c r="I1446" s="2" t="s">
        <v>984</v>
      </c>
      <c r="J1446" s="31">
        <v>42402</v>
      </c>
      <c r="K1446" s="31">
        <v>44347</v>
      </c>
      <c r="L1446" s="31">
        <v>44926</v>
      </c>
      <c r="M1446" s="2">
        <f t="shared" si="132"/>
        <v>580</v>
      </c>
      <c r="N1446" s="2">
        <f>IFERROR(VLOOKUP($G1446,'Breakdown Log'!$B$3:$E$940,2,FALSE),0)</f>
        <v>0</v>
      </c>
      <c r="O1446" s="2">
        <f>IFERROR(VLOOKUP($G1446,'Breakdown Log'!$B$3:$E$940,3,FALSE),0)</f>
        <v>0</v>
      </c>
      <c r="P1446" s="2">
        <f t="shared" si="133"/>
        <v>215</v>
      </c>
      <c r="Q1446" s="2">
        <f t="shared" si="134"/>
        <v>365</v>
      </c>
      <c r="R1446" s="38">
        <f t="shared" si="135"/>
        <v>1.6610958904109587</v>
      </c>
      <c r="S1446" s="76">
        <f t="shared" si="136"/>
        <v>2.82</v>
      </c>
      <c r="T1446" s="38">
        <f>2.82/365*N1446+'Breakdown Log'!$H$28*P1446</f>
        <v>0</v>
      </c>
      <c r="U1446" s="78">
        <f>2.82/365*O1446+'Breakdown Log'!$H$28*Q1446</f>
        <v>0</v>
      </c>
    </row>
    <row r="1447" spans="2:21" ht="14.4" customHeight="1" x14ac:dyDescent="0.4">
      <c r="B1447" s="30">
        <f t="shared" si="137"/>
        <v>1446</v>
      </c>
      <c r="C1447" s="2" t="s">
        <v>36</v>
      </c>
      <c r="D1447" s="2" t="s">
        <v>67</v>
      </c>
      <c r="E1447" s="2">
        <v>928</v>
      </c>
      <c r="F1447" s="2" t="s">
        <v>67</v>
      </c>
      <c r="G1447" s="2">
        <v>1498</v>
      </c>
      <c r="H1447" s="2">
        <v>8</v>
      </c>
      <c r="I1447" s="2" t="s">
        <v>1312</v>
      </c>
      <c r="J1447" s="31">
        <v>42403</v>
      </c>
      <c r="K1447" s="31">
        <v>44347</v>
      </c>
      <c r="L1447" s="31">
        <v>44926</v>
      </c>
      <c r="M1447" s="2">
        <f t="shared" si="132"/>
        <v>580</v>
      </c>
      <c r="N1447" s="2">
        <f>IFERROR(VLOOKUP($G1447,'Breakdown Log'!$B$3:$E$940,2,FALSE),0)</f>
        <v>0</v>
      </c>
      <c r="O1447" s="2">
        <f>IFERROR(VLOOKUP($G1447,'Breakdown Log'!$B$3:$E$940,3,FALSE),0)</f>
        <v>0</v>
      </c>
      <c r="P1447" s="2">
        <f t="shared" si="133"/>
        <v>215</v>
      </c>
      <c r="Q1447" s="2">
        <f t="shared" si="134"/>
        <v>365</v>
      </c>
      <c r="R1447" s="38">
        <f t="shared" si="135"/>
        <v>1.6610958904109587</v>
      </c>
      <c r="S1447" s="76">
        <f t="shared" si="136"/>
        <v>2.82</v>
      </c>
      <c r="T1447" s="38">
        <f>2.82/365*N1447+'Breakdown Log'!$H$28*P1447</f>
        <v>0</v>
      </c>
      <c r="U1447" s="78">
        <f>2.82/365*O1447+'Breakdown Log'!$H$28*Q1447</f>
        <v>0</v>
      </c>
    </row>
    <row r="1448" spans="2:21" ht="14.4" customHeight="1" x14ac:dyDescent="0.4">
      <c r="B1448" s="30">
        <f t="shared" si="137"/>
        <v>1447</v>
      </c>
      <c r="C1448" s="2" t="s">
        <v>36</v>
      </c>
      <c r="D1448" s="2" t="s">
        <v>67</v>
      </c>
      <c r="E1448" s="2">
        <v>928</v>
      </c>
      <c r="F1448" s="2" t="s">
        <v>67</v>
      </c>
      <c r="G1448" s="2">
        <v>1499</v>
      </c>
      <c r="H1448" s="2">
        <v>9</v>
      </c>
      <c r="I1448" s="2" t="s">
        <v>1313</v>
      </c>
      <c r="J1448" s="31">
        <v>42420</v>
      </c>
      <c r="K1448" s="31">
        <v>44347</v>
      </c>
      <c r="L1448" s="31">
        <v>44926</v>
      </c>
      <c r="M1448" s="2">
        <f t="shared" si="132"/>
        <v>580</v>
      </c>
      <c r="N1448" s="2">
        <f>IFERROR(VLOOKUP($G1448,'Breakdown Log'!$B$3:$E$940,2,FALSE),0)</f>
        <v>0</v>
      </c>
      <c r="O1448" s="2">
        <f>IFERROR(VLOOKUP($G1448,'Breakdown Log'!$B$3:$E$940,3,FALSE),0)</f>
        <v>0</v>
      </c>
      <c r="P1448" s="2">
        <f t="shared" si="133"/>
        <v>215</v>
      </c>
      <c r="Q1448" s="2">
        <f t="shared" si="134"/>
        <v>365</v>
      </c>
      <c r="R1448" s="38">
        <f t="shared" si="135"/>
        <v>1.6610958904109587</v>
      </c>
      <c r="S1448" s="76">
        <f t="shared" si="136"/>
        <v>2.82</v>
      </c>
      <c r="T1448" s="38">
        <f>2.82/365*N1448+'Breakdown Log'!$H$28*P1448</f>
        <v>0</v>
      </c>
      <c r="U1448" s="78">
        <f>2.82/365*O1448+'Breakdown Log'!$H$28*Q1448</f>
        <v>0</v>
      </c>
    </row>
    <row r="1449" spans="2:21" ht="14.4" customHeight="1" x14ac:dyDescent="0.4">
      <c r="B1449" s="30">
        <f t="shared" si="137"/>
        <v>1448</v>
      </c>
      <c r="C1449" s="2" t="s">
        <v>36</v>
      </c>
      <c r="D1449" s="2" t="s">
        <v>67</v>
      </c>
      <c r="E1449" s="2">
        <v>928</v>
      </c>
      <c r="F1449" s="2" t="s">
        <v>67</v>
      </c>
      <c r="G1449" s="2">
        <v>1501</v>
      </c>
      <c r="H1449" s="2">
        <v>3</v>
      </c>
      <c r="I1449" s="2" t="s">
        <v>1314</v>
      </c>
      <c r="J1449" s="31">
        <v>42930</v>
      </c>
      <c r="K1449" s="31">
        <v>44347</v>
      </c>
      <c r="L1449" s="31">
        <v>44926</v>
      </c>
      <c r="M1449" s="2">
        <f t="shared" si="132"/>
        <v>580</v>
      </c>
      <c r="N1449" s="2">
        <f>IFERROR(VLOOKUP($G1449,'Breakdown Log'!$B$3:$E$940,2,FALSE),0)</f>
        <v>0</v>
      </c>
      <c r="O1449" s="2">
        <f>IFERROR(VLOOKUP($G1449,'Breakdown Log'!$B$3:$E$940,3,FALSE),0)</f>
        <v>0</v>
      </c>
      <c r="P1449" s="2">
        <f t="shared" si="133"/>
        <v>215</v>
      </c>
      <c r="Q1449" s="2">
        <f t="shared" si="134"/>
        <v>365</v>
      </c>
      <c r="R1449" s="38">
        <f t="shared" si="135"/>
        <v>1.6610958904109587</v>
      </c>
      <c r="S1449" s="76">
        <f t="shared" si="136"/>
        <v>2.82</v>
      </c>
      <c r="T1449" s="38">
        <f>2.82/365*N1449+'Breakdown Log'!$H$28*P1449</f>
        <v>0</v>
      </c>
      <c r="U1449" s="78">
        <f>2.82/365*O1449+'Breakdown Log'!$H$28*Q1449</f>
        <v>0</v>
      </c>
    </row>
    <row r="1450" spans="2:21" ht="14.4" customHeight="1" x14ac:dyDescent="0.4">
      <c r="B1450" s="30">
        <f t="shared" si="137"/>
        <v>1449</v>
      </c>
      <c r="C1450" s="2" t="s">
        <v>302</v>
      </c>
      <c r="D1450" s="2" t="s">
        <v>875</v>
      </c>
      <c r="E1450" s="2">
        <v>1038</v>
      </c>
      <c r="F1450" s="2" t="s">
        <v>875</v>
      </c>
      <c r="G1450" s="2">
        <v>1502</v>
      </c>
      <c r="H1450" s="2">
        <v>23</v>
      </c>
      <c r="I1450" s="2" t="s">
        <v>1315</v>
      </c>
      <c r="J1450" s="31">
        <v>42908</v>
      </c>
      <c r="K1450" s="31">
        <v>44347</v>
      </c>
      <c r="L1450" s="31">
        <v>44926</v>
      </c>
      <c r="M1450" s="2">
        <f t="shared" si="132"/>
        <v>580</v>
      </c>
      <c r="N1450" s="2">
        <f>IFERROR(VLOOKUP($G1450,'Breakdown Log'!$B$3:$E$940,2,FALSE),0)</f>
        <v>0</v>
      </c>
      <c r="O1450" s="2">
        <f>IFERROR(VLOOKUP($G1450,'Breakdown Log'!$B$3:$E$940,3,FALSE),0)</f>
        <v>0</v>
      </c>
      <c r="P1450" s="2">
        <f t="shared" si="133"/>
        <v>215</v>
      </c>
      <c r="Q1450" s="2">
        <f t="shared" si="134"/>
        <v>365</v>
      </c>
      <c r="R1450" s="38">
        <f t="shared" si="135"/>
        <v>1.6610958904109587</v>
      </c>
      <c r="S1450" s="76">
        <f t="shared" si="136"/>
        <v>2.82</v>
      </c>
      <c r="T1450" s="38">
        <f>2.82/365*N1450+'Breakdown Log'!$H$28*P1450</f>
        <v>0</v>
      </c>
      <c r="U1450" s="78">
        <f>2.82/365*O1450+'Breakdown Log'!$H$28*Q1450</f>
        <v>0</v>
      </c>
    </row>
    <row r="1451" spans="2:21" ht="14.4" customHeight="1" x14ac:dyDescent="0.4">
      <c r="B1451" s="30">
        <f t="shared" si="137"/>
        <v>1450</v>
      </c>
      <c r="C1451" s="2" t="s">
        <v>302</v>
      </c>
      <c r="D1451" s="2" t="s">
        <v>875</v>
      </c>
      <c r="E1451" s="2">
        <v>1038</v>
      </c>
      <c r="F1451" s="2" t="s">
        <v>875</v>
      </c>
      <c r="G1451" s="2">
        <v>1503</v>
      </c>
      <c r="H1451" s="2">
        <v>24</v>
      </c>
      <c r="I1451" s="2" t="s">
        <v>1316</v>
      </c>
      <c r="J1451" s="31">
        <v>42911</v>
      </c>
      <c r="K1451" s="31">
        <v>44347</v>
      </c>
      <c r="L1451" s="31">
        <v>44926</v>
      </c>
      <c r="M1451" s="2">
        <f t="shared" si="132"/>
        <v>580</v>
      </c>
      <c r="N1451" s="2">
        <f>IFERROR(VLOOKUP($G1451,'Breakdown Log'!$B$3:$E$940,2,FALSE),0)</f>
        <v>0</v>
      </c>
      <c r="O1451" s="2">
        <f>IFERROR(VLOOKUP($G1451,'Breakdown Log'!$B$3:$E$940,3,FALSE),0)</f>
        <v>0</v>
      </c>
      <c r="P1451" s="2">
        <f t="shared" si="133"/>
        <v>215</v>
      </c>
      <c r="Q1451" s="2">
        <f t="shared" si="134"/>
        <v>365</v>
      </c>
      <c r="R1451" s="38">
        <f t="shared" si="135"/>
        <v>1.6610958904109587</v>
      </c>
      <c r="S1451" s="76">
        <f t="shared" si="136"/>
        <v>2.82</v>
      </c>
      <c r="T1451" s="38">
        <f>2.82/365*N1451+'Breakdown Log'!$H$28*P1451</f>
        <v>0</v>
      </c>
      <c r="U1451" s="78">
        <f>2.82/365*O1451+'Breakdown Log'!$H$28*Q1451</f>
        <v>0</v>
      </c>
    </row>
    <row r="1452" spans="2:21" ht="14.4" customHeight="1" x14ac:dyDescent="0.4">
      <c r="B1452" s="30">
        <f t="shared" si="137"/>
        <v>1451</v>
      </c>
      <c r="C1452" s="2" t="s">
        <v>302</v>
      </c>
      <c r="D1452" s="2" t="s">
        <v>875</v>
      </c>
      <c r="E1452" s="2">
        <v>1038</v>
      </c>
      <c r="F1452" s="2" t="s">
        <v>875</v>
      </c>
      <c r="G1452" s="2">
        <v>1504</v>
      </c>
      <c r="H1452" s="2">
        <v>25</v>
      </c>
      <c r="I1452" s="2" t="s">
        <v>1317</v>
      </c>
      <c r="J1452" s="31">
        <v>42914</v>
      </c>
      <c r="K1452" s="31">
        <v>44347</v>
      </c>
      <c r="L1452" s="31">
        <v>44926</v>
      </c>
      <c r="M1452" s="2">
        <f t="shared" si="132"/>
        <v>580</v>
      </c>
      <c r="N1452" s="2">
        <f>IFERROR(VLOOKUP($G1452,'Breakdown Log'!$B$3:$E$940,2,FALSE),0)</f>
        <v>178</v>
      </c>
      <c r="O1452" s="2">
        <f>IFERROR(VLOOKUP($G1452,'Breakdown Log'!$B$3:$E$940,3,FALSE),0)</f>
        <v>0</v>
      </c>
      <c r="P1452" s="2">
        <f t="shared" si="133"/>
        <v>37</v>
      </c>
      <c r="Q1452" s="2">
        <f t="shared" si="134"/>
        <v>365</v>
      </c>
      <c r="R1452" s="38">
        <f t="shared" si="135"/>
        <v>1.6610958904109587</v>
      </c>
      <c r="S1452" s="76">
        <f t="shared" si="136"/>
        <v>2.82</v>
      </c>
      <c r="T1452" s="38">
        <f>2.82/365*N1452+'Breakdown Log'!$H$28*P1452</f>
        <v>1.3752328767123285</v>
      </c>
      <c r="U1452" s="78">
        <f>2.82/365*O1452+'Breakdown Log'!$H$28*Q1452</f>
        <v>0</v>
      </c>
    </row>
    <row r="1453" spans="2:21" ht="14.4" customHeight="1" x14ac:dyDescent="0.4">
      <c r="B1453" s="30">
        <f t="shared" si="137"/>
        <v>1452</v>
      </c>
      <c r="C1453" s="2" t="s">
        <v>302</v>
      </c>
      <c r="D1453" s="2" t="s">
        <v>875</v>
      </c>
      <c r="E1453" s="2">
        <v>1038</v>
      </c>
      <c r="F1453" s="2" t="s">
        <v>875</v>
      </c>
      <c r="G1453" s="2">
        <v>1505</v>
      </c>
      <c r="H1453" s="2">
        <v>26</v>
      </c>
      <c r="I1453" s="2" t="s">
        <v>1318</v>
      </c>
      <c r="J1453" s="31">
        <v>42869</v>
      </c>
      <c r="K1453" s="31">
        <v>44347</v>
      </c>
      <c r="L1453" s="31">
        <v>44926</v>
      </c>
      <c r="M1453" s="2">
        <f t="shared" si="132"/>
        <v>580</v>
      </c>
      <c r="N1453" s="2">
        <f>IFERROR(VLOOKUP($G1453,'Breakdown Log'!$B$3:$E$940,2,FALSE),0)</f>
        <v>0</v>
      </c>
      <c r="O1453" s="2">
        <f>IFERROR(VLOOKUP($G1453,'Breakdown Log'!$B$3:$E$940,3,FALSE),0)</f>
        <v>0</v>
      </c>
      <c r="P1453" s="2">
        <f t="shared" si="133"/>
        <v>215</v>
      </c>
      <c r="Q1453" s="2">
        <f t="shared" si="134"/>
        <v>365</v>
      </c>
      <c r="R1453" s="38">
        <f t="shared" si="135"/>
        <v>1.6610958904109587</v>
      </c>
      <c r="S1453" s="76">
        <f t="shared" si="136"/>
        <v>2.82</v>
      </c>
      <c r="T1453" s="38">
        <f>2.82/365*N1453+'Breakdown Log'!$H$28*P1453</f>
        <v>0</v>
      </c>
      <c r="U1453" s="78">
        <f>2.82/365*O1453+'Breakdown Log'!$H$28*Q1453</f>
        <v>0</v>
      </c>
    </row>
    <row r="1454" spans="2:21" ht="14.4" customHeight="1" x14ac:dyDescent="0.4">
      <c r="B1454" s="30">
        <f t="shared" si="137"/>
        <v>1453</v>
      </c>
      <c r="C1454" s="2" t="s">
        <v>302</v>
      </c>
      <c r="D1454" s="2" t="s">
        <v>875</v>
      </c>
      <c r="E1454" s="2">
        <v>1038</v>
      </c>
      <c r="F1454" s="2" t="s">
        <v>875</v>
      </c>
      <c r="G1454" s="2">
        <v>1506</v>
      </c>
      <c r="H1454" s="2">
        <v>27</v>
      </c>
      <c r="I1454" s="2" t="s">
        <v>949</v>
      </c>
      <c r="J1454" s="31">
        <v>42358</v>
      </c>
      <c r="K1454" s="31">
        <v>44347</v>
      </c>
      <c r="L1454" s="31">
        <v>44926</v>
      </c>
      <c r="M1454" s="2">
        <f t="shared" si="132"/>
        <v>580</v>
      </c>
      <c r="N1454" s="2">
        <f>IFERROR(VLOOKUP($G1454,'Breakdown Log'!$B$3:$E$940,2,FALSE),0)</f>
        <v>177</v>
      </c>
      <c r="O1454" s="2">
        <f>IFERROR(VLOOKUP($G1454,'Breakdown Log'!$B$3:$E$940,3,FALSE),0)</f>
        <v>0</v>
      </c>
      <c r="P1454" s="2">
        <f t="shared" si="133"/>
        <v>38</v>
      </c>
      <c r="Q1454" s="2">
        <f t="shared" si="134"/>
        <v>365</v>
      </c>
      <c r="R1454" s="38">
        <f t="shared" si="135"/>
        <v>1.6610958904109587</v>
      </c>
      <c r="S1454" s="76">
        <f t="shared" si="136"/>
        <v>2.82</v>
      </c>
      <c r="T1454" s="38">
        <f>2.82/365*N1454+'Breakdown Log'!$H$28*P1454</f>
        <v>1.3675068493150684</v>
      </c>
      <c r="U1454" s="78">
        <f>2.82/365*O1454+'Breakdown Log'!$H$28*Q1454</f>
        <v>0</v>
      </c>
    </row>
    <row r="1455" spans="2:21" ht="14.4" customHeight="1" x14ac:dyDescent="0.4">
      <c r="B1455" s="30">
        <f t="shared" si="137"/>
        <v>1454</v>
      </c>
      <c r="C1455" s="2" t="s">
        <v>302</v>
      </c>
      <c r="D1455" s="2" t="s">
        <v>875</v>
      </c>
      <c r="E1455" s="2">
        <v>1038</v>
      </c>
      <c r="F1455" s="2" t="s">
        <v>875</v>
      </c>
      <c r="G1455" s="2">
        <v>1507</v>
      </c>
      <c r="H1455" s="2">
        <v>28</v>
      </c>
      <c r="I1455" s="2" t="s">
        <v>1319</v>
      </c>
      <c r="J1455" s="31">
        <v>42929</v>
      </c>
      <c r="K1455" s="31">
        <v>44347</v>
      </c>
      <c r="L1455" s="31">
        <v>44926</v>
      </c>
      <c r="M1455" s="2">
        <f t="shared" si="132"/>
        <v>580</v>
      </c>
      <c r="N1455" s="2">
        <f>IFERROR(VLOOKUP($G1455,'Breakdown Log'!$B$3:$E$940,2,FALSE),0)</f>
        <v>177</v>
      </c>
      <c r="O1455" s="2">
        <f>IFERROR(VLOOKUP($G1455,'Breakdown Log'!$B$3:$E$940,3,FALSE),0)</f>
        <v>0</v>
      </c>
      <c r="P1455" s="2">
        <f t="shared" si="133"/>
        <v>38</v>
      </c>
      <c r="Q1455" s="2">
        <f t="shared" si="134"/>
        <v>365</v>
      </c>
      <c r="R1455" s="38">
        <f t="shared" si="135"/>
        <v>1.6610958904109587</v>
      </c>
      <c r="S1455" s="76">
        <f t="shared" si="136"/>
        <v>2.82</v>
      </c>
      <c r="T1455" s="38">
        <f>2.82/365*N1455+'Breakdown Log'!$H$28*P1455</f>
        <v>1.3675068493150684</v>
      </c>
      <c r="U1455" s="78">
        <f>2.82/365*O1455+'Breakdown Log'!$H$28*Q1455</f>
        <v>0</v>
      </c>
    </row>
    <row r="1456" spans="2:21" ht="14.4" customHeight="1" x14ac:dyDescent="0.4">
      <c r="B1456" s="30">
        <f t="shared" si="137"/>
        <v>1455</v>
      </c>
      <c r="C1456" s="2" t="s">
        <v>302</v>
      </c>
      <c r="D1456" s="2" t="s">
        <v>1320</v>
      </c>
      <c r="E1456" s="2">
        <v>1040</v>
      </c>
      <c r="F1456" s="2" t="s">
        <v>1320</v>
      </c>
      <c r="G1456" s="2">
        <v>1508</v>
      </c>
      <c r="H1456" s="2">
        <v>1</v>
      </c>
      <c r="I1456" s="2" t="s">
        <v>972</v>
      </c>
      <c r="J1456" s="31">
        <v>42358</v>
      </c>
      <c r="K1456" s="31">
        <v>44347</v>
      </c>
      <c r="L1456" s="31">
        <v>44926</v>
      </c>
      <c r="M1456" s="2">
        <f t="shared" si="132"/>
        <v>580</v>
      </c>
      <c r="N1456" s="2">
        <f>IFERROR(VLOOKUP($G1456,'Breakdown Log'!$B$3:$E$940,2,FALSE),0)</f>
        <v>0</v>
      </c>
      <c r="O1456" s="2">
        <f>IFERROR(VLOOKUP($G1456,'Breakdown Log'!$B$3:$E$940,3,FALSE),0)</f>
        <v>0</v>
      </c>
      <c r="P1456" s="2">
        <f t="shared" si="133"/>
        <v>215</v>
      </c>
      <c r="Q1456" s="2">
        <f t="shared" si="134"/>
        <v>365</v>
      </c>
      <c r="R1456" s="38">
        <f t="shared" si="135"/>
        <v>1.6610958904109587</v>
      </c>
      <c r="S1456" s="76">
        <f t="shared" si="136"/>
        <v>2.82</v>
      </c>
      <c r="T1456" s="38">
        <f>2.82/365*N1456+'Breakdown Log'!$H$28*P1456</f>
        <v>0</v>
      </c>
      <c r="U1456" s="78">
        <f>2.82/365*O1456+'Breakdown Log'!$H$28*Q1456</f>
        <v>0</v>
      </c>
    </row>
    <row r="1457" spans="2:21" ht="14.4" customHeight="1" x14ac:dyDescent="0.4">
      <c r="B1457" s="30">
        <f t="shared" si="137"/>
        <v>1456</v>
      </c>
      <c r="C1457" s="2" t="s">
        <v>302</v>
      </c>
      <c r="D1457" s="2" t="s">
        <v>1320</v>
      </c>
      <c r="E1457" s="2">
        <v>1040</v>
      </c>
      <c r="F1457" s="2" t="s">
        <v>1320</v>
      </c>
      <c r="G1457" s="2">
        <v>1509</v>
      </c>
      <c r="H1457" s="2">
        <v>2</v>
      </c>
      <c r="I1457" s="2" t="s">
        <v>958</v>
      </c>
      <c r="J1457" s="31">
        <v>42358</v>
      </c>
      <c r="K1457" s="31">
        <v>44347</v>
      </c>
      <c r="L1457" s="31">
        <v>44926</v>
      </c>
      <c r="M1457" s="2">
        <f t="shared" si="132"/>
        <v>580</v>
      </c>
      <c r="N1457" s="2">
        <f>IFERROR(VLOOKUP($G1457,'Breakdown Log'!$B$3:$E$940,2,FALSE),0)</f>
        <v>0</v>
      </c>
      <c r="O1457" s="2">
        <f>IFERROR(VLOOKUP($G1457,'Breakdown Log'!$B$3:$E$940,3,FALSE),0)</f>
        <v>0</v>
      </c>
      <c r="P1457" s="2">
        <f t="shared" si="133"/>
        <v>215</v>
      </c>
      <c r="Q1457" s="2">
        <f t="shared" si="134"/>
        <v>365</v>
      </c>
      <c r="R1457" s="38">
        <f t="shared" si="135"/>
        <v>1.6610958904109587</v>
      </c>
      <c r="S1457" s="76">
        <f t="shared" si="136"/>
        <v>2.82</v>
      </c>
      <c r="T1457" s="38">
        <f>2.82/365*N1457+'Breakdown Log'!$H$28*P1457</f>
        <v>0</v>
      </c>
      <c r="U1457" s="78">
        <f>2.82/365*O1457+'Breakdown Log'!$H$28*Q1457</f>
        <v>0</v>
      </c>
    </row>
    <row r="1458" spans="2:21" ht="14.4" customHeight="1" x14ac:dyDescent="0.4">
      <c r="B1458" s="30">
        <f t="shared" si="137"/>
        <v>1457</v>
      </c>
      <c r="C1458" s="2" t="s">
        <v>302</v>
      </c>
      <c r="D1458" s="2" t="s">
        <v>1320</v>
      </c>
      <c r="E1458" s="2">
        <v>1040</v>
      </c>
      <c r="F1458" s="2" t="s">
        <v>1320</v>
      </c>
      <c r="G1458" s="2">
        <v>1510</v>
      </c>
      <c r="H1458" s="2">
        <v>3</v>
      </c>
      <c r="I1458" s="2" t="s">
        <v>1321</v>
      </c>
      <c r="J1458" s="31">
        <v>42358</v>
      </c>
      <c r="K1458" s="31">
        <v>44347</v>
      </c>
      <c r="L1458" s="31">
        <v>44926</v>
      </c>
      <c r="M1458" s="2">
        <f t="shared" si="132"/>
        <v>580</v>
      </c>
      <c r="N1458" s="2">
        <f>IFERROR(VLOOKUP($G1458,'Breakdown Log'!$B$3:$E$940,2,FALSE),0)</f>
        <v>0</v>
      </c>
      <c r="O1458" s="2">
        <f>IFERROR(VLOOKUP($G1458,'Breakdown Log'!$B$3:$E$940,3,FALSE),0)</f>
        <v>0</v>
      </c>
      <c r="P1458" s="2">
        <f t="shared" si="133"/>
        <v>215</v>
      </c>
      <c r="Q1458" s="2">
        <f t="shared" si="134"/>
        <v>365</v>
      </c>
      <c r="R1458" s="38">
        <f t="shared" si="135"/>
        <v>1.6610958904109587</v>
      </c>
      <c r="S1458" s="76">
        <f t="shared" si="136"/>
        <v>2.82</v>
      </c>
      <c r="T1458" s="38">
        <f>2.82/365*N1458+'Breakdown Log'!$H$28*P1458</f>
        <v>0</v>
      </c>
      <c r="U1458" s="78">
        <f>2.82/365*O1458+'Breakdown Log'!$H$28*Q1458</f>
        <v>0</v>
      </c>
    </row>
    <row r="1459" spans="2:21" ht="14.4" customHeight="1" x14ac:dyDescent="0.4">
      <c r="B1459" s="30">
        <f t="shared" si="137"/>
        <v>1458</v>
      </c>
      <c r="C1459" s="2" t="s">
        <v>302</v>
      </c>
      <c r="D1459" s="2" t="s">
        <v>1320</v>
      </c>
      <c r="E1459" s="2">
        <v>1040</v>
      </c>
      <c r="F1459" s="2" t="s">
        <v>1320</v>
      </c>
      <c r="G1459" s="2">
        <v>1511</v>
      </c>
      <c r="H1459" s="2">
        <v>4</v>
      </c>
      <c r="I1459" s="2" t="s">
        <v>1322</v>
      </c>
      <c r="J1459" s="31">
        <v>42358</v>
      </c>
      <c r="K1459" s="31">
        <v>44347</v>
      </c>
      <c r="L1459" s="31">
        <v>44926</v>
      </c>
      <c r="M1459" s="2">
        <f t="shared" si="132"/>
        <v>580</v>
      </c>
      <c r="N1459" s="2">
        <f>IFERROR(VLOOKUP($G1459,'Breakdown Log'!$B$3:$E$940,2,FALSE),0)</f>
        <v>0</v>
      </c>
      <c r="O1459" s="2">
        <f>IFERROR(VLOOKUP($G1459,'Breakdown Log'!$B$3:$E$940,3,FALSE),0)</f>
        <v>0</v>
      </c>
      <c r="P1459" s="2">
        <f t="shared" si="133"/>
        <v>215</v>
      </c>
      <c r="Q1459" s="2">
        <f t="shared" si="134"/>
        <v>365</v>
      </c>
      <c r="R1459" s="38">
        <f t="shared" si="135"/>
        <v>1.6610958904109587</v>
      </c>
      <c r="S1459" s="76">
        <f t="shared" si="136"/>
        <v>2.82</v>
      </c>
      <c r="T1459" s="38">
        <f>2.82/365*N1459+'Breakdown Log'!$H$28*P1459</f>
        <v>0</v>
      </c>
      <c r="U1459" s="78">
        <f>2.82/365*O1459+'Breakdown Log'!$H$28*Q1459</f>
        <v>0</v>
      </c>
    </row>
    <row r="1460" spans="2:21" ht="14.4" customHeight="1" x14ac:dyDescent="0.4">
      <c r="B1460" s="30">
        <f t="shared" si="137"/>
        <v>1459</v>
      </c>
      <c r="C1460" s="2" t="s">
        <v>302</v>
      </c>
      <c r="D1460" s="2" t="s">
        <v>1320</v>
      </c>
      <c r="E1460" s="2">
        <v>1040</v>
      </c>
      <c r="F1460" s="2" t="s">
        <v>1320</v>
      </c>
      <c r="G1460" s="2">
        <v>1512</v>
      </c>
      <c r="H1460" s="2">
        <v>5</v>
      </c>
      <c r="I1460" s="2" t="s">
        <v>1323</v>
      </c>
      <c r="J1460" s="31">
        <v>42349</v>
      </c>
      <c r="K1460" s="31">
        <v>44347</v>
      </c>
      <c r="L1460" s="31">
        <v>44926</v>
      </c>
      <c r="M1460" s="2">
        <f t="shared" si="132"/>
        <v>580</v>
      </c>
      <c r="N1460" s="2">
        <f>IFERROR(VLOOKUP($G1460,'Breakdown Log'!$B$3:$E$940,2,FALSE),0)</f>
        <v>0</v>
      </c>
      <c r="O1460" s="2">
        <f>IFERROR(VLOOKUP($G1460,'Breakdown Log'!$B$3:$E$940,3,FALSE),0)</f>
        <v>0</v>
      </c>
      <c r="P1460" s="2">
        <f t="shared" si="133"/>
        <v>215</v>
      </c>
      <c r="Q1460" s="2">
        <f t="shared" si="134"/>
        <v>365</v>
      </c>
      <c r="R1460" s="38">
        <f t="shared" si="135"/>
        <v>1.6610958904109587</v>
      </c>
      <c r="S1460" s="76">
        <f t="shared" si="136"/>
        <v>2.82</v>
      </c>
      <c r="T1460" s="38">
        <f>2.82/365*N1460+'Breakdown Log'!$H$28*P1460</f>
        <v>0</v>
      </c>
      <c r="U1460" s="78">
        <f>2.82/365*O1460+'Breakdown Log'!$H$28*Q1460</f>
        <v>0</v>
      </c>
    </row>
    <row r="1461" spans="2:21" ht="14.4" customHeight="1" x14ac:dyDescent="0.4">
      <c r="B1461" s="30">
        <f t="shared" si="137"/>
        <v>1460</v>
      </c>
      <c r="C1461" s="2" t="s">
        <v>302</v>
      </c>
      <c r="D1461" s="2" t="s">
        <v>1320</v>
      </c>
      <c r="E1461" s="2">
        <v>1040</v>
      </c>
      <c r="F1461" s="2" t="s">
        <v>1320</v>
      </c>
      <c r="G1461" s="2">
        <v>1513</v>
      </c>
      <c r="H1461" s="2">
        <v>6</v>
      </c>
      <c r="I1461" s="2" t="s">
        <v>1324</v>
      </c>
      <c r="J1461" s="31">
        <v>42349</v>
      </c>
      <c r="K1461" s="31">
        <v>44347</v>
      </c>
      <c r="L1461" s="31">
        <v>44926</v>
      </c>
      <c r="M1461" s="2">
        <f t="shared" si="132"/>
        <v>580</v>
      </c>
      <c r="N1461" s="2">
        <f>IFERROR(VLOOKUP($G1461,'Breakdown Log'!$B$3:$E$940,2,FALSE),0)</f>
        <v>0</v>
      </c>
      <c r="O1461" s="2">
        <f>IFERROR(VLOOKUP($G1461,'Breakdown Log'!$B$3:$E$940,3,FALSE),0)</f>
        <v>0</v>
      </c>
      <c r="P1461" s="2">
        <f t="shared" si="133"/>
        <v>215</v>
      </c>
      <c r="Q1461" s="2">
        <f t="shared" si="134"/>
        <v>365</v>
      </c>
      <c r="R1461" s="38">
        <f t="shared" si="135"/>
        <v>1.6610958904109587</v>
      </c>
      <c r="S1461" s="76">
        <f t="shared" si="136"/>
        <v>2.82</v>
      </c>
      <c r="T1461" s="38">
        <f>2.82/365*N1461+'Breakdown Log'!$H$28*P1461</f>
        <v>0</v>
      </c>
      <c r="U1461" s="78">
        <f>2.82/365*O1461+'Breakdown Log'!$H$28*Q1461</f>
        <v>0</v>
      </c>
    </row>
    <row r="1462" spans="2:21" ht="14.4" customHeight="1" x14ac:dyDescent="0.4">
      <c r="B1462" s="30">
        <f t="shared" si="137"/>
        <v>1461</v>
      </c>
      <c r="C1462" s="2" t="s">
        <v>302</v>
      </c>
      <c r="D1462" s="2" t="s">
        <v>1320</v>
      </c>
      <c r="E1462" s="2">
        <v>1040</v>
      </c>
      <c r="F1462" s="2" t="s">
        <v>1320</v>
      </c>
      <c r="G1462" s="2">
        <v>1514</v>
      </c>
      <c r="H1462" s="2">
        <v>7</v>
      </c>
      <c r="I1462" s="2" t="s">
        <v>1325</v>
      </c>
      <c r="J1462" s="31">
        <v>42358</v>
      </c>
      <c r="K1462" s="31">
        <v>44347</v>
      </c>
      <c r="L1462" s="31">
        <v>44926</v>
      </c>
      <c r="M1462" s="2">
        <f t="shared" si="132"/>
        <v>580</v>
      </c>
      <c r="N1462" s="2">
        <f>IFERROR(VLOOKUP($G1462,'Breakdown Log'!$B$3:$E$940,2,FALSE),0)</f>
        <v>0</v>
      </c>
      <c r="O1462" s="2">
        <f>IFERROR(VLOOKUP($G1462,'Breakdown Log'!$B$3:$E$940,3,FALSE),0)</f>
        <v>0</v>
      </c>
      <c r="P1462" s="2">
        <f t="shared" si="133"/>
        <v>215</v>
      </c>
      <c r="Q1462" s="2">
        <f t="shared" si="134"/>
        <v>365</v>
      </c>
      <c r="R1462" s="38">
        <f t="shared" si="135"/>
        <v>1.6610958904109587</v>
      </c>
      <c r="S1462" s="76">
        <f t="shared" si="136"/>
        <v>2.82</v>
      </c>
      <c r="T1462" s="38">
        <f>2.82/365*N1462+'Breakdown Log'!$H$28*P1462</f>
        <v>0</v>
      </c>
      <c r="U1462" s="78">
        <f>2.82/365*O1462+'Breakdown Log'!$H$28*Q1462</f>
        <v>0</v>
      </c>
    </row>
    <row r="1463" spans="2:21" ht="14.4" customHeight="1" x14ac:dyDescent="0.4">
      <c r="B1463" s="30">
        <f t="shared" si="137"/>
        <v>1462</v>
      </c>
      <c r="C1463" s="2" t="s">
        <v>302</v>
      </c>
      <c r="D1463" s="2" t="s">
        <v>875</v>
      </c>
      <c r="E1463" s="2">
        <v>1039</v>
      </c>
      <c r="F1463" s="2" t="s">
        <v>883</v>
      </c>
      <c r="G1463" s="2">
        <v>1515</v>
      </c>
      <c r="H1463" s="2">
        <v>43</v>
      </c>
      <c r="I1463" s="2" t="s">
        <v>1326</v>
      </c>
      <c r="J1463" s="31">
        <v>42593</v>
      </c>
      <c r="K1463" s="31">
        <v>44347</v>
      </c>
      <c r="L1463" s="31">
        <v>44926</v>
      </c>
      <c r="M1463" s="2">
        <f t="shared" si="132"/>
        <v>580</v>
      </c>
      <c r="N1463" s="2">
        <f>IFERROR(VLOOKUP($G1463,'Breakdown Log'!$B$3:$E$940,2,FALSE),0)</f>
        <v>0</v>
      </c>
      <c r="O1463" s="2">
        <f>IFERROR(VLOOKUP($G1463,'Breakdown Log'!$B$3:$E$940,3,FALSE),0)</f>
        <v>0</v>
      </c>
      <c r="P1463" s="2">
        <f t="shared" si="133"/>
        <v>215</v>
      </c>
      <c r="Q1463" s="2">
        <f t="shared" si="134"/>
        <v>365</v>
      </c>
      <c r="R1463" s="38">
        <f t="shared" si="135"/>
        <v>1.6610958904109587</v>
      </c>
      <c r="S1463" s="76">
        <f t="shared" si="136"/>
        <v>2.82</v>
      </c>
      <c r="T1463" s="38">
        <f>2.82/365*N1463+'Breakdown Log'!$H$28*P1463</f>
        <v>0</v>
      </c>
      <c r="U1463" s="78">
        <f>2.82/365*O1463+'Breakdown Log'!$H$28*Q1463</f>
        <v>0</v>
      </c>
    </row>
    <row r="1464" spans="2:21" ht="14.4" customHeight="1" x14ac:dyDescent="0.4">
      <c r="B1464" s="30">
        <f t="shared" si="137"/>
        <v>1463</v>
      </c>
      <c r="C1464" s="2" t="s">
        <v>2599</v>
      </c>
      <c r="D1464" s="2" t="s">
        <v>27</v>
      </c>
      <c r="E1464" s="2">
        <v>1097</v>
      </c>
      <c r="F1464" s="2" t="s">
        <v>1274</v>
      </c>
      <c r="G1464" s="2">
        <v>1516</v>
      </c>
      <c r="H1464" s="2">
        <v>15</v>
      </c>
      <c r="I1464" s="2" t="s">
        <v>1327</v>
      </c>
      <c r="J1464" s="31">
        <v>42628</v>
      </c>
      <c r="K1464" s="31">
        <v>44347</v>
      </c>
      <c r="L1464" s="31">
        <v>44926</v>
      </c>
      <c r="M1464" s="2">
        <f t="shared" si="132"/>
        <v>580</v>
      </c>
      <c r="N1464" s="2">
        <f>IFERROR(VLOOKUP($G1464,'Breakdown Log'!$B$3:$E$940,2,FALSE),0)</f>
        <v>0</v>
      </c>
      <c r="O1464" s="2">
        <f>IFERROR(VLOOKUP($G1464,'Breakdown Log'!$B$3:$E$940,3,FALSE),0)</f>
        <v>0</v>
      </c>
      <c r="P1464" s="2">
        <f t="shared" si="133"/>
        <v>215</v>
      </c>
      <c r="Q1464" s="2">
        <f t="shared" si="134"/>
        <v>365</v>
      </c>
      <c r="R1464" s="38">
        <f t="shared" si="135"/>
        <v>1.6610958904109587</v>
      </c>
      <c r="S1464" s="76">
        <f t="shared" si="136"/>
        <v>2.82</v>
      </c>
      <c r="T1464" s="38">
        <f>2.82/365*N1464+'Breakdown Log'!$H$28*P1464</f>
        <v>0</v>
      </c>
      <c r="U1464" s="78">
        <f>2.82/365*O1464+'Breakdown Log'!$H$28*Q1464</f>
        <v>0</v>
      </c>
    </row>
    <row r="1465" spans="2:21" ht="14.4" customHeight="1" x14ac:dyDescent="0.4">
      <c r="B1465" s="30">
        <f t="shared" si="137"/>
        <v>1464</v>
      </c>
      <c r="C1465" s="2" t="s">
        <v>2599</v>
      </c>
      <c r="D1465" s="2" t="s">
        <v>27</v>
      </c>
      <c r="E1465" s="2">
        <v>1097</v>
      </c>
      <c r="F1465" s="2" t="s">
        <v>1274</v>
      </c>
      <c r="G1465" s="2">
        <v>1517</v>
      </c>
      <c r="H1465" s="2">
        <v>16</v>
      </c>
      <c r="I1465" s="2" t="s">
        <v>1328</v>
      </c>
      <c r="J1465" s="31">
        <v>42628</v>
      </c>
      <c r="K1465" s="31">
        <v>44347</v>
      </c>
      <c r="L1465" s="31">
        <v>44926</v>
      </c>
      <c r="M1465" s="2">
        <f t="shared" si="132"/>
        <v>580</v>
      </c>
      <c r="N1465" s="2">
        <f>IFERROR(VLOOKUP($G1465,'Breakdown Log'!$B$3:$E$940,2,FALSE),0)</f>
        <v>215</v>
      </c>
      <c r="O1465" s="2">
        <f>IFERROR(VLOOKUP($G1465,'Breakdown Log'!$B$3:$E$940,3,FALSE),0)</f>
        <v>365</v>
      </c>
      <c r="P1465" s="2">
        <f t="shared" si="133"/>
        <v>0</v>
      </c>
      <c r="Q1465" s="2">
        <f t="shared" si="134"/>
        <v>0</v>
      </c>
      <c r="R1465" s="38">
        <f t="shared" si="135"/>
        <v>1.6610958904109587</v>
      </c>
      <c r="S1465" s="76">
        <f t="shared" si="136"/>
        <v>2.82</v>
      </c>
      <c r="T1465" s="38">
        <f>2.82/365*N1465+'Breakdown Log'!$H$28*P1465</f>
        <v>1.6610958904109587</v>
      </c>
      <c r="U1465" s="78">
        <f>2.82/365*O1465+'Breakdown Log'!$H$28*Q1465</f>
        <v>2.82</v>
      </c>
    </row>
    <row r="1466" spans="2:21" ht="14.4" customHeight="1" x14ac:dyDescent="0.4">
      <c r="B1466" s="30">
        <f t="shared" si="137"/>
        <v>1465</v>
      </c>
      <c r="C1466" s="2" t="s">
        <v>302</v>
      </c>
      <c r="D1466" s="2" t="s">
        <v>875</v>
      </c>
      <c r="E1466" s="2">
        <v>1038</v>
      </c>
      <c r="F1466" s="2" t="s">
        <v>875</v>
      </c>
      <c r="G1466" s="2">
        <v>1518</v>
      </c>
      <c r="H1466" s="2">
        <v>29</v>
      </c>
      <c r="I1466" s="2" t="s">
        <v>1329</v>
      </c>
      <c r="J1466" s="31">
        <v>42929</v>
      </c>
      <c r="K1466" s="31">
        <v>44347</v>
      </c>
      <c r="L1466" s="31">
        <v>44926</v>
      </c>
      <c r="M1466" s="2">
        <f t="shared" si="132"/>
        <v>580</v>
      </c>
      <c r="N1466" s="2">
        <f>IFERROR(VLOOKUP($G1466,'Breakdown Log'!$B$3:$E$940,2,FALSE),0)</f>
        <v>0</v>
      </c>
      <c r="O1466" s="2">
        <f>IFERROR(VLOOKUP($G1466,'Breakdown Log'!$B$3:$E$940,3,FALSE),0)</f>
        <v>0</v>
      </c>
      <c r="P1466" s="2">
        <f t="shared" si="133"/>
        <v>215</v>
      </c>
      <c r="Q1466" s="2">
        <f t="shared" si="134"/>
        <v>365</v>
      </c>
      <c r="R1466" s="38">
        <f t="shared" si="135"/>
        <v>1.6610958904109587</v>
      </c>
      <c r="S1466" s="76">
        <f t="shared" si="136"/>
        <v>2.82</v>
      </c>
      <c r="T1466" s="38">
        <f>2.82/365*N1466+'Breakdown Log'!$H$28*P1466</f>
        <v>0</v>
      </c>
      <c r="U1466" s="78">
        <f>2.82/365*O1466+'Breakdown Log'!$H$28*Q1466</f>
        <v>0</v>
      </c>
    </row>
    <row r="1467" spans="2:21" ht="14.4" customHeight="1" x14ac:dyDescent="0.4">
      <c r="B1467" s="30">
        <f t="shared" si="137"/>
        <v>1466</v>
      </c>
      <c r="C1467" s="2" t="s">
        <v>302</v>
      </c>
      <c r="D1467" s="2" t="s">
        <v>875</v>
      </c>
      <c r="E1467" s="2">
        <v>1038</v>
      </c>
      <c r="F1467" s="2" t="s">
        <v>875</v>
      </c>
      <c r="G1467" s="2">
        <v>1519</v>
      </c>
      <c r="H1467" s="2">
        <v>30</v>
      </c>
      <c r="I1467" s="2" t="s">
        <v>1330</v>
      </c>
      <c r="J1467" s="31">
        <v>42867</v>
      </c>
      <c r="K1467" s="31">
        <v>44347</v>
      </c>
      <c r="L1467" s="31">
        <v>44926</v>
      </c>
      <c r="M1467" s="2">
        <f t="shared" si="132"/>
        <v>580</v>
      </c>
      <c r="N1467" s="2">
        <f>IFERROR(VLOOKUP($G1467,'Breakdown Log'!$B$3:$E$940,2,FALSE),0)</f>
        <v>0</v>
      </c>
      <c r="O1467" s="2">
        <f>IFERROR(VLOOKUP($G1467,'Breakdown Log'!$B$3:$E$940,3,FALSE),0)</f>
        <v>0</v>
      </c>
      <c r="P1467" s="2">
        <f t="shared" si="133"/>
        <v>215</v>
      </c>
      <c r="Q1467" s="2">
        <f t="shared" si="134"/>
        <v>365</v>
      </c>
      <c r="R1467" s="38">
        <f t="shared" si="135"/>
        <v>1.6610958904109587</v>
      </c>
      <c r="S1467" s="76">
        <f t="shared" si="136"/>
        <v>2.82</v>
      </c>
      <c r="T1467" s="38">
        <f>2.82/365*N1467+'Breakdown Log'!$H$28*P1467</f>
        <v>0</v>
      </c>
      <c r="U1467" s="78">
        <f>2.82/365*O1467+'Breakdown Log'!$H$28*Q1467</f>
        <v>0</v>
      </c>
    </row>
    <row r="1468" spans="2:21" ht="14.4" customHeight="1" x14ac:dyDescent="0.4">
      <c r="B1468" s="30">
        <f t="shared" si="137"/>
        <v>1467</v>
      </c>
      <c r="C1468" s="2" t="s">
        <v>36</v>
      </c>
      <c r="D1468" s="2" t="s">
        <v>67</v>
      </c>
      <c r="E1468" s="2">
        <v>928</v>
      </c>
      <c r="F1468" s="2" t="s">
        <v>67</v>
      </c>
      <c r="G1468" s="2">
        <v>1520</v>
      </c>
      <c r="H1468" s="2">
        <v>11</v>
      </c>
      <c r="I1468" s="2" t="s">
        <v>1331</v>
      </c>
      <c r="J1468" s="31">
        <v>42403</v>
      </c>
      <c r="K1468" s="31">
        <v>44347</v>
      </c>
      <c r="L1468" s="31">
        <v>44926</v>
      </c>
      <c r="M1468" s="2">
        <f t="shared" si="132"/>
        <v>580</v>
      </c>
      <c r="N1468" s="2">
        <f>IFERROR(VLOOKUP($G1468,'Breakdown Log'!$B$3:$E$940,2,FALSE),0)</f>
        <v>0</v>
      </c>
      <c r="O1468" s="2">
        <f>IFERROR(VLOOKUP($G1468,'Breakdown Log'!$B$3:$E$940,3,FALSE),0)</f>
        <v>0</v>
      </c>
      <c r="P1468" s="2">
        <f t="shared" si="133"/>
        <v>215</v>
      </c>
      <c r="Q1468" s="2">
        <f t="shared" si="134"/>
        <v>365</v>
      </c>
      <c r="R1468" s="38">
        <f t="shared" si="135"/>
        <v>1.6610958904109587</v>
      </c>
      <c r="S1468" s="76">
        <f t="shared" si="136"/>
        <v>2.82</v>
      </c>
      <c r="T1468" s="38">
        <f>2.82/365*N1468+'Breakdown Log'!$H$28*P1468</f>
        <v>0</v>
      </c>
      <c r="U1468" s="78">
        <f>2.82/365*O1468+'Breakdown Log'!$H$28*Q1468</f>
        <v>0</v>
      </c>
    </row>
    <row r="1469" spans="2:21" ht="14.4" customHeight="1" x14ac:dyDescent="0.4">
      <c r="B1469" s="30">
        <f t="shared" si="137"/>
        <v>1468</v>
      </c>
      <c r="C1469" s="2" t="s">
        <v>36</v>
      </c>
      <c r="D1469" s="2" t="s">
        <v>67</v>
      </c>
      <c r="E1469" s="2">
        <v>928</v>
      </c>
      <c r="F1469" s="2" t="s">
        <v>67</v>
      </c>
      <c r="G1469" s="2">
        <v>1521</v>
      </c>
      <c r="H1469" s="2">
        <v>12</v>
      </c>
      <c r="I1469" s="2" t="s">
        <v>1332</v>
      </c>
      <c r="J1469" s="31">
        <v>42402</v>
      </c>
      <c r="K1469" s="31">
        <v>44347</v>
      </c>
      <c r="L1469" s="31">
        <v>44926</v>
      </c>
      <c r="M1469" s="2">
        <f t="shared" si="132"/>
        <v>580</v>
      </c>
      <c r="N1469" s="2">
        <f>IFERROR(VLOOKUP($G1469,'Breakdown Log'!$B$3:$E$940,2,FALSE),0)</f>
        <v>0</v>
      </c>
      <c r="O1469" s="2">
        <f>IFERROR(VLOOKUP($G1469,'Breakdown Log'!$B$3:$E$940,3,FALSE),0)</f>
        <v>0</v>
      </c>
      <c r="P1469" s="2">
        <f t="shared" si="133"/>
        <v>215</v>
      </c>
      <c r="Q1469" s="2">
        <f t="shared" si="134"/>
        <v>365</v>
      </c>
      <c r="R1469" s="38">
        <f t="shared" si="135"/>
        <v>1.6610958904109587</v>
      </c>
      <c r="S1469" s="76">
        <f t="shared" si="136"/>
        <v>2.82</v>
      </c>
      <c r="T1469" s="38">
        <f>2.82/365*N1469+'Breakdown Log'!$H$28*P1469</f>
        <v>0</v>
      </c>
      <c r="U1469" s="78">
        <f>2.82/365*O1469+'Breakdown Log'!$H$28*Q1469</f>
        <v>0</v>
      </c>
    </row>
    <row r="1470" spans="2:21" ht="14.4" customHeight="1" x14ac:dyDescent="0.4">
      <c r="B1470" s="30">
        <f t="shared" si="137"/>
        <v>1469</v>
      </c>
      <c r="C1470" s="2" t="s">
        <v>36</v>
      </c>
      <c r="D1470" s="2" t="s">
        <v>67</v>
      </c>
      <c r="E1470" s="2">
        <v>928</v>
      </c>
      <c r="F1470" s="2" t="s">
        <v>67</v>
      </c>
      <c r="G1470" s="2">
        <v>1522</v>
      </c>
      <c r="H1470" s="2">
        <v>13</v>
      </c>
      <c r="I1470" s="2" t="s">
        <v>1333</v>
      </c>
      <c r="J1470" s="31">
        <v>42676</v>
      </c>
      <c r="K1470" s="31">
        <v>44347</v>
      </c>
      <c r="L1470" s="31">
        <v>44926</v>
      </c>
      <c r="M1470" s="2">
        <f t="shared" si="132"/>
        <v>580</v>
      </c>
      <c r="N1470" s="2">
        <f>IFERROR(VLOOKUP($G1470,'Breakdown Log'!$B$3:$E$940,2,FALSE),0)</f>
        <v>0</v>
      </c>
      <c r="O1470" s="2">
        <f>IFERROR(VLOOKUP($G1470,'Breakdown Log'!$B$3:$E$940,3,FALSE),0)</f>
        <v>0</v>
      </c>
      <c r="P1470" s="2">
        <f t="shared" si="133"/>
        <v>215</v>
      </c>
      <c r="Q1470" s="2">
        <f t="shared" si="134"/>
        <v>365</v>
      </c>
      <c r="R1470" s="38">
        <f t="shared" si="135"/>
        <v>1.6610958904109587</v>
      </c>
      <c r="S1470" s="76">
        <f t="shared" si="136"/>
        <v>2.82</v>
      </c>
      <c r="T1470" s="38">
        <f>2.82/365*N1470+'Breakdown Log'!$H$28*P1470</f>
        <v>0</v>
      </c>
      <c r="U1470" s="78">
        <f>2.82/365*O1470+'Breakdown Log'!$H$28*Q1470</f>
        <v>0</v>
      </c>
    </row>
    <row r="1471" spans="2:21" ht="14.4" customHeight="1" x14ac:dyDescent="0.4">
      <c r="B1471" s="30">
        <f t="shared" si="137"/>
        <v>1470</v>
      </c>
      <c r="C1471" s="2" t="s">
        <v>36</v>
      </c>
      <c r="D1471" s="2" t="s">
        <v>67</v>
      </c>
      <c r="E1471" s="2">
        <v>928</v>
      </c>
      <c r="F1471" s="2" t="s">
        <v>67</v>
      </c>
      <c r="G1471" s="2">
        <v>1523</v>
      </c>
      <c r="H1471" s="2">
        <v>15</v>
      </c>
      <c r="I1471" s="2" t="s">
        <v>1334</v>
      </c>
      <c r="J1471" s="31">
        <v>42676</v>
      </c>
      <c r="K1471" s="31">
        <v>44347</v>
      </c>
      <c r="L1471" s="31">
        <v>44926</v>
      </c>
      <c r="M1471" s="2">
        <f t="shared" si="132"/>
        <v>580</v>
      </c>
      <c r="N1471" s="2">
        <f>IFERROR(VLOOKUP($G1471,'Breakdown Log'!$B$3:$E$940,2,FALSE),0)</f>
        <v>0</v>
      </c>
      <c r="O1471" s="2">
        <f>IFERROR(VLOOKUP($G1471,'Breakdown Log'!$B$3:$E$940,3,FALSE),0)</f>
        <v>0</v>
      </c>
      <c r="P1471" s="2">
        <f t="shared" si="133"/>
        <v>215</v>
      </c>
      <c r="Q1471" s="2">
        <f t="shared" si="134"/>
        <v>365</v>
      </c>
      <c r="R1471" s="38">
        <f t="shared" si="135"/>
        <v>1.6610958904109587</v>
      </c>
      <c r="S1471" s="76">
        <f t="shared" si="136"/>
        <v>2.82</v>
      </c>
      <c r="T1471" s="38">
        <f>2.82/365*N1471+'Breakdown Log'!$H$28*P1471</f>
        <v>0</v>
      </c>
      <c r="U1471" s="78">
        <f>2.82/365*O1471+'Breakdown Log'!$H$28*Q1471</f>
        <v>0</v>
      </c>
    </row>
    <row r="1472" spans="2:21" ht="14.4" customHeight="1" x14ac:dyDescent="0.4">
      <c r="B1472" s="30">
        <f t="shared" si="137"/>
        <v>1471</v>
      </c>
      <c r="C1472" s="2" t="s">
        <v>36</v>
      </c>
      <c r="D1472" s="2" t="s">
        <v>67</v>
      </c>
      <c r="E1472" s="2">
        <v>928</v>
      </c>
      <c r="F1472" s="2" t="s">
        <v>67</v>
      </c>
      <c r="G1472" s="2">
        <v>1524</v>
      </c>
      <c r="H1472" s="2">
        <v>17</v>
      </c>
      <c r="I1472" s="2" t="s">
        <v>1335</v>
      </c>
      <c r="J1472" s="31">
        <v>42676</v>
      </c>
      <c r="K1472" s="31">
        <v>44347</v>
      </c>
      <c r="L1472" s="31">
        <v>44926</v>
      </c>
      <c r="M1472" s="2">
        <f t="shared" si="132"/>
        <v>580</v>
      </c>
      <c r="N1472" s="2">
        <f>IFERROR(VLOOKUP($G1472,'Breakdown Log'!$B$3:$E$940,2,FALSE),0)</f>
        <v>0</v>
      </c>
      <c r="O1472" s="2">
        <f>IFERROR(VLOOKUP($G1472,'Breakdown Log'!$B$3:$E$940,3,FALSE),0)</f>
        <v>0</v>
      </c>
      <c r="P1472" s="2">
        <f t="shared" si="133"/>
        <v>215</v>
      </c>
      <c r="Q1472" s="2">
        <f t="shared" si="134"/>
        <v>365</v>
      </c>
      <c r="R1472" s="38">
        <f t="shared" si="135"/>
        <v>1.6610958904109587</v>
      </c>
      <c r="S1472" s="76">
        <f t="shared" si="136"/>
        <v>2.82</v>
      </c>
      <c r="T1472" s="38">
        <f>2.82/365*N1472+'Breakdown Log'!$H$28*P1472</f>
        <v>0</v>
      </c>
      <c r="U1472" s="78">
        <f>2.82/365*O1472+'Breakdown Log'!$H$28*Q1472</f>
        <v>0</v>
      </c>
    </row>
    <row r="1473" spans="2:21" ht="14.4" customHeight="1" x14ac:dyDescent="0.4">
      <c r="B1473" s="30">
        <f t="shared" si="137"/>
        <v>1472</v>
      </c>
      <c r="C1473" s="2" t="s">
        <v>36</v>
      </c>
      <c r="D1473" s="2" t="s">
        <v>67</v>
      </c>
      <c r="E1473" s="2">
        <v>928</v>
      </c>
      <c r="F1473" s="2" t="s">
        <v>67</v>
      </c>
      <c r="G1473" s="2">
        <v>1525</v>
      </c>
      <c r="H1473" s="2">
        <v>18</v>
      </c>
      <c r="I1473" s="2" t="s">
        <v>205</v>
      </c>
      <c r="J1473" s="31">
        <v>42402</v>
      </c>
      <c r="K1473" s="31">
        <v>44347</v>
      </c>
      <c r="L1473" s="31">
        <v>44926</v>
      </c>
      <c r="M1473" s="2">
        <f t="shared" si="132"/>
        <v>580</v>
      </c>
      <c r="N1473" s="2">
        <f>IFERROR(VLOOKUP($G1473,'Breakdown Log'!$B$3:$E$940,2,FALSE),0)</f>
        <v>0</v>
      </c>
      <c r="O1473" s="2">
        <f>IFERROR(VLOOKUP($G1473,'Breakdown Log'!$B$3:$E$940,3,FALSE),0)</f>
        <v>0</v>
      </c>
      <c r="P1473" s="2">
        <f t="shared" si="133"/>
        <v>215</v>
      </c>
      <c r="Q1473" s="2">
        <f t="shared" si="134"/>
        <v>365</v>
      </c>
      <c r="R1473" s="38">
        <f t="shared" si="135"/>
        <v>1.6610958904109587</v>
      </c>
      <c r="S1473" s="76">
        <f t="shared" si="136"/>
        <v>2.82</v>
      </c>
      <c r="T1473" s="38">
        <f>2.82/365*N1473+'Breakdown Log'!$H$28*P1473</f>
        <v>0</v>
      </c>
      <c r="U1473" s="78">
        <f>2.82/365*O1473+'Breakdown Log'!$H$28*Q1473</f>
        <v>0</v>
      </c>
    </row>
    <row r="1474" spans="2:21" ht="14.4" customHeight="1" x14ac:dyDescent="0.4">
      <c r="B1474" s="30">
        <f t="shared" si="137"/>
        <v>1473</v>
      </c>
      <c r="C1474" s="2" t="s">
        <v>36</v>
      </c>
      <c r="D1474" s="2" t="s">
        <v>67</v>
      </c>
      <c r="E1474" s="2">
        <v>928</v>
      </c>
      <c r="F1474" s="2" t="s">
        <v>67</v>
      </c>
      <c r="G1474" s="2">
        <v>1526</v>
      </c>
      <c r="H1474" s="2">
        <v>19</v>
      </c>
      <c r="I1474" s="2" t="s">
        <v>168</v>
      </c>
      <c r="J1474" s="31">
        <v>42402</v>
      </c>
      <c r="K1474" s="31">
        <v>44347</v>
      </c>
      <c r="L1474" s="31">
        <v>44926</v>
      </c>
      <c r="M1474" s="2">
        <f t="shared" ref="M1474:M1537" si="138">IFERROR(L1474-K1474+1,0)</f>
        <v>580</v>
      </c>
      <c r="N1474" s="2">
        <f>IFERROR(VLOOKUP($G1474,'Breakdown Log'!$B$3:$E$940,2,FALSE),0)</f>
        <v>0</v>
      </c>
      <c r="O1474" s="2">
        <f>IFERROR(VLOOKUP($G1474,'Breakdown Log'!$B$3:$E$940,3,FALSE),0)</f>
        <v>0</v>
      </c>
      <c r="P1474" s="2">
        <f t="shared" si="133"/>
        <v>215</v>
      </c>
      <c r="Q1474" s="2">
        <f t="shared" si="134"/>
        <v>365</v>
      </c>
      <c r="R1474" s="38">
        <f t="shared" si="135"/>
        <v>1.6610958904109587</v>
      </c>
      <c r="S1474" s="76">
        <f t="shared" si="136"/>
        <v>2.82</v>
      </c>
      <c r="T1474" s="38">
        <f>2.82/365*N1474+'Breakdown Log'!$H$28*P1474</f>
        <v>0</v>
      </c>
      <c r="U1474" s="78">
        <f>2.82/365*O1474+'Breakdown Log'!$H$28*Q1474</f>
        <v>0</v>
      </c>
    </row>
    <row r="1475" spans="2:21" ht="14.4" customHeight="1" x14ac:dyDescent="0.4">
      <c r="B1475" s="30">
        <f t="shared" si="137"/>
        <v>1474</v>
      </c>
      <c r="C1475" s="2" t="s">
        <v>36</v>
      </c>
      <c r="D1475" s="2" t="s">
        <v>67</v>
      </c>
      <c r="E1475" s="2">
        <v>928</v>
      </c>
      <c r="F1475" s="2" t="s">
        <v>67</v>
      </c>
      <c r="G1475" s="2">
        <v>1527</v>
      </c>
      <c r="H1475" s="2">
        <v>20</v>
      </c>
      <c r="I1475" s="2" t="s">
        <v>1336</v>
      </c>
      <c r="J1475" s="31">
        <v>42835</v>
      </c>
      <c r="K1475" s="31">
        <v>44347</v>
      </c>
      <c r="L1475" s="31">
        <v>44926</v>
      </c>
      <c r="M1475" s="2">
        <f t="shared" si="138"/>
        <v>580</v>
      </c>
      <c r="N1475" s="2">
        <f>IFERROR(VLOOKUP($G1475,'Breakdown Log'!$B$3:$E$940,2,FALSE),0)</f>
        <v>0</v>
      </c>
      <c r="O1475" s="2">
        <f>IFERROR(VLOOKUP($G1475,'Breakdown Log'!$B$3:$E$940,3,FALSE),0)</f>
        <v>0</v>
      </c>
      <c r="P1475" s="2">
        <f t="shared" ref="P1475:P1538" si="139">DATE(2021,12,31)-DATE(2021,5,31)+1-N1475</f>
        <v>215</v>
      </c>
      <c r="Q1475" s="2">
        <f t="shared" ref="Q1475:Q1538" si="140">365-O1475</f>
        <v>365</v>
      </c>
      <c r="R1475" s="38">
        <f t="shared" ref="R1475:R1538" si="141">2.82/365*215</f>
        <v>1.6610958904109587</v>
      </c>
      <c r="S1475" s="76">
        <f t="shared" ref="S1475:S1538" si="142">2.82/365*365</f>
        <v>2.82</v>
      </c>
      <c r="T1475" s="38">
        <f>2.82/365*N1475+'Breakdown Log'!$H$28*P1475</f>
        <v>0</v>
      </c>
      <c r="U1475" s="78">
        <f>2.82/365*O1475+'Breakdown Log'!$H$28*Q1475</f>
        <v>0</v>
      </c>
    </row>
    <row r="1476" spans="2:21" x14ac:dyDescent="0.4">
      <c r="B1476" s="30">
        <f t="shared" ref="B1476:B1539" si="143">B1475+1</f>
        <v>1475</v>
      </c>
      <c r="C1476" s="2" t="s">
        <v>36</v>
      </c>
      <c r="D1476" s="2" t="s">
        <v>67</v>
      </c>
      <c r="E1476" s="2">
        <v>928</v>
      </c>
      <c r="F1476" s="2" t="s">
        <v>67</v>
      </c>
      <c r="G1476" s="2">
        <v>1528</v>
      </c>
      <c r="H1476" s="2">
        <v>21</v>
      </c>
      <c r="I1476" s="2" t="s">
        <v>1337</v>
      </c>
      <c r="J1476" s="31">
        <v>42405</v>
      </c>
      <c r="K1476" s="31">
        <v>44347</v>
      </c>
      <c r="L1476" s="31">
        <v>44926</v>
      </c>
      <c r="M1476" s="2">
        <f t="shared" si="138"/>
        <v>580</v>
      </c>
      <c r="N1476" s="2">
        <f>IFERROR(VLOOKUP($G1476,'Breakdown Log'!$B$3:$E$940,2,FALSE),0)</f>
        <v>0</v>
      </c>
      <c r="O1476" s="2">
        <f>IFERROR(VLOOKUP($G1476,'Breakdown Log'!$B$3:$E$940,3,FALSE),0)</f>
        <v>0</v>
      </c>
      <c r="P1476" s="2">
        <f t="shared" si="139"/>
        <v>215</v>
      </c>
      <c r="Q1476" s="2">
        <f t="shared" si="140"/>
        <v>365</v>
      </c>
      <c r="R1476" s="38">
        <f t="shared" si="141"/>
        <v>1.6610958904109587</v>
      </c>
      <c r="S1476" s="76">
        <f t="shared" si="142"/>
        <v>2.82</v>
      </c>
      <c r="T1476" s="38">
        <f>2.82/365*N1476+'Breakdown Log'!$H$28*P1476</f>
        <v>0</v>
      </c>
      <c r="U1476" s="78">
        <f>2.82/365*O1476+'Breakdown Log'!$H$28*Q1476</f>
        <v>0</v>
      </c>
    </row>
    <row r="1477" spans="2:21" ht="14.4" customHeight="1" x14ac:dyDescent="0.4">
      <c r="B1477" s="30">
        <f t="shared" si="143"/>
        <v>1476</v>
      </c>
      <c r="C1477" s="2" t="s">
        <v>36</v>
      </c>
      <c r="D1477" s="2" t="s">
        <v>67</v>
      </c>
      <c r="E1477" s="2">
        <v>928</v>
      </c>
      <c r="F1477" s="2" t="s">
        <v>67</v>
      </c>
      <c r="G1477" s="2">
        <v>1529</v>
      </c>
      <c r="H1477" s="2">
        <v>22</v>
      </c>
      <c r="I1477" s="2" t="s">
        <v>1338</v>
      </c>
      <c r="J1477" s="31">
        <v>42755</v>
      </c>
      <c r="K1477" s="31">
        <v>44347</v>
      </c>
      <c r="L1477" s="31">
        <v>44926</v>
      </c>
      <c r="M1477" s="2">
        <f t="shared" si="138"/>
        <v>580</v>
      </c>
      <c r="N1477" s="2">
        <f>IFERROR(VLOOKUP($G1477,'Breakdown Log'!$B$3:$E$940,2,FALSE),0)</f>
        <v>0</v>
      </c>
      <c r="O1477" s="2">
        <f>IFERROR(VLOOKUP($G1477,'Breakdown Log'!$B$3:$E$940,3,FALSE),0)</f>
        <v>0</v>
      </c>
      <c r="P1477" s="2">
        <f t="shared" si="139"/>
        <v>215</v>
      </c>
      <c r="Q1477" s="2">
        <f t="shared" si="140"/>
        <v>365</v>
      </c>
      <c r="R1477" s="38">
        <f t="shared" si="141"/>
        <v>1.6610958904109587</v>
      </c>
      <c r="S1477" s="76">
        <f t="shared" si="142"/>
        <v>2.82</v>
      </c>
      <c r="T1477" s="38">
        <f>2.82/365*N1477+'Breakdown Log'!$H$28*P1477</f>
        <v>0</v>
      </c>
      <c r="U1477" s="78">
        <f>2.82/365*O1477+'Breakdown Log'!$H$28*Q1477</f>
        <v>0</v>
      </c>
    </row>
    <row r="1478" spans="2:21" ht="14.4" customHeight="1" x14ac:dyDescent="0.4">
      <c r="B1478" s="30">
        <f t="shared" si="143"/>
        <v>1477</v>
      </c>
      <c r="C1478" s="2" t="s">
        <v>36</v>
      </c>
      <c r="D1478" s="2" t="s">
        <v>67</v>
      </c>
      <c r="E1478" s="2">
        <v>928</v>
      </c>
      <c r="F1478" s="2" t="s">
        <v>67</v>
      </c>
      <c r="G1478" s="2">
        <v>1530</v>
      </c>
      <c r="H1478" s="2">
        <v>23</v>
      </c>
      <c r="I1478" s="2" t="s">
        <v>1339</v>
      </c>
      <c r="J1478" s="31">
        <v>42760</v>
      </c>
      <c r="K1478" s="31">
        <v>44347</v>
      </c>
      <c r="L1478" s="31">
        <v>44926</v>
      </c>
      <c r="M1478" s="2">
        <f t="shared" si="138"/>
        <v>580</v>
      </c>
      <c r="N1478" s="2">
        <f>IFERROR(VLOOKUP($G1478,'Breakdown Log'!$B$3:$E$940,2,FALSE),0)</f>
        <v>0</v>
      </c>
      <c r="O1478" s="2">
        <f>IFERROR(VLOOKUP($G1478,'Breakdown Log'!$B$3:$E$940,3,FALSE),0)</f>
        <v>0</v>
      </c>
      <c r="P1478" s="2">
        <f t="shared" si="139"/>
        <v>215</v>
      </c>
      <c r="Q1478" s="2">
        <f t="shared" si="140"/>
        <v>365</v>
      </c>
      <c r="R1478" s="38">
        <f t="shared" si="141"/>
        <v>1.6610958904109587</v>
      </c>
      <c r="S1478" s="76">
        <f t="shared" si="142"/>
        <v>2.82</v>
      </c>
      <c r="T1478" s="38">
        <f>2.82/365*N1478+'Breakdown Log'!$H$28*P1478</f>
        <v>0</v>
      </c>
      <c r="U1478" s="78">
        <f>2.82/365*O1478+'Breakdown Log'!$H$28*Q1478</f>
        <v>0</v>
      </c>
    </row>
    <row r="1479" spans="2:21" ht="14.4" customHeight="1" x14ac:dyDescent="0.4">
      <c r="B1479" s="30">
        <f t="shared" si="143"/>
        <v>1478</v>
      </c>
      <c r="C1479" s="2" t="s">
        <v>36</v>
      </c>
      <c r="D1479" s="2" t="s">
        <v>67</v>
      </c>
      <c r="E1479" s="2">
        <v>928</v>
      </c>
      <c r="F1479" s="2" t="s">
        <v>67</v>
      </c>
      <c r="G1479" s="2">
        <v>1531</v>
      </c>
      <c r="H1479" s="2">
        <v>24</v>
      </c>
      <c r="I1479" s="2" t="s">
        <v>1340</v>
      </c>
      <c r="J1479" s="31">
        <v>42774</v>
      </c>
      <c r="K1479" s="31">
        <v>44347</v>
      </c>
      <c r="L1479" s="31">
        <v>44926</v>
      </c>
      <c r="M1479" s="2">
        <f t="shared" si="138"/>
        <v>580</v>
      </c>
      <c r="N1479" s="2">
        <f>IFERROR(VLOOKUP($G1479,'Breakdown Log'!$B$3:$E$940,2,FALSE),0)</f>
        <v>215</v>
      </c>
      <c r="O1479" s="2">
        <f>IFERROR(VLOOKUP($G1479,'Breakdown Log'!$B$3:$E$940,3,FALSE),0)</f>
        <v>365</v>
      </c>
      <c r="P1479" s="2">
        <f t="shared" si="139"/>
        <v>0</v>
      </c>
      <c r="Q1479" s="2">
        <f t="shared" si="140"/>
        <v>0</v>
      </c>
      <c r="R1479" s="38">
        <f t="shared" si="141"/>
        <v>1.6610958904109587</v>
      </c>
      <c r="S1479" s="76">
        <f t="shared" si="142"/>
        <v>2.82</v>
      </c>
      <c r="T1479" s="38">
        <f>2.82/365*N1479+'Breakdown Log'!$H$28*P1479</f>
        <v>1.6610958904109587</v>
      </c>
      <c r="U1479" s="78">
        <f>2.82/365*O1479+'Breakdown Log'!$H$28*Q1479</f>
        <v>2.82</v>
      </c>
    </row>
    <row r="1480" spans="2:21" ht="14.4" customHeight="1" x14ac:dyDescent="0.4">
      <c r="B1480" s="30">
        <f t="shared" si="143"/>
        <v>1479</v>
      </c>
      <c r="C1480" s="2" t="s">
        <v>36</v>
      </c>
      <c r="D1480" s="2" t="s">
        <v>67</v>
      </c>
      <c r="E1480" s="2">
        <v>928</v>
      </c>
      <c r="F1480" s="2" t="s">
        <v>67</v>
      </c>
      <c r="G1480" s="2">
        <v>1532</v>
      </c>
      <c r="H1480" s="2">
        <v>25</v>
      </c>
      <c r="I1480" s="2" t="s">
        <v>1341</v>
      </c>
      <c r="J1480" s="31">
        <v>42901</v>
      </c>
      <c r="K1480" s="31">
        <v>44347</v>
      </c>
      <c r="L1480" s="31">
        <v>44926</v>
      </c>
      <c r="M1480" s="2">
        <f t="shared" si="138"/>
        <v>580</v>
      </c>
      <c r="N1480" s="2">
        <f>IFERROR(VLOOKUP($G1480,'Breakdown Log'!$B$3:$E$940,2,FALSE),0)</f>
        <v>0</v>
      </c>
      <c r="O1480" s="2">
        <f>IFERROR(VLOOKUP($G1480,'Breakdown Log'!$B$3:$E$940,3,FALSE),0)</f>
        <v>0</v>
      </c>
      <c r="P1480" s="2">
        <f t="shared" si="139"/>
        <v>215</v>
      </c>
      <c r="Q1480" s="2">
        <f t="shared" si="140"/>
        <v>365</v>
      </c>
      <c r="R1480" s="38">
        <f t="shared" si="141"/>
        <v>1.6610958904109587</v>
      </c>
      <c r="S1480" s="76">
        <f t="shared" si="142"/>
        <v>2.82</v>
      </c>
      <c r="T1480" s="38">
        <f>2.82/365*N1480+'Breakdown Log'!$H$28*P1480</f>
        <v>0</v>
      </c>
      <c r="U1480" s="78">
        <f>2.82/365*O1480+'Breakdown Log'!$H$28*Q1480</f>
        <v>0</v>
      </c>
    </row>
    <row r="1481" spans="2:21" ht="14.4" customHeight="1" x14ac:dyDescent="0.4">
      <c r="B1481" s="30">
        <f t="shared" si="143"/>
        <v>1480</v>
      </c>
      <c r="C1481" s="2" t="s">
        <v>36</v>
      </c>
      <c r="D1481" s="2" t="s">
        <v>67</v>
      </c>
      <c r="E1481" s="2">
        <v>928</v>
      </c>
      <c r="F1481" s="2" t="s">
        <v>67</v>
      </c>
      <c r="G1481" s="2">
        <v>1533</v>
      </c>
      <c r="H1481" s="2">
        <v>26</v>
      </c>
      <c r="I1481" s="2" t="s">
        <v>1342</v>
      </c>
      <c r="J1481" s="31">
        <v>42923</v>
      </c>
      <c r="K1481" s="31">
        <v>44347</v>
      </c>
      <c r="L1481" s="31">
        <v>44926</v>
      </c>
      <c r="M1481" s="2">
        <f t="shared" si="138"/>
        <v>580</v>
      </c>
      <c r="N1481" s="2">
        <f>IFERROR(VLOOKUP($G1481,'Breakdown Log'!$B$3:$E$940,2,FALSE),0)</f>
        <v>0</v>
      </c>
      <c r="O1481" s="2">
        <f>IFERROR(VLOOKUP($G1481,'Breakdown Log'!$B$3:$E$940,3,FALSE),0)</f>
        <v>0</v>
      </c>
      <c r="P1481" s="2">
        <f t="shared" si="139"/>
        <v>215</v>
      </c>
      <c r="Q1481" s="2">
        <f t="shared" si="140"/>
        <v>365</v>
      </c>
      <c r="R1481" s="38">
        <f t="shared" si="141"/>
        <v>1.6610958904109587</v>
      </c>
      <c r="S1481" s="76">
        <f t="shared" si="142"/>
        <v>2.82</v>
      </c>
      <c r="T1481" s="38">
        <f>2.82/365*N1481+'Breakdown Log'!$H$28*P1481</f>
        <v>0</v>
      </c>
      <c r="U1481" s="78">
        <f>2.82/365*O1481+'Breakdown Log'!$H$28*Q1481</f>
        <v>0</v>
      </c>
    </row>
    <row r="1482" spans="2:21" ht="14.4" customHeight="1" x14ac:dyDescent="0.4">
      <c r="B1482" s="30">
        <f t="shared" si="143"/>
        <v>1481</v>
      </c>
      <c r="C1482" s="2" t="s">
        <v>36</v>
      </c>
      <c r="D1482" s="2" t="s">
        <v>67</v>
      </c>
      <c r="E1482" s="2">
        <v>928</v>
      </c>
      <c r="F1482" s="2" t="s">
        <v>67</v>
      </c>
      <c r="G1482" s="2">
        <v>1534</v>
      </c>
      <c r="H1482" s="2">
        <v>27</v>
      </c>
      <c r="I1482" s="2" t="s">
        <v>1343</v>
      </c>
      <c r="J1482" s="31">
        <v>42921</v>
      </c>
      <c r="K1482" s="31">
        <v>44347</v>
      </c>
      <c r="L1482" s="31">
        <v>44926</v>
      </c>
      <c r="M1482" s="2">
        <f t="shared" si="138"/>
        <v>580</v>
      </c>
      <c r="N1482" s="2">
        <f>IFERROR(VLOOKUP($G1482,'Breakdown Log'!$B$3:$E$940,2,FALSE),0)</f>
        <v>0</v>
      </c>
      <c r="O1482" s="2">
        <f>IFERROR(VLOOKUP($G1482,'Breakdown Log'!$B$3:$E$940,3,FALSE),0)</f>
        <v>0</v>
      </c>
      <c r="P1482" s="2">
        <f t="shared" si="139"/>
        <v>215</v>
      </c>
      <c r="Q1482" s="2">
        <f t="shared" si="140"/>
        <v>365</v>
      </c>
      <c r="R1482" s="38">
        <f t="shared" si="141"/>
        <v>1.6610958904109587</v>
      </c>
      <c r="S1482" s="76">
        <f t="shared" si="142"/>
        <v>2.82</v>
      </c>
      <c r="T1482" s="38">
        <f>2.82/365*N1482+'Breakdown Log'!$H$28*P1482</f>
        <v>0</v>
      </c>
      <c r="U1482" s="78">
        <f>2.82/365*O1482+'Breakdown Log'!$H$28*Q1482</f>
        <v>0</v>
      </c>
    </row>
    <row r="1483" spans="2:21" ht="14.4" customHeight="1" x14ac:dyDescent="0.4">
      <c r="B1483" s="30">
        <f t="shared" si="143"/>
        <v>1482</v>
      </c>
      <c r="C1483" s="2" t="s">
        <v>2599</v>
      </c>
      <c r="D1483" s="2" t="s">
        <v>1344</v>
      </c>
      <c r="E1483" s="2">
        <v>1102</v>
      </c>
      <c r="F1483" s="2" t="s">
        <v>1344</v>
      </c>
      <c r="G1483" s="2">
        <v>1535</v>
      </c>
      <c r="H1483" s="2">
        <v>1</v>
      </c>
      <c r="I1483" s="2" t="s">
        <v>1345</v>
      </c>
      <c r="J1483" s="31">
        <v>42536</v>
      </c>
      <c r="K1483" s="31">
        <v>44347</v>
      </c>
      <c r="L1483" s="31">
        <v>44926</v>
      </c>
      <c r="M1483" s="2">
        <f t="shared" si="138"/>
        <v>580</v>
      </c>
      <c r="N1483" s="2">
        <f>IFERROR(VLOOKUP($G1483,'Breakdown Log'!$B$3:$E$940,2,FALSE),0)</f>
        <v>0</v>
      </c>
      <c r="O1483" s="2">
        <f>IFERROR(VLOOKUP($G1483,'Breakdown Log'!$B$3:$E$940,3,FALSE),0)</f>
        <v>0</v>
      </c>
      <c r="P1483" s="2">
        <f t="shared" si="139"/>
        <v>215</v>
      </c>
      <c r="Q1483" s="2">
        <f t="shared" si="140"/>
        <v>365</v>
      </c>
      <c r="R1483" s="38">
        <f t="shared" si="141"/>
        <v>1.6610958904109587</v>
      </c>
      <c r="S1483" s="76">
        <f t="shared" si="142"/>
        <v>2.82</v>
      </c>
      <c r="T1483" s="38">
        <f>2.82/365*N1483+'Breakdown Log'!$H$28*P1483</f>
        <v>0</v>
      </c>
      <c r="U1483" s="78">
        <f>2.82/365*O1483+'Breakdown Log'!$H$28*Q1483</f>
        <v>0</v>
      </c>
    </row>
    <row r="1484" spans="2:21" ht="14.4" customHeight="1" x14ac:dyDescent="0.4">
      <c r="B1484" s="30">
        <f t="shared" si="143"/>
        <v>1483</v>
      </c>
      <c r="C1484" s="2" t="s">
        <v>2599</v>
      </c>
      <c r="D1484" s="2" t="s">
        <v>1344</v>
      </c>
      <c r="E1484" s="2">
        <v>1102</v>
      </c>
      <c r="F1484" s="2" t="s">
        <v>1344</v>
      </c>
      <c r="G1484" s="2">
        <v>1536</v>
      </c>
      <c r="H1484" s="2">
        <v>2</v>
      </c>
      <c r="I1484" s="2" t="s">
        <v>1014</v>
      </c>
      <c r="J1484" s="31">
        <v>42430</v>
      </c>
      <c r="K1484" s="31">
        <v>44347</v>
      </c>
      <c r="L1484" s="31">
        <v>44926</v>
      </c>
      <c r="M1484" s="2">
        <f t="shared" si="138"/>
        <v>580</v>
      </c>
      <c r="N1484" s="2">
        <f>IFERROR(VLOOKUP($G1484,'Breakdown Log'!$B$3:$E$940,2,FALSE),0)</f>
        <v>0</v>
      </c>
      <c r="O1484" s="2">
        <f>IFERROR(VLOOKUP($G1484,'Breakdown Log'!$B$3:$E$940,3,FALSE),0)</f>
        <v>0</v>
      </c>
      <c r="P1484" s="2">
        <f t="shared" si="139"/>
        <v>215</v>
      </c>
      <c r="Q1484" s="2">
        <f t="shared" si="140"/>
        <v>365</v>
      </c>
      <c r="R1484" s="38">
        <f t="shared" si="141"/>
        <v>1.6610958904109587</v>
      </c>
      <c r="S1484" s="76">
        <f t="shared" si="142"/>
        <v>2.82</v>
      </c>
      <c r="T1484" s="38">
        <f>2.82/365*N1484+'Breakdown Log'!$H$28*P1484</f>
        <v>0</v>
      </c>
      <c r="U1484" s="78">
        <f>2.82/365*O1484+'Breakdown Log'!$H$28*Q1484</f>
        <v>0</v>
      </c>
    </row>
    <row r="1485" spans="2:21" ht="14.4" customHeight="1" x14ac:dyDescent="0.4">
      <c r="B1485" s="30">
        <f t="shared" si="143"/>
        <v>1484</v>
      </c>
      <c r="C1485" s="2" t="s">
        <v>2599</v>
      </c>
      <c r="D1485" s="2" t="s">
        <v>1344</v>
      </c>
      <c r="E1485" s="2">
        <v>1102</v>
      </c>
      <c r="F1485" s="2" t="s">
        <v>1344</v>
      </c>
      <c r="G1485" s="2">
        <v>1537</v>
      </c>
      <c r="H1485" s="2">
        <v>3</v>
      </c>
      <c r="I1485" s="2" t="s">
        <v>1330</v>
      </c>
      <c r="J1485" s="31">
        <v>42431</v>
      </c>
      <c r="K1485" s="31">
        <v>44347</v>
      </c>
      <c r="L1485" s="31">
        <v>44926</v>
      </c>
      <c r="M1485" s="2">
        <f t="shared" si="138"/>
        <v>580</v>
      </c>
      <c r="N1485" s="2">
        <f>IFERROR(VLOOKUP($G1485,'Breakdown Log'!$B$3:$E$940,2,FALSE),0)</f>
        <v>0</v>
      </c>
      <c r="O1485" s="2">
        <f>IFERROR(VLOOKUP($G1485,'Breakdown Log'!$B$3:$E$940,3,FALSE),0)</f>
        <v>0</v>
      </c>
      <c r="P1485" s="2">
        <f t="shared" si="139"/>
        <v>215</v>
      </c>
      <c r="Q1485" s="2">
        <f t="shared" si="140"/>
        <v>365</v>
      </c>
      <c r="R1485" s="38">
        <f t="shared" si="141"/>
        <v>1.6610958904109587</v>
      </c>
      <c r="S1485" s="76">
        <f t="shared" si="142"/>
        <v>2.82</v>
      </c>
      <c r="T1485" s="38">
        <f>2.82/365*N1485+'Breakdown Log'!$H$28*P1485</f>
        <v>0</v>
      </c>
      <c r="U1485" s="78">
        <f>2.82/365*O1485+'Breakdown Log'!$H$28*Q1485</f>
        <v>0</v>
      </c>
    </row>
    <row r="1486" spans="2:21" ht="14.4" customHeight="1" x14ac:dyDescent="0.4">
      <c r="B1486" s="30">
        <f t="shared" si="143"/>
        <v>1485</v>
      </c>
      <c r="C1486" s="2" t="s">
        <v>2599</v>
      </c>
      <c r="D1486" s="2" t="s">
        <v>1344</v>
      </c>
      <c r="E1486" s="2">
        <v>1102</v>
      </c>
      <c r="F1486" s="2" t="s">
        <v>1344</v>
      </c>
      <c r="G1486" s="2">
        <v>1538</v>
      </c>
      <c r="H1486" s="2">
        <v>4</v>
      </c>
      <c r="I1486" s="2" t="s">
        <v>497</v>
      </c>
      <c r="J1486" s="31">
        <v>42431</v>
      </c>
      <c r="K1486" s="31">
        <v>44347</v>
      </c>
      <c r="L1486" s="31">
        <v>44926</v>
      </c>
      <c r="M1486" s="2">
        <f t="shared" si="138"/>
        <v>580</v>
      </c>
      <c r="N1486" s="2">
        <f>IFERROR(VLOOKUP($G1486,'Breakdown Log'!$B$3:$E$940,2,FALSE),0)</f>
        <v>0</v>
      </c>
      <c r="O1486" s="2">
        <f>IFERROR(VLOOKUP($G1486,'Breakdown Log'!$B$3:$E$940,3,FALSE),0)</f>
        <v>0</v>
      </c>
      <c r="P1486" s="2">
        <f t="shared" si="139"/>
        <v>215</v>
      </c>
      <c r="Q1486" s="2">
        <f t="shared" si="140"/>
        <v>365</v>
      </c>
      <c r="R1486" s="38">
        <f t="shared" si="141"/>
        <v>1.6610958904109587</v>
      </c>
      <c r="S1486" s="76">
        <f t="shared" si="142"/>
        <v>2.82</v>
      </c>
      <c r="T1486" s="38">
        <f>2.82/365*N1486+'Breakdown Log'!$H$28*P1486</f>
        <v>0</v>
      </c>
      <c r="U1486" s="78">
        <f>2.82/365*O1486+'Breakdown Log'!$H$28*Q1486</f>
        <v>0</v>
      </c>
    </row>
    <row r="1487" spans="2:21" ht="14.4" customHeight="1" x14ac:dyDescent="0.4">
      <c r="B1487" s="30">
        <f t="shared" si="143"/>
        <v>1486</v>
      </c>
      <c r="C1487" s="2" t="s">
        <v>2599</v>
      </c>
      <c r="D1487" s="2" t="s">
        <v>1344</v>
      </c>
      <c r="E1487" s="2">
        <v>1102</v>
      </c>
      <c r="F1487" s="2" t="s">
        <v>1344</v>
      </c>
      <c r="G1487" s="2">
        <v>1539</v>
      </c>
      <c r="H1487" s="2">
        <v>5</v>
      </c>
      <c r="I1487" s="2" t="s">
        <v>111</v>
      </c>
      <c r="J1487" s="31">
        <v>42592</v>
      </c>
      <c r="K1487" s="31">
        <v>44347</v>
      </c>
      <c r="L1487" s="31">
        <v>44926</v>
      </c>
      <c r="M1487" s="2">
        <f t="shared" si="138"/>
        <v>580</v>
      </c>
      <c r="N1487" s="2">
        <f>IFERROR(VLOOKUP($G1487,'Breakdown Log'!$B$3:$E$940,2,FALSE),0)</f>
        <v>215</v>
      </c>
      <c r="O1487" s="2">
        <f>IFERROR(VLOOKUP($G1487,'Breakdown Log'!$B$3:$E$940,3,FALSE),0)</f>
        <v>365</v>
      </c>
      <c r="P1487" s="2">
        <f t="shared" si="139"/>
        <v>0</v>
      </c>
      <c r="Q1487" s="2">
        <f t="shared" si="140"/>
        <v>0</v>
      </c>
      <c r="R1487" s="38">
        <f t="shared" si="141"/>
        <v>1.6610958904109587</v>
      </c>
      <c r="S1487" s="76">
        <f t="shared" si="142"/>
        <v>2.82</v>
      </c>
      <c r="T1487" s="38">
        <f>2.82/365*N1487+'Breakdown Log'!$H$28*P1487</f>
        <v>1.6610958904109587</v>
      </c>
      <c r="U1487" s="78">
        <f>2.82/365*O1487+'Breakdown Log'!$H$28*Q1487</f>
        <v>2.82</v>
      </c>
    </row>
    <row r="1488" spans="2:21" ht="14.4" customHeight="1" x14ac:dyDescent="0.4">
      <c r="B1488" s="30">
        <f t="shared" si="143"/>
        <v>1487</v>
      </c>
      <c r="C1488" s="2" t="s">
        <v>2599</v>
      </c>
      <c r="D1488" s="2" t="s">
        <v>1344</v>
      </c>
      <c r="E1488" s="2">
        <v>1102</v>
      </c>
      <c r="F1488" s="2" t="s">
        <v>1344</v>
      </c>
      <c r="G1488" s="2">
        <v>1540</v>
      </c>
      <c r="H1488" s="2">
        <v>6</v>
      </c>
      <c r="I1488" s="2" t="s">
        <v>1312</v>
      </c>
      <c r="J1488" s="31">
        <v>42430</v>
      </c>
      <c r="K1488" s="31">
        <v>44347</v>
      </c>
      <c r="L1488" s="31">
        <v>44926</v>
      </c>
      <c r="M1488" s="2">
        <f t="shared" si="138"/>
        <v>580</v>
      </c>
      <c r="N1488" s="2">
        <f>IFERROR(VLOOKUP($G1488,'Breakdown Log'!$B$3:$E$940,2,FALSE),0)</f>
        <v>0</v>
      </c>
      <c r="O1488" s="2">
        <f>IFERROR(VLOOKUP($G1488,'Breakdown Log'!$B$3:$E$940,3,FALSE),0)</f>
        <v>0</v>
      </c>
      <c r="P1488" s="2">
        <f t="shared" si="139"/>
        <v>215</v>
      </c>
      <c r="Q1488" s="2">
        <f t="shared" si="140"/>
        <v>365</v>
      </c>
      <c r="R1488" s="38">
        <f t="shared" si="141"/>
        <v>1.6610958904109587</v>
      </c>
      <c r="S1488" s="76">
        <f t="shared" si="142"/>
        <v>2.82</v>
      </c>
      <c r="T1488" s="38">
        <f>2.82/365*N1488+'Breakdown Log'!$H$28*P1488</f>
        <v>0</v>
      </c>
      <c r="U1488" s="78">
        <f>2.82/365*O1488+'Breakdown Log'!$H$28*Q1488</f>
        <v>0</v>
      </c>
    </row>
    <row r="1489" spans="2:21" ht="14.4" customHeight="1" x14ac:dyDescent="0.4">
      <c r="B1489" s="30">
        <f t="shared" si="143"/>
        <v>1488</v>
      </c>
      <c r="C1489" s="2" t="s">
        <v>2599</v>
      </c>
      <c r="D1489" s="2" t="s">
        <v>1344</v>
      </c>
      <c r="E1489" s="2">
        <v>1102</v>
      </c>
      <c r="F1489" s="2" t="s">
        <v>1344</v>
      </c>
      <c r="G1489" s="2">
        <v>1541</v>
      </c>
      <c r="H1489" s="2">
        <v>7</v>
      </c>
      <c r="I1489" s="2" t="s">
        <v>457</v>
      </c>
      <c r="J1489" s="31">
        <v>42375</v>
      </c>
      <c r="K1489" s="31">
        <v>44347</v>
      </c>
      <c r="L1489" s="31">
        <v>44926</v>
      </c>
      <c r="M1489" s="2">
        <f t="shared" si="138"/>
        <v>580</v>
      </c>
      <c r="N1489" s="2">
        <f>IFERROR(VLOOKUP($G1489,'Breakdown Log'!$B$3:$E$940,2,FALSE),0)</f>
        <v>0</v>
      </c>
      <c r="O1489" s="2">
        <f>IFERROR(VLOOKUP($G1489,'Breakdown Log'!$B$3:$E$940,3,FALSE),0)</f>
        <v>0</v>
      </c>
      <c r="P1489" s="2">
        <f t="shared" si="139"/>
        <v>215</v>
      </c>
      <c r="Q1489" s="2">
        <f t="shared" si="140"/>
        <v>365</v>
      </c>
      <c r="R1489" s="38">
        <f t="shared" si="141"/>
        <v>1.6610958904109587</v>
      </c>
      <c r="S1489" s="76">
        <f t="shared" si="142"/>
        <v>2.82</v>
      </c>
      <c r="T1489" s="38">
        <f>2.82/365*N1489+'Breakdown Log'!$H$28*P1489</f>
        <v>0</v>
      </c>
      <c r="U1489" s="78">
        <f>2.82/365*O1489+'Breakdown Log'!$H$28*Q1489</f>
        <v>0</v>
      </c>
    </row>
    <row r="1490" spans="2:21" ht="14.4" customHeight="1" x14ac:dyDescent="0.4">
      <c r="B1490" s="30">
        <f t="shared" si="143"/>
        <v>1489</v>
      </c>
      <c r="C1490" s="2" t="s">
        <v>2599</v>
      </c>
      <c r="D1490" s="2" t="s">
        <v>1344</v>
      </c>
      <c r="E1490" s="2">
        <v>1102</v>
      </c>
      <c r="F1490" s="2" t="s">
        <v>1344</v>
      </c>
      <c r="G1490" s="2">
        <v>1542</v>
      </c>
      <c r="H1490" s="2">
        <v>8</v>
      </c>
      <c r="I1490" s="2" t="s">
        <v>1346</v>
      </c>
      <c r="J1490" s="31">
        <v>42431</v>
      </c>
      <c r="K1490" s="31">
        <v>44347</v>
      </c>
      <c r="L1490" s="31">
        <v>44926</v>
      </c>
      <c r="M1490" s="2">
        <f t="shared" si="138"/>
        <v>580</v>
      </c>
      <c r="N1490" s="2">
        <f>IFERROR(VLOOKUP($G1490,'Breakdown Log'!$B$3:$E$940,2,FALSE),0)</f>
        <v>0</v>
      </c>
      <c r="O1490" s="2">
        <f>IFERROR(VLOOKUP($G1490,'Breakdown Log'!$B$3:$E$940,3,FALSE),0)</f>
        <v>0</v>
      </c>
      <c r="P1490" s="2">
        <f t="shared" si="139"/>
        <v>215</v>
      </c>
      <c r="Q1490" s="2">
        <f t="shared" si="140"/>
        <v>365</v>
      </c>
      <c r="R1490" s="38">
        <f t="shared" si="141"/>
        <v>1.6610958904109587</v>
      </c>
      <c r="S1490" s="76">
        <f t="shared" si="142"/>
        <v>2.82</v>
      </c>
      <c r="T1490" s="38">
        <f>2.82/365*N1490+'Breakdown Log'!$H$28*P1490</f>
        <v>0</v>
      </c>
      <c r="U1490" s="78">
        <f>2.82/365*O1490+'Breakdown Log'!$H$28*Q1490</f>
        <v>0</v>
      </c>
    </row>
    <row r="1491" spans="2:21" ht="14.4" customHeight="1" x14ac:dyDescent="0.4">
      <c r="B1491" s="30">
        <f t="shared" si="143"/>
        <v>1490</v>
      </c>
      <c r="C1491" s="2" t="s">
        <v>2599</v>
      </c>
      <c r="D1491" s="2" t="s">
        <v>1344</v>
      </c>
      <c r="E1491" s="2">
        <v>1102</v>
      </c>
      <c r="F1491" s="2" t="s">
        <v>1344</v>
      </c>
      <c r="G1491" s="2">
        <v>1543</v>
      </c>
      <c r="H1491" s="2">
        <v>9</v>
      </c>
      <c r="I1491" s="2" t="s">
        <v>513</v>
      </c>
      <c r="J1491" s="31">
        <v>42432</v>
      </c>
      <c r="K1491" s="31">
        <v>44347</v>
      </c>
      <c r="L1491" s="31">
        <v>44926</v>
      </c>
      <c r="M1491" s="2">
        <f t="shared" si="138"/>
        <v>580</v>
      </c>
      <c r="N1491" s="2">
        <f>IFERROR(VLOOKUP($G1491,'Breakdown Log'!$B$3:$E$940,2,FALSE),0)</f>
        <v>0</v>
      </c>
      <c r="O1491" s="2">
        <f>IFERROR(VLOOKUP($G1491,'Breakdown Log'!$B$3:$E$940,3,FALSE),0)</f>
        <v>0</v>
      </c>
      <c r="P1491" s="2">
        <f t="shared" si="139"/>
        <v>215</v>
      </c>
      <c r="Q1491" s="2">
        <f t="shared" si="140"/>
        <v>365</v>
      </c>
      <c r="R1491" s="38">
        <f t="shared" si="141"/>
        <v>1.6610958904109587</v>
      </c>
      <c r="S1491" s="76">
        <f t="shared" si="142"/>
        <v>2.82</v>
      </c>
      <c r="T1491" s="38">
        <f>2.82/365*N1491+'Breakdown Log'!$H$28*P1491</f>
        <v>0</v>
      </c>
      <c r="U1491" s="78">
        <f>2.82/365*O1491+'Breakdown Log'!$H$28*Q1491</f>
        <v>0</v>
      </c>
    </row>
    <row r="1492" spans="2:21" ht="14.4" customHeight="1" x14ac:dyDescent="0.4">
      <c r="B1492" s="30">
        <f t="shared" si="143"/>
        <v>1491</v>
      </c>
      <c r="C1492" s="2" t="s">
        <v>2599</v>
      </c>
      <c r="D1492" s="2" t="s">
        <v>1344</v>
      </c>
      <c r="E1492" s="2">
        <v>1102</v>
      </c>
      <c r="F1492" s="2" t="s">
        <v>1344</v>
      </c>
      <c r="G1492" s="2">
        <v>1544</v>
      </c>
      <c r="H1492" s="2">
        <v>10</v>
      </c>
      <c r="I1492" s="2" t="s">
        <v>112</v>
      </c>
      <c r="J1492" s="31">
        <v>42432</v>
      </c>
      <c r="K1492" s="31">
        <v>44347</v>
      </c>
      <c r="L1492" s="31">
        <v>44926</v>
      </c>
      <c r="M1492" s="2">
        <f t="shared" si="138"/>
        <v>580</v>
      </c>
      <c r="N1492" s="2">
        <f>IFERROR(VLOOKUP($G1492,'Breakdown Log'!$B$3:$E$940,2,FALSE),0)</f>
        <v>215</v>
      </c>
      <c r="O1492" s="2">
        <f>IFERROR(VLOOKUP($G1492,'Breakdown Log'!$B$3:$E$940,3,FALSE),0)</f>
        <v>365</v>
      </c>
      <c r="P1492" s="2">
        <f t="shared" si="139"/>
        <v>0</v>
      </c>
      <c r="Q1492" s="2">
        <f t="shared" si="140"/>
        <v>0</v>
      </c>
      <c r="R1492" s="38">
        <f t="shared" si="141"/>
        <v>1.6610958904109587</v>
      </c>
      <c r="S1492" s="76">
        <f t="shared" si="142"/>
        <v>2.82</v>
      </c>
      <c r="T1492" s="38">
        <f>2.82/365*N1492+'Breakdown Log'!$H$28*P1492</f>
        <v>1.6610958904109587</v>
      </c>
      <c r="U1492" s="78">
        <f>2.82/365*O1492+'Breakdown Log'!$H$28*Q1492</f>
        <v>2.82</v>
      </c>
    </row>
    <row r="1493" spans="2:21" ht="14.4" customHeight="1" x14ac:dyDescent="0.4">
      <c r="B1493" s="30">
        <f t="shared" si="143"/>
        <v>1492</v>
      </c>
      <c r="C1493" s="2" t="s">
        <v>2599</v>
      </c>
      <c r="D1493" s="2" t="s">
        <v>1344</v>
      </c>
      <c r="E1493" s="2">
        <v>1102</v>
      </c>
      <c r="F1493" s="2" t="s">
        <v>1344</v>
      </c>
      <c r="G1493" s="2">
        <v>1545</v>
      </c>
      <c r="H1493" s="2">
        <v>11</v>
      </c>
      <c r="I1493" s="2" t="s">
        <v>1347</v>
      </c>
      <c r="J1493" s="31">
        <v>42431</v>
      </c>
      <c r="K1493" s="31">
        <v>44347</v>
      </c>
      <c r="L1493" s="31">
        <v>44926</v>
      </c>
      <c r="M1493" s="2">
        <f t="shared" si="138"/>
        <v>580</v>
      </c>
      <c r="N1493" s="2">
        <f>IFERROR(VLOOKUP($G1493,'Breakdown Log'!$B$3:$E$940,2,FALSE),0)</f>
        <v>215</v>
      </c>
      <c r="O1493" s="2">
        <f>IFERROR(VLOOKUP($G1493,'Breakdown Log'!$B$3:$E$940,3,FALSE),0)</f>
        <v>365</v>
      </c>
      <c r="P1493" s="2">
        <f t="shared" si="139"/>
        <v>0</v>
      </c>
      <c r="Q1493" s="2">
        <f t="shared" si="140"/>
        <v>0</v>
      </c>
      <c r="R1493" s="38">
        <f t="shared" si="141"/>
        <v>1.6610958904109587</v>
      </c>
      <c r="S1493" s="76">
        <f t="shared" si="142"/>
        <v>2.82</v>
      </c>
      <c r="T1493" s="38">
        <f>2.82/365*N1493+'Breakdown Log'!$H$28*P1493</f>
        <v>1.6610958904109587</v>
      </c>
      <c r="U1493" s="78">
        <f>2.82/365*O1493+'Breakdown Log'!$H$28*Q1493</f>
        <v>2.82</v>
      </c>
    </row>
    <row r="1494" spans="2:21" ht="14.4" customHeight="1" x14ac:dyDescent="0.4">
      <c r="B1494" s="30">
        <f t="shared" si="143"/>
        <v>1493</v>
      </c>
      <c r="C1494" s="2" t="s">
        <v>2599</v>
      </c>
      <c r="D1494" s="2" t="s">
        <v>1344</v>
      </c>
      <c r="E1494" s="2">
        <v>1102</v>
      </c>
      <c r="F1494" s="2" t="s">
        <v>1344</v>
      </c>
      <c r="G1494" s="2">
        <v>1546</v>
      </c>
      <c r="H1494" s="2">
        <v>12</v>
      </c>
      <c r="I1494" s="2" t="s">
        <v>209</v>
      </c>
      <c r="J1494" s="31">
        <v>42431</v>
      </c>
      <c r="K1494" s="31">
        <v>44347</v>
      </c>
      <c r="L1494" s="31">
        <v>44926</v>
      </c>
      <c r="M1494" s="2">
        <f t="shared" si="138"/>
        <v>580</v>
      </c>
      <c r="N1494" s="2">
        <f>IFERROR(VLOOKUP($G1494,'Breakdown Log'!$B$3:$E$940,2,FALSE),0)</f>
        <v>0</v>
      </c>
      <c r="O1494" s="2">
        <f>IFERROR(VLOOKUP($G1494,'Breakdown Log'!$B$3:$E$940,3,FALSE),0)</f>
        <v>0</v>
      </c>
      <c r="P1494" s="2">
        <f t="shared" si="139"/>
        <v>215</v>
      </c>
      <c r="Q1494" s="2">
        <f t="shared" si="140"/>
        <v>365</v>
      </c>
      <c r="R1494" s="38">
        <f t="shared" si="141"/>
        <v>1.6610958904109587</v>
      </c>
      <c r="S1494" s="76">
        <f t="shared" si="142"/>
        <v>2.82</v>
      </c>
      <c r="T1494" s="38">
        <f>2.82/365*N1494+'Breakdown Log'!$H$28*P1494</f>
        <v>0</v>
      </c>
      <c r="U1494" s="78">
        <f>2.82/365*O1494+'Breakdown Log'!$H$28*Q1494</f>
        <v>0</v>
      </c>
    </row>
    <row r="1495" spans="2:21" ht="14.4" customHeight="1" x14ac:dyDescent="0.4">
      <c r="B1495" s="30">
        <f t="shared" si="143"/>
        <v>1494</v>
      </c>
      <c r="C1495" s="2" t="s">
        <v>2599</v>
      </c>
      <c r="D1495" s="2" t="s">
        <v>1344</v>
      </c>
      <c r="E1495" s="2">
        <v>1102</v>
      </c>
      <c r="F1495" s="2" t="s">
        <v>1344</v>
      </c>
      <c r="G1495" s="2">
        <v>1547</v>
      </c>
      <c r="H1495" s="2">
        <v>13</v>
      </c>
      <c r="I1495" s="2" t="s">
        <v>550</v>
      </c>
      <c r="J1495" s="31">
        <v>42431</v>
      </c>
      <c r="K1495" s="31">
        <v>44347</v>
      </c>
      <c r="L1495" s="31">
        <v>44926</v>
      </c>
      <c r="M1495" s="2">
        <f t="shared" si="138"/>
        <v>580</v>
      </c>
      <c r="N1495" s="2">
        <f>IFERROR(VLOOKUP($G1495,'Breakdown Log'!$B$3:$E$940,2,FALSE),0)</f>
        <v>0</v>
      </c>
      <c r="O1495" s="2">
        <f>IFERROR(VLOOKUP($G1495,'Breakdown Log'!$B$3:$E$940,3,FALSE),0)</f>
        <v>0</v>
      </c>
      <c r="P1495" s="2">
        <f t="shared" si="139"/>
        <v>215</v>
      </c>
      <c r="Q1495" s="2">
        <f t="shared" si="140"/>
        <v>365</v>
      </c>
      <c r="R1495" s="38">
        <f t="shared" si="141"/>
        <v>1.6610958904109587</v>
      </c>
      <c r="S1495" s="76">
        <f t="shared" si="142"/>
        <v>2.82</v>
      </c>
      <c r="T1495" s="38">
        <f>2.82/365*N1495+'Breakdown Log'!$H$28*P1495</f>
        <v>0</v>
      </c>
      <c r="U1495" s="78">
        <f>2.82/365*O1495+'Breakdown Log'!$H$28*Q1495</f>
        <v>0</v>
      </c>
    </row>
    <row r="1496" spans="2:21" ht="14.4" customHeight="1" x14ac:dyDescent="0.4">
      <c r="B1496" s="30">
        <f t="shared" si="143"/>
        <v>1495</v>
      </c>
      <c r="C1496" s="2" t="s">
        <v>2599</v>
      </c>
      <c r="D1496" s="2" t="s">
        <v>1344</v>
      </c>
      <c r="E1496" s="2">
        <v>1102</v>
      </c>
      <c r="F1496" s="2" t="s">
        <v>1344</v>
      </c>
      <c r="G1496" s="2">
        <v>1548</v>
      </c>
      <c r="H1496" s="2">
        <v>14</v>
      </c>
      <c r="I1496" s="2" t="s">
        <v>1348</v>
      </c>
      <c r="J1496" s="31">
        <v>42431</v>
      </c>
      <c r="K1496" s="31">
        <v>44347</v>
      </c>
      <c r="L1496" s="31">
        <v>44926</v>
      </c>
      <c r="M1496" s="2">
        <f t="shared" si="138"/>
        <v>580</v>
      </c>
      <c r="N1496" s="2">
        <f>IFERROR(VLOOKUP($G1496,'Breakdown Log'!$B$3:$E$940,2,FALSE),0)</f>
        <v>0</v>
      </c>
      <c r="O1496" s="2">
        <f>IFERROR(VLOOKUP($G1496,'Breakdown Log'!$B$3:$E$940,3,FALSE),0)</f>
        <v>0</v>
      </c>
      <c r="P1496" s="2">
        <f t="shared" si="139"/>
        <v>215</v>
      </c>
      <c r="Q1496" s="2">
        <f t="shared" si="140"/>
        <v>365</v>
      </c>
      <c r="R1496" s="38">
        <f t="shared" si="141"/>
        <v>1.6610958904109587</v>
      </c>
      <c r="S1496" s="76">
        <f t="shared" si="142"/>
        <v>2.82</v>
      </c>
      <c r="T1496" s="38">
        <f>2.82/365*N1496+'Breakdown Log'!$H$28*P1496</f>
        <v>0</v>
      </c>
      <c r="U1496" s="78">
        <f>2.82/365*O1496+'Breakdown Log'!$H$28*Q1496</f>
        <v>0</v>
      </c>
    </row>
    <row r="1497" spans="2:21" ht="14.4" customHeight="1" x14ac:dyDescent="0.4">
      <c r="B1497" s="30">
        <f t="shared" si="143"/>
        <v>1496</v>
      </c>
      <c r="C1497" s="2" t="s">
        <v>2599</v>
      </c>
      <c r="D1497" s="2" t="s">
        <v>1344</v>
      </c>
      <c r="E1497" s="2">
        <v>1102</v>
      </c>
      <c r="F1497" s="2" t="s">
        <v>1344</v>
      </c>
      <c r="G1497" s="2">
        <v>1549</v>
      </c>
      <c r="H1497" s="2">
        <v>15</v>
      </c>
      <c r="I1497" s="2" t="s">
        <v>1349</v>
      </c>
      <c r="J1497" s="31">
        <v>42431</v>
      </c>
      <c r="K1497" s="31">
        <v>44347</v>
      </c>
      <c r="L1497" s="31">
        <v>44926</v>
      </c>
      <c r="M1497" s="2">
        <f t="shared" si="138"/>
        <v>580</v>
      </c>
      <c r="N1497" s="2">
        <f>IFERROR(VLOOKUP($G1497,'Breakdown Log'!$B$3:$E$940,2,FALSE),0)</f>
        <v>0</v>
      </c>
      <c r="O1497" s="2">
        <f>IFERROR(VLOOKUP($G1497,'Breakdown Log'!$B$3:$E$940,3,FALSE),0)</f>
        <v>0</v>
      </c>
      <c r="P1497" s="2">
        <f t="shared" si="139"/>
        <v>215</v>
      </c>
      <c r="Q1497" s="2">
        <f t="shared" si="140"/>
        <v>365</v>
      </c>
      <c r="R1497" s="38">
        <f t="shared" si="141"/>
        <v>1.6610958904109587</v>
      </c>
      <c r="S1497" s="76">
        <f t="shared" si="142"/>
        <v>2.82</v>
      </c>
      <c r="T1497" s="38">
        <f>2.82/365*N1497+'Breakdown Log'!$H$28*P1497</f>
        <v>0</v>
      </c>
      <c r="U1497" s="78">
        <f>2.82/365*O1497+'Breakdown Log'!$H$28*Q1497</f>
        <v>0</v>
      </c>
    </row>
    <row r="1498" spans="2:21" ht="14.4" customHeight="1" x14ac:dyDescent="0.4">
      <c r="B1498" s="30">
        <f t="shared" si="143"/>
        <v>1497</v>
      </c>
      <c r="C1498" s="2" t="s">
        <v>2599</v>
      </c>
      <c r="D1498" s="2" t="s">
        <v>1350</v>
      </c>
      <c r="E1498" s="2">
        <v>1101</v>
      </c>
      <c r="F1498" s="2" t="s">
        <v>1351</v>
      </c>
      <c r="G1498" s="2">
        <v>1550</v>
      </c>
      <c r="H1498" s="2">
        <v>1</v>
      </c>
      <c r="I1498" s="2" t="s">
        <v>189</v>
      </c>
      <c r="J1498" s="31">
        <v>42449</v>
      </c>
      <c r="K1498" s="31">
        <v>44347</v>
      </c>
      <c r="L1498" s="31">
        <v>44926</v>
      </c>
      <c r="M1498" s="2">
        <f t="shared" si="138"/>
        <v>580</v>
      </c>
      <c r="N1498" s="2">
        <f>IFERROR(VLOOKUP($G1498,'Breakdown Log'!$B$3:$E$940,2,FALSE),0)</f>
        <v>0</v>
      </c>
      <c r="O1498" s="2">
        <f>IFERROR(VLOOKUP($G1498,'Breakdown Log'!$B$3:$E$940,3,FALSE),0)</f>
        <v>0</v>
      </c>
      <c r="P1498" s="2">
        <f t="shared" si="139"/>
        <v>215</v>
      </c>
      <c r="Q1498" s="2">
        <f t="shared" si="140"/>
        <v>365</v>
      </c>
      <c r="R1498" s="38">
        <f t="shared" si="141"/>
        <v>1.6610958904109587</v>
      </c>
      <c r="S1498" s="76">
        <f t="shared" si="142"/>
        <v>2.82</v>
      </c>
      <c r="T1498" s="38">
        <f>2.82/365*N1498+'Breakdown Log'!$H$28*P1498</f>
        <v>0</v>
      </c>
      <c r="U1498" s="78">
        <f>2.82/365*O1498+'Breakdown Log'!$H$28*Q1498</f>
        <v>0</v>
      </c>
    </row>
    <row r="1499" spans="2:21" ht="14.4" customHeight="1" x14ac:dyDescent="0.4">
      <c r="B1499" s="30">
        <f t="shared" si="143"/>
        <v>1498</v>
      </c>
      <c r="C1499" s="2" t="s">
        <v>2599</v>
      </c>
      <c r="D1499" s="2" t="s">
        <v>1350</v>
      </c>
      <c r="E1499" s="2">
        <v>1101</v>
      </c>
      <c r="F1499" s="2" t="s">
        <v>1351</v>
      </c>
      <c r="G1499" s="2">
        <v>1551</v>
      </c>
      <c r="H1499" s="2">
        <v>2</v>
      </c>
      <c r="I1499" s="2" t="s">
        <v>1352</v>
      </c>
      <c r="J1499" s="31">
        <v>42500</v>
      </c>
      <c r="K1499" s="31">
        <v>44347</v>
      </c>
      <c r="L1499" s="31">
        <v>44926</v>
      </c>
      <c r="M1499" s="2">
        <f t="shared" si="138"/>
        <v>580</v>
      </c>
      <c r="N1499" s="2">
        <f>IFERROR(VLOOKUP($G1499,'Breakdown Log'!$B$3:$E$940,2,FALSE),0)</f>
        <v>215</v>
      </c>
      <c r="O1499" s="2">
        <f>IFERROR(VLOOKUP($G1499,'Breakdown Log'!$B$3:$E$940,3,FALSE),0)</f>
        <v>365</v>
      </c>
      <c r="P1499" s="2">
        <f t="shared" si="139"/>
        <v>0</v>
      </c>
      <c r="Q1499" s="2">
        <f t="shared" si="140"/>
        <v>0</v>
      </c>
      <c r="R1499" s="38">
        <f t="shared" si="141"/>
        <v>1.6610958904109587</v>
      </c>
      <c r="S1499" s="76">
        <f t="shared" si="142"/>
        <v>2.82</v>
      </c>
      <c r="T1499" s="38">
        <f>2.82/365*N1499+'Breakdown Log'!$H$28*P1499</f>
        <v>1.6610958904109587</v>
      </c>
      <c r="U1499" s="78">
        <f>2.82/365*O1499+'Breakdown Log'!$H$28*Q1499</f>
        <v>2.82</v>
      </c>
    </row>
    <row r="1500" spans="2:21" ht="14.4" customHeight="1" x14ac:dyDescent="0.4">
      <c r="B1500" s="30">
        <f t="shared" si="143"/>
        <v>1499</v>
      </c>
      <c r="C1500" s="2" t="s">
        <v>2599</v>
      </c>
      <c r="D1500" s="2" t="s">
        <v>1350</v>
      </c>
      <c r="E1500" s="2">
        <v>1101</v>
      </c>
      <c r="F1500" s="2" t="s">
        <v>1351</v>
      </c>
      <c r="G1500" s="2">
        <v>1552</v>
      </c>
      <c r="H1500" s="2">
        <v>3</v>
      </c>
      <c r="I1500" s="2" t="s">
        <v>513</v>
      </c>
      <c r="J1500" s="31">
        <v>42500</v>
      </c>
      <c r="K1500" s="31">
        <v>44347</v>
      </c>
      <c r="L1500" s="31">
        <v>44926</v>
      </c>
      <c r="M1500" s="2">
        <f t="shared" si="138"/>
        <v>580</v>
      </c>
      <c r="N1500" s="2">
        <f>IFERROR(VLOOKUP($G1500,'Breakdown Log'!$B$3:$E$940,2,FALSE),0)</f>
        <v>0</v>
      </c>
      <c r="O1500" s="2">
        <f>IFERROR(VLOOKUP($G1500,'Breakdown Log'!$B$3:$E$940,3,FALSE),0)</f>
        <v>0</v>
      </c>
      <c r="P1500" s="2">
        <f t="shared" si="139"/>
        <v>215</v>
      </c>
      <c r="Q1500" s="2">
        <f t="shared" si="140"/>
        <v>365</v>
      </c>
      <c r="R1500" s="38">
        <f t="shared" si="141"/>
        <v>1.6610958904109587</v>
      </c>
      <c r="S1500" s="76">
        <f t="shared" si="142"/>
        <v>2.82</v>
      </c>
      <c r="T1500" s="38">
        <f>2.82/365*N1500+'Breakdown Log'!$H$28*P1500</f>
        <v>0</v>
      </c>
      <c r="U1500" s="78">
        <f>2.82/365*O1500+'Breakdown Log'!$H$28*Q1500</f>
        <v>0</v>
      </c>
    </row>
    <row r="1501" spans="2:21" ht="14.4" customHeight="1" x14ac:dyDescent="0.4">
      <c r="B1501" s="30">
        <f t="shared" si="143"/>
        <v>1500</v>
      </c>
      <c r="C1501" s="2" t="s">
        <v>2599</v>
      </c>
      <c r="D1501" s="2" t="s">
        <v>1350</v>
      </c>
      <c r="E1501" s="2">
        <v>1101</v>
      </c>
      <c r="F1501" s="2" t="s">
        <v>1351</v>
      </c>
      <c r="G1501" s="2">
        <v>1553</v>
      </c>
      <c r="H1501" s="2">
        <v>4</v>
      </c>
      <c r="I1501" s="2" t="s">
        <v>353</v>
      </c>
      <c r="J1501" s="31">
        <v>42475</v>
      </c>
      <c r="K1501" s="31">
        <v>44347</v>
      </c>
      <c r="L1501" s="31">
        <v>44926</v>
      </c>
      <c r="M1501" s="2">
        <f t="shared" si="138"/>
        <v>580</v>
      </c>
      <c r="N1501" s="2">
        <f>IFERROR(VLOOKUP($G1501,'Breakdown Log'!$B$3:$E$940,2,FALSE),0)</f>
        <v>0</v>
      </c>
      <c r="O1501" s="2">
        <f>IFERROR(VLOOKUP($G1501,'Breakdown Log'!$B$3:$E$940,3,FALSE),0)</f>
        <v>0</v>
      </c>
      <c r="P1501" s="2">
        <f t="shared" si="139"/>
        <v>215</v>
      </c>
      <c r="Q1501" s="2">
        <f t="shared" si="140"/>
        <v>365</v>
      </c>
      <c r="R1501" s="38">
        <f t="shared" si="141"/>
        <v>1.6610958904109587</v>
      </c>
      <c r="S1501" s="76">
        <f t="shared" si="142"/>
        <v>2.82</v>
      </c>
      <c r="T1501" s="38">
        <f>2.82/365*N1501+'Breakdown Log'!$H$28*P1501</f>
        <v>0</v>
      </c>
      <c r="U1501" s="78">
        <f>2.82/365*O1501+'Breakdown Log'!$H$28*Q1501</f>
        <v>0</v>
      </c>
    </row>
    <row r="1502" spans="2:21" ht="14.4" customHeight="1" x14ac:dyDescent="0.4">
      <c r="B1502" s="30">
        <f t="shared" si="143"/>
        <v>1501</v>
      </c>
      <c r="C1502" s="2" t="s">
        <v>2599</v>
      </c>
      <c r="D1502" s="2" t="s">
        <v>1350</v>
      </c>
      <c r="E1502" s="2">
        <v>1101</v>
      </c>
      <c r="F1502" s="2" t="s">
        <v>1351</v>
      </c>
      <c r="G1502" s="2">
        <v>1554</v>
      </c>
      <c r="H1502" s="2">
        <v>5</v>
      </c>
      <c r="I1502" s="2" t="s">
        <v>313</v>
      </c>
      <c r="J1502" s="31">
        <v>42475</v>
      </c>
      <c r="K1502" s="31">
        <v>44347</v>
      </c>
      <c r="L1502" s="31">
        <v>44926</v>
      </c>
      <c r="M1502" s="2">
        <f t="shared" si="138"/>
        <v>580</v>
      </c>
      <c r="N1502" s="2">
        <f>IFERROR(VLOOKUP($G1502,'Breakdown Log'!$B$3:$E$940,2,FALSE),0)</f>
        <v>0</v>
      </c>
      <c r="O1502" s="2">
        <f>IFERROR(VLOOKUP($G1502,'Breakdown Log'!$B$3:$E$940,3,FALSE),0)</f>
        <v>0</v>
      </c>
      <c r="P1502" s="2">
        <f t="shared" si="139"/>
        <v>215</v>
      </c>
      <c r="Q1502" s="2">
        <f t="shared" si="140"/>
        <v>365</v>
      </c>
      <c r="R1502" s="38">
        <f t="shared" si="141"/>
        <v>1.6610958904109587</v>
      </c>
      <c r="S1502" s="76">
        <f t="shared" si="142"/>
        <v>2.82</v>
      </c>
      <c r="T1502" s="38">
        <f>2.82/365*N1502+'Breakdown Log'!$H$28*P1502</f>
        <v>0</v>
      </c>
      <c r="U1502" s="78">
        <f>2.82/365*O1502+'Breakdown Log'!$H$28*Q1502</f>
        <v>0</v>
      </c>
    </row>
    <row r="1503" spans="2:21" ht="14.4" customHeight="1" x14ac:dyDescent="0.4">
      <c r="B1503" s="30">
        <f t="shared" si="143"/>
        <v>1502</v>
      </c>
      <c r="C1503" s="2" t="s">
        <v>2599</v>
      </c>
      <c r="D1503" s="2" t="s">
        <v>1350</v>
      </c>
      <c r="E1503" s="2">
        <v>1101</v>
      </c>
      <c r="F1503" s="2" t="s">
        <v>1351</v>
      </c>
      <c r="G1503" s="2">
        <v>1555</v>
      </c>
      <c r="H1503" s="2">
        <v>6</v>
      </c>
      <c r="I1503" s="2" t="s">
        <v>1353</v>
      </c>
      <c r="J1503" s="31">
        <v>42500</v>
      </c>
      <c r="K1503" s="31">
        <v>44347</v>
      </c>
      <c r="L1503" s="31">
        <v>44926</v>
      </c>
      <c r="M1503" s="2">
        <f t="shared" si="138"/>
        <v>580</v>
      </c>
      <c r="N1503" s="2">
        <f>IFERROR(VLOOKUP($G1503,'Breakdown Log'!$B$3:$E$940,2,FALSE),0)</f>
        <v>215</v>
      </c>
      <c r="O1503" s="2">
        <f>IFERROR(VLOOKUP($G1503,'Breakdown Log'!$B$3:$E$940,3,FALSE),0)</f>
        <v>365</v>
      </c>
      <c r="P1503" s="2">
        <f t="shared" si="139"/>
        <v>0</v>
      </c>
      <c r="Q1503" s="2">
        <f t="shared" si="140"/>
        <v>0</v>
      </c>
      <c r="R1503" s="38">
        <f t="shared" si="141"/>
        <v>1.6610958904109587</v>
      </c>
      <c r="S1503" s="76">
        <f t="shared" si="142"/>
        <v>2.82</v>
      </c>
      <c r="T1503" s="38">
        <f>2.82/365*N1503+'Breakdown Log'!$H$28*P1503</f>
        <v>1.6610958904109587</v>
      </c>
      <c r="U1503" s="78">
        <f>2.82/365*O1503+'Breakdown Log'!$H$28*Q1503</f>
        <v>2.82</v>
      </c>
    </row>
    <row r="1504" spans="2:21" ht="14.4" customHeight="1" x14ac:dyDescent="0.4">
      <c r="B1504" s="30">
        <f t="shared" si="143"/>
        <v>1503</v>
      </c>
      <c r="C1504" s="2" t="s">
        <v>2599</v>
      </c>
      <c r="D1504" s="2" t="s">
        <v>1350</v>
      </c>
      <c r="E1504" s="2">
        <v>1101</v>
      </c>
      <c r="F1504" s="2" t="s">
        <v>1351</v>
      </c>
      <c r="G1504" s="2">
        <v>1556</v>
      </c>
      <c r="H1504" s="2">
        <v>7</v>
      </c>
      <c r="I1504" s="2" t="s">
        <v>129</v>
      </c>
      <c r="J1504" s="31">
        <v>42371</v>
      </c>
      <c r="K1504" s="31">
        <v>44347</v>
      </c>
      <c r="L1504" s="31">
        <v>44926</v>
      </c>
      <c r="M1504" s="2">
        <f t="shared" si="138"/>
        <v>580</v>
      </c>
      <c r="N1504" s="2">
        <f>IFERROR(VLOOKUP($G1504,'Breakdown Log'!$B$3:$E$940,2,FALSE),0)</f>
        <v>0</v>
      </c>
      <c r="O1504" s="2">
        <f>IFERROR(VLOOKUP($G1504,'Breakdown Log'!$B$3:$E$940,3,FALSE),0)</f>
        <v>0</v>
      </c>
      <c r="P1504" s="2">
        <f t="shared" si="139"/>
        <v>215</v>
      </c>
      <c r="Q1504" s="2">
        <f t="shared" si="140"/>
        <v>365</v>
      </c>
      <c r="R1504" s="38">
        <f t="shared" si="141"/>
        <v>1.6610958904109587</v>
      </c>
      <c r="S1504" s="76">
        <f t="shared" si="142"/>
        <v>2.82</v>
      </c>
      <c r="T1504" s="38">
        <f>2.82/365*N1504+'Breakdown Log'!$H$28*P1504</f>
        <v>0</v>
      </c>
      <c r="U1504" s="78">
        <f>2.82/365*O1504+'Breakdown Log'!$H$28*Q1504</f>
        <v>0</v>
      </c>
    </row>
    <row r="1505" spans="2:21" ht="14.4" customHeight="1" x14ac:dyDescent="0.4">
      <c r="B1505" s="30">
        <f t="shared" si="143"/>
        <v>1504</v>
      </c>
      <c r="C1505" s="2" t="s">
        <v>2599</v>
      </c>
      <c r="D1505" s="2" t="s">
        <v>1350</v>
      </c>
      <c r="E1505" s="2">
        <v>1101</v>
      </c>
      <c r="F1505" s="2" t="s">
        <v>1351</v>
      </c>
      <c r="G1505" s="2">
        <v>1557</v>
      </c>
      <c r="H1505" s="2">
        <v>8</v>
      </c>
      <c r="I1505" s="2" t="s">
        <v>1008</v>
      </c>
      <c r="J1505" s="31">
        <v>42371</v>
      </c>
      <c r="K1505" s="31">
        <v>44347</v>
      </c>
      <c r="L1505" s="31">
        <v>44926</v>
      </c>
      <c r="M1505" s="2">
        <f t="shared" si="138"/>
        <v>580</v>
      </c>
      <c r="N1505" s="2">
        <f>IFERROR(VLOOKUP($G1505,'Breakdown Log'!$B$3:$E$940,2,FALSE),0)</f>
        <v>0</v>
      </c>
      <c r="O1505" s="2">
        <f>IFERROR(VLOOKUP($G1505,'Breakdown Log'!$B$3:$E$940,3,FALSE),0)</f>
        <v>0</v>
      </c>
      <c r="P1505" s="2">
        <f t="shared" si="139"/>
        <v>215</v>
      </c>
      <c r="Q1505" s="2">
        <f t="shared" si="140"/>
        <v>365</v>
      </c>
      <c r="R1505" s="38">
        <f t="shared" si="141"/>
        <v>1.6610958904109587</v>
      </c>
      <c r="S1505" s="76">
        <f t="shared" si="142"/>
        <v>2.82</v>
      </c>
      <c r="T1505" s="38">
        <f>2.82/365*N1505+'Breakdown Log'!$H$28*P1505</f>
        <v>0</v>
      </c>
      <c r="U1505" s="78">
        <f>2.82/365*O1505+'Breakdown Log'!$H$28*Q1505</f>
        <v>0</v>
      </c>
    </row>
    <row r="1506" spans="2:21" ht="14.4" customHeight="1" x14ac:dyDescent="0.4">
      <c r="B1506" s="30">
        <f t="shared" si="143"/>
        <v>1505</v>
      </c>
      <c r="C1506" s="2" t="s">
        <v>2599</v>
      </c>
      <c r="D1506" s="2" t="s">
        <v>1350</v>
      </c>
      <c r="E1506" s="2">
        <v>1101</v>
      </c>
      <c r="F1506" s="2" t="s">
        <v>1351</v>
      </c>
      <c r="G1506" s="2">
        <v>1558</v>
      </c>
      <c r="H1506" s="2">
        <v>9</v>
      </c>
      <c r="I1506" s="2" t="s">
        <v>1102</v>
      </c>
      <c r="J1506" s="31">
        <v>42449</v>
      </c>
      <c r="K1506" s="31">
        <v>44347</v>
      </c>
      <c r="L1506" s="31">
        <v>44926</v>
      </c>
      <c r="M1506" s="2">
        <f t="shared" si="138"/>
        <v>580</v>
      </c>
      <c r="N1506" s="2">
        <f>IFERROR(VLOOKUP($G1506,'Breakdown Log'!$B$3:$E$940,2,FALSE),0)</f>
        <v>0</v>
      </c>
      <c r="O1506" s="2">
        <f>IFERROR(VLOOKUP($G1506,'Breakdown Log'!$B$3:$E$940,3,FALSE),0)</f>
        <v>0</v>
      </c>
      <c r="P1506" s="2">
        <f t="shared" si="139"/>
        <v>215</v>
      </c>
      <c r="Q1506" s="2">
        <f t="shared" si="140"/>
        <v>365</v>
      </c>
      <c r="R1506" s="38">
        <f t="shared" si="141"/>
        <v>1.6610958904109587</v>
      </c>
      <c r="S1506" s="76">
        <f t="shared" si="142"/>
        <v>2.82</v>
      </c>
      <c r="T1506" s="38">
        <f>2.82/365*N1506+'Breakdown Log'!$H$28*P1506</f>
        <v>0</v>
      </c>
      <c r="U1506" s="78">
        <f>2.82/365*O1506+'Breakdown Log'!$H$28*Q1506</f>
        <v>0</v>
      </c>
    </row>
    <row r="1507" spans="2:21" ht="14.4" customHeight="1" x14ac:dyDescent="0.4">
      <c r="B1507" s="30">
        <f t="shared" si="143"/>
        <v>1506</v>
      </c>
      <c r="C1507" s="2" t="s">
        <v>2599</v>
      </c>
      <c r="D1507" s="2" t="s">
        <v>1350</v>
      </c>
      <c r="E1507" s="2">
        <v>1101</v>
      </c>
      <c r="F1507" s="2" t="s">
        <v>1351</v>
      </c>
      <c r="G1507" s="2">
        <v>1559</v>
      </c>
      <c r="H1507" s="2">
        <v>10</v>
      </c>
      <c r="I1507" s="2" t="s">
        <v>1354</v>
      </c>
      <c r="J1507" s="31">
        <v>42500</v>
      </c>
      <c r="K1507" s="31">
        <v>44347</v>
      </c>
      <c r="L1507" s="31">
        <v>44926</v>
      </c>
      <c r="M1507" s="2">
        <f t="shared" si="138"/>
        <v>580</v>
      </c>
      <c r="N1507" s="2">
        <f>IFERROR(VLOOKUP($G1507,'Breakdown Log'!$B$3:$E$940,2,FALSE),0)</f>
        <v>0</v>
      </c>
      <c r="O1507" s="2">
        <f>IFERROR(VLOOKUP($G1507,'Breakdown Log'!$B$3:$E$940,3,FALSE),0)</f>
        <v>0</v>
      </c>
      <c r="P1507" s="2">
        <f t="shared" si="139"/>
        <v>215</v>
      </c>
      <c r="Q1507" s="2">
        <f t="shared" si="140"/>
        <v>365</v>
      </c>
      <c r="R1507" s="38">
        <f t="shared" si="141"/>
        <v>1.6610958904109587</v>
      </c>
      <c r="S1507" s="76">
        <f t="shared" si="142"/>
        <v>2.82</v>
      </c>
      <c r="T1507" s="38">
        <f>2.82/365*N1507+'Breakdown Log'!$H$28*P1507</f>
        <v>0</v>
      </c>
      <c r="U1507" s="78">
        <f>2.82/365*O1507+'Breakdown Log'!$H$28*Q1507</f>
        <v>0</v>
      </c>
    </row>
    <row r="1508" spans="2:21" ht="14.4" customHeight="1" x14ac:dyDescent="0.4">
      <c r="B1508" s="30">
        <f t="shared" si="143"/>
        <v>1507</v>
      </c>
      <c r="C1508" s="2" t="s">
        <v>2599</v>
      </c>
      <c r="D1508" s="2" t="s">
        <v>1350</v>
      </c>
      <c r="E1508" s="2">
        <v>1101</v>
      </c>
      <c r="F1508" s="2" t="s">
        <v>1351</v>
      </c>
      <c r="G1508" s="2">
        <v>1560</v>
      </c>
      <c r="H1508" s="2">
        <v>11</v>
      </c>
      <c r="I1508" s="2" t="s">
        <v>1355</v>
      </c>
      <c r="J1508" s="31">
        <v>42449</v>
      </c>
      <c r="K1508" s="31">
        <v>44347</v>
      </c>
      <c r="L1508" s="31">
        <v>44926</v>
      </c>
      <c r="M1508" s="2">
        <f t="shared" si="138"/>
        <v>580</v>
      </c>
      <c r="N1508" s="2">
        <f>IFERROR(VLOOKUP($G1508,'Breakdown Log'!$B$3:$E$940,2,FALSE),0)</f>
        <v>0</v>
      </c>
      <c r="O1508" s="2">
        <f>IFERROR(VLOOKUP($G1508,'Breakdown Log'!$B$3:$E$940,3,FALSE),0)</f>
        <v>0</v>
      </c>
      <c r="P1508" s="2">
        <f t="shared" si="139"/>
        <v>215</v>
      </c>
      <c r="Q1508" s="2">
        <f t="shared" si="140"/>
        <v>365</v>
      </c>
      <c r="R1508" s="38">
        <f t="shared" si="141"/>
        <v>1.6610958904109587</v>
      </c>
      <c r="S1508" s="76">
        <f t="shared" si="142"/>
        <v>2.82</v>
      </c>
      <c r="T1508" s="38">
        <f>2.82/365*N1508+'Breakdown Log'!$H$28*P1508</f>
        <v>0</v>
      </c>
      <c r="U1508" s="78">
        <f>2.82/365*O1508+'Breakdown Log'!$H$28*Q1508</f>
        <v>0</v>
      </c>
    </row>
    <row r="1509" spans="2:21" ht="14.4" customHeight="1" x14ac:dyDescent="0.4">
      <c r="B1509" s="30">
        <f t="shared" si="143"/>
        <v>1508</v>
      </c>
      <c r="C1509" s="2" t="s">
        <v>2599</v>
      </c>
      <c r="D1509" s="2" t="s">
        <v>1350</v>
      </c>
      <c r="E1509" s="2">
        <v>1101</v>
      </c>
      <c r="F1509" s="2" t="s">
        <v>1351</v>
      </c>
      <c r="G1509" s="2">
        <v>1561</v>
      </c>
      <c r="H1509" s="2">
        <v>12</v>
      </c>
      <c r="I1509" s="2" t="s">
        <v>134</v>
      </c>
      <c r="J1509" s="31">
        <v>42475</v>
      </c>
      <c r="K1509" s="31">
        <v>44347</v>
      </c>
      <c r="L1509" s="31">
        <v>44926</v>
      </c>
      <c r="M1509" s="2">
        <f t="shared" si="138"/>
        <v>580</v>
      </c>
      <c r="N1509" s="2">
        <f>IFERROR(VLOOKUP($G1509,'Breakdown Log'!$B$3:$E$940,2,FALSE),0)</f>
        <v>0</v>
      </c>
      <c r="O1509" s="2">
        <f>IFERROR(VLOOKUP($G1509,'Breakdown Log'!$B$3:$E$940,3,FALSE),0)</f>
        <v>0</v>
      </c>
      <c r="P1509" s="2">
        <f t="shared" si="139"/>
        <v>215</v>
      </c>
      <c r="Q1509" s="2">
        <f t="shared" si="140"/>
        <v>365</v>
      </c>
      <c r="R1509" s="38">
        <f t="shared" si="141"/>
        <v>1.6610958904109587</v>
      </c>
      <c r="S1509" s="76">
        <f t="shared" si="142"/>
        <v>2.82</v>
      </c>
      <c r="T1509" s="38">
        <f>2.82/365*N1509+'Breakdown Log'!$H$28*P1509</f>
        <v>0</v>
      </c>
      <c r="U1509" s="78">
        <f>2.82/365*O1509+'Breakdown Log'!$H$28*Q1509</f>
        <v>0</v>
      </c>
    </row>
    <row r="1510" spans="2:21" ht="14.4" customHeight="1" x14ac:dyDescent="0.4">
      <c r="B1510" s="30">
        <f t="shared" si="143"/>
        <v>1509</v>
      </c>
      <c r="C1510" s="2" t="s">
        <v>2599</v>
      </c>
      <c r="D1510" s="2" t="s">
        <v>1350</v>
      </c>
      <c r="E1510" s="2">
        <v>1101</v>
      </c>
      <c r="F1510" s="2" t="s">
        <v>1351</v>
      </c>
      <c r="G1510" s="2">
        <v>1562</v>
      </c>
      <c r="H1510" s="2">
        <v>13</v>
      </c>
      <c r="I1510" s="2" t="s">
        <v>1356</v>
      </c>
      <c r="J1510" s="31">
        <v>42476</v>
      </c>
      <c r="K1510" s="31">
        <v>44347</v>
      </c>
      <c r="L1510" s="31">
        <v>44926</v>
      </c>
      <c r="M1510" s="2">
        <f t="shared" si="138"/>
        <v>580</v>
      </c>
      <c r="N1510" s="2">
        <f>IFERROR(VLOOKUP($G1510,'Breakdown Log'!$B$3:$E$940,2,FALSE),0)</f>
        <v>215</v>
      </c>
      <c r="O1510" s="2">
        <f>IFERROR(VLOOKUP($G1510,'Breakdown Log'!$B$3:$E$940,3,FALSE),0)</f>
        <v>365</v>
      </c>
      <c r="P1510" s="2">
        <f t="shared" si="139"/>
        <v>0</v>
      </c>
      <c r="Q1510" s="2">
        <f t="shared" si="140"/>
        <v>0</v>
      </c>
      <c r="R1510" s="38">
        <f t="shared" si="141"/>
        <v>1.6610958904109587</v>
      </c>
      <c r="S1510" s="76">
        <f t="shared" si="142"/>
        <v>2.82</v>
      </c>
      <c r="T1510" s="38">
        <f>2.82/365*N1510+'Breakdown Log'!$H$28*P1510</f>
        <v>1.6610958904109587</v>
      </c>
      <c r="U1510" s="78">
        <f>2.82/365*O1510+'Breakdown Log'!$H$28*Q1510</f>
        <v>2.82</v>
      </c>
    </row>
    <row r="1511" spans="2:21" ht="14.4" customHeight="1" x14ac:dyDescent="0.4">
      <c r="B1511" s="30">
        <f t="shared" si="143"/>
        <v>1510</v>
      </c>
      <c r="C1511" s="2" t="s">
        <v>2599</v>
      </c>
      <c r="D1511" s="2" t="s">
        <v>1350</v>
      </c>
      <c r="E1511" s="2">
        <v>1101</v>
      </c>
      <c r="F1511" s="2" t="s">
        <v>1351</v>
      </c>
      <c r="G1511" s="2">
        <v>1563</v>
      </c>
      <c r="H1511" s="2">
        <v>14</v>
      </c>
      <c r="I1511" s="2" t="s">
        <v>1357</v>
      </c>
      <c r="J1511" s="31">
        <v>42449</v>
      </c>
      <c r="K1511" s="31">
        <v>44347</v>
      </c>
      <c r="L1511" s="31">
        <v>44926</v>
      </c>
      <c r="M1511" s="2">
        <f t="shared" si="138"/>
        <v>580</v>
      </c>
      <c r="N1511" s="2">
        <f>IFERROR(VLOOKUP($G1511,'Breakdown Log'!$B$3:$E$940,2,FALSE),0)</f>
        <v>0</v>
      </c>
      <c r="O1511" s="2">
        <f>IFERROR(VLOOKUP($G1511,'Breakdown Log'!$B$3:$E$940,3,FALSE),0)</f>
        <v>0</v>
      </c>
      <c r="P1511" s="2">
        <f t="shared" si="139"/>
        <v>215</v>
      </c>
      <c r="Q1511" s="2">
        <f t="shared" si="140"/>
        <v>365</v>
      </c>
      <c r="R1511" s="38">
        <f t="shared" si="141"/>
        <v>1.6610958904109587</v>
      </c>
      <c r="S1511" s="76">
        <f t="shared" si="142"/>
        <v>2.82</v>
      </c>
      <c r="T1511" s="38">
        <f>2.82/365*N1511+'Breakdown Log'!$H$28*P1511</f>
        <v>0</v>
      </c>
      <c r="U1511" s="78">
        <f>2.82/365*O1511+'Breakdown Log'!$H$28*Q1511</f>
        <v>0</v>
      </c>
    </row>
    <row r="1512" spans="2:21" ht="14.4" customHeight="1" x14ac:dyDescent="0.4">
      <c r="B1512" s="30">
        <f t="shared" si="143"/>
        <v>1511</v>
      </c>
      <c r="C1512" s="2" t="s">
        <v>2599</v>
      </c>
      <c r="D1512" s="2" t="s">
        <v>1350</v>
      </c>
      <c r="E1512" s="2">
        <v>1101</v>
      </c>
      <c r="F1512" s="2" t="s">
        <v>1351</v>
      </c>
      <c r="G1512" s="2">
        <v>1564</v>
      </c>
      <c r="H1512" s="2">
        <v>15</v>
      </c>
      <c r="I1512" s="2" t="s">
        <v>202</v>
      </c>
      <c r="J1512" s="31">
        <v>42500</v>
      </c>
      <c r="K1512" s="31">
        <v>44347</v>
      </c>
      <c r="L1512" s="31">
        <v>44926</v>
      </c>
      <c r="M1512" s="2">
        <f t="shared" si="138"/>
        <v>580</v>
      </c>
      <c r="N1512" s="2">
        <f>IFERROR(VLOOKUP($G1512,'Breakdown Log'!$B$3:$E$940,2,FALSE),0)</f>
        <v>0</v>
      </c>
      <c r="O1512" s="2">
        <f>IFERROR(VLOOKUP($G1512,'Breakdown Log'!$B$3:$E$940,3,FALSE),0)</f>
        <v>0</v>
      </c>
      <c r="P1512" s="2">
        <f t="shared" si="139"/>
        <v>215</v>
      </c>
      <c r="Q1512" s="2">
        <f t="shared" si="140"/>
        <v>365</v>
      </c>
      <c r="R1512" s="38">
        <f t="shared" si="141"/>
        <v>1.6610958904109587</v>
      </c>
      <c r="S1512" s="76">
        <f t="shared" si="142"/>
        <v>2.82</v>
      </c>
      <c r="T1512" s="38">
        <f>2.82/365*N1512+'Breakdown Log'!$H$28*P1512</f>
        <v>0</v>
      </c>
      <c r="U1512" s="78">
        <f>2.82/365*O1512+'Breakdown Log'!$H$28*Q1512</f>
        <v>0</v>
      </c>
    </row>
    <row r="1513" spans="2:21" ht="14.4" customHeight="1" x14ac:dyDescent="0.4">
      <c r="B1513" s="30">
        <f t="shared" si="143"/>
        <v>1512</v>
      </c>
      <c r="C1513" s="2" t="s">
        <v>2599</v>
      </c>
      <c r="D1513" s="2" t="s">
        <v>1350</v>
      </c>
      <c r="E1513" s="2">
        <v>1101</v>
      </c>
      <c r="F1513" s="2" t="s">
        <v>1351</v>
      </c>
      <c r="G1513" s="2">
        <v>1565</v>
      </c>
      <c r="H1513" s="2">
        <v>16</v>
      </c>
      <c r="I1513" s="2" t="s">
        <v>1358</v>
      </c>
      <c r="J1513" s="31">
        <v>42500</v>
      </c>
      <c r="K1513" s="31">
        <v>44347</v>
      </c>
      <c r="L1513" s="31">
        <v>44926</v>
      </c>
      <c r="M1513" s="2">
        <f t="shared" si="138"/>
        <v>580</v>
      </c>
      <c r="N1513" s="2">
        <f>IFERROR(VLOOKUP($G1513,'Breakdown Log'!$B$3:$E$940,2,FALSE),0)</f>
        <v>215</v>
      </c>
      <c r="O1513" s="2">
        <f>IFERROR(VLOOKUP($G1513,'Breakdown Log'!$B$3:$E$940,3,FALSE),0)</f>
        <v>365</v>
      </c>
      <c r="P1513" s="2">
        <f t="shared" si="139"/>
        <v>0</v>
      </c>
      <c r="Q1513" s="2">
        <f t="shared" si="140"/>
        <v>0</v>
      </c>
      <c r="R1513" s="38">
        <f t="shared" si="141"/>
        <v>1.6610958904109587</v>
      </c>
      <c r="S1513" s="76">
        <f t="shared" si="142"/>
        <v>2.82</v>
      </c>
      <c r="T1513" s="38">
        <f>2.82/365*N1513+'Breakdown Log'!$H$28*P1513</f>
        <v>1.6610958904109587</v>
      </c>
      <c r="U1513" s="78">
        <f>2.82/365*O1513+'Breakdown Log'!$H$28*Q1513</f>
        <v>2.82</v>
      </c>
    </row>
    <row r="1514" spans="2:21" ht="14.4" customHeight="1" x14ac:dyDescent="0.4">
      <c r="B1514" s="30">
        <f t="shared" si="143"/>
        <v>1513</v>
      </c>
      <c r="C1514" s="2" t="s">
        <v>2599</v>
      </c>
      <c r="D1514" s="2" t="s">
        <v>1350</v>
      </c>
      <c r="E1514" s="2">
        <v>1101</v>
      </c>
      <c r="F1514" s="2" t="s">
        <v>1351</v>
      </c>
      <c r="G1514" s="2">
        <v>1566</v>
      </c>
      <c r="H1514" s="2">
        <v>17</v>
      </c>
      <c r="I1514" s="2" t="s">
        <v>1222</v>
      </c>
      <c r="J1514" s="31">
        <v>42500</v>
      </c>
      <c r="K1514" s="31">
        <v>44347</v>
      </c>
      <c r="L1514" s="31">
        <v>44926</v>
      </c>
      <c r="M1514" s="2">
        <f t="shared" si="138"/>
        <v>580</v>
      </c>
      <c r="N1514" s="2">
        <f>IFERROR(VLOOKUP($G1514,'Breakdown Log'!$B$3:$E$940,2,FALSE),0)</f>
        <v>215</v>
      </c>
      <c r="O1514" s="2">
        <f>IFERROR(VLOOKUP($G1514,'Breakdown Log'!$B$3:$E$940,3,FALSE),0)</f>
        <v>365</v>
      </c>
      <c r="P1514" s="2">
        <f t="shared" si="139"/>
        <v>0</v>
      </c>
      <c r="Q1514" s="2">
        <f t="shared" si="140"/>
        <v>0</v>
      </c>
      <c r="R1514" s="38">
        <f t="shared" si="141"/>
        <v>1.6610958904109587</v>
      </c>
      <c r="S1514" s="76">
        <f t="shared" si="142"/>
        <v>2.82</v>
      </c>
      <c r="T1514" s="38">
        <f>2.82/365*N1514+'Breakdown Log'!$H$28*P1514</f>
        <v>1.6610958904109587</v>
      </c>
      <c r="U1514" s="78">
        <f>2.82/365*O1514+'Breakdown Log'!$H$28*Q1514</f>
        <v>2.82</v>
      </c>
    </row>
    <row r="1515" spans="2:21" ht="14.4" customHeight="1" x14ac:dyDescent="0.4">
      <c r="B1515" s="30">
        <f t="shared" si="143"/>
        <v>1514</v>
      </c>
      <c r="C1515" s="2" t="s">
        <v>2599</v>
      </c>
      <c r="D1515" s="2" t="s">
        <v>1350</v>
      </c>
      <c r="E1515" s="2">
        <v>1101</v>
      </c>
      <c r="F1515" s="2" t="s">
        <v>1351</v>
      </c>
      <c r="G1515" s="2">
        <v>1567</v>
      </c>
      <c r="H1515" s="2">
        <v>18</v>
      </c>
      <c r="I1515" s="2" t="s">
        <v>108</v>
      </c>
      <c r="J1515" s="31">
        <v>42920</v>
      </c>
      <c r="K1515" s="31">
        <v>44347</v>
      </c>
      <c r="L1515" s="31">
        <v>44926</v>
      </c>
      <c r="M1515" s="2">
        <f t="shared" si="138"/>
        <v>580</v>
      </c>
      <c r="N1515" s="2">
        <f>IFERROR(VLOOKUP($G1515,'Breakdown Log'!$B$3:$E$940,2,FALSE),0)</f>
        <v>215</v>
      </c>
      <c r="O1515" s="2">
        <f>IFERROR(VLOOKUP($G1515,'Breakdown Log'!$B$3:$E$940,3,FALSE),0)</f>
        <v>365</v>
      </c>
      <c r="P1515" s="2">
        <f t="shared" si="139"/>
        <v>0</v>
      </c>
      <c r="Q1515" s="2">
        <f t="shared" si="140"/>
        <v>0</v>
      </c>
      <c r="R1515" s="38">
        <f t="shared" si="141"/>
        <v>1.6610958904109587</v>
      </c>
      <c r="S1515" s="76">
        <f t="shared" si="142"/>
        <v>2.82</v>
      </c>
      <c r="T1515" s="38">
        <f>2.82/365*N1515+'Breakdown Log'!$H$28*P1515</f>
        <v>1.6610958904109587</v>
      </c>
      <c r="U1515" s="78">
        <f>2.82/365*O1515+'Breakdown Log'!$H$28*Q1515</f>
        <v>2.82</v>
      </c>
    </row>
    <row r="1516" spans="2:21" ht="14.4" customHeight="1" x14ac:dyDescent="0.4">
      <c r="B1516" s="30">
        <f t="shared" si="143"/>
        <v>1515</v>
      </c>
      <c r="C1516" s="2" t="s">
        <v>2599</v>
      </c>
      <c r="D1516" s="2" t="s">
        <v>1350</v>
      </c>
      <c r="E1516" s="2">
        <v>1101</v>
      </c>
      <c r="F1516" s="2" t="s">
        <v>1351</v>
      </c>
      <c r="G1516" s="2">
        <v>1568</v>
      </c>
      <c r="H1516" s="2">
        <v>19</v>
      </c>
      <c r="I1516" s="2" t="s">
        <v>1359</v>
      </c>
      <c r="J1516" s="31">
        <v>42920</v>
      </c>
      <c r="K1516" s="31">
        <v>44347</v>
      </c>
      <c r="L1516" s="31">
        <v>44926</v>
      </c>
      <c r="M1516" s="2">
        <f t="shared" si="138"/>
        <v>580</v>
      </c>
      <c r="N1516" s="2">
        <f>IFERROR(VLOOKUP($G1516,'Breakdown Log'!$B$3:$E$940,2,FALSE),0)</f>
        <v>215</v>
      </c>
      <c r="O1516" s="2">
        <f>IFERROR(VLOOKUP($G1516,'Breakdown Log'!$B$3:$E$940,3,FALSE),0)</f>
        <v>365</v>
      </c>
      <c r="P1516" s="2">
        <f t="shared" si="139"/>
        <v>0</v>
      </c>
      <c r="Q1516" s="2">
        <f t="shared" si="140"/>
        <v>0</v>
      </c>
      <c r="R1516" s="38">
        <f t="shared" si="141"/>
        <v>1.6610958904109587</v>
      </c>
      <c r="S1516" s="76">
        <f t="shared" si="142"/>
        <v>2.82</v>
      </c>
      <c r="T1516" s="38">
        <f>2.82/365*N1516+'Breakdown Log'!$H$28*P1516</f>
        <v>1.6610958904109587</v>
      </c>
      <c r="U1516" s="78">
        <f>2.82/365*O1516+'Breakdown Log'!$H$28*Q1516</f>
        <v>2.82</v>
      </c>
    </row>
    <row r="1517" spans="2:21" ht="14.4" customHeight="1" x14ac:dyDescent="0.4">
      <c r="B1517" s="30">
        <f t="shared" si="143"/>
        <v>1516</v>
      </c>
      <c r="C1517" s="2" t="s">
        <v>2599</v>
      </c>
      <c r="D1517" s="2" t="s">
        <v>1350</v>
      </c>
      <c r="E1517" s="2">
        <v>1101</v>
      </c>
      <c r="F1517" s="2" t="s">
        <v>1351</v>
      </c>
      <c r="G1517" s="2">
        <v>1569</v>
      </c>
      <c r="H1517" s="2">
        <v>20</v>
      </c>
      <c r="I1517" s="2" t="s">
        <v>1360</v>
      </c>
      <c r="J1517" s="31">
        <v>42920</v>
      </c>
      <c r="K1517" s="31">
        <v>44347</v>
      </c>
      <c r="L1517" s="31">
        <v>44926</v>
      </c>
      <c r="M1517" s="2">
        <f t="shared" si="138"/>
        <v>580</v>
      </c>
      <c r="N1517" s="2">
        <f>IFERROR(VLOOKUP($G1517,'Breakdown Log'!$B$3:$E$940,2,FALSE),0)</f>
        <v>215</v>
      </c>
      <c r="O1517" s="2">
        <f>IFERROR(VLOOKUP($G1517,'Breakdown Log'!$B$3:$E$940,3,FALSE),0)</f>
        <v>365</v>
      </c>
      <c r="P1517" s="2">
        <f t="shared" si="139"/>
        <v>0</v>
      </c>
      <c r="Q1517" s="2">
        <f t="shared" si="140"/>
        <v>0</v>
      </c>
      <c r="R1517" s="38">
        <f t="shared" si="141"/>
        <v>1.6610958904109587</v>
      </c>
      <c r="S1517" s="76">
        <f t="shared" si="142"/>
        <v>2.82</v>
      </c>
      <c r="T1517" s="38">
        <f>2.82/365*N1517+'Breakdown Log'!$H$28*P1517</f>
        <v>1.6610958904109587</v>
      </c>
      <c r="U1517" s="78">
        <f>2.82/365*O1517+'Breakdown Log'!$H$28*Q1517</f>
        <v>2.82</v>
      </c>
    </row>
    <row r="1518" spans="2:21" ht="14.4" customHeight="1" x14ac:dyDescent="0.4">
      <c r="B1518" s="30">
        <f t="shared" si="143"/>
        <v>1517</v>
      </c>
      <c r="C1518" s="2" t="s">
        <v>12</v>
      </c>
      <c r="D1518" s="2" t="s">
        <v>317</v>
      </c>
      <c r="E1518" s="2">
        <v>81</v>
      </c>
      <c r="F1518" s="2" t="s">
        <v>317</v>
      </c>
      <c r="G1518" s="2">
        <v>1570</v>
      </c>
      <c r="H1518" s="2">
        <v>43</v>
      </c>
      <c r="I1518" s="2" t="s">
        <v>1361</v>
      </c>
      <c r="J1518" s="31">
        <v>42433</v>
      </c>
      <c r="K1518" s="31">
        <v>44347</v>
      </c>
      <c r="L1518" s="31">
        <v>44926</v>
      </c>
      <c r="M1518" s="2">
        <f t="shared" si="138"/>
        <v>580</v>
      </c>
      <c r="N1518" s="2">
        <f>IFERROR(VLOOKUP($G1518,'Breakdown Log'!$B$3:$E$940,2,FALSE),0)</f>
        <v>0</v>
      </c>
      <c r="O1518" s="2">
        <f>IFERROR(VLOOKUP($G1518,'Breakdown Log'!$B$3:$E$940,3,FALSE),0)</f>
        <v>1</v>
      </c>
      <c r="P1518" s="2">
        <f t="shared" si="139"/>
        <v>215</v>
      </c>
      <c r="Q1518" s="2">
        <f t="shared" si="140"/>
        <v>364</v>
      </c>
      <c r="R1518" s="38">
        <f t="shared" si="141"/>
        <v>1.6610958904109587</v>
      </c>
      <c r="S1518" s="76">
        <f t="shared" si="142"/>
        <v>2.82</v>
      </c>
      <c r="T1518" s="38">
        <f>2.82/365*N1518+'Breakdown Log'!$H$28*P1518</f>
        <v>0</v>
      </c>
      <c r="U1518" s="78">
        <f>2.82/365*O1518+'Breakdown Log'!$H$28*Q1518</f>
        <v>7.7260273972602732E-3</v>
      </c>
    </row>
    <row r="1519" spans="2:21" ht="14.4" customHeight="1" x14ac:dyDescent="0.4">
      <c r="B1519" s="30">
        <f t="shared" si="143"/>
        <v>1518</v>
      </c>
      <c r="C1519" s="2" t="s">
        <v>12</v>
      </c>
      <c r="D1519" s="2" t="s">
        <v>322</v>
      </c>
      <c r="E1519" s="2">
        <v>62</v>
      </c>
      <c r="F1519" s="2" t="s">
        <v>322</v>
      </c>
      <c r="G1519" s="2">
        <v>1571</v>
      </c>
      <c r="H1519" s="2">
        <v>49</v>
      </c>
      <c r="I1519" s="2" t="s">
        <v>2627</v>
      </c>
      <c r="J1519" s="31">
        <v>42435</v>
      </c>
      <c r="K1519" s="31">
        <v>44347</v>
      </c>
      <c r="L1519" s="31">
        <v>44926</v>
      </c>
      <c r="M1519" s="2">
        <f t="shared" si="138"/>
        <v>580</v>
      </c>
      <c r="N1519" s="2">
        <f>IFERROR(VLOOKUP($G1519,'Breakdown Log'!$B$3:$E$940,2,FALSE),0)</f>
        <v>0</v>
      </c>
      <c r="O1519" s="2">
        <f>IFERROR(VLOOKUP($G1519,'Breakdown Log'!$B$3:$E$940,3,FALSE),0)</f>
        <v>0</v>
      </c>
      <c r="P1519" s="2">
        <f t="shared" si="139"/>
        <v>215</v>
      </c>
      <c r="Q1519" s="2">
        <f t="shared" si="140"/>
        <v>365</v>
      </c>
      <c r="R1519" s="38">
        <f t="shared" si="141"/>
        <v>1.6610958904109587</v>
      </c>
      <c r="S1519" s="76">
        <f t="shared" si="142"/>
        <v>2.82</v>
      </c>
      <c r="T1519" s="38">
        <f>2.82/365*N1519+'Breakdown Log'!$H$28*P1519</f>
        <v>0</v>
      </c>
      <c r="U1519" s="78">
        <f>2.82/365*O1519+'Breakdown Log'!$H$28*Q1519</f>
        <v>0</v>
      </c>
    </row>
    <row r="1520" spans="2:21" ht="14.4" customHeight="1" x14ac:dyDescent="0.4">
      <c r="B1520" s="30">
        <f t="shared" si="143"/>
        <v>1519</v>
      </c>
      <c r="C1520" s="2" t="s">
        <v>3</v>
      </c>
      <c r="D1520" s="2" t="s">
        <v>90</v>
      </c>
      <c r="E1520" s="2">
        <v>963</v>
      </c>
      <c r="F1520" s="2" t="s">
        <v>90</v>
      </c>
      <c r="G1520" s="2">
        <v>1572</v>
      </c>
      <c r="H1520" s="2">
        <v>1</v>
      </c>
      <c r="I1520" s="2" t="s">
        <v>1362</v>
      </c>
      <c r="J1520" s="31">
        <v>42835</v>
      </c>
      <c r="K1520" s="31">
        <v>44347</v>
      </c>
      <c r="L1520" s="31">
        <v>44926</v>
      </c>
      <c r="M1520" s="2">
        <f t="shared" si="138"/>
        <v>580</v>
      </c>
      <c r="N1520" s="2">
        <f>IFERROR(VLOOKUP($G1520,'Breakdown Log'!$B$3:$E$940,2,FALSE),0)</f>
        <v>0</v>
      </c>
      <c r="O1520" s="2">
        <f>IFERROR(VLOOKUP($G1520,'Breakdown Log'!$B$3:$E$940,3,FALSE),0)</f>
        <v>0</v>
      </c>
      <c r="P1520" s="2">
        <f t="shared" si="139"/>
        <v>215</v>
      </c>
      <c r="Q1520" s="2">
        <f t="shared" si="140"/>
        <v>365</v>
      </c>
      <c r="R1520" s="38">
        <f t="shared" si="141"/>
        <v>1.6610958904109587</v>
      </c>
      <c r="S1520" s="76">
        <f t="shared" si="142"/>
        <v>2.82</v>
      </c>
      <c r="T1520" s="38">
        <f>2.82/365*N1520+'Breakdown Log'!$H$28*P1520</f>
        <v>0</v>
      </c>
      <c r="U1520" s="78">
        <f>2.82/365*O1520+'Breakdown Log'!$H$28*Q1520</f>
        <v>0</v>
      </c>
    </row>
    <row r="1521" spans="2:21" ht="14.4" customHeight="1" x14ac:dyDescent="0.4">
      <c r="B1521" s="30">
        <f t="shared" si="143"/>
        <v>1520</v>
      </c>
      <c r="C1521" s="2" t="s">
        <v>3</v>
      </c>
      <c r="D1521" s="2" t="s">
        <v>90</v>
      </c>
      <c r="E1521" s="2">
        <v>963</v>
      </c>
      <c r="F1521" s="2" t="s">
        <v>90</v>
      </c>
      <c r="G1521" s="2">
        <v>1573</v>
      </c>
      <c r="H1521" s="2">
        <v>2</v>
      </c>
      <c r="I1521" s="2" t="s">
        <v>1363</v>
      </c>
      <c r="J1521" s="31">
        <v>42401</v>
      </c>
      <c r="K1521" s="31">
        <v>44347</v>
      </c>
      <c r="L1521" s="31">
        <v>44926</v>
      </c>
      <c r="M1521" s="2">
        <f t="shared" si="138"/>
        <v>580</v>
      </c>
      <c r="N1521" s="2">
        <f>IFERROR(VLOOKUP($G1521,'Breakdown Log'!$B$3:$E$940,2,FALSE),0)</f>
        <v>215</v>
      </c>
      <c r="O1521" s="2">
        <f>IFERROR(VLOOKUP($G1521,'Breakdown Log'!$B$3:$E$940,3,FALSE),0)</f>
        <v>365</v>
      </c>
      <c r="P1521" s="2">
        <f t="shared" si="139"/>
        <v>0</v>
      </c>
      <c r="Q1521" s="2">
        <f t="shared" si="140"/>
        <v>0</v>
      </c>
      <c r="R1521" s="38">
        <f t="shared" si="141"/>
        <v>1.6610958904109587</v>
      </c>
      <c r="S1521" s="76">
        <f t="shared" si="142"/>
        <v>2.82</v>
      </c>
      <c r="T1521" s="38">
        <f>2.82/365*N1521+'Breakdown Log'!$H$28*P1521</f>
        <v>1.6610958904109587</v>
      </c>
      <c r="U1521" s="78">
        <f>2.82/365*O1521+'Breakdown Log'!$H$28*Q1521</f>
        <v>2.82</v>
      </c>
    </row>
    <row r="1522" spans="2:21" ht="14.4" customHeight="1" x14ac:dyDescent="0.4">
      <c r="B1522" s="30">
        <f t="shared" si="143"/>
        <v>1521</v>
      </c>
      <c r="C1522" s="2" t="s">
        <v>3</v>
      </c>
      <c r="D1522" s="2" t="s">
        <v>90</v>
      </c>
      <c r="E1522" s="2">
        <v>963</v>
      </c>
      <c r="F1522" s="2" t="s">
        <v>90</v>
      </c>
      <c r="G1522" s="2">
        <v>1574</v>
      </c>
      <c r="H1522" s="2">
        <v>3</v>
      </c>
      <c r="I1522" s="2" t="s">
        <v>1364</v>
      </c>
      <c r="J1522" s="31">
        <v>42406</v>
      </c>
      <c r="K1522" s="31">
        <v>44347</v>
      </c>
      <c r="L1522" s="31">
        <v>44926</v>
      </c>
      <c r="M1522" s="2">
        <f t="shared" si="138"/>
        <v>580</v>
      </c>
      <c r="N1522" s="2">
        <f>IFERROR(VLOOKUP($G1522,'Breakdown Log'!$B$3:$E$940,2,FALSE),0)</f>
        <v>0</v>
      </c>
      <c r="O1522" s="2">
        <f>IFERROR(VLOOKUP($G1522,'Breakdown Log'!$B$3:$E$940,3,FALSE),0)</f>
        <v>0</v>
      </c>
      <c r="P1522" s="2">
        <f t="shared" si="139"/>
        <v>215</v>
      </c>
      <c r="Q1522" s="2">
        <f t="shared" si="140"/>
        <v>365</v>
      </c>
      <c r="R1522" s="38">
        <f t="shared" si="141"/>
        <v>1.6610958904109587</v>
      </c>
      <c r="S1522" s="76">
        <f t="shared" si="142"/>
        <v>2.82</v>
      </c>
      <c r="T1522" s="38">
        <f>2.82/365*N1522+'Breakdown Log'!$H$28*P1522</f>
        <v>0</v>
      </c>
      <c r="U1522" s="78">
        <f>2.82/365*O1522+'Breakdown Log'!$H$28*Q1522</f>
        <v>0</v>
      </c>
    </row>
    <row r="1523" spans="2:21" ht="14.4" customHeight="1" x14ac:dyDescent="0.4">
      <c r="B1523" s="30">
        <f t="shared" si="143"/>
        <v>1522</v>
      </c>
      <c r="C1523" s="2" t="s">
        <v>3</v>
      </c>
      <c r="D1523" s="2" t="s">
        <v>90</v>
      </c>
      <c r="E1523" s="2">
        <v>963</v>
      </c>
      <c r="F1523" s="2" t="s">
        <v>90</v>
      </c>
      <c r="G1523" s="2">
        <v>1575</v>
      </c>
      <c r="H1523" s="2">
        <v>4</v>
      </c>
      <c r="I1523" s="2" t="s">
        <v>1365</v>
      </c>
      <c r="J1523" s="31">
        <v>42835</v>
      </c>
      <c r="K1523" s="31">
        <v>44347</v>
      </c>
      <c r="L1523" s="31">
        <v>44926</v>
      </c>
      <c r="M1523" s="2">
        <f t="shared" si="138"/>
        <v>580</v>
      </c>
      <c r="N1523" s="2">
        <f>IFERROR(VLOOKUP($G1523,'Breakdown Log'!$B$3:$E$940,2,FALSE),0)</f>
        <v>0</v>
      </c>
      <c r="O1523" s="2">
        <f>IFERROR(VLOOKUP($G1523,'Breakdown Log'!$B$3:$E$940,3,FALSE),0)</f>
        <v>0</v>
      </c>
      <c r="P1523" s="2">
        <f t="shared" si="139"/>
        <v>215</v>
      </c>
      <c r="Q1523" s="2">
        <f t="shared" si="140"/>
        <v>365</v>
      </c>
      <c r="R1523" s="38">
        <f t="shared" si="141"/>
        <v>1.6610958904109587</v>
      </c>
      <c r="S1523" s="76">
        <f t="shared" si="142"/>
        <v>2.82</v>
      </c>
      <c r="T1523" s="38">
        <f>2.82/365*N1523+'Breakdown Log'!$H$28*P1523</f>
        <v>0</v>
      </c>
      <c r="U1523" s="78">
        <f>2.82/365*O1523+'Breakdown Log'!$H$28*Q1523</f>
        <v>0</v>
      </c>
    </row>
    <row r="1524" spans="2:21" ht="14.4" customHeight="1" x14ac:dyDescent="0.4">
      <c r="B1524" s="30">
        <f t="shared" si="143"/>
        <v>1523</v>
      </c>
      <c r="C1524" s="2" t="s">
        <v>3</v>
      </c>
      <c r="D1524" s="2" t="s">
        <v>90</v>
      </c>
      <c r="E1524" s="2">
        <v>963</v>
      </c>
      <c r="F1524" s="2" t="s">
        <v>90</v>
      </c>
      <c r="G1524" s="2">
        <v>1576</v>
      </c>
      <c r="H1524" s="2">
        <v>5</v>
      </c>
      <c r="I1524" s="2" t="s">
        <v>1366</v>
      </c>
      <c r="J1524" s="31">
        <v>42914</v>
      </c>
      <c r="K1524" s="31">
        <v>44347</v>
      </c>
      <c r="L1524" s="31">
        <v>44926</v>
      </c>
      <c r="M1524" s="2">
        <f t="shared" si="138"/>
        <v>580</v>
      </c>
      <c r="N1524" s="2">
        <f>IFERROR(VLOOKUP($G1524,'Breakdown Log'!$B$3:$E$940,2,FALSE),0)</f>
        <v>0</v>
      </c>
      <c r="O1524" s="2">
        <f>IFERROR(VLOOKUP($G1524,'Breakdown Log'!$B$3:$E$940,3,FALSE),0)</f>
        <v>0</v>
      </c>
      <c r="P1524" s="2">
        <f t="shared" si="139"/>
        <v>215</v>
      </c>
      <c r="Q1524" s="2">
        <f t="shared" si="140"/>
        <v>365</v>
      </c>
      <c r="R1524" s="38">
        <f t="shared" si="141"/>
        <v>1.6610958904109587</v>
      </c>
      <c r="S1524" s="76">
        <f t="shared" si="142"/>
        <v>2.82</v>
      </c>
      <c r="T1524" s="38">
        <f>2.82/365*N1524+'Breakdown Log'!$H$28*P1524</f>
        <v>0</v>
      </c>
      <c r="U1524" s="78">
        <f>2.82/365*O1524+'Breakdown Log'!$H$28*Q1524</f>
        <v>0</v>
      </c>
    </row>
    <row r="1525" spans="2:21" ht="14.4" customHeight="1" x14ac:dyDescent="0.4">
      <c r="B1525" s="30">
        <f t="shared" si="143"/>
        <v>1524</v>
      </c>
      <c r="C1525" s="2" t="s">
        <v>3</v>
      </c>
      <c r="D1525" s="2" t="s">
        <v>90</v>
      </c>
      <c r="E1525" s="2">
        <v>963</v>
      </c>
      <c r="F1525" s="2" t="s">
        <v>90</v>
      </c>
      <c r="G1525" s="2">
        <v>1577</v>
      </c>
      <c r="H1525" s="2">
        <v>6</v>
      </c>
      <c r="I1525" s="2" t="s">
        <v>1367</v>
      </c>
      <c r="J1525" s="31">
        <v>42850</v>
      </c>
      <c r="K1525" s="31">
        <v>44347</v>
      </c>
      <c r="L1525" s="31">
        <v>44926</v>
      </c>
      <c r="M1525" s="2">
        <f t="shared" si="138"/>
        <v>580</v>
      </c>
      <c r="N1525" s="2">
        <f>IFERROR(VLOOKUP($G1525,'Breakdown Log'!$B$3:$E$940,2,FALSE),0)</f>
        <v>0</v>
      </c>
      <c r="O1525" s="2">
        <f>IFERROR(VLOOKUP($G1525,'Breakdown Log'!$B$3:$E$940,3,FALSE),0)</f>
        <v>0</v>
      </c>
      <c r="P1525" s="2">
        <f t="shared" si="139"/>
        <v>215</v>
      </c>
      <c r="Q1525" s="2">
        <f t="shared" si="140"/>
        <v>365</v>
      </c>
      <c r="R1525" s="38">
        <f t="shared" si="141"/>
        <v>1.6610958904109587</v>
      </c>
      <c r="S1525" s="76">
        <f t="shared" si="142"/>
        <v>2.82</v>
      </c>
      <c r="T1525" s="38">
        <f>2.82/365*N1525+'Breakdown Log'!$H$28*P1525</f>
        <v>0</v>
      </c>
      <c r="U1525" s="78">
        <f>2.82/365*O1525+'Breakdown Log'!$H$28*Q1525</f>
        <v>0</v>
      </c>
    </row>
    <row r="1526" spans="2:21" ht="14.4" customHeight="1" x14ac:dyDescent="0.4">
      <c r="B1526" s="30">
        <f t="shared" si="143"/>
        <v>1525</v>
      </c>
      <c r="C1526" s="2" t="s">
        <v>3</v>
      </c>
      <c r="D1526" s="2" t="s">
        <v>90</v>
      </c>
      <c r="E1526" s="2">
        <v>963</v>
      </c>
      <c r="F1526" s="2" t="s">
        <v>90</v>
      </c>
      <c r="G1526" s="2">
        <v>1578</v>
      </c>
      <c r="H1526" s="2">
        <v>7</v>
      </c>
      <c r="I1526" s="2" t="s">
        <v>1368</v>
      </c>
      <c r="J1526" s="31">
        <v>42862</v>
      </c>
      <c r="K1526" s="31">
        <v>44347</v>
      </c>
      <c r="L1526" s="31">
        <v>44926</v>
      </c>
      <c r="M1526" s="2">
        <f t="shared" si="138"/>
        <v>580</v>
      </c>
      <c r="N1526" s="2">
        <f>IFERROR(VLOOKUP($G1526,'Breakdown Log'!$B$3:$E$940,2,FALSE),0)</f>
        <v>0</v>
      </c>
      <c r="O1526" s="2">
        <f>IFERROR(VLOOKUP($G1526,'Breakdown Log'!$B$3:$E$940,3,FALSE),0)</f>
        <v>0</v>
      </c>
      <c r="P1526" s="2">
        <f t="shared" si="139"/>
        <v>215</v>
      </c>
      <c r="Q1526" s="2">
        <f t="shared" si="140"/>
        <v>365</v>
      </c>
      <c r="R1526" s="38">
        <f t="shared" si="141"/>
        <v>1.6610958904109587</v>
      </c>
      <c r="S1526" s="76">
        <f t="shared" si="142"/>
        <v>2.82</v>
      </c>
      <c r="T1526" s="38">
        <f>2.82/365*N1526+'Breakdown Log'!$H$28*P1526</f>
        <v>0</v>
      </c>
      <c r="U1526" s="78">
        <f>2.82/365*O1526+'Breakdown Log'!$H$28*Q1526</f>
        <v>0</v>
      </c>
    </row>
    <row r="1527" spans="2:21" ht="14.4" customHeight="1" x14ac:dyDescent="0.4">
      <c r="B1527" s="30">
        <f t="shared" si="143"/>
        <v>1526</v>
      </c>
      <c r="C1527" s="2" t="s">
        <v>3</v>
      </c>
      <c r="D1527" s="2" t="s">
        <v>90</v>
      </c>
      <c r="E1527" s="2">
        <v>963</v>
      </c>
      <c r="F1527" s="2" t="s">
        <v>90</v>
      </c>
      <c r="G1527" s="2">
        <v>1579</v>
      </c>
      <c r="H1527" s="2">
        <v>8</v>
      </c>
      <c r="I1527" s="2" t="s">
        <v>421</v>
      </c>
      <c r="J1527" s="31">
        <v>42402</v>
      </c>
      <c r="K1527" s="31">
        <v>44347</v>
      </c>
      <c r="L1527" s="31">
        <v>44926</v>
      </c>
      <c r="M1527" s="2">
        <f t="shared" si="138"/>
        <v>580</v>
      </c>
      <c r="N1527" s="2">
        <f>IFERROR(VLOOKUP($G1527,'Breakdown Log'!$B$3:$E$940,2,FALSE),0)</f>
        <v>215</v>
      </c>
      <c r="O1527" s="2">
        <f>IFERROR(VLOOKUP($G1527,'Breakdown Log'!$B$3:$E$940,3,FALSE),0)</f>
        <v>365</v>
      </c>
      <c r="P1527" s="2">
        <f t="shared" si="139"/>
        <v>0</v>
      </c>
      <c r="Q1527" s="2">
        <f t="shared" si="140"/>
        <v>0</v>
      </c>
      <c r="R1527" s="38">
        <f t="shared" si="141"/>
        <v>1.6610958904109587</v>
      </c>
      <c r="S1527" s="76">
        <f t="shared" si="142"/>
        <v>2.82</v>
      </c>
      <c r="T1527" s="38">
        <f>2.82/365*N1527+'Breakdown Log'!$H$28*P1527</f>
        <v>1.6610958904109587</v>
      </c>
      <c r="U1527" s="78">
        <f>2.82/365*O1527+'Breakdown Log'!$H$28*Q1527</f>
        <v>2.82</v>
      </c>
    </row>
    <row r="1528" spans="2:21" ht="14.4" customHeight="1" x14ac:dyDescent="0.4">
      <c r="B1528" s="30">
        <f t="shared" si="143"/>
        <v>1527</v>
      </c>
      <c r="C1528" s="2" t="s">
        <v>493</v>
      </c>
      <c r="D1528" s="2" t="s">
        <v>494</v>
      </c>
      <c r="E1528" s="2">
        <v>1100</v>
      </c>
      <c r="F1528" s="2" t="s">
        <v>493</v>
      </c>
      <c r="G1528" s="2">
        <v>1580</v>
      </c>
      <c r="H1528" s="2">
        <v>30</v>
      </c>
      <c r="I1528" s="2" t="s">
        <v>1369</v>
      </c>
      <c r="J1528" s="31">
        <v>42962</v>
      </c>
      <c r="K1528" s="31">
        <v>44347</v>
      </c>
      <c r="L1528" s="31">
        <v>44926</v>
      </c>
      <c r="M1528" s="2">
        <f t="shared" si="138"/>
        <v>580</v>
      </c>
      <c r="N1528" s="2">
        <f>IFERROR(VLOOKUP($G1528,'Breakdown Log'!$B$3:$E$940,2,FALSE),0)</f>
        <v>0</v>
      </c>
      <c r="O1528" s="2">
        <f>IFERROR(VLOOKUP($G1528,'Breakdown Log'!$B$3:$E$940,3,FALSE),0)</f>
        <v>0</v>
      </c>
      <c r="P1528" s="2">
        <f t="shared" si="139"/>
        <v>215</v>
      </c>
      <c r="Q1528" s="2">
        <f t="shared" si="140"/>
        <v>365</v>
      </c>
      <c r="R1528" s="38">
        <f t="shared" si="141"/>
        <v>1.6610958904109587</v>
      </c>
      <c r="S1528" s="76">
        <f t="shared" si="142"/>
        <v>2.82</v>
      </c>
      <c r="T1528" s="38">
        <f>2.82/365*N1528+'Breakdown Log'!$H$28*P1528</f>
        <v>0</v>
      </c>
      <c r="U1528" s="78">
        <f>2.82/365*O1528+'Breakdown Log'!$H$28*Q1528</f>
        <v>0</v>
      </c>
    </row>
    <row r="1529" spans="2:21" ht="14.4" customHeight="1" x14ac:dyDescent="0.4">
      <c r="B1529" s="30">
        <f t="shared" si="143"/>
        <v>1528</v>
      </c>
      <c r="C1529" s="2" t="s">
        <v>493</v>
      </c>
      <c r="D1529" s="2" t="s">
        <v>494</v>
      </c>
      <c r="E1529" s="2">
        <v>1100</v>
      </c>
      <c r="F1529" s="2" t="s">
        <v>493</v>
      </c>
      <c r="G1529" s="2">
        <v>1581</v>
      </c>
      <c r="H1529" s="2">
        <v>31</v>
      </c>
      <c r="I1529" s="2" t="s">
        <v>1370</v>
      </c>
      <c r="J1529" s="31">
        <v>42835</v>
      </c>
      <c r="K1529" s="31">
        <v>44347</v>
      </c>
      <c r="L1529" s="31">
        <v>44926</v>
      </c>
      <c r="M1529" s="2">
        <f t="shared" si="138"/>
        <v>580</v>
      </c>
      <c r="N1529" s="2">
        <f>IFERROR(VLOOKUP($G1529,'Breakdown Log'!$B$3:$E$940,2,FALSE),0)</f>
        <v>183</v>
      </c>
      <c r="O1529" s="2">
        <f>IFERROR(VLOOKUP($G1529,'Breakdown Log'!$B$3:$E$940,3,FALSE),0)</f>
        <v>365</v>
      </c>
      <c r="P1529" s="2">
        <f t="shared" si="139"/>
        <v>32</v>
      </c>
      <c r="Q1529" s="2">
        <f t="shared" si="140"/>
        <v>0</v>
      </c>
      <c r="R1529" s="38">
        <f t="shared" si="141"/>
        <v>1.6610958904109587</v>
      </c>
      <c r="S1529" s="76">
        <f t="shared" si="142"/>
        <v>2.82</v>
      </c>
      <c r="T1529" s="38">
        <f>2.82/365*N1529+'Breakdown Log'!$H$28*P1529</f>
        <v>1.4138630136986301</v>
      </c>
      <c r="U1529" s="78">
        <f>2.82/365*O1529+'Breakdown Log'!$H$28*Q1529</f>
        <v>2.82</v>
      </c>
    </row>
    <row r="1530" spans="2:21" ht="14.4" customHeight="1" x14ac:dyDescent="0.4">
      <c r="B1530" s="30">
        <f t="shared" si="143"/>
        <v>1529</v>
      </c>
      <c r="C1530" s="2" t="s">
        <v>493</v>
      </c>
      <c r="D1530" s="2" t="s">
        <v>494</v>
      </c>
      <c r="E1530" s="2">
        <v>1100</v>
      </c>
      <c r="F1530" s="2" t="s">
        <v>493</v>
      </c>
      <c r="G1530" s="2">
        <v>1582</v>
      </c>
      <c r="H1530" s="2">
        <v>32</v>
      </c>
      <c r="I1530" s="2" t="s">
        <v>1371</v>
      </c>
      <c r="J1530" s="31">
        <v>42917</v>
      </c>
      <c r="K1530" s="31">
        <v>44347</v>
      </c>
      <c r="L1530" s="31">
        <v>44926</v>
      </c>
      <c r="M1530" s="2">
        <f t="shared" si="138"/>
        <v>580</v>
      </c>
      <c r="N1530" s="2">
        <f>IFERROR(VLOOKUP($G1530,'Breakdown Log'!$B$3:$E$940,2,FALSE),0)</f>
        <v>0</v>
      </c>
      <c r="O1530" s="2">
        <f>IFERROR(VLOOKUP($G1530,'Breakdown Log'!$B$3:$E$940,3,FALSE),0)</f>
        <v>0</v>
      </c>
      <c r="P1530" s="2">
        <f t="shared" si="139"/>
        <v>215</v>
      </c>
      <c r="Q1530" s="2">
        <f t="shared" si="140"/>
        <v>365</v>
      </c>
      <c r="R1530" s="38">
        <f t="shared" si="141"/>
        <v>1.6610958904109587</v>
      </c>
      <c r="S1530" s="76">
        <f t="shared" si="142"/>
        <v>2.82</v>
      </c>
      <c r="T1530" s="38">
        <f>2.82/365*N1530+'Breakdown Log'!$H$28*P1530</f>
        <v>0</v>
      </c>
      <c r="U1530" s="78">
        <f>2.82/365*O1530+'Breakdown Log'!$H$28*Q1530</f>
        <v>0</v>
      </c>
    </row>
    <row r="1531" spans="2:21" ht="14.4" customHeight="1" x14ac:dyDescent="0.4">
      <c r="B1531" s="30">
        <f t="shared" si="143"/>
        <v>1530</v>
      </c>
      <c r="C1531" s="2" t="s">
        <v>493</v>
      </c>
      <c r="D1531" s="2" t="s">
        <v>494</v>
      </c>
      <c r="E1531" s="2">
        <v>1100</v>
      </c>
      <c r="F1531" s="2" t="s">
        <v>493</v>
      </c>
      <c r="G1531" s="2">
        <v>1583</v>
      </c>
      <c r="H1531" s="2">
        <v>33</v>
      </c>
      <c r="I1531" s="2" t="s">
        <v>1372</v>
      </c>
      <c r="J1531" s="31">
        <v>42502</v>
      </c>
      <c r="K1531" s="31">
        <v>44347</v>
      </c>
      <c r="L1531" s="31">
        <v>44926</v>
      </c>
      <c r="M1531" s="2">
        <f t="shared" si="138"/>
        <v>580</v>
      </c>
      <c r="N1531" s="2">
        <f>IFERROR(VLOOKUP($G1531,'Breakdown Log'!$B$3:$E$940,2,FALSE),0)</f>
        <v>39</v>
      </c>
      <c r="O1531" s="2">
        <f>IFERROR(VLOOKUP($G1531,'Breakdown Log'!$B$3:$E$940,3,FALSE),0)</f>
        <v>0</v>
      </c>
      <c r="P1531" s="2">
        <f t="shared" si="139"/>
        <v>176</v>
      </c>
      <c r="Q1531" s="2">
        <f t="shared" si="140"/>
        <v>365</v>
      </c>
      <c r="R1531" s="38">
        <f t="shared" si="141"/>
        <v>1.6610958904109587</v>
      </c>
      <c r="S1531" s="76">
        <f t="shared" si="142"/>
        <v>2.82</v>
      </c>
      <c r="T1531" s="38">
        <f>2.82/365*N1531+'Breakdown Log'!$H$28*P1531</f>
        <v>0.30131506849315065</v>
      </c>
      <c r="U1531" s="78">
        <f>2.82/365*O1531+'Breakdown Log'!$H$28*Q1531</f>
        <v>0</v>
      </c>
    </row>
    <row r="1532" spans="2:21" ht="14.4" customHeight="1" x14ac:dyDescent="0.4">
      <c r="B1532" s="30">
        <f t="shared" si="143"/>
        <v>1531</v>
      </c>
      <c r="C1532" s="2" t="s">
        <v>493</v>
      </c>
      <c r="D1532" s="2" t="s">
        <v>494</v>
      </c>
      <c r="E1532" s="2">
        <v>1100</v>
      </c>
      <c r="F1532" s="2" t="s">
        <v>493</v>
      </c>
      <c r="G1532" s="2">
        <v>1584</v>
      </c>
      <c r="H1532" s="2">
        <v>34</v>
      </c>
      <c r="I1532" s="2" t="s">
        <v>1373</v>
      </c>
      <c r="J1532" s="31">
        <v>42880</v>
      </c>
      <c r="K1532" s="31">
        <v>44347</v>
      </c>
      <c r="L1532" s="31">
        <v>44926</v>
      </c>
      <c r="M1532" s="2">
        <f t="shared" si="138"/>
        <v>580</v>
      </c>
      <c r="N1532" s="2">
        <f>IFERROR(VLOOKUP($G1532,'Breakdown Log'!$B$3:$E$940,2,FALSE),0)</f>
        <v>0</v>
      </c>
      <c r="O1532" s="2">
        <f>IFERROR(VLOOKUP($G1532,'Breakdown Log'!$B$3:$E$940,3,FALSE),0)</f>
        <v>0</v>
      </c>
      <c r="P1532" s="2">
        <f t="shared" si="139"/>
        <v>215</v>
      </c>
      <c r="Q1532" s="2">
        <f t="shared" si="140"/>
        <v>365</v>
      </c>
      <c r="R1532" s="38">
        <f t="shared" si="141"/>
        <v>1.6610958904109587</v>
      </c>
      <c r="S1532" s="76">
        <f t="shared" si="142"/>
        <v>2.82</v>
      </c>
      <c r="T1532" s="38">
        <f>2.82/365*N1532+'Breakdown Log'!$H$28*P1532</f>
        <v>0</v>
      </c>
      <c r="U1532" s="78">
        <f>2.82/365*O1532+'Breakdown Log'!$H$28*Q1532</f>
        <v>0</v>
      </c>
    </row>
    <row r="1533" spans="2:21" ht="14.4" customHeight="1" x14ac:dyDescent="0.4">
      <c r="B1533" s="30">
        <f t="shared" si="143"/>
        <v>1532</v>
      </c>
      <c r="C1533" s="2" t="s">
        <v>493</v>
      </c>
      <c r="D1533" s="2" t="s">
        <v>494</v>
      </c>
      <c r="E1533" s="2">
        <v>1100</v>
      </c>
      <c r="F1533" s="2" t="s">
        <v>493</v>
      </c>
      <c r="G1533" s="2">
        <v>1585</v>
      </c>
      <c r="H1533" s="2">
        <v>35</v>
      </c>
      <c r="I1533" s="2" t="s">
        <v>1374</v>
      </c>
      <c r="J1533" s="31">
        <v>42962</v>
      </c>
      <c r="K1533" s="31">
        <v>44347</v>
      </c>
      <c r="L1533" s="31">
        <v>44926</v>
      </c>
      <c r="M1533" s="2">
        <f t="shared" si="138"/>
        <v>580</v>
      </c>
      <c r="N1533" s="2">
        <f>IFERROR(VLOOKUP($G1533,'Breakdown Log'!$B$3:$E$940,2,FALSE),0)</f>
        <v>0</v>
      </c>
      <c r="O1533" s="2">
        <f>IFERROR(VLOOKUP($G1533,'Breakdown Log'!$B$3:$E$940,3,FALSE),0)</f>
        <v>0</v>
      </c>
      <c r="P1533" s="2">
        <f t="shared" si="139"/>
        <v>215</v>
      </c>
      <c r="Q1533" s="2">
        <f t="shared" si="140"/>
        <v>365</v>
      </c>
      <c r="R1533" s="38">
        <f t="shared" si="141"/>
        <v>1.6610958904109587</v>
      </c>
      <c r="S1533" s="76">
        <f t="shared" si="142"/>
        <v>2.82</v>
      </c>
      <c r="T1533" s="38">
        <f>2.82/365*N1533+'Breakdown Log'!$H$28*P1533</f>
        <v>0</v>
      </c>
      <c r="U1533" s="78">
        <f>2.82/365*O1533+'Breakdown Log'!$H$28*Q1533</f>
        <v>0</v>
      </c>
    </row>
    <row r="1534" spans="2:21" ht="14.4" customHeight="1" x14ac:dyDescent="0.4">
      <c r="B1534" s="30">
        <f t="shared" si="143"/>
        <v>1533</v>
      </c>
      <c r="C1534" s="2" t="s">
        <v>493</v>
      </c>
      <c r="D1534" s="2" t="s">
        <v>494</v>
      </c>
      <c r="E1534" s="2">
        <v>1100</v>
      </c>
      <c r="F1534" s="2" t="s">
        <v>493</v>
      </c>
      <c r="G1534" s="2">
        <v>1586</v>
      </c>
      <c r="H1534" s="2">
        <v>36</v>
      </c>
      <c r="I1534" s="2" t="s">
        <v>1375</v>
      </c>
      <c r="J1534" s="31">
        <v>42880</v>
      </c>
      <c r="K1534" s="31">
        <v>44347</v>
      </c>
      <c r="L1534" s="31">
        <v>44926</v>
      </c>
      <c r="M1534" s="2">
        <f t="shared" si="138"/>
        <v>580</v>
      </c>
      <c r="N1534" s="2">
        <f>IFERROR(VLOOKUP($G1534,'Breakdown Log'!$B$3:$E$940,2,FALSE),0)</f>
        <v>0</v>
      </c>
      <c r="O1534" s="2">
        <f>IFERROR(VLOOKUP($G1534,'Breakdown Log'!$B$3:$E$940,3,FALSE),0)</f>
        <v>0</v>
      </c>
      <c r="P1534" s="2">
        <f t="shared" si="139"/>
        <v>215</v>
      </c>
      <c r="Q1534" s="2">
        <f t="shared" si="140"/>
        <v>365</v>
      </c>
      <c r="R1534" s="38">
        <f t="shared" si="141"/>
        <v>1.6610958904109587</v>
      </c>
      <c r="S1534" s="76">
        <f t="shared" si="142"/>
        <v>2.82</v>
      </c>
      <c r="T1534" s="38">
        <f>2.82/365*N1534+'Breakdown Log'!$H$28*P1534</f>
        <v>0</v>
      </c>
      <c r="U1534" s="78">
        <f>2.82/365*O1534+'Breakdown Log'!$H$28*Q1534</f>
        <v>0</v>
      </c>
    </row>
    <row r="1535" spans="2:21" ht="14.4" customHeight="1" x14ac:dyDescent="0.4">
      <c r="B1535" s="30">
        <f t="shared" si="143"/>
        <v>1534</v>
      </c>
      <c r="C1535" s="2" t="s">
        <v>493</v>
      </c>
      <c r="D1535" s="2" t="s">
        <v>494</v>
      </c>
      <c r="E1535" s="2">
        <v>1100</v>
      </c>
      <c r="F1535" s="2" t="s">
        <v>493</v>
      </c>
      <c r="G1535" s="2">
        <v>1587</v>
      </c>
      <c r="H1535" s="2">
        <v>37</v>
      </c>
      <c r="I1535" s="2" t="s">
        <v>1376</v>
      </c>
      <c r="J1535" s="31">
        <v>42480</v>
      </c>
      <c r="K1535" s="31">
        <v>44347</v>
      </c>
      <c r="L1535" s="31">
        <v>44926</v>
      </c>
      <c r="M1535" s="2">
        <f t="shared" si="138"/>
        <v>580</v>
      </c>
      <c r="N1535" s="2">
        <f>IFERROR(VLOOKUP($G1535,'Breakdown Log'!$B$3:$E$940,2,FALSE),0)</f>
        <v>184</v>
      </c>
      <c r="O1535" s="2">
        <f>IFERROR(VLOOKUP($G1535,'Breakdown Log'!$B$3:$E$940,3,FALSE),0)</f>
        <v>365</v>
      </c>
      <c r="P1535" s="2">
        <f t="shared" si="139"/>
        <v>31</v>
      </c>
      <c r="Q1535" s="2">
        <f t="shared" si="140"/>
        <v>0</v>
      </c>
      <c r="R1535" s="38">
        <f t="shared" si="141"/>
        <v>1.6610958904109587</v>
      </c>
      <c r="S1535" s="76">
        <f t="shared" si="142"/>
        <v>2.82</v>
      </c>
      <c r="T1535" s="38">
        <f>2.82/365*N1535+'Breakdown Log'!$H$28*P1535</f>
        <v>1.4215890410958902</v>
      </c>
      <c r="U1535" s="78">
        <f>2.82/365*O1535+'Breakdown Log'!$H$28*Q1535</f>
        <v>2.82</v>
      </c>
    </row>
    <row r="1536" spans="2:21" ht="14.4" customHeight="1" x14ac:dyDescent="0.4">
      <c r="B1536" s="30">
        <f t="shared" si="143"/>
        <v>1535</v>
      </c>
      <c r="C1536" s="2" t="s">
        <v>493</v>
      </c>
      <c r="D1536" s="2" t="s">
        <v>494</v>
      </c>
      <c r="E1536" s="2">
        <v>1100</v>
      </c>
      <c r="F1536" s="2" t="s">
        <v>493</v>
      </c>
      <c r="G1536" s="2">
        <v>1588</v>
      </c>
      <c r="H1536" s="2">
        <v>38</v>
      </c>
      <c r="I1536" s="2" t="s">
        <v>1377</v>
      </c>
      <c r="J1536" s="31">
        <v>42918</v>
      </c>
      <c r="K1536" s="31">
        <v>44347</v>
      </c>
      <c r="L1536" s="31">
        <v>44926</v>
      </c>
      <c r="M1536" s="2">
        <f t="shared" si="138"/>
        <v>580</v>
      </c>
      <c r="N1536" s="2">
        <f>IFERROR(VLOOKUP($G1536,'Breakdown Log'!$B$3:$E$940,2,FALSE),0)</f>
        <v>0</v>
      </c>
      <c r="O1536" s="2">
        <f>IFERROR(VLOOKUP($G1536,'Breakdown Log'!$B$3:$E$940,3,FALSE),0)</f>
        <v>0</v>
      </c>
      <c r="P1536" s="2">
        <f t="shared" si="139"/>
        <v>215</v>
      </c>
      <c r="Q1536" s="2">
        <f t="shared" si="140"/>
        <v>365</v>
      </c>
      <c r="R1536" s="38">
        <f t="shared" si="141"/>
        <v>1.6610958904109587</v>
      </c>
      <c r="S1536" s="76">
        <f t="shared" si="142"/>
        <v>2.82</v>
      </c>
      <c r="T1536" s="38">
        <f>2.82/365*N1536+'Breakdown Log'!$H$28*P1536</f>
        <v>0</v>
      </c>
      <c r="U1536" s="78">
        <f>2.82/365*O1536+'Breakdown Log'!$H$28*Q1536</f>
        <v>0</v>
      </c>
    </row>
    <row r="1537" spans="2:21" ht="14.4" customHeight="1" x14ac:dyDescent="0.4">
      <c r="B1537" s="30">
        <f t="shared" si="143"/>
        <v>1536</v>
      </c>
      <c r="C1537" s="2" t="s">
        <v>493</v>
      </c>
      <c r="D1537" s="2" t="s">
        <v>494</v>
      </c>
      <c r="E1537" s="2">
        <v>1100</v>
      </c>
      <c r="F1537" s="2" t="s">
        <v>493</v>
      </c>
      <c r="G1537" s="2">
        <v>1589</v>
      </c>
      <c r="H1537" s="2">
        <v>39</v>
      </c>
      <c r="I1537" s="2" t="s">
        <v>1378</v>
      </c>
      <c r="J1537" s="31">
        <v>42835</v>
      </c>
      <c r="K1537" s="31">
        <v>44347</v>
      </c>
      <c r="L1537" s="31">
        <v>44926</v>
      </c>
      <c r="M1537" s="2">
        <f t="shared" si="138"/>
        <v>580</v>
      </c>
      <c r="N1537" s="2">
        <f>IFERROR(VLOOKUP($G1537,'Breakdown Log'!$B$3:$E$940,2,FALSE),0)</f>
        <v>0</v>
      </c>
      <c r="O1537" s="2">
        <f>IFERROR(VLOOKUP($G1537,'Breakdown Log'!$B$3:$E$940,3,FALSE),0)</f>
        <v>0</v>
      </c>
      <c r="P1537" s="2">
        <f t="shared" si="139"/>
        <v>215</v>
      </c>
      <c r="Q1537" s="2">
        <f t="shared" si="140"/>
        <v>365</v>
      </c>
      <c r="R1537" s="38">
        <f t="shared" si="141"/>
        <v>1.6610958904109587</v>
      </c>
      <c r="S1537" s="76">
        <f t="shared" si="142"/>
        <v>2.82</v>
      </c>
      <c r="T1537" s="38">
        <f>2.82/365*N1537+'Breakdown Log'!$H$28*P1537</f>
        <v>0</v>
      </c>
      <c r="U1537" s="78">
        <f>2.82/365*O1537+'Breakdown Log'!$H$28*Q1537</f>
        <v>0</v>
      </c>
    </row>
    <row r="1538" spans="2:21" ht="14.4" customHeight="1" x14ac:dyDescent="0.4">
      <c r="B1538" s="30">
        <f t="shared" si="143"/>
        <v>1537</v>
      </c>
      <c r="C1538" s="2" t="s">
        <v>493</v>
      </c>
      <c r="D1538" s="2" t="s">
        <v>494</v>
      </c>
      <c r="E1538" s="2">
        <v>1100</v>
      </c>
      <c r="F1538" s="2" t="s">
        <v>493</v>
      </c>
      <c r="G1538" s="2">
        <v>1590</v>
      </c>
      <c r="H1538" s="2">
        <v>40</v>
      </c>
      <c r="I1538" s="2" t="s">
        <v>1379</v>
      </c>
      <c r="J1538" s="31">
        <v>42668</v>
      </c>
      <c r="K1538" s="31">
        <v>44347</v>
      </c>
      <c r="L1538" s="31">
        <v>44926</v>
      </c>
      <c r="M1538" s="2">
        <f t="shared" ref="M1538:M1601" si="144">IFERROR(L1538-K1538+1,0)</f>
        <v>580</v>
      </c>
      <c r="N1538" s="2">
        <f>IFERROR(VLOOKUP($G1538,'Breakdown Log'!$B$3:$E$940,2,FALSE),0)</f>
        <v>0</v>
      </c>
      <c r="O1538" s="2">
        <f>IFERROR(VLOOKUP($G1538,'Breakdown Log'!$B$3:$E$940,3,FALSE),0)</f>
        <v>0</v>
      </c>
      <c r="P1538" s="2">
        <f t="shared" si="139"/>
        <v>215</v>
      </c>
      <c r="Q1538" s="2">
        <f t="shared" si="140"/>
        <v>365</v>
      </c>
      <c r="R1538" s="38">
        <f t="shared" si="141"/>
        <v>1.6610958904109587</v>
      </c>
      <c r="S1538" s="76">
        <f t="shared" si="142"/>
        <v>2.82</v>
      </c>
      <c r="T1538" s="38">
        <f>2.82/365*N1538+'Breakdown Log'!$H$28*P1538</f>
        <v>0</v>
      </c>
      <c r="U1538" s="78">
        <f>2.82/365*O1538+'Breakdown Log'!$H$28*Q1538</f>
        <v>0</v>
      </c>
    </row>
    <row r="1539" spans="2:21" ht="14.4" customHeight="1" x14ac:dyDescent="0.4">
      <c r="B1539" s="30">
        <f t="shared" si="143"/>
        <v>1538</v>
      </c>
      <c r="C1539" s="2" t="s">
        <v>3</v>
      </c>
      <c r="D1539" s="2" t="s">
        <v>90</v>
      </c>
      <c r="E1539" s="2">
        <v>963</v>
      </c>
      <c r="F1539" s="2" t="s">
        <v>90</v>
      </c>
      <c r="G1539" s="2">
        <v>1591</v>
      </c>
      <c r="H1539" s="2">
        <v>9</v>
      </c>
      <c r="I1539" s="2" t="s">
        <v>1380</v>
      </c>
      <c r="J1539" s="31">
        <v>42402</v>
      </c>
      <c r="K1539" s="31">
        <v>44347</v>
      </c>
      <c r="L1539" s="31">
        <v>44926</v>
      </c>
      <c r="M1539" s="2">
        <f t="shared" si="144"/>
        <v>580</v>
      </c>
      <c r="N1539" s="2">
        <f>IFERROR(VLOOKUP($G1539,'Breakdown Log'!$B$3:$E$940,2,FALSE),0)</f>
        <v>0</v>
      </c>
      <c r="O1539" s="2">
        <f>IFERROR(VLOOKUP($G1539,'Breakdown Log'!$B$3:$E$940,3,FALSE),0)</f>
        <v>0</v>
      </c>
      <c r="P1539" s="2">
        <f t="shared" ref="P1539:P1602" si="145">DATE(2021,12,31)-DATE(2021,5,31)+1-N1539</f>
        <v>215</v>
      </c>
      <c r="Q1539" s="2">
        <f t="shared" ref="Q1539:Q1602" si="146">365-O1539</f>
        <v>365</v>
      </c>
      <c r="R1539" s="38">
        <f t="shared" ref="R1539:R1602" si="147">2.82/365*215</f>
        <v>1.6610958904109587</v>
      </c>
      <c r="S1539" s="76">
        <f t="shared" ref="S1539:S1602" si="148">2.82/365*365</f>
        <v>2.82</v>
      </c>
      <c r="T1539" s="38">
        <f>2.82/365*N1539+'Breakdown Log'!$H$28*P1539</f>
        <v>0</v>
      </c>
      <c r="U1539" s="78">
        <f>2.82/365*O1539+'Breakdown Log'!$H$28*Q1539</f>
        <v>0</v>
      </c>
    </row>
    <row r="1540" spans="2:21" ht="14.4" customHeight="1" x14ac:dyDescent="0.4">
      <c r="B1540" s="30">
        <f t="shared" ref="B1540:B1603" si="149">B1539+1</f>
        <v>1539</v>
      </c>
      <c r="C1540" s="2" t="s">
        <v>3</v>
      </c>
      <c r="D1540" s="2" t="s">
        <v>90</v>
      </c>
      <c r="E1540" s="2">
        <v>963</v>
      </c>
      <c r="F1540" s="2" t="s">
        <v>90</v>
      </c>
      <c r="G1540" s="2">
        <v>1592</v>
      </c>
      <c r="H1540" s="2">
        <v>10</v>
      </c>
      <c r="I1540" s="2" t="s">
        <v>1381</v>
      </c>
      <c r="J1540" s="31">
        <v>42401</v>
      </c>
      <c r="K1540" s="31">
        <v>44347</v>
      </c>
      <c r="L1540" s="31">
        <v>44926</v>
      </c>
      <c r="M1540" s="2">
        <f t="shared" si="144"/>
        <v>580</v>
      </c>
      <c r="N1540" s="2">
        <f>IFERROR(VLOOKUP($G1540,'Breakdown Log'!$B$3:$E$940,2,FALSE),0)</f>
        <v>0</v>
      </c>
      <c r="O1540" s="2">
        <f>IFERROR(VLOOKUP($G1540,'Breakdown Log'!$B$3:$E$940,3,FALSE),0)</f>
        <v>0</v>
      </c>
      <c r="P1540" s="2">
        <f t="shared" si="145"/>
        <v>215</v>
      </c>
      <c r="Q1540" s="2">
        <f t="shared" si="146"/>
        <v>365</v>
      </c>
      <c r="R1540" s="38">
        <f t="shared" si="147"/>
        <v>1.6610958904109587</v>
      </c>
      <c r="S1540" s="76">
        <f t="shared" si="148"/>
        <v>2.82</v>
      </c>
      <c r="T1540" s="38">
        <f>2.82/365*N1540+'Breakdown Log'!$H$28*P1540</f>
        <v>0</v>
      </c>
      <c r="U1540" s="78">
        <f>2.82/365*O1540+'Breakdown Log'!$H$28*Q1540</f>
        <v>0</v>
      </c>
    </row>
    <row r="1541" spans="2:21" ht="14.4" customHeight="1" x14ac:dyDescent="0.4">
      <c r="B1541" s="30">
        <f t="shared" si="149"/>
        <v>1540</v>
      </c>
      <c r="C1541" s="2" t="s">
        <v>3</v>
      </c>
      <c r="D1541" s="2" t="s">
        <v>90</v>
      </c>
      <c r="E1541" s="2">
        <v>963</v>
      </c>
      <c r="F1541" s="2" t="s">
        <v>90</v>
      </c>
      <c r="G1541" s="2">
        <v>1593</v>
      </c>
      <c r="H1541" s="2">
        <v>11</v>
      </c>
      <c r="I1541" s="2" t="s">
        <v>1382</v>
      </c>
      <c r="J1541" s="31">
        <v>42401</v>
      </c>
      <c r="K1541" s="31">
        <v>44347</v>
      </c>
      <c r="L1541" s="31">
        <v>44926</v>
      </c>
      <c r="M1541" s="2">
        <f t="shared" si="144"/>
        <v>580</v>
      </c>
      <c r="N1541" s="2">
        <f>IFERROR(VLOOKUP($G1541,'Breakdown Log'!$B$3:$E$940,2,FALSE),0)</f>
        <v>0</v>
      </c>
      <c r="O1541" s="2">
        <f>IFERROR(VLOOKUP($G1541,'Breakdown Log'!$B$3:$E$940,3,FALSE),0)</f>
        <v>0</v>
      </c>
      <c r="P1541" s="2">
        <f t="shared" si="145"/>
        <v>215</v>
      </c>
      <c r="Q1541" s="2">
        <f t="shared" si="146"/>
        <v>365</v>
      </c>
      <c r="R1541" s="38">
        <f t="shared" si="147"/>
        <v>1.6610958904109587</v>
      </c>
      <c r="S1541" s="76">
        <f t="shared" si="148"/>
        <v>2.82</v>
      </c>
      <c r="T1541" s="38">
        <f>2.82/365*N1541+'Breakdown Log'!$H$28*P1541</f>
        <v>0</v>
      </c>
      <c r="U1541" s="78">
        <f>2.82/365*O1541+'Breakdown Log'!$H$28*Q1541</f>
        <v>0</v>
      </c>
    </row>
    <row r="1542" spans="2:21" ht="14.4" customHeight="1" x14ac:dyDescent="0.4">
      <c r="B1542" s="30">
        <f t="shared" si="149"/>
        <v>1541</v>
      </c>
      <c r="C1542" s="2" t="s">
        <v>3</v>
      </c>
      <c r="D1542" s="2" t="s">
        <v>90</v>
      </c>
      <c r="E1542" s="2">
        <v>963</v>
      </c>
      <c r="F1542" s="2" t="s">
        <v>90</v>
      </c>
      <c r="G1542" s="2">
        <v>1594</v>
      </c>
      <c r="H1542" s="2">
        <v>12</v>
      </c>
      <c r="I1542" s="2" t="s">
        <v>1383</v>
      </c>
      <c r="J1542" s="31">
        <v>42401</v>
      </c>
      <c r="K1542" s="31">
        <v>44347</v>
      </c>
      <c r="L1542" s="31">
        <v>44926</v>
      </c>
      <c r="M1542" s="2">
        <f t="shared" si="144"/>
        <v>580</v>
      </c>
      <c r="N1542" s="2">
        <f>IFERROR(VLOOKUP($G1542,'Breakdown Log'!$B$3:$E$940,2,FALSE),0)</f>
        <v>0</v>
      </c>
      <c r="O1542" s="2">
        <f>IFERROR(VLOOKUP($G1542,'Breakdown Log'!$B$3:$E$940,3,FALSE),0)</f>
        <v>0</v>
      </c>
      <c r="P1542" s="2">
        <f t="shared" si="145"/>
        <v>215</v>
      </c>
      <c r="Q1542" s="2">
        <f t="shared" si="146"/>
        <v>365</v>
      </c>
      <c r="R1542" s="38">
        <f t="shared" si="147"/>
        <v>1.6610958904109587</v>
      </c>
      <c r="S1542" s="76">
        <f t="shared" si="148"/>
        <v>2.82</v>
      </c>
      <c r="T1542" s="38">
        <f>2.82/365*N1542+'Breakdown Log'!$H$28*P1542</f>
        <v>0</v>
      </c>
      <c r="U1542" s="78">
        <f>2.82/365*O1542+'Breakdown Log'!$H$28*Q1542</f>
        <v>0</v>
      </c>
    </row>
    <row r="1543" spans="2:21" ht="14.4" customHeight="1" x14ac:dyDescent="0.4">
      <c r="B1543" s="30">
        <f t="shared" si="149"/>
        <v>1542</v>
      </c>
      <c r="C1543" s="2" t="s">
        <v>3</v>
      </c>
      <c r="D1543" s="2" t="s">
        <v>90</v>
      </c>
      <c r="E1543" s="2">
        <v>963</v>
      </c>
      <c r="F1543" s="2" t="s">
        <v>90</v>
      </c>
      <c r="G1543" s="2">
        <v>1595</v>
      </c>
      <c r="H1543" s="2">
        <v>13</v>
      </c>
      <c r="I1543" s="2" t="s">
        <v>1384</v>
      </c>
      <c r="J1543" s="31">
        <v>42886</v>
      </c>
      <c r="K1543" s="31">
        <v>44347</v>
      </c>
      <c r="L1543" s="31">
        <v>44926</v>
      </c>
      <c r="M1543" s="2">
        <f t="shared" si="144"/>
        <v>580</v>
      </c>
      <c r="N1543" s="2">
        <f>IFERROR(VLOOKUP($G1543,'Breakdown Log'!$B$3:$E$940,2,FALSE),0)</f>
        <v>0</v>
      </c>
      <c r="O1543" s="2">
        <f>IFERROR(VLOOKUP($G1543,'Breakdown Log'!$B$3:$E$940,3,FALSE),0)</f>
        <v>0</v>
      </c>
      <c r="P1543" s="2">
        <f t="shared" si="145"/>
        <v>215</v>
      </c>
      <c r="Q1543" s="2">
        <f t="shared" si="146"/>
        <v>365</v>
      </c>
      <c r="R1543" s="38">
        <f t="shared" si="147"/>
        <v>1.6610958904109587</v>
      </c>
      <c r="S1543" s="76">
        <f t="shared" si="148"/>
        <v>2.82</v>
      </c>
      <c r="T1543" s="38">
        <f>2.82/365*N1543+'Breakdown Log'!$H$28*P1543</f>
        <v>0</v>
      </c>
      <c r="U1543" s="78">
        <f>2.82/365*O1543+'Breakdown Log'!$H$28*Q1543</f>
        <v>0</v>
      </c>
    </row>
    <row r="1544" spans="2:21" ht="14.4" customHeight="1" x14ac:dyDescent="0.4">
      <c r="B1544" s="30">
        <f t="shared" si="149"/>
        <v>1543</v>
      </c>
      <c r="C1544" s="2" t="s">
        <v>3</v>
      </c>
      <c r="D1544" s="2" t="s">
        <v>90</v>
      </c>
      <c r="E1544" s="2">
        <v>963</v>
      </c>
      <c r="F1544" s="2" t="s">
        <v>90</v>
      </c>
      <c r="G1544" s="2">
        <v>1596</v>
      </c>
      <c r="H1544" s="2">
        <v>14</v>
      </c>
      <c r="I1544" s="2" t="s">
        <v>1385</v>
      </c>
      <c r="J1544" s="31">
        <v>42929</v>
      </c>
      <c r="K1544" s="31">
        <v>44347</v>
      </c>
      <c r="L1544" s="31">
        <v>44926</v>
      </c>
      <c r="M1544" s="2">
        <f t="shared" si="144"/>
        <v>580</v>
      </c>
      <c r="N1544" s="2">
        <f>IFERROR(VLOOKUP($G1544,'Breakdown Log'!$B$3:$E$940,2,FALSE),0)</f>
        <v>0</v>
      </c>
      <c r="O1544" s="2">
        <f>IFERROR(VLOOKUP($G1544,'Breakdown Log'!$B$3:$E$940,3,FALSE),0)</f>
        <v>0</v>
      </c>
      <c r="P1544" s="2">
        <f t="shared" si="145"/>
        <v>215</v>
      </c>
      <c r="Q1544" s="2">
        <f t="shared" si="146"/>
        <v>365</v>
      </c>
      <c r="R1544" s="38">
        <f t="shared" si="147"/>
        <v>1.6610958904109587</v>
      </c>
      <c r="S1544" s="76">
        <f t="shared" si="148"/>
        <v>2.82</v>
      </c>
      <c r="T1544" s="38">
        <f>2.82/365*N1544+'Breakdown Log'!$H$28*P1544</f>
        <v>0</v>
      </c>
      <c r="U1544" s="78">
        <f>2.82/365*O1544+'Breakdown Log'!$H$28*Q1544</f>
        <v>0</v>
      </c>
    </row>
    <row r="1545" spans="2:21" ht="14.4" customHeight="1" x14ac:dyDescent="0.4">
      <c r="B1545" s="30">
        <f t="shared" si="149"/>
        <v>1544</v>
      </c>
      <c r="C1545" s="2" t="s">
        <v>3</v>
      </c>
      <c r="D1545" s="2" t="s">
        <v>90</v>
      </c>
      <c r="E1545" s="2">
        <v>963</v>
      </c>
      <c r="F1545" s="2" t="s">
        <v>90</v>
      </c>
      <c r="G1545" s="2">
        <v>1597</v>
      </c>
      <c r="H1545" s="2">
        <v>15</v>
      </c>
      <c r="I1545" s="2" t="s">
        <v>1386</v>
      </c>
      <c r="J1545" s="31">
        <v>42835</v>
      </c>
      <c r="K1545" s="31">
        <v>44347</v>
      </c>
      <c r="L1545" s="31">
        <v>44926</v>
      </c>
      <c r="M1545" s="2">
        <f t="shared" si="144"/>
        <v>580</v>
      </c>
      <c r="N1545" s="2">
        <f>IFERROR(VLOOKUP($G1545,'Breakdown Log'!$B$3:$E$940,2,FALSE),0)</f>
        <v>215</v>
      </c>
      <c r="O1545" s="2">
        <f>IFERROR(VLOOKUP($G1545,'Breakdown Log'!$B$3:$E$940,3,FALSE),0)</f>
        <v>365</v>
      </c>
      <c r="P1545" s="2">
        <f t="shared" si="145"/>
        <v>0</v>
      </c>
      <c r="Q1545" s="2">
        <f t="shared" si="146"/>
        <v>0</v>
      </c>
      <c r="R1545" s="38">
        <f t="shared" si="147"/>
        <v>1.6610958904109587</v>
      </c>
      <c r="S1545" s="76">
        <f t="shared" si="148"/>
        <v>2.82</v>
      </c>
      <c r="T1545" s="38">
        <f>2.82/365*N1545+'Breakdown Log'!$H$28*P1545</f>
        <v>1.6610958904109587</v>
      </c>
      <c r="U1545" s="78">
        <f>2.82/365*O1545+'Breakdown Log'!$H$28*Q1545</f>
        <v>2.82</v>
      </c>
    </row>
    <row r="1546" spans="2:21" ht="14.4" customHeight="1" x14ac:dyDescent="0.4">
      <c r="B1546" s="30">
        <f t="shared" si="149"/>
        <v>1545</v>
      </c>
      <c r="C1546" s="2" t="s">
        <v>3</v>
      </c>
      <c r="D1546" s="2" t="s">
        <v>90</v>
      </c>
      <c r="E1546" s="2">
        <v>963</v>
      </c>
      <c r="F1546" s="2" t="s">
        <v>90</v>
      </c>
      <c r="G1546" s="2">
        <v>1598</v>
      </c>
      <c r="H1546" s="2">
        <v>16</v>
      </c>
      <c r="I1546" s="2" t="s">
        <v>1387</v>
      </c>
      <c r="J1546" s="31">
        <v>42914</v>
      </c>
      <c r="K1546" s="31">
        <v>44347</v>
      </c>
      <c r="L1546" s="31">
        <v>44926</v>
      </c>
      <c r="M1546" s="2">
        <f t="shared" si="144"/>
        <v>580</v>
      </c>
      <c r="N1546" s="2">
        <f>IFERROR(VLOOKUP($G1546,'Breakdown Log'!$B$3:$E$940,2,FALSE),0)</f>
        <v>215</v>
      </c>
      <c r="O1546" s="2">
        <f>IFERROR(VLOOKUP($G1546,'Breakdown Log'!$B$3:$E$940,3,FALSE),0)</f>
        <v>365</v>
      </c>
      <c r="P1546" s="2">
        <f t="shared" si="145"/>
        <v>0</v>
      </c>
      <c r="Q1546" s="2">
        <f t="shared" si="146"/>
        <v>0</v>
      </c>
      <c r="R1546" s="38">
        <f t="shared" si="147"/>
        <v>1.6610958904109587</v>
      </c>
      <c r="S1546" s="76">
        <f t="shared" si="148"/>
        <v>2.82</v>
      </c>
      <c r="T1546" s="38">
        <f>2.82/365*N1546+'Breakdown Log'!$H$28*P1546</f>
        <v>1.6610958904109587</v>
      </c>
      <c r="U1546" s="78">
        <f>2.82/365*O1546+'Breakdown Log'!$H$28*Q1546</f>
        <v>2.82</v>
      </c>
    </row>
    <row r="1547" spans="2:21" ht="14.4" customHeight="1" x14ac:dyDescent="0.4">
      <c r="B1547" s="30">
        <f t="shared" si="149"/>
        <v>1546</v>
      </c>
      <c r="C1547" s="2" t="s">
        <v>3</v>
      </c>
      <c r="D1547" s="2" t="s">
        <v>90</v>
      </c>
      <c r="E1547" s="2">
        <v>963</v>
      </c>
      <c r="F1547" s="2" t="s">
        <v>90</v>
      </c>
      <c r="G1547" s="2">
        <v>1599</v>
      </c>
      <c r="H1547" s="2">
        <v>17</v>
      </c>
      <c r="I1547" s="2" t="s">
        <v>1388</v>
      </c>
      <c r="J1547" s="31">
        <v>42835</v>
      </c>
      <c r="K1547" s="31">
        <v>44347</v>
      </c>
      <c r="L1547" s="31">
        <v>44926</v>
      </c>
      <c r="M1547" s="2">
        <f t="shared" si="144"/>
        <v>580</v>
      </c>
      <c r="N1547" s="2">
        <f>IFERROR(VLOOKUP($G1547,'Breakdown Log'!$B$3:$E$940,2,FALSE),0)</f>
        <v>0</v>
      </c>
      <c r="O1547" s="2">
        <f>IFERROR(VLOOKUP($G1547,'Breakdown Log'!$B$3:$E$940,3,FALSE),0)</f>
        <v>0</v>
      </c>
      <c r="P1547" s="2">
        <f t="shared" si="145"/>
        <v>215</v>
      </c>
      <c r="Q1547" s="2">
        <f t="shared" si="146"/>
        <v>365</v>
      </c>
      <c r="R1547" s="38">
        <f t="shared" si="147"/>
        <v>1.6610958904109587</v>
      </c>
      <c r="S1547" s="76">
        <f t="shared" si="148"/>
        <v>2.82</v>
      </c>
      <c r="T1547" s="38">
        <f>2.82/365*N1547+'Breakdown Log'!$H$28*P1547</f>
        <v>0</v>
      </c>
      <c r="U1547" s="78">
        <f>2.82/365*O1547+'Breakdown Log'!$H$28*Q1547</f>
        <v>0</v>
      </c>
    </row>
    <row r="1548" spans="2:21" ht="14.4" customHeight="1" x14ac:dyDescent="0.4">
      <c r="B1548" s="30">
        <f t="shared" si="149"/>
        <v>1547</v>
      </c>
      <c r="C1548" s="2" t="s">
        <v>3</v>
      </c>
      <c r="D1548" s="2" t="s">
        <v>90</v>
      </c>
      <c r="E1548" s="2">
        <v>963</v>
      </c>
      <c r="F1548" s="2" t="s">
        <v>90</v>
      </c>
      <c r="G1548" s="2">
        <v>1600</v>
      </c>
      <c r="H1548" s="2">
        <v>18</v>
      </c>
      <c r="I1548" s="2" t="s">
        <v>1389</v>
      </c>
      <c r="J1548" s="31">
        <v>42866</v>
      </c>
      <c r="K1548" s="31">
        <v>44347</v>
      </c>
      <c r="L1548" s="31">
        <v>44926</v>
      </c>
      <c r="M1548" s="2">
        <f t="shared" si="144"/>
        <v>580</v>
      </c>
      <c r="N1548" s="2">
        <f>IFERROR(VLOOKUP($G1548,'Breakdown Log'!$B$3:$E$940,2,FALSE),0)</f>
        <v>215</v>
      </c>
      <c r="O1548" s="2">
        <f>IFERROR(VLOOKUP($G1548,'Breakdown Log'!$B$3:$E$940,3,FALSE),0)</f>
        <v>365</v>
      </c>
      <c r="P1548" s="2">
        <f t="shared" si="145"/>
        <v>0</v>
      </c>
      <c r="Q1548" s="2">
        <f t="shared" si="146"/>
        <v>0</v>
      </c>
      <c r="R1548" s="38">
        <f t="shared" si="147"/>
        <v>1.6610958904109587</v>
      </c>
      <c r="S1548" s="76">
        <f t="shared" si="148"/>
        <v>2.82</v>
      </c>
      <c r="T1548" s="38">
        <f>2.82/365*N1548+'Breakdown Log'!$H$28*P1548</f>
        <v>1.6610958904109587</v>
      </c>
      <c r="U1548" s="78">
        <f>2.82/365*O1548+'Breakdown Log'!$H$28*Q1548</f>
        <v>2.82</v>
      </c>
    </row>
    <row r="1549" spans="2:21" ht="14.4" customHeight="1" x14ac:dyDescent="0.4">
      <c r="B1549" s="30">
        <f t="shared" si="149"/>
        <v>1548</v>
      </c>
      <c r="C1549" s="2" t="s">
        <v>3</v>
      </c>
      <c r="D1549" s="2" t="s">
        <v>90</v>
      </c>
      <c r="E1549" s="2">
        <v>963</v>
      </c>
      <c r="F1549" s="2" t="s">
        <v>90</v>
      </c>
      <c r="G1549" s="2">
        <v>1601</v>
      </c>
      <c r="H1549" s="2">
        <v>19</v>
      </c>
      <c r="I1549" s="2" t="s">
        <v>1390</v>
      </c>
      <c r="J1549" s="31">
        <v>42873</v>
      </c>
      <c r="K1549" s="31">
        <v>44347</v>
      </c>
      <c r="L1549" s="31">
        <v>44926</v>
      </c>
      <c r="M1549" s="2">
        <f t="shared" si="144"/>
        <v>580</v>
      </c>
      <c r="N1549" s="2">
        <f>IFERROR(VLOOKUP($G1549,'Breakdown Log'!$B$3:$E$940,2,FALSE),0)</f>
        <v>0</v>
      </c>
      <c r="O1549" s="2">
        <f>IFERROR(VLOOKUP($G1549,'Breakdown Log'!$B$3:$E$940,3,FALSE),0)</f>
        <v>0</v>
      </c>
      <c r="P1549" s="2">
        <f t="shared" si="145"/>
        <v>215</v>
      </c>
      <c r="Q1549" s="2">
        <f t="shared" si="146"/>
        <v>365</v>
      </c>
      <c r="R1549" s="38">
        <f t="shared" si="147"/>
        <v>1.6610958904109587</v>
      </c>
      <c r="S1549" s="76">
        <f t="shared" si="148"/>
        <v>2.82</v>
      </c>
      <c r="T1549" s="38">
        <f>2.82/365*N1549+'Breakdown Log'!$H$28*P1549</f>
        <v>0</v>
      </c>
      <c r="U1549" s="78">
        <f>2.82/365*O1549+'Breakdown Log'!$H$28*Q1549</f>
        <v>0</v>
      </c>
    </row>
    <row r="1550" spans="2:21" ht="14.4" customHeight="1" x14ac:dyDescent="0.4">
      <c r="B1550" s="30">
        <f t="shared" si="149"/>
        <v>1549</v>
      </c>
      <c r="C1550" s="2" t="s">
        <v>3</v>
      </c>
      <c r="D1550" s="2" t="s">
        <v>90</v>
      </c>
      <c r="E1550" s="2">
        <v>963</v>
      </c>
      <c r="F1550" s="2" t="s">
        <v>90</v>
      </c>
      <c r="G1550" s="2">
        <v>1602</v>
      </c>
      <c r="H1550" s="2">
        <v>20</v>
      </c>
      <c r="I1550" s="2" t="s">
        <v>1391</v>
      </c>
      <c r="J1550" s="31">
        <v>42409</v>
      </c>
      <c r="K1550" s="31">
        <v>44347</v>
      </c>
      <c r="L1550" s="31">
        <v>44926</v>
      </c>
      <c r="M1550" s="2">
        <f t="shared" si="144"/>
        <v>580</v>
      </c>
      <c r="N1550" s="2">
        <f>IFERROR(VLOOKUP($G1550,'Breakdown Log'!$B$3:$E$940,2,FALSE),0)</f>
        <v>0</v>
      </c>
      <c r="O1550" s="2">
        <f>IFERROR(VLOOKUP($G1550,'Breakdown Log'!$B$3:$E$940,3,FALSE),0)</f>
        <v>0</v>
      </c>
      <c r="P1550" s="2">
        <f t="shared" si="145"/>
        <v>215</v>
      </c>
      <c r="Q1550" s="2">
        <f t="shared" si="146"/>
        <v>365</v>
      </c>
      <c r="R1550" s="38">
        <f t="shared" si="147"/>
        <v>1.6610958904109587</v>
      </c>
      <c r="S1550" s="76">
        <f t="shared" si="148"/>
        <v>2.82</v>
      </c>
      <c r="T1550" s="38">
        <f>2.82/365*N1550+'Breakdown Log'!$H$28*P1550</f>
        <v>0</v>
      </c>
      <c r="U1550" s="78">
        <f>2.82/365*O1550+'Breakdown Log'!$H$28*Q1550</f>
        <v>0</v>
      </c>
    </row>
    <row r="1551" spans="2:21" ht="14.4" customHeight="1" x14ac:dyDescent="0.4">
      <c r="B1551" s="30">
        <f t="shared" si="149"/>
        <v>1550</v>
      </c>
      <c r="C1551" s="2" t="s">
        <v>3</v>
      </c>
      <c r="D1551" s="2" t="s">
        <v>90</v>
      </c>
      <c r="E1551" s="2">
        <v>963</v>
      </c>
      <c r="F1551" s="2" t="s">
        <v>90</v>
      </c>
      <c r="G1551" s="2">
        <v>1603</v>
      </c>
      <c r="H1551" s="2">
        <v>21</v>
      </c>
      <c r="I1551" s="2" t="s">
        <v>1392</v>
      </c>
      <c r="J1551" s="31">
        <v>42929</v>
      </c>
      <c r="K1551" s="31">
        <v>44347</v>
      </c>
      <c r="L1551" s="31">
        <v>44926</v>
      </c>
      <c r="M1551" s="2">
        <f t="shared" si="144"/>
        <v>580</v>
      </c>
      <c r="N1551" s="2">
        <f>IFERROR(VLOOKUP($G1551,'Breakdown Log'!$B$3:$E$940,2,FALSE),0)</f>
        <v>0</v>
      </c>
      <c r="O1551" s="2">
        <f>IFERROR(VLOOKUP($G1551,'Breakdown Log'!$B$3:$E$940,3,FALSE),0)</f>
        <v>0</v>
      </c>
      <c r="P1551" s="2">
        <f t="shared" si="145"/>
        <v>215</v>
      </c>
      <c r="Q1551" s="2">
        <f t="shared" si="146"/>
        <v>365</v>
      </c>
      <c r="R1551" s="38">
        <f t="shared" si="147"/>
        <v>1.6610958904109587</v>
      </c>
      <c r="S1551" s="76">
        <f t="shared" si="148"/>
        <v>2.82</v>
      </c>
      <c r="T1551" s="38">
        <f>2.82/365*N1551+'Breakdown Log'!$H$28*P1551</f>
        <v>0</v>
      </c>
      <c r="U1551" s="78">
        <f>2.82/365*O1551+'Breakdown Log'!$H$28*Q1551</f>
        <v>0</v>
      </c>
    </row>
    <row r="1552" spans="2:21" ht="14.4" customHeight="1" x14ac:dyDescent="0.4">
      <c r="B1552" s="30">
        <f t="shared" si="149"/>
        <v>1551</v>
      </c>
      <c r="C1552" s="2" t="s">
        <v>3</v>
      </c>
      <c r="D1552" s="2" t="s">
        <v>90</v>
      </c>
      <c r="E1552" s="2">
        <v>963</v>
      </c>
      <c r="F1552" s="2" t="s">
        <v>90</v>
      </c>
      <c r="G1552" s="2">
        <v>1604</v>
      </c>
      <c r="H1552" s="2">
        <v>22</v>
      </c>
      <c r="I1552" s="2" t="s">
        <v>1393</v>
      </c>
      <c r="J1552" s="31">
        <v>42408</v>
      </c>
      <c r="K1552" s="31">
        <v>44347</v>
      </c>
      <c r="L1552" s="31">
        <v>44926</v>
      </c>
      <c r="M1552" s="2">
        <f t="shared" si="144"/>
        <v>580</v>
      </c>
      <c r="N1552" s="2">
        <f>IFERROR(VLOOKUP($G1552,'Breakdown Log'!$B$3:$E$940,2,FALSE),0)</f>
        <v>0</v>
      </c>
      <c r="O1552" s="2">
        <f>IFERROR(VLOOKUP($G1552,'Breakdown Log'!$B$3:$E$940,3,FALSE),0)</f>
        <v>0</v>
      </c>
      <c r="P1552" s="2">
        <f t="shared" si="145"/>
        <v>215</v>
      </c>
      <c r="Q1552" s="2">
        <f t="shared" si="146"/>
        <v>365</v>
      </c>
      <c r="R1552" s="38">
        <f t="shared" si="147"/>
        <v>1.6610958904109587</v>
      </c>
      <c r="S1552" s="76">
        <f t="shared" si="148"/>
        <v>2.82</v>
      </c>
      <c r="T1552" s="38">
        <f>2.82/365*N1552+'Breakdown Log'!$H$28*P1552</f>
        <v>0</v>
      </c>
      <c r="U1552" s="78">
        <f>2.82/365*O1552+'Breakdown Log'!$H$28*Q1552</f>
        <v>0</v>
      </c>
    </row>
    <row r="1553" spans="2:21" ht="14.4" customHeight="1" x14ac:dyDescent="0.4">
      <c r="B1553" s="30">
        <f t="shared" si="149"/>
        <v>1552</v>
      </c>
      <c r="C1553" s="2" t="s">
        <v>3</v>
      </c>
      <c r="D1553" s="2" t="s">
        <v>90</v>
      </c>
      <c r="E1553" s="2">
        <v>963</v>
      </c>
      <c r="F1553" s="2" t="s">
        <v>90</v>
      </c>
      <c r="G1553" s="2">
        <v>1605</v>
      </c>
      <c r="H1553" s="2">
        <v>23</v>
      </c>
      <c r="I1553" s="2" t="s">
        <v>1394</v>
      </c>
      <c r="J1553" s="31">
        <v>42861</v>
      </c>
      <c r="K1553" s="31">
        <v>44347</v>
      </c>
      <c r="L1553" s="31">
        <v>44926</v>
      </c>
      <c r="M1553" s="2">
        <f t="shared" si="144"/>
        <v>580</v>
      </c>
      <c r="N1553" s="2">
        <f>IFERROR(VLOOKUP($G1553,'Breakdown Log'!$B$3:$E$940,2,FALSE),0)</f>
        <v>0</v>
      </c>
      <c r="O1553" s="2">
        <f>IFERROR(VLOOKUP($G1553,'Breakdown Log'!$B$3:$E$940,3,FALSE),0)</f>
        <v>0</v>
      </c>
      <c r="P1553" s="2">
        <f t="shared" si="145"/>
        <v>215</v>
      </c>
      <c r="Q1553" s="2">
        <f t="shared" si="146"/>
        <v>365</v>
      </c>
      <c r="R1553" s="38">
        <f t="shared" si="147"/>
        <v>1.6610958904109587</v>
      </c>
      <c r="S1553" s="76">
        <f t="shared" si="148"/>
        <v>2.82</v>
      </c>
      <c r="T1553" s="38">
        <f>2.82/365*N1553+'Breakdown Log'!$H$28*P1553</f>
        <v>0</v>
      </c>
      <c r="U1553" s="78">
        <f>2.82/365*O1553+'Breakdown Log'!$H$28*Q1553</f>
        <v>0</v>
      </c>
    </row>
    <row r="1554" spans="2:21" ht="14.4" customHeight="1" x14ac:dyDescent="0.4">
      <c r="B1554" s="30">
        <f t="shared" si="149"/>
        <v>1553</v>
      </c>
      <c r="C1554" s="2" t="s">
        <v>3</v>
      </c>
      <c r="D1554" s="2" t="s">
        <v>90</v>
      </c>
      <c r="E1554" s="2">
        <v>963</v>
      </c>
      <c r="F1554" s="2" t="s">
        <v>90</v>
      </c>
      <c r="G1554" s="2">
        <v>1606</v>
      </c>
      <c r="H1554" s="2">
        <v>24</v>
      </c>
      <c r="I1554" s="2" t="s">
        <v>1368</v>
      </c>
      <c r="J1554" s="31">
        <v>42866</v>
      </c>
      <c r="K1554" s="31">
        <v>44347</v>
      </c>
      <c r="L1554" s="31">
        <v>44926</v>
      </c>
      <c r="M1554" s="2">
        <f t="shared" si="144"/>
        <v>580</v>
      </c>
      <c r="N1554" s="2">
        <f>IFERROR(VLOOKUP($G1554,'Breakdown Log'!$B$3:$E$940,2,FALSE),0)</f>
        <v>0</v>
      </c>
      <c r="O1554" s="2">
        <f>IFERROR(VLOOKUP($G1554,'Breakdown Log'!$B$3:$E$940,3,FALSE),0)</f>
        <v>0</v>
      </c>
      <c r="P1554" s="2">
        <f t="shared" si="145"/>
        <v>215</v>
      </c>
      <c r="Q1554" s="2">
        <f t="shared" si="146"/>
        <v>365</v>
      </c>
      <c r="R1554" s="38">
        <f t="shared" si="147"/>
        <v>1.6610958904109587</v>
      </c>
      <c r="S1554" s="76">
        <f t="shared" si="148"/>
        <v>2.82</v>
      </c>
      <c r="T1554" s="38">
        <f>2.82/365*N1554+'Breakdown Log'!$H$28*P1554</f>
        <v>0</v>
      </c>
      <c r="U1554" s="78">
        <f>2.82/365*O1554+'Breakdown Log'!$H$28*Q1554</f>
        <v>0</v>
      </c>
    </row>
    <row r="1555" spans="2:21" ht="14.4" customHeight="1" x14ac:dyDescent="0.4">
      <c r="B1555" s="30">
        <f t="shared" si="149"/>
        <v>1554</v>
      </c>
      <c r="C1555" s="2" t="s">
        <v>3</v>
      </c>
      <c r="D1555" s="2" t="s">
        <v>90</v>
      </c>
      <c r="E1555" s="2">
        <v>963</v>
      </c>
      <c r="F1555" s="2" t="s">
        <v>90</v>
      </c>
      <c r="G1555" s="2">
        <v>1607</v>
      </c>
      <c r="H1555" s="2">
        <v>25</v>
      </c>
      <c r="I1555" s="2" t="s">
        <v>1395</v>
      </c>
      <c r="J1555" s="31">
        <v>42401</v>
      </c>
      <c r="K1555" s="31">
        <v>44347</v>
      </c>
      <c r="L1555" s="31">
        <v>44926</v>
      </c>
      <c r="M1555" s="2">
        <f t="shared" si="144"/>
        <v>580</v>
      </c>
      <c r="N1555" s="2">
        <f>IFERROR(VLOOKUP($G1555,'Breakdown Log'!$B$3:$E$940,2,FALSE),0)</f>
        <v>0</v>
      </c>
      <c r="O1555" s="2">
        <f>IFERROR(VLOOKUP($G1555,'Breakdown Log'!$B$3:$E$940,3,FALSE),0)</f>
        <v>0</v>
      </c>
      <c r="P1555" s="2">
        <f t="shared" si="145"/>
        <v>215</v>
      </c>
      <c r="Q1555" s="2">
        <f t="shared" si="146"/>
        <v>365</v>
      </c>
      <c r="R1555" s="38">
        <f t="shared" si="147"/>
        <v>1.6610958904109587</v>
      </c>
      <c r="S1555" s="76">
        <f t="shared" si="148"/>
        <v>2.82</v>
      </c>
      <c r="T1555" s="38">
        <f>2.82/365*N1555+'Breakdown Log'!$H$28*P1555</f>
        <v>0</v>
      </c>
      <c r="U1555" s="78">
        <f>2.82/365*O1555+'Breakdown Log'!$H$28*Q1555</f>
        <v>0</v>
      </c>
    </row>
    <row r="1556" spans="2:21" ht="14.4" customHeight="1" x14ac:dyDescent="0.4">
      <c r="B1556" s="30">
        <f t="shared" si="149"/>
        <v>1555</v>
      </c>
      <c r="C1556" s="2" t="s">
        <v>302</v>
      </c>
      <c r="D1556" s="2" t="s">
        <v>1320</v>
      </c>
      <c r="E1556" s="2">
        <v>1040</v>
      </c>
      <c r="F1556" s="2" t="s">
        <v>1320</v>
      </c>
      <c r="G1556" s="2">
        <v>1608</v>
      </c>
      <c r="H1556" s="2">
        <v>9</v>
      </c>
      <c r="I1556" s="2" t="s">
        <v>1396</v>
      </c>
      <c r="J1556" s="31">
        <v>42364</v>
      </c>
      <c r="K1556" s="31">
        <v>44347</v>
      </c>
      <c r="L1556" s="31">
        <v>44926</v>
      </c>
      <c r="M1556" s="2">
        <f t="shared" si="144"/>
        <v>580</v>
      </c>
      <c r="N1556" s="2">
        <f>IFERROR(VLOOKUP($G1556,'Breakdown Log'!$B$3:$E$940,2,FALSE),0)</f>
        <v>0</v>
      </c>
      <c r="O1556" s="2">
        <f>IFERROR(VLOOKUP($G1556,'Breakdown Log'!$B$3:$E$940,3,FALSE),0)</f>
        <v>0</v>
      </c>
      <c r="P1556" s="2">
        <f t="shared" si="145"/>
        <v>215</v>
      </c>
      <c r="Q1556" s="2">
        <f t="shared" si="146"/>
        <v>365</v>
      </c>
      <c r="R1556" s="38">
        <f t="shared" si="147"/>
        <v>1.6610958904109587</v>
      </c>
      <c r="S1556" s="76">
        <f t="shared" si="148"/>
        <v>2.82</v>
      </c>
      <c r="T1556" s="38">
        <f>2.82/365*N1556+'Breakdown Log'!$H$28*P1556</f>
        <v>0</v>
      </c>
      <c r="U1556" s="78">
        <f>2.82/365*O1556+'Breakdown Log'!$H$28*Q1556</f>
        <v>0</v>
      </c>
    </row>
    <row r="1557" spans="2:21" ht="14.4" customHeight="1" x14ac:dyDescent="0.4">
      <c r="B1557" s="30">
        <f t="shared" si="149"/>
        <v>1556</v>
      </c>
      <c r="C1557" s="2" t="s">
        <v>302</v>
      </c>
      <c r="D1557" s="2" t="s">
        <v>1320</v>
      </c>
      <c r="E1557" s="2">
        <v>1040</v>
      </c>
      <c r="F1557" s="2" t="s">
        <v>1320</v>
      </c>
      <c r="G1557" s="2">
        <v>1609</v>
      </c>
      <c r="H1557" s="2">
        <v>10</v>
      </c>
      <c r="I1557" s="2" t="s">
        <v>1102</v>
      </c>
      <c r="J1557" s="31">
        <v>42364</v>
      </c>
      <c r="K1557" s="31">
        <v>44347</v>
      </c>
      <c r="L1557" s="31">
        <v>44926</v>
      </c>
      <c r="M1557" s="2">
        <f t="shared" si="144"/>
        <v>580</v>
      </c>
      <c r="N1557" s="2">
        <f>IFERROR(VLOOKUP($G1557,'Breakdown Log'!$B$3:$E$940,2,FALSE),0)</f>
        <v>215</v>
      </c>
      <c r="O1557" s="2">
        <f>IFERROR(VLOOKUP($G1557,'Breakdown Log'!$B$3:$E$940,3,FALSE),0)</f>
        <v>365</v>
      </c>
      <c r="P1557" s="2">
        <f t="shared" si="145"/>
        <v>0</v>
      </c>
      <c r="Q1557" s="2">
        <f t="shared" si="146"/>
        <v>0</v>
      </c>
      <c r="R1557" s="38">
        <f t="shared" si="147"/>
        <v>1.6610958904109587</v>
      </c>
      <c r="S1557" s="76">
        <f t="shared" si="148"/>
        <v>2.82</v>
      </c>
      <c r="T1557" s="38">
        <f>2.82/365*N1557+'Breakdown Log'!$H$28*P1557</f>
        <v>1.6610958904109587</v>
      </c>
      <c r="U1557" s="78">
        <f>2.82/365*O1557+'Breakdown Log'!$H$28*Q1557</f>
        <v>2.82</v>
      </c>
    </row>
    <row r="1558" spans="2:21" ht="14.4" customHeight="1" x14ac:dyDescent="0.4">
      <c r="B1558" s="30">
        <f t="shared" si="149"/>
        <v>1557</v>
      </c>
      <c r="C1558" s="2" t="s">
        <v>302</v>
      </c>
      <c r="D1558" s="2" t="s">
        <v>1320</v>
      </c>
      <c r="E1558" s="2">
        <v>1040</v>
      </c>
      <c r="F1558" s="2" t="s">
        <v>1320</v>
      </c>
      <c r="G1558" s="2">
        <v>1610</v>
      </c>
      <c r="H1558" s="2">
        <v>11</v>
      </c>
      <c r="I1558" s="2" t="s">
        <v>1397</v>
      </c>
      <c r="J1558" s="31">
        <v>42358</v>
      </c>
      <c r="K1558" s="31">
        <v>44347</v>
      </c>
      <c r="L1558" s="31">
        <v>44926</v>
      </c>
      <c r="M1558" s="2">
        <f t="shared" si="144"/>
        <v>580</v>
      </c>
      <c r="N1558" s="2">
        <f>IFERROR(VLOOKUP($G1558,'Breakdown Log'!$B$3:$E$940,2,FALSE),0)</f>
        <v>0</v>
      </c>
      <c r="O1558" s="2">
        <f>IFERROR(VLOOKUP($G1558,'Breakdown Log'!$B$3:$E$940,3,FALSE),0)</f>
        <v>0</v>
      </c>
      <c r="P1558" s="2">
        <f t="shared" si="145"/>
        <v>215</v>
      </c>
      <c r="Q1558" s="2">
        <f t="shared" si="146"/>
        <v>365</v>
      </c>
      <c r="R1558" s="38">
        <f t="shared" si="147"/>
        <v>1.6610958904109587</v>
      </c>
      <c r="S1558" s="76">
        <f t="shared" si="148"/>
        <v>2.82</v>
      </c>
      <c r="T1558" s="38">
        <f>2.82/365*N1558+'Breakdown Log'!$H$28*P1558</f>
        <v>0</v>
      </c>
      <c r="U1558" s="78">
        <f>2.82/365*O1558+'Breakdown Log'!$H$28*Q1558</f>
        <v>0</v>
      </c>
    </row>
    <row r="1559" spans="2:21" ht="14.4" customHeight="1" x14ac:dyDescent="0.4">
      <c r="B1559" s="30">
        <f t="shared" si="149"/>
        <v>1558</v>
      </c>
      <c r="C1559" s="2" t="s">
        <v>3</v>
      </c>
      <c r="D1559" s="2" t="s">
        <v>90</v>
      </c>
      <c r="E1559" s="2">
        <v>963</v>
      </c>
      <c r="F1559" s="2" t="s">
        <v>90</v>
      </c>
      <c r="G1559" s="2">
        <v>1611</v>
      </c>
      <c r="H1559" s="2">
        <v>26</v>
      </c>
      <c r="I1559" s="2" t="s">
        <v>1398</v>
      </c>
      <c r="J1559" s="31">
        <v>42402</v>
      </c>
      <c r="K1559" s="31">
        <v>44347</v>
      </c>
      <c r="L1559" s="31">
        <v>44926</v>
      </c>
      <c r="M1559" s="2">
        <f t="shared" si="144"/>
        <v>580</v>
      </c>
      <c r="N1559" s="2">
        <f>IFERROR(VLOOKUP($G1559,'Breakdown Log'!$B$3:$E$940,2,FALSE),0)</f>
        <v>0</v>
      </c>
      <c r="O1559" s="2">
        <f>IFERROR(VLOOKUP($G1559,'Breakdown Log'!$B$3:$E$940,3,FALSE),0)</f>
        <v>0</v>
      </c>
      <c r="P1559" s="2">
        <f t="shared" si="145"/>
        <v>215</v>
      </c>
      <c r="Q1559" s="2">
        <f t="shared" si="146"/>
        <v>365</v>
      </c>
      <c r="R1559" s="38">
        <f t="shared" si="147"/>
        <v>1.6610958904109587</v>
      </c>
      <c r="S1559" s="76">
        <f t="shared" si="148"/>
        <v>2.82</v>
      </c>
      <c r="T1559" s="38">
        <f>2.82/365*N1559+'Breakdown Log'!$H$28*P1559</f>
        <v>0</v>
      </c>
      <c r="U1559" s="78">
        <f>2.82/365*O1559+'Breakdown Log'!$H$28*Q1559</f>
        <v>0</v>
      </c>
    </row>
    <row r="1560" spans="2:21" ht="14.4" customHeight="1" x14ac:dyDescent="0.4">
      <c r="B1560" s="30">
        <f t="shared" si="149"/>
        <v>1559</v>
      </c>
      <c r="C1560" s="2" t="s">
        <v>3</v>
      </c>
      <c r="D1560" s="2" t="s">
        <v>90</v>
      </c>
      <c r="E1560" s="2">
        <v>963</v>
      </c>
      <c r="F1560" s="2" t="s">
        <v>90</v>
      </c>
      <c r="G1560" s="2">
        <v>1612</v>
      </c>
      <c r="H1560" s="2">
        <v>27</v>
      </c>
      <c r="I1560" s="2" t="s">
        <v>1399</v>
      </c>
      <c r="J1560" s="31">
        <v>42403</v>
      </c>
      <c r="K1560" s="31">
        <v>44347</v>
      </c>
      <c r="L1560" s="31">
        <v>44926</v>
      </c>
      <c r="M1560" s="2">
        <f t="shared" si="144"/>
        <v>580</v>
      </c>
      <c r="N1560" s="2">
        <f>IFERROR(VLOOKUP($G1560,'Breakdown Log'!$B$3:$E$940,2,FALSE),0)</f>
        <v>215</v>
      </c>
      <c r="O1560" s="2">
        <f>IFERROR(VLOOKUP($G1560,'Breakdown Log'!$B$3:$E$940,3,FALSE),0)</f>
        <v>365</v>
      </c>
      <c r="P1560" s="2">
        <f t="shared" si="145"/>
        <v>0</v>
      </c>
      <c r="Q1560" s="2">
        <f t="shared" si="146"/>
        <v>0</v>
      </c>
      <c r="R1560" s="38">
        <f t="shared" si="147"/>
        <v>1.6610958904109587</v>
      </c>
      <c r="S1560" s="76">
        <f t="shared" si="148"/>
        <v>2.82</v>
      </c>
      <c r="T1560" s="38">
        <f>2.82/365*N1560+'Breakdown Log'!$H$28*P1560</f>
        <v>1.6610958904109587</v>
      </c>
      <c r="U1560" s="78">
        <f>2.82/365*O1560+'Breakdown Log'!$H$28*Q1560</f>
        <v>2.82</v>
      </c>
    </row>
    <row r="1561" spans="2:21" ht="14.4" customHeight="1" x14ac:dyDescent="0.4">
      <c r="B1561" s="30">
        <f t="shared" si="149"/>
        <v>1560</v>
      </c>
      <c r="C1561" s="2" t="s">
        <v>3</v>
      </c>
      <c r="D1561" s="2" t="s">
        <v>90</v>
      </c>
      <c r="E1561" s="2">
        <v>963</v>
      </c>
      <c r="F1561" s="2" t="s">
        <v>90</v>
      </c>
      <c r="G1561" s="2">
        <v>1613</v>
      </c>
      <c r="H1561" s="2">
        <v>28</v>
      </c>
      <c r="I1561" s="2" t="s">
        <v>1400</v>
      </c>
      <c r="J1561" s="31">
        <v>42914</v>
      </c>
      <c r="K1561" s="31">
        <v>44347</v>
      </c>
      <c r="L1561" s="31">
        <v>44926</v>
      </c>
      <c r="M1561" s="2">
        <f t="shared" si="144"/>
        <v>580</v>
      </c>
      <c r="N1561" s="2">
        <f>IFERROR(VLOOKUP($G1561,'Breakdown Log'!$B$3:$E$940,2,FALSE),0)</f>
        <v>0</v>
      </c>
      <c r="O1561" s="2">
        <f>IFERROR(VLOOKUP($G1561,'Breakdown Log'!$B$3:$E$940,3,FALSE),0)</f>
        <v>0</v>
      </c>
      <c r="P1561" s="2">
        <f t="shared" si="145"/>
        <v>215</v>
      </c>
      <c r="Q1561" s="2">
        <f t="shared" si="146"/>
        <v>365</v>
      </c>
      <c r="R1561" s="38">
        <f t="shared" si="147"/>
        <v>1.6610958904109587</v>
      </c>
      <c r="S1561" s="76">
        <f t="shared" si="148"/>
        <v>2.82</v>
      </c>
      <c r="T1561" s="38">
        <f>2.82/365*N1561+'Breakdown Log'!$H$28*P1561</f>
        <v>0</v>
      </c>
      <c r="U1561" s="78">
        <f>2.82/365*O1561+'Breakdown Log'!$H$28*Q1561</f>
        <v>0</v>
      </c>
    </row>
    <row r="1562" spans="2:21" ht="14.4" customHeight="1" x14ac:dyDescent="0.4">
      <c r="B1562" s="30">
        <f t="shared" si="149"/>
        <v>1561</v>
      </c>
      <c r="C1562" s="2" t="s">
        <v>3</v>
      </c>
      <c r="D1562" s="2" t="s">
        <v>90</v>
      </c>
      <c r="E1562" s="2">
        <v>963</v>
      </c>
      <c r="F1562" s="2" t="s">
        <v>90</v>
      </c>
      <c r="G1562" s="2">
        <v>1614</v>
      </c>
      <c r="H1562" s="2">
        <v>29</v>
      </c>
      <c r="I1562" s="2" t="s">
        <v>1366</v>
      </c>
      <c r="J1562" s="31">
        <v>42866</v>
      </c>
      <c r="K1562" s="31">
        <v>44347</v>
      </c>
      <c r="L1562" s="31">
        <v>44926</v>
      </c>
      <c r="M1562" s="2">
        <f t="shared" si="144"/>
        <v>580</v>
      </c>
      <c r="N1562" s="2">
        <f>IFERROR(VLOOKUP($G1562,'Breakdown Log'!$B$3:$E$940,2,FALSE),0)</f>
        <v>0</v>
      </c>
      <c r="O1562" s="2">
        <f>IFERROR(VLOOKUP($G1562,'Breakdown Log'!$B$3:$E$940,3,FALSE),0)</f>
        <v>0</v>
      </c>
      <c r="P1562" s="2">
        <f t="shared" si="145"/>
        <v>215</v>
      </c>
      <c r="Q1562" s="2">
        <f t="shared" si="146"/>
        <v>365</v>
      </c>
      <c r="R1562" s="38">
        <f t="shared" si="147"/>
        <v>1.6610958904109587</v>
      </c>
      <c r="S1562" s="76">
        <f t="shared" si="148"/>
        <v>2.82</v>
      </c>
      <c r="T1562" s="38">
        <f>2.82/365*N1562+'Breakdown Log'!$H$28*P1562</f>
        <v>0</v>
      </c>
      <c r="U1562" s="78">
        <f>2.82/365*O1562+'Breakdown Log'!$H$28*Q1562</f>
        <v>0</v>
      </c>
    </row>
    <row r="1563" spans="2:21" ht="14.4" customHeight="1" x14ac:dyDescent="0.4">
      <c r="B1563" s="30">
        <f t="shared" si="149"/>
        <v>1562</v>
      </c>
      <c r="C1563" s="2" t="s">
        <v>3</v>
      </c>
      <c r="D1563" s="2" t="s">
        <v>90</v>
      </c>
      <c r="E1563" s="2">
        <v>963</v>
      </c>
      <c r="F1563" s="2" t="s">
        <v>90</v>
      </c>
      <c r="G1563" s="2">
        <v>1615</v>
      </c>
      <c r="H1563" s="2">
        <v>30</v>
      </c>
      <c r="I1563" s="2" t="s">
        <v>1401</v>
      </c>
      <c r="J1563" s="31">
        <v>42835</v>
      </c>
      <c r="K1563" s="31">
        <v>44347</v>
      </c>
      <c r="L1563" s="31">
        <v>44926</v>
      </c>
      <c r="M1563" s="2">
        <f t="shared" si="144"/>
        <v>580</v>
      </c>
      <c r="N1563" s="2">
        <f>IFERROR(VLOOKUP($G1563,'Breakdown Log'!$B$3:$E$940,2,FALSE),0)</f>
        <v>0</v>
      </c>
      <c r="O1563" s="2">
        <f>IFERROR(VLOOKUP($G1563,'Breakdown Log'!$B$3:$E$940,3,FALSE),0)</f>
        <v>0</v>
      </c>
      <c r="P1563" s="2">
        <f t="shared" si="145"/>
        <v>215</v>
      </c>
      <c r="Q1563" s="2">
        <f t="shared" si="146"/>
        <v>365</v>
      </c>
      <c r="R1563" s="38">
        <f t="shared" si="147"/>
        <v>1.6610958904109587</v>
      </c>
      <c r="S1563" s="76">
        <f t="shared" si="148"/>
        <v>2.82</v>
      </c>
      <c r="T1563" s="38">
        <f>2.82/365*N1563+'Breakdown Log'!$H$28*P1563</f>
        <v>0</v>
      </c>
      <c r="U1563" s="78">
        <f>2.82/365*O1563+'Breakdown Log'!$H$28*Q1563</f>
        <v>0</v>
      </c>
    </row>
    <row r="1564" spans="2:21" x14ac:dyDescent="0.4">
      <c r="B1564" s="30">
        <f t="shared" si="149"/>
        <v>1563</v>
      </c>
      <c r="C1564" s="2" t="s">
        <v>3</v>
      </c>
      <c r="D1564" s="2" t="s">
        <v>90</v>
      </c>
      <c r="E1564" s="2">
        <v>963</v>
      </c>
      <c r="F1564" s="2" t="s">
        <v>90</v>
      </c>
      <c r="G1564" s="2">
        <v>1616</v>
      </c>
      <c r="H1564" s="2">
        <v>31</v>
      </c>
      <c r="I1564" s="2" t="s">
        <v>1402</v>
      </c>
      <c r="J1564" s="31">
        <v>42408</v>
      </c>
      <c r="K1564" s="31">
        <v>44347</v>
      </c>
      <c r="L1564" s="31">
        <v>44926</v>
      </c>
      <c r="M1564" s="2">
        <f t="shared" si="144"/>
        <v>580</v>
      </c>
      <c r="N1564" s="2">
        <f>IFERROR(VLOOKUP($G1564,'Breakdown Log'!$B$3:$E$940,2,FALSE),0)</f>
        <v>0</v>
      </c>
      <c r="O1564" s="2">
        <f>IFERROR(VLOOKUP($G1564,'Breakdown Log'!$B$3:$E$940,3,FALSE),0)</f>
        <v>0</v>
      </c>
      <c r="P1564" s="2">
        <f t="shared" si="145"/>
        <v>215</v>
      </c>
      <c r="Q1564" s="2">
        <f t="shared" si="146"/>
        <v>365</v>
      </c>
      <c r="R1564" s="38">
        <f t="shared" si="147"/>
        <v>1.6610958904109587</v>
      </c>
      <c r="S1564" s="76">
        <f t="shared" si="148"/>
        <v>2.82</v>
      </c>
      <c r="T1564" s="38">
        <f>2.82/365*N1564+'Breakdown Log'!$H$28*P1564</f>
        <v>0</v>
      </c>
      <c r="U1564" s="78">
        <f>2.82/365*O1564+'Breakdown Log'!$H$28*Q1564</f>
        <v>0</v>
      </c>
    </row>
    <row r="1565" spans="2:21" ht="14.4" customHeight="1" x14ac:dyDescent="0.4">
      <c r="B1565" s="30">
        <f t="shared" si="149"/>
        <v>1564</v>
      </c>
      <c r="C1565" s="2" t="s">
        <v>3</v>
      </c>
      <c r="D1565" s="2" t="s">
        <v>90</v>
      </c>
      <c r="E1565" s="2">
        <v>963</v>
      </c>
      <c r="F1565" s="2" t="s">
        <v>90</v>
      </c>
      <c r="G1565" s="2">
        <v>1617</v>
      </c>
      <c r="H1565" s="2">
        <v>32</v>
      </c>
      <c r="I1565" s="2" t="s">
        <v>1395</v>
      </c>
      <c r="J1565" s="31">
        <v>42835</v>
      </c>
      <c r="K1565" s="31">
        <v>44347</v>
      </c>
      <c r="L1565" s="31">
        <v>44926</v>
      </c>
      <c r="M1565" s="2">
        <f t="shared" si="144"/>
        <v>580</v>
      </c>
      <c r="N1565" s="2">
        <f>IFERROR(VLOOKUP($G1565,'Breakdown Log'!$B$3:$E$940,2,FALSE),0)</f>
        <v>0</v>
      </c>
      <c r="O1565" s="2">
        <f>IFERROR(VLOOKUP($G1565,'Breakdown Log'!$B$3:$E$940,3,FALSE),0)</f>
        <v>0</v>
      </c>
      <c r="P1565" s="2">
        <f t="shared" si="145"/>
        <v>215</v>
      </c>
      <c r="Q1565" s="2">
        <f t="shared" si="146"/>
        <v>365</v>
      </c>
      <c r="R1565" s="38">
        <f t="shared" si="147"/>
        <v>1.6610958904109587</v>
      </c>
      <c r="S1565" s="76">
        <f t="shared" si="148"/>
        <v>2.82</v>
      </c>
      <c r="T1565" s="38">
        <f>2.82/365*N1565+'Breakdown Log'!$H$28*P1565</f>
        <v>0</v>
      </c>
      <c r="U1565" s="78">
        <f>2.82/365*O1565+'Breakdown Log'!$H$28*Q1565</f>
        <v>0</v>
      </c>
    </row>
    <row r="1566" spans="2:21" ht="14.4" customHeight="1" x14ac:dyDescent="0.4">
      <c r="B1566" s="30">
        <f t="shared" si="149"/>
        <v>1565</v>
      </c>
      <c r="C1566" s="2" t="s">
        <v>3</v>
      </c>
      <c r="D1566" s="2" t="s">
        <v>90</v>
      </c>
      <c r="E1566" s="2">
        <v>963</v>
      </c>
      <c r="F1566" s="2" t="s">
        <v>90</v>
      </c>
      <c r="G1566" s="2">
        <v>1618</v>
      </c>
      <c r="H1566" s="2">
        <v>33</v>
      </c>
      <c r="I1566" s="2" t="s">
        <v>1403</v>
      </c>
      <c r="J1566" s="31">
        <v>42404</v>
      </c>
      <c r="K1566" s="31">
        <v>44347</v>
      </c>
      <c r="L1566" s="31">
        <v>44926</v>
      </c>
      <c r="M1566" s="2">
        <f t="shared" si="144"/>
        <v>580</v>
      </c>
      <c r="N1566" s="2">
        <f>IFERROR(VLOOKUP($G1566,'Breakdown Log'!$B$3:$E$940,2,FALSE),0)</f>
        <v>0</v>
      </c>
      <c r="O1566" s="2">
        <f>IFERROR(VLOOKUP($G1566,'Breakdown Log'!$B$3:$E$940,3,FALSE),0)</f>
        <v>0</v>
      </c>
      <c r="P1566" s="2">
        <f t="shared" si="145"/>
        <v>215</v>
      </c>
      <c r="Q1566" s="2">
        <f t="shared" si="146"/>
        <v>365</v>
      </c>
      <c r="R1566" s="38">
        <f t="shared" si="147"/>
        <v>1.6610958904109587</v>
      </c>
      <c r="S1566" s="76">
        <f t="shared" si="148"/>
        <v>2.82</v>
      </c>
      <c r="T1566" s="38">
        <f>2.82/365*N1566+'Breakdown Log'!$H$28*P1566</f>
        <v>0</v>
      </c>
      <c r="U1566" s="78">
        <f>2.82/365*O1566+'Breakdown Log'!$H$28*Q1566</f>
        <v>0</v>
      </c>
    </row>
    <row r="1567" spans="2:21" ht="14.4" customHeight="1" x14ac:dyDescent="0.4">
      <c r="B1567" s="30">
        <f t="shared" si="149"/>
        <v>1566</v>
      </c>
      <c r="C1567" s="2" t="s">
        <v>3</v>
      </c>
      <c r="D1567" s="2" t="s">
        <v>90</v>
      </c>
      <c r="E1567" s="2">
        <v>963</v>
      </c>
      <c r="F1567" s="2" t="s">
        <v>90</v>
      </c>
      <c r="G1567" s="2">
        <v>1619</v>
      </c>
      <c r="H1567" s="2">
        <v>34</v>
      </c>
      <c r="I1567" s="2" t="s">
        <v>1404</v>
      </c>
      <c r="J1567" s="31">
        <v>42404</v>
      </c>
      <c r="K1567" s="31">
        <v>44347</v>
      </c>
      <c r="L1567" s="31">
        <v>44926</v>
      </c>
      <c r="M1567" s="2">
        <f t="shared" si="144"/>
        <v>580</v>
      </c>
      <c r="N1567" s="2">
        <f>IFERROR(VLOOKUP($G1567,'Breakdown Log'!$B$3:$E$940,2,FALSE),0)</f>
        <v>0</v>
      </c>
      <c r="O1567" s="2">
        <f>IFERROR(VLOOKUP($G1567,'Breakdown Log'!$B$3:$E$940,3,FALSE),0)</f>
        <v>0</v>
      </c>
      <c r="P1567" s="2">
        <f t="shared" si="145"/>
        <v>215</v>
      </c>
      <c r="Q1567" s="2">
        <f t="shared" si="146"/>
        <v>365</v>
      </c>
      <c r="R1567" s="38">
        <f t="shared" si="147"/>
        <v>1.6610958904109587</v>
      </c>
      <c r="S1567" s="76">
        <f t="shared" si="148"/>
        <v>2.82</v>
      </c>
      <c r="T1567" s="38">
        <f>2.82/365*N1567+'Breakdown Log'!$H$28*P1567</f>
        <v>0</v>
      </c>
      <c r="U1567" s="78">
        <f>2.82/365*O1567+'Breakdown Log'!$H$28*Q1567</f>
        <v>0</v>
      </c>
    </row>
    <row r="1568" spans="2:21" ht="14.4" customHeight="1" x14ac:dyDescent="0.4">
      <c r="B1568" s="30">
        <f t="shared" si="149"/>
        <v>1567</v>
      </c>
      <c r="C1568" s="2" t="s">
        <v>3</v>
      </c>
      <c r="D1568" s="2" t="s">
        <v>90</v>
      </c>
      <c r="E1568" s="2">
        <v>963</v>
      </c>
      <c r="F1568" s="2" t="s">
        <v>90</v>
      </c>
      <c r="G1568" s="2">
        <v>1620</v>
      </c>
      <c r="H1568" s="2">
        <v>35</v>
      </c>
      <c r="I1568" s="2" t="s">
        <v>1405</v>
      </c>
      <c r="J1568" s="31">
        <v>42928</v>
      </c>
      <c r="K1568" s="31">
        <v>44347</v>
      </c>
      <c r="L1568" s="31">
        <v>44926</v>
      </c>
      <c r="M1568" s="2">
        <f t="shared" si="144"/>
        <v>580</v>
      </c>
      <c r="N1568" s="2">
        <f>IFERROR(VLOOKUP($G1568,'Breakdown Log'!$B$3:$E$940,2,FALSE),0)</f>
        <v>0</v>
      </c>
      <c r="O1568" s="2">
        <f>IFERROR(VLOOKUP($G1568,'Breakdown Log'!$B$3:$E$940,3,FALSE),0)</f>
        <v>0</v>
      </c>
      <c r="P1568" s="2">
        <f t="shared" si="145"/>
        <v>215</v>
      </c>
      <c r="Q1568" s="2">
        <f t="shared" si="146"/>
        <v>365</v>
      </c>
      <c r="R1568" s="38">
        <f t="shared" si="147"/>
        <v>1.6610958904109587</v>
      </c>
      <c r="S1568" s="76">
        <f t="shared" si="148"/>
        <v>2.82</v>
      </c>
      <c r="T1568" s="38">
        <f>2.82/365*N1568+'Breakdown Log'!$H$28*P1568</f>
        <v>0</v>
      </c>
      <c r="U1568" s="78">
        <f>2.82/365*O1568+'Breakdown Log'!$H$28*Q1568</f>
        <v>0</v>
      </c>
    </row>
    <row r="1569" spans="2:21" ht="14.4" customHeight="1" x14ac:dyDescent="0.4">
      <c r="B1569" s="30">
        <f t="shared" si="149"/>
        <v>1568</v>
      </c>
      <c r="C1569" s="2" t="s">
        <v>3</v>
      </c>
      <c r="D1569" s="2" t="s">
        <v>90</v>
      </c>
      <c r="E1569" s="2">
        <v>963</v>
      </c>
      <c r="F1569" s="2" t="s">
        <v>90</v>
      </c>
      <c r="G1569" s="2">
        <v>1621</v>
      </c>
      <c r="H1569" s="2">
        <v>36</v>
      </c>
      <c r="I1569" s="2" t="s">
        <v>1406</v>
      </c>
      <c r="J1569" s="31">
        <v>42861</v>
      </c>
      <c r="K1569" s="31">
        <v>44347</v>
      </c>
      <c r="L1569" s="31">
        <v>44926</v>
      </c>
      <c r="M1569" s="2">
        <f t="shared" si="144"/>
        <v>580</v>
      </c>
      <c r="N1569" s="2">
        <f>IFERROR(VLOOKUP($G1569,'Breakdown Log'!$B$3:$E$940,2,FALSE),0)</f>
        <v>215</v>
      </c>
      <c r="O1569" s="2">
        <f>IFERROR(VLOOKUP($G1569,'Breakdown Log'!$B$3:$E$940,3,FALSE),0)</f>
        <v>365</v>
      </c>
      <c r="P1569" s="2">
        <f t="shared" si="145"/>
        <v>0</v>
      </c>
      <c r="Q1569" s="2">
        <f t="shared" si="146"/>
        <v>0</v>
      </c>
      <c r="R1569" s="38">
        <f t="shared" si="147"/>
        <v>1.6610958904109587</v>
      </c>
      <c r="S1569" s="76">
        <f t="shared" si="148"/>
        <v>2.82</v>
      </c>
      <c r="T1569" s="38">
        <f>2.82/365*N1569+'Breakdown Log'!$H$28*P1569</f>
        <v>1.6610958904109587</v>
      </c>
      <c r="U1569" s="78">
        <f>2.82/365*O1569+'Breakdown Log'!$H$28*Q1569</f>
        <v>2.82</v>
      </c>
    </row>
    <row r="1570" spans="2:21" ht="14.4" customHeight="1" x14ac:dyDescent="0.4">
      <c r="B1570" s="30">
        <f t="shared" si="149"/>
        <v>1569</v>
      </c>
      <c r="C1570" s="2" t="s">
        <v>3</v>
      </c>
      <c r="D1570" s="2" t="s">
        <v>90</v>
      </c>
      <c r="E1570" s="2">
        <v>963</v>
      </c>
      <c r="F1570" s="2" t="s">
        <v>90</v>
      </c>
      <c r="G1570" s="2">
        <v>1622</v>
      </c>
      <c r="H1570" s="2">
        <v>37</v>
      </c>
      <c r="I1570" s="2" t="s">
        <v>1407</v>
      </c>
      <c r="J1570" s="31">
        <v>42850</v>
      </c>
      <c r="K1570" s="31">
        <v>44347</v>
      </c>
      <c r="L1570" s="31">
        <v>44926</v>
      </c>
      <c r="M1570" s="2">
        <f t="shared" si="144"/>
        <v>580</v>
      </c>
      <c r="N1570" s="2">
        <f>IFERROR(VLOOKUP($G1570,'Breakdown Log'!$B$3:$E$940,2,FALSE),0)</f>
        <v>215</v>
      </c>
      <c r="O1570" s="2">
        <f>IFERROR(VLOOKUP($G1570,'Breakdown Log'!$B$3:$E$940,3,FALSE),0)</f>
        <v>365</v>
      </c>
      <c r="P1570" s="2">
        <f t="shared" si="145"/>
        <v>0</v>
      </c>
      <c r="Q1570" s="2">
        <f t="shared" si="146"/>
        <v>0</v>
      </c>
      <c r="R1570" s="38">
        <f t="shared" si="147"/>
        <v>1.6610958904109587</v>
      </c>
      <c r="S1570" s="76">
        <f t="shared" si="148"/>
        <v>2.82</v>
      </c>
      <c r="T1570" s="38">
        <f>2.82/365*N1570+'Breakdown Log'!$H$28*P1570</f>
        <v>1.6610958904109587</v>
      </c>
      <c r="U1570" s="78">
        <f>2.82/365*O1570+'Breakdown Log'!$H$28*Q1570</f>
        <v>2.82</v>
      </c>
    </row>
    <row r="1571" spans="2:21" ht="14.4" customHeight="1" x14ac:dyDescent="0.4">
      <c r="B1571" s="30">
        <f t="shared" si="149"/>
        <v>1570</v>
      </c>
      <c r="C1571" s="2" t="s">
        <v>3</v>
      </c>
      <c r="D1571" s="2" t="s">
        <v>90</v>
      </c>
      <c r="E1571" s="2">
        <v>963</v>
      </c>
      <c r="F1571" s="2" t="s">
        <v>90</v>
      </c>
      <c r="G1571" s="2">
        <v>1623</v>
      </c>
      <c r="H1571" s="2">
        <v>38</v>
      </c>
      <c r="I1571" s="2" t="s">
        <v>1408</v>
      </c>
      <c r="J1571" s="31">
        <v>42861</v>
      </c>
      <c r="K1571" s="31">
        <v>44347</v>
      </c>
      <c r="L1571" s="31">
        <v>44926</v>
      </c>
      <c r="M1571" s="2">
        <f t="shared" si="144"/>
        <v>580</v>
      </c>
      <c r="N1571" s="2">
        <f>IFERROR(VLOOKUP($G1571,'Breakdown Log'!$B$3:$E$940,2,FALSE),0)</f>
        <v>0</v>
      </c>
      <c r="O1571" s="2">
        <f>IFERROR(VLOOKUP($G1571,'Breakdown Log'!$B$3:$E$940,3,FALSE),0)</f>
        <v>0</v>
      </c>
      <c r="P1571" s="2">
        <f t="shared" si="145"/>
        <v>215</v>
      </c>
      <c r="Q1571" s="2">
        <f t="shared" si="146"/>
        <v>365</v>
      </c>
      <c r="R1571" s="38">
        <f t="shared" si="147"/>
        <v>1.6610958904109587</v>
      </c>
      <c r="S1571" s="76">
        <f t="shared" si="148"/>
        <v>2.82</v>
      </c>
      <c r="T1571" s="38">
        <f>2.82/365*N1571+'Breakdown Log'!$H$28*P1571</f>
        <v>0</v>
      </c>
      <c r="U1571" s="78">
        <f>2.82/365*O1571+'Breakdown Log'!$H$28*Q1571</f>
        <v>0</v>
      </c>
    </row>
    <row r="1572" spans="2:21" ht="14.4" customHeight="1" x14ac:dyDescent="0.4">
      <c r="B1572" s="30">
        <f t="shared" si="149"/>
        <v>1571</v>
      </c>
      <c r="C1572" s="2" t="s">
        <v>3</v>
      </c>
      <c r="D1572" s="2" t="s">
        <v>90</v>
      </c>
      <c r="E1572" s="2">
        <v>963</v>
      </c>
      <c r="F1572" s="2" t="s">
        <v>90</v>
      </c>
      <c r="G1572" s="2">
        <v>1624</v>
      </c>
      <c r="H1572" s="2">
        <v>39</v>
      </c>
      <c r="I1572" s="2" t="s">
        <v>1409</v>
      </c>
      <c r="J1572" s="31">
        <v>42860</v>
      </c>
      <c r="K1572" s="31">
        <v>44347</v>
      </c>
      <c r="L1572" s="31">
        <v>44926</v>
      </c>
      <c r="M1572" s="2">
        <f t="shared" si="144"/>
        <v>580</v>
      </c>
      <c r="N1572" s="2">
        <f>IFERROR(VLOOKUP($G1572,'Breakdown Log'!$B$3:$E$940,2,FALSE),0)</f>
        <v>215</v>
      </c>
      <c r="O1572" s="2">
        <f>IFERROR(VLOOKUP($G1572,'Breakdown Log'!$B$3:$E$940,3,FALSE),0)</f>
        <v>365</v>
      </c>
      <c r="P1572" s="2">
        <f t="shared" si="145"/>
        <v>0</v>
      </c>
      <c r="Q1572" s="2">
        <f t="shared" si="146"/>
        <v>0</v>
      </c>
      <c r="R1572" s="38">
        <f t="shared" si="147"/>
        <v>1.6610958904109587</v>
      </c>
      <c r="S1572" s="76">
        <f t="shared" si="148"/>
        <v>2.82</v>
      </c>
      <c r="T1572" s="38">
        <f>2.82/365*N1572+'Breakdown Log'!$H$28*P1572</f>
        <v>1.6610958904109587</v>
      </c>
      <c r="U1572" s="78">
        <f>2.82/365*O1572+'Breakdown Log'!$H$28*Q1572</f>
        <v>2.82</v>
      </c>
    </row>
    <row r="1573" spans="2:21" ht="14.4" customHeight="1" x14ac:dyDescent="0.4">
      <c r="B1573" s="30">
        <f t="shared" si="149"/>
        <v>1572</v>
      </c>
      <c r="C1573" s="2" t="s">
        <v>3</v>
      </c>
      <c r="D1573" s="2" t="s">
        <v>90</v>
      </c>
      <c r="E1573" s="2">
        <v>963</v>
      </c>
      <c r="F1573" s="2" t="s">
        <v>90</v>
      </c>
      <c r="G1573" s="2">
        <v>1625</v>
      </c>
      <c r="H1573" s="2">
        <v>40</v>
      </c>
      <c r="I1573" s="2" t="s">
        <v>1410</v>
      </c>
      <c r="J1573" s="31">
        <v>42860</v>
      </c>
      <c r="K1573" s="31">
        <v>44347</v>
      </c>
      <c r="L1573" s="31">
        <v>44926</v>
      </c>
      <c r="M1573" s="2">
        <f t="shared" si="144"/>
        <v>580</v>
      </c>
      <c r="N1573" s="2">
        <f>IFERROR(VLOOKUP($G1573,'Breakdown Log'!$B$3:$E$940,2,FALSE),0)</f>
        <v>0</v>
      </c>
      <c r="O1573" s="2">
        <f>IFERROR(VLOOKUP($G1573,'Breakdown Log'!$B$3:$E$940,3,FALSE),0)</f>
        <v>0</v>
      </c>
      <c r="P1573" s="2">
        <f t="shared" si="145"/>
        <v>215</v>
      </c>
      <c r="Q1573" s="2">
        <f t="shared" si="146"/>
        <v>365</v>
      </c>
      <c r="R1573" s="38">
        <f t="shared" si="147"/>
        <v>1.6610958904109587</v>
      </c>
      <c r="S1573" s="76">
        <f t="shared" si="148"/>
        <v>2.82</v>
      </c>
      <c r="T1573" s="38">
        <f>2.82/365*N1573+'Breakdown Log'!$H$28*P1573</f>
        <v>0</v>
      </c>
      <c r="U1573" s="78">
        <f>2.82/365*O1573+'Breakdown Log'!$H$28*Q1573</f>
        <v>0</v>
      </c>
    </row>
    <row r="1574" spans="2:21" ht="14.4" customHeight="1" x14ac:dyDescent="0.4">
      <c r="B1574" s="30">
        <f t="shared" si="149"/>
        <v>1573</v>
      </c>
      <c r="C1574" s="2" t="s">
        <v>3</v>
      </c>
      <c r="D1574" s="2" t="s">
        <v>90</v>
      </c>
      <c r="E1574" s="2">
        <v>963</v>
      </c>
      <c r="F1574" s="2" t="s">
        <v>90</v>
      </c>
      <c r="G1574" s="2">
        <v>1626</v>
      </c>
      <c r="H1574" s="2">
        <v>41</v>
      </c>
      <c r="I1574" s="2" t="s">
        <v>1411</v>
      </c>
      <c r="J1574" s="31">
        <v>42404</v>
      </c>
      <c r="K1574" s="31">
        <v>44347</v>
      </c>
      <c r="L1574" s="31">
        <v>44926</v>
      </c>
      <c r="M1574" s="2">
        <f t="shared" si="144"/>
        <v>580</v>
      </c>
      <c r="N1574" s="2">
        <f>IFERROR(VLOOKUP($G1574,'Breakdown Log'!$B$3:$E$940,2,FALSE),0)</f>
        <v>215</v>
      </c>
      <c r="O1574" s="2">
        <f>IFERROR(VLOOKUP($G1574,'Breakdown Log'!$B$3:$E$940,3,FALSE),0)</f>
        <v>365</v>
      </c>
      <c r="P1574" s="2">
        <f t="shared" si="145"/>
        <v>0</v>
      </c>
      <c r="Q1574" s="2">
        <f t="shared" si="146"/>
        <v>0</v>
      </c>
      <c r="R1574" s="38">
        <f t="shared" si="147"/>
        <v>1.6610958904109587</v>
      </c>
      <c r="S1574" s="76">
        <f t="shared" si="148"/>
        <v>2.82</v>
      </c>
      <c r="T1574" s="38">
        <f>2.82/365*N1574+'Breakdown Log'!$H$28*P1574</f>
        <v>1.6610958904109587</v>
      </c>
      <c r="U1574" s="78">
        <f>2.82/365*O1574+'Breakdown Log'!$H$28*Q1574</f>
        <v>2.82</v>
      </c>
    </row>
    <row r="1575" spans="2:21" ht="14.4" customHeight="1" x14ac:dyDescent="0.4">
      <c r="B1575" s="30">
        <f t="shared" si="149"/>
        <v>1574</v>
      </c>
      <c r="C1575" s="2" t="s">
        <v>3</v>
      </c>
      <c r="D1575" s="2" t="s">
        <v>90</v>
      </c>
      <c r="E1575" s="2">
        <v>963</v>
      </c>
      <c r="F1575" s="2" t="s">
        <v>90</v>
      </c>
      <c r="G1575" s="2">
        <v>1627</v>
      </c>
      <c r="H1575" s="2">
        <v>42</v>
      </c>
      <c r="I1575" s="2" t="s">
        <v>1412</v>
      </c>
      <c r="J1575" s="31">
        <v>42860</v>
      </c>
      <c r="K1575" s="31">
        <v>44347</v>
      </c>
      <c r="L1575" s="31">
        <v>44926</v>
      </c>
      <c r="M1575" s="2">
        <f t="shared" si="144"/>
        <v>580</v>
      </c>
      <c r="N1575" s="2">
        <f>IFERROR(VLOOKUP($G1575,'Breakdown Log'!$B$3:$E$940,2,FALSE),0)</f>
        <v>0</v>
      </c>
      <c r="O1575" s="2">
        <f>IFERROR(VLOOKUP($G1575,'Breakdown Log'!$B$3:$E$940,3,FALSE),0)</f>
        <v>0</v>
      </c>
      <c r="P1575" s="2">
        <f t="shared" si="145"/>
        <v>215</v>
      </c>
      <c r="Q1575" s="2">
        <f t="shared" si="146"/>
        <v>365</v>
      </c>
      <c r="R1575" s="38">
        <f t="shared" si="147"/>
        <v>1.6610958904109587</v>
      </c>
      <c r="S1575" s="76">
        <f t="shared" si="148"/>
        <v>2.82</v>
      </c>
      <c r="T1575" s="38">
        <f>2.82/365*N1575+'Breakdown Log'!$H$28*P1575</f>
        <v>0</v>
      </c>
      <c r="U1575" s="78">
        <f>2.82/365*O1575+'Breakdown Log'!$H$28*Q1575</f>
        <v>0</v>
      </c>
    </row>
    <row r="1576" spans="2:21" ht="14.4" customHeight="1" x14ac:dyDescent="0.4">
      <c r="B1576" s="30">
        <f t="shared" si="149"/>
        <v>1575</v>
      </c>
      <c r="C1576" s="2" t="s">
        <v>3</v>
      </c>
      <c r="D1576" s="2" t="s">
        <v>90</v>
      </c>
      <c r="E1576" s="2">
        <v>963</v>
      </c>
      <c r="F1576" s="2" t="s">
        <v>90</v>
      </c>
      <c r="G1576" s="2">
        <v>1628</v>
      </c>
      <c r="H1576" s="2">
        <v>43</v>
      </c>
      <c r="I1576" s="2" t="s">
        <v>1413</v>
      </c>
      <c r="J1576" s="31">
        <v>42404</v>
      </c>
      <c r="K1576" s="31">
        <v>44347</v>
      </c>
      <c r="L1576" s="31">
        <v>44926</v>
      </c>
      <c r="M1576" s="2">
        <f t="shared" si="144"/>
        <v>580</v>
      </c>
      <c r="N1576" s="2">
        <f>IFERROR(VLOOKUP($G1576,'Breakdown Log'!$B$3:$E$940,2,FALSE),0)</f>
        <v>0</v>
      </c>
      <c r="O1576" s="2">
        <f>IFERROR(VLOOKUP($G1576,'Breakdown Log'!$B$3:$E$940,3,FALSE),0)</f>
        <v>0</v>
      </c>
      <c r="P1576" s="2">
        <f t="shared" si="145"/>
        <v>215</v>
      </c>
      <c r="Q1576" s="2">
        <f t="shared" si="146"/>
        <v>365</v>
      </c>
      <c r="R1576" s="38">
        <f t="shared" si="147"/>
        <v>1.6610958904109587</v>
      </c>
      <c r="S1576" s="76">
        <f t="shared" si="148"/>
        <v>2.82</v>
      </c>
      <c r="T1576" s="38">
        <f>2.82/365*N1576+'Breakdown Log'!$H$28*P1576</f>
        <v>0</v>
      </c>
      <c r="U1576" s="78">
        <f>2.82/365*O1576+'Breakdown Log'!$H$28*Q1576</f>
        <v>0</v>
      </c>
    </row>
    <row r="1577" spans="2:21" ht="14.4" customHeight="1" x14ac:dyDescent="0.4">
      <c r="B1577" s="30">
        <f t="shared" si="149"/>
        <v>1576</v>
      </c>
      <c r="C1577" s="2" t="s">
        <v>3</v>
      </c>
      <c r="D1577" s="2" t="s">
        <v>90</v>
      </c>
      <c r="E1577" s="2">
        <v>963</v>
      </c>
      <c r="F1577" s="2" t="s">
        <v>90</v>
      </c>
      <c r="G1577" s="2">
        <v>1629</v>
      </c>
      <c r="H1577" s="2">
        <v>44</v>
      </c>
      <c r="I1577" s="2" t="s">
        <v>1414</v>
      </c>
      <c r="J1577" s="31">
        <v>42908</v>
      </c>
      <c r="K1577" s="31">
        <v>44347</v>
      </c>
      <c r="L1577" s="31">
        <v>44926</v>
      </c>
      <c r="M1577" s="2">
        <f t="shared" si="144"/>
        <v>580</v>
      </c>
      <c r="N1577" s="2">
        <f>IFERROR(VLOOKUP($G1577,'Breakdown Log'!$B$3:$E$940,2,FALSE),0)</f>
        <v>215</v>
      </c>
      <c r="O1577" s="2">
        <f>IFERROR(VLOOKUP($G1577,'Breakdown Log'!$B$3:$E$940,3,FALSE),0)</f>
        <v>365</v>
      </c>
      <c r="P1577" s="2">
        <f t="shared" si="145"/>
        <v>0</v>
      </c>
      <c r="Q1577" s="2">
        <f t="shared" si="146"/>
        <v>0</v>
      </c>
      <c r="R1577" s="38">
        <f t="shared" si="147"/>
        <v>1.6610958904109587</v>
      </c>
      <c r="S1577" s="76">
        <f t="shared" si="148"/>
        <v>2.82</v>
      </c>
      <c r="T1577" s="38">
        <f>2.82/365*N1577+'Breakdown Log'!$H$28*P1577</f>
        <v>1.6610958904109587</v>
      </c>
      <c r="U1577" s="78">
        <f>2.82/365*O1577+'Breakdown Log'!$H$28*Q1577</f>
        <v>2.82</v>
      </c>
    </row>
    <row r="1578" spans="2:21" ht="14.4" customHeight="1" x14ac:dyDescent="0.4">
      <c r="B1578" s="30">
        <f t="shared" si="149"/>
        <v>1577</v>
      </c>
      <c r="C1578" s="2" t="s">
        <v>3</v>
      </c>
      <c r="D1578" s="2" t="s">
        <v>90</v>
      </c>
      <c r="E1578" s="2">
        <v>963</v>
      </c>
      <c r="F1578" s="2" t="s">
        <v>90</v>
      </c>
      <c r="G1578" s="2">
        <v>1630</v>
      </c>
      <c r="H1578" s="2">
        <v>45</v>
      </c>
      <c r="I1578" s="2" t="s">
        <v>1414</v>
      </c>
      <c r="J1578" s="31">
        <v>42928</v>
      </c>
      <c r="K1578" s="31">
        <v>44347</v>
      </c>
      <c r="L1578" s="31">
        <v>44926</v>
      </c>
      <c r="M1578" s="2">
        <f t="shared" si="144"/>
        <v>580</v>
      </c>
      <c r="N1578" s="2">
        <f>IFERROR(VLOOKUP($G1578,'Breakdown Log'!$B$3:$E$940,2,FALSE),0)</f>
        <v>215</v>
      </c>
      <c r="O1578" s="2">
        <f>IFERROR(VLOOKUP($G1578,'Breakdown Log'!$B$3:$E$940,3,FALSE),0)</f>
        <v>365</v>
      </c>
      <c r="P1578" s="2">
        <f t="shared" si="145"/>
        <v>0</v>
      </c>
      <c r="Q1578" s="2">
        <f t="shared" si="146"/>
        <v>0</v>
      </c>
      <c r="R1578" s="38">
        <f t="shared" si="147"/>
        <v>1.6610958904109587</v>
      </c>
      <c r="S1578" s="76">
        <f t="shared" si="148"/>
        <v>2.82</v>
      </c>
      <c r="T1578" s="38">
        <f>2.82/365*N1578+'Breakdown Log'!$H$28*P1578</f>
        <v>1.6610958904109587</v>
      </c>
      <c r="U1578" s="78">
        <f>2.82/365*O1578+'Breakdown Log'!$H$28*Q1578</f>
        <v>2.82</v>
      </c>
    </row>
    <row r="1579" spans="2:21" ht="14.4" customHeight="1" x14ac:dyDescent="0.4">
      <c r="B1579" s="30">
        <f t="shared" si="149"/>
        <v>1578</v>
      </c>
      <c r="C1579" s="2" t="s">
        <v>3</v>
      </c>
      <c r="D1579" s="2" t="s">
        <v>90</v>
      </c>
      <c r="E1579" s="2">
        <v>963</v>
      </c>
      <c r="F1579" s="2" t="s">
        <v>90</v>
      </c>
      <c r="G1579" s="2">
        <v>1631</v>
      </c>
      <c r="H1579" s="2">
        <v>46</v>
      </c>
      <c r="I1579" s="2" t="s">
        <v>172</v>
      </c>
      <c r="J1579" s="31">
        <v>42866</v>
      </c>
      <c r="K1579" s="31">
        <v>44347</v>
      </c>
      <c r="L1579" s="31">
        <v>44926</v>
      </c>
      <c r="M1579" s="2">
        <f t="shared" si="144"/>
        <v>580</v>
      </c>
      <c r="N1579" s="2">
        <f>IFERROR(VLOOKUP($G1579,'Breakdown Log'!$B$3:$E$940,2,FALSE),0)</f>
        <v>215</v>
      </c>
      <c r="O1579" s="2">
        <f>IFERROR(VLOOKUP($G1579,'Breakdown Log'!$B$3:$E$940,3,FALSE),0)</f>
        <v>365</v>
      </c>
      <c r="P1579" s="2">
        <f t="shared" si="145"/>
        <v>0</v>
      </c>
      <c r="Q1579" s="2">
        <f t="shared" si="146"/>
        <v>0</v>
      </c>
      <c r="R1579" s="38">
        <f t="shared" si="147"/>
        <v>1.6610958904109587</v>
      </c>
      <c r="S1579" s="76">
        <f t="shared" si="148"/>
        <v>2.82</v>
      </c>
      <c r="T1579" s="38">
        <f>2.82/365*N1579+'Breakdown Log'!$H$28*P1579</f>
        <v>1.6610958904109587</v>
      </c>
      <c r="U1579" s="78">
        <f>2.82/365*O1579+'Breakdown Log'!$H$28*Q1579</f>
        <v>2.82</v>
      </c>
    </row>
    <row r="1580" spans="2:21" ht="14.4" customHeight="1" x14ac:dyDescent="0.4">
      <c r="B1580" s="30">
        <f t="shared" si="149"/>
        <v>1579</v>
      </c>
      <c r="C1580" s="2" t="s">
        <v>3</v>
      </c>
      <c r="D1580" s="2" t="s">
        <v>90</v>
      </c>
      <c r="E1580" s="2">
        <v>963</v>
      </c>
      <c r="F1580" s="2" t="s">
        <v>90</v>
      </c>
      <c r="G1580" s="2">
        <v>1632</v>
      </c>
      <c r="H1580" s="2">
        <v>47</v>
      </c>
      <c r="I1580" s="2" t="s">
        <v>1415</v>
      </c>
      <c r="J1580" s="31">
        <v>42866</v>
      </c>
      <c r="K1580" s="31">
        <v>44347</v>
      </c>
      <c r="L1580" s="31">
        <v>44926</v>
      </c>
      <c r="M1580" s="2">
        <f t="shared" si="144"/>
        <v>580</v>
      </c>
      <c r="N1580" s="2">
        <f>IFERROR(VLOOKUP($G1580,'Breakdown Log'!$B$3:$E$940,2,FALSE),0)</f>
        <v>215</v>
      </c>
      <c r="O1580" s="2">
        <f>IFERROR(VLOOKUP($G1580,'Breakdown Log'!$B$3:$E$940,3,FALSE),0)</f>
        <v>365</v>
      </c>
      <c r="P1580" s="2">
        <f t="shared" si="145"/>
        <v>0</v>
      </c>
      <c r="Q1580" s="2">
        <f t="shared" si="146"/>
        <v>0</v>
      </c>
      <c r="R1580" s="38">
        <f t="shared" si="147"/>
        <v>1.6610958904109587</v>
      </c>
      <c r="S1580" s="76">
        <f t="shared" si="148"/>
        <v>2.82</v>
      </c>
      <c r="T1580" s="38">
        <f>2.82/365*N1580+'Breakdown Log'!$H$28*P1580</f>
        <v>1.6610958904109587</v>
      </c>
      <c r="U1580" s="78">
        <f>2.82/365*O1580+'Breakdown Log'!$H$28*Q1580</f>
        <v>2.82</v>
      </c>
    </row>
    <row r="1581" spans="2:21" ht="14.4" customHeight="1" x14ac:dyDescent="0.4">
      <c r="B1581" s="30">
        <f t="shared" si="149"/>
        <v>1580</v>
      </c>
      <c r="C1581" s="2" t="s">
        <v>36</v>
      </c>
      <c r="D1581" s="2" t="s">
        <v>67</v>
      </c>
      <c r="E1581" s="2">
        <v>928</v>
      </c>
      <c r="F1581" s="2" t="s">
        <v>67</v>
      </c>
      <c r="G1581" s="2">
        <v>1633</v>
      </c>
      <c r="H1581" s="2">
        <v>28</v>
      </c>
      <c r="I1581" s="2" t="s">
        <v>1416</v>
      </c>
      <c r="J1581" s="31">
        <v>42737</v>
      </c>
      <c r="K1581" s="31">
        <v>44347</v>
      </c>
      <c r="L1581" s="31">
        <v>44926</v>
      </c>
      <c r="M1581" s="2">
        <f t="shared" si="144"/>
        <v>580</v>
      </c>
      <c r="N1581" s="2">
        <f>IFERROR(VLOOKUP($G1581,'Breakdown Log'!$B$3:$E$940,2,FALSE),0)</f>
        <v>0</v>
      </c>
      <c r="O1581" s="2">
        <f>IFERROR(VLOOKUP($G1581,'Breakdown Log'!$B$3:$E$940,3,FALSE),0)</f>
        <v>0</v>
      </c>
      <c r="P1581" s="2">
        <f t="shared" si="145"/>
        <v>215</v>
      </c>
      <c r="Q1581" s="2">
        <f t="shared" si="146"/>
        <v>365</v>
      </c>
      <c r="R1581" s="38">
        <f t="shared" si="147"/>
        <v>1.6610958904109587</v>
      </c>
      <c r="S1581" s="76">
        <f t="shared" si="148"/>
        <v>2.82</v>
      </c>
      <c r="T1581" s="38">
        <f>2.82/365*N1581+'Breakdown Log'!$H$28*P1581</f>
        <v>0</v>
      </c>
      <c r="U1581" s="78">
        <f>2.82/365*O1581+'Breakdown Log'!$H$28*Q1581</f>
        <v>0</v>
      </c>
    </row>
    <row r="1582" spans="2:21" ht="14.4" customHeight="1" x14ac:dyDescent="0.4">
      <c r="B1582" s="30">
        <f t="shared" si="149"/>
        <v>1581</v>
      </c>
      <c r="C1582" s="2" t="s">
        <v>36</v>
      </c>
      <c r="D1582" s="2" t="s">
        <v>67</v>
      </c>
      <c r="E1582" s="2">
        <v>928</v>
      </c>
      <c r="F1582" s="2" t="s">
        <v>67</v>
      </c>
      <c r="G1582" s="2">
        <v>1634</v>
      </c>
      <c r="H1582" s="2">
        <v>29</v>
      </c>
      <c r="I1582" s="2" t="s">
        <v>1417</v>
      </c>
      <c r="J1582" s="31">
        <v>42403</v>
      </c>
      <c r="K1582" s="31">
        <v>44347</v>
      </c>
      <c r="L1582" s="31">
        <v>44926</v>
      </c>
      <c r="M1582" s="2">
        <f t="shared" si="144"/>
        <v>580</v>
      </c>
      <c r="N1582" s="2">
        <f>IFERROR(VLOOKUP($G1582,'Breakdown Log'!$B$3:$E$940,2,FALSE),0)</f>
        <v>0</v>
      </c>
      <c r="O1582" s="2">
        <f>IFERROR(VLOOKUP($G1582,'Breakdown Log'!$B$3:$E$940,3,FALSE),0)</f>
        <v>0</v>
      </c>
      <c r="P1582" s="2">
        <f t="shared" si="145"/>
        <v>215</v>
      </c>
      <c r="Q1582" s="2">
        <f t="shared" si="146"/>
        <v>365</v>
      </c>
      <c r="R1582" s="38">
        <f t="shared" si="147"/>
        <v>1.6610958904109587</v>
      </c>
      <c r="S1582" s="76">
        <f t="shared" si="148"/>
        <v>2.82</v>
      </c>
      <c r="T1582" s="38">
        <f>2.82/365*N1582+'Breakdown Log'!$H$28*P1582</f>
        <v>0</v>
      </c>
      <c r="U1582" s="78">
        <f>2.82/365*O1582+'Breakdown Log'!$H$28*Q1582</f>
        <v>0</v>
      </c>
    </row>
    <row r="1583" spans="2:21" ht="14.4" customHeight="1" x14ac:dyDescent="0.4">
      <c r="B1583" s="30">
        <f t="shared" si="149"/>
        <v>1582</v>
      </c>
      <c r="C1583" s="2" t="s">
        <v>36</v>
      </c>
      <c r="D1583" s="2" t="s">
        <v>67</v>
      </c>
      <c r="E1583" s="2">
        <v>928</v>
      </c>
      <c r="F1583" s="2" t="s">
        <v>67</v>
      </c>
      <c r="G1583" s="2">
        <v>1635</v>
      </c>
      <c r="H1583" s="2">
        <v>30</v>
      </c>
      <c r="I1583" s="2" t="s">
        <v>1418</v>
      </c>
      <c r="J1583" s="31">
        <v>42915</v>
      </c>
      <c r="K1583" s="31">
        <v>44347</v>
      </c>
      <c r="L1583" s="31">
        <v>44926</v>
      </c>
      <c r="M1583" s="2">
        <f t="shared" si="144"/>
        <v>580</v>
      </c>
      <c r="N1583" s="2">
        <f>IFERROR(VLOOKUP($G1583,'Breakdown Log'!$B$3:$E$940,2,FALSE),0)</f>
        <v>0</v>
      </c>
      <c r="O1583" s="2">
        <f>IFERROR(VLOOKUP($G1583,'Breakdown Log'!$B$3:$E$940,3,FALSE),0)</f>
        <v>0</v>
      </c>
      <c r="P1583" s="2">
        <f t="shared" si="145"/>
        <v>215</v>
      </c>
      <c r="Q1583" s="2">
        <f t="shared" si="146"/>
        <v>365</v>
      </c>
      <c r="R1583" s="38">
        <f t="shared" si="147"/>
        <v>1.6610958904109587</v>
      </c>
      <c r="S1583" s="76">
        <f t="shared" si="148"/>
        <v>2.82</v>
      </c>
      <c r="T1583" s="38">
        <f>2.82/365*N1583+'Breakdown Log'!$H$28*P1583</f>
        <v>0</v>
      </c>
      <c r="U1583" s="78">
        <f>2.82/365*O1583+'Breakdown Log'!$H$28*Q1583</f>
        <v>0</v>
      </c>
    </row>
    <row r="1584" spans="2:21" ht="14.4" customHeight="1" x14ac:dyDescent="0.4">
      <c r="B1584" s="30">
        <f t="shared" si="149"/>
        <v>1583</v>
      </c>
      <c r="C1584" s="2" t="s">
        <v>36</v>
      </c>
      <c r="D1584" s="2" t="s">
        <v>67</v>
      </c>
      <c r="E1584" s="2">
        <v>928</v>
      </c>
      <c r="F1584" s="2" t="s">
        <v>67</v>
      </c>
      <c r="G1584" s="2">
        <v>1636</v>
      </c>
      <c r="H1584" s="2">
        <v>31</v>
      </c>
      <c r="I1584" s="2" t="s">
        <v>711</v>
      </c>
      <c r="J1584" s="31">
        <v>42404</v>
      </c>
      <c r="K1584" s="31">
        <v>44347</v>
      </c>
      <c r="L1584" s="31">
        <v>44926</v>
      </c>
      <c r="M1584" s="2">
        <f t="shared" si="144"/>
        <v>580</v>
      </c>
      <c r="N1584" s="2">
        <f>IFERROR(VLOOKUP($G1584,'Breakdown Log'!$B$3:$E$940,2,FALSE),0)</f>
        <v>0</v>
      </c>
      <c r="O1584" s="2">
        <f>IFERROR(VLOOKUP($G1584,'Breakdown Log'!$B$3:$E$940,3,FALSE),0)</f>
        <v>0</v>
      </c>
      <c r="P1584" s="2">
        <f t="shared" si="145"/>
        <v>215</v>
      </c>
      <c r="Q1584" s="2">
        <f t="shared" si="146"/>
        <v>365</v>
      </c>
      <c r="R1584" s="38">
        <f t="shared" si="147"/>
        <v>1.6610958904109587</v>
      </c>
      <c r="S1584" s="76">
        <f t="shared" si="148"/>
        <v>2.82</v>
      </c>
      <c r="T1584" s="38">
        <f>2.82/365*N1584+'Breakdown Log'!$H$28*P1584</f>
        <v>0</v>
      </c>
      <c r="U1584" s="78">
        <f>2.82/365*O1584+'Breakdown Log'!$H$28*Q1584</f>
        <v>0</v>
      </c>
    </row>
    <row r="1585" spans="2:21" ht="14.4" customHeight="1" x14ac:dyDescent="0.4">
      <c r="B1585" s="30">
        <f t="shared" si="149"/>
        <v>1584</v>
      </c>
      <c r="C1585" s="2" t="s">
        <v>36</v>
      </c>
      <c r="D1585" s="2" t="s">
        <v>67</v>
      </c>
      <c r="E1585" s="2">
        <v>928</v>
      </c>
      <c r="F1585" s="2" t="s">
        <v>67</v>
      </c>
      <c r="G1585" s="2">
        <v>1637</v>
      </c>
      <c r="H1585" s="2">
        <v>32</v>
      </c>
      <c r="I1585" s="2" t="s">
        <v>1419</v>
      </c>
      <c r="J1585" s="31">
        <v>42747</v>
      </c>
      <c r="K1585" s="31">
        <v>44347</v>
      </c>
      <c r="L1585" s="31">
        <v>44926</v>
      </c>
      <c r="M1585" s="2">
        <f t="shared" si="144"/>
        <v>580</v>
      </c>
      <c r="N1585" s="2">
        <f>IFERROR(VLOOKUP($G1585,'Breakdown Log'!$B$3:$E$940,2,FALSE),0)</f>
        <v>0</v>
      </c>
      <c r="O1585" s="2">
        <f>IFERROR(VLOOKUP($G1585,'Breakdown Log'!$B$3:$E$940,3,FALSE),0)</f>
        <v>0</v>
      </c>
      <c r="P1585" s="2">
        <f t="shared" si="145"/>
        <v>215</v>
      </c>
      <c r="Q1585" s="2">
        <f t="shared" si="146"/>
        <v>365</v>
      </c>
      <c r="R1585" s="38">
        <f t="shared" si="147"/>
        <v>1.6610958904109587</v>
      </c>
      <c r="S1585" s="76">
        <f t="shared" si="148"/>
        <v>2.82</v>
      </c>
      <c r="T1585" s="38">
        <f>2.82/365*N1585+'Breakdown Log'!$H$28*P1585</f>
        <v>0</v>
      </c>
      <c r="U1585" s="78">
        <f>2.82/365*O1585+'Breakdown Log'!$H$28*Q1585</f>
        <v>0</v>
      </c>
    </row>
    <row r="1586" spans="2:21" ht="14.4" customHeight="1" x14ac:dyDescent="0.4">
      <c r="B1586" s="30">
        <f t="shared" si="149"/>
        <v>1585</v>
      </c>
      <c r="C1586" s="2" t="s">
        <v>36</v>
      </c>
      <c r="D1586" s="2" t="s">
        <v>67</v>
      </c>
      <c r="E1586" s="2">
        <v>928</v>
      </c>
      <c r="F1586" s="2" t="s">
        <v>67</v>
      </c>
      <c r="G1586" s="2">
        <v>1638</v>
      </c>
      <c r="H1586" s="2">
        <v>33</v>
      </c>
      <c r="I1586" s="2" t="s">
        <v>111</v>
      </c>
      <c r="J1586" s="31">
        <v>42739</v>
      </c>
      <c r="K1586" s="31">
        <v>44347</v>
      </c>
      <c r="L1586" s="31">
        <v>44926</v>
      </c>
      <c r="M1586" s="2">
        <f t="shared" si="144"/>
        <v>580</v>
      </c>
      <c r="N1586" s="2">
        <f>IFERROR(VLOOKUP($G1586,'Breakdown Log'!$B$3:$E$940,2,FALSE),0)</f>
        <v>0</v>
      </c>
      <c r="O1586" s="2">
        <f>IFERROR(VLOOKUP($G1586,'Breakdown Log'!$B$3:$E$940,3,FALSE),0)</f>
        <v>0</v>
      </c>
      <c r="P1586" s="2">
        <f t="shared" si="145"/>
        <v>215</v>
      </c>
      <c r="Q1586" s="2">
        <f t="shared" si="146"/>
        <v>365</v>
      </c>
      <c r="R1586" s="38">
        <f t="shared" si="147"/>
        <v>1.6610958904109587</v>
      </c>
      <c r="S1586" s="76">
        <f t="shared" si="148"/>
        <v>2.82</v>
      </c>
      <c r="T1586" s="38">
        <f>2.82/365*N1586+'Breakdown Log'!$H$28*P1586</f>
        <v>0</v>
      </c>
      <c r="U1586" s="78">
        <f>2.82/365*O1586+'Breakdown Log'!$H$28*Q1586</f>
        <v>0</v>
      </c>
    </row>
    <row r="1587" spans="2:21" ht="14.4" customHeight="1" x14ac:dyDescent="0.4">
      <c r="B1587" s="30">
        <f t="shared" si="149"/>
        <v>1586</v>
      </c>
      <c r="C1587" s="2" t="s">
        <v>36</v>
      </c>
      <c r="D1587" s="2" t="s">
        <v>67</v>
      </c>
      <c r="E1587" s="2">
        <v>928</v>
      </c>
      <c r="F1587" s="2" t="s">
        <v>67</v>
      </c>
      <c r="G1587" s="2">
        <v>1639</v>
      </c>
      <c r="H1587" s="2">
        <v>34</v>
      </c>
      <c r="I1587" s="2" t="s">
        <v>167</v>
      </c>
      <c r="J1587" s="31">
        <v>42404</v>
      </c>
      <c r="K1587" s="31">
        <v>44347</v>
      </c>
      <c r="L1587" s="31">
        <v>44926</v>
      </c>
      <c r="M1587" s="2">
        <f t="shared" si="144"/>
        <v>580</v>
      </c>
      <c r="N1587" s="2">
        <f>IFERROR(VLOOKUP($G1587,'Breakdown Log'!$B$3:$E$940,2,FALSE),0)</f>
        <v>0</v>
      </c>
      <c r="O1587" s="2">
        <f>IFERROR(VLOOKUP($G1587,'Breakdown Log'!$B$3:$E$940,3,FALSE),0)</f>
        <v>0</v>
      </c>
      <c r="P1587" s="2">
        <f t="shared" si="145"/>
        <v>215</v>
      </c>
      <c r="Q1587" s="2">
        <f t="shared" si="146"/>
        <v>365</v>
      </c>
      <c r="R1587" s="38">
        <f t="shared" si="147"/>
        <v>1.6610958904109587</v>
      </c>
      <c r="S1587" s="76">
        <f t="shared" si="148"/>
        <v>2.82</v>
      </c>
      <c r="T1587" s="38">
        <f>2.82/365*N1587+'Breakdown Log'!$H$28*P1587</f>
        <v>0</v>
      </c>
      <c r="U1587" s="78">
        <f>2.82/365*O1587+'Breakdown Log'!$H$28*Q1587</f>
        <v>0</v>
      </c>
    </row>
    <row r="1588" spans="2:21" ht="14.4" customHeight="1" x14ac:dyDescent="0.4">
      <c r="B1588" s="30">
        <f t="shared" si="149"/>
        <v>1587</v>
      </c>
      <c r="C1588" s="2" t="s">
        <v>36</v>
      </c>
      <c r="D1588" s="2" t="s">
        <v>67</v>
      </c>
      <c r="E1588" s="2">
        <v>928</v>
      </c>
      <c r="F1588" s="2" t="s">
        <v>67</v>
      </c>
      <c r="G1588" s="2">
        <v>1640</v>
      </c>
      <c r="H1588" s="2">
        <v>35</v>
      </c>
      <c r="I1588" s="2" t="s">
        <v>663</v>
      </c>
      <c r="J1588" s="31">
        <v>42372</v>
      </c>
      <c r="K1588" s="31">
        <v>44347</v>
      </c>
      <c r="L1588" s="31">
        <v>44926</v>
      </c>
      <c r="M1588" s="2">
        <f t="shared" si="144"/>
        <v>580</v>
      </c>
      <c r="N1588" s="2">
        <f>IFERROR(VLOOKUP($G1588,'Breakdown Log'!$B$3:$E$940,2,FALSE),0)</f>
        <v>0</v>
      </c>
      <c r="O1588" s="2">
        <f>IFERROR(VLOOKUP($G1588,'Breakdown Log'!$B$3:$E$940,3,FALSE),0)</f>
        <v>0</v>
      </c>
      <c r="P1588" s="2">
        <f t="shared" si="145"/>
        <v>215</v>
      </c>
      <c r="Q1588" s="2">
        <f t="shared" si="146"/>
        <v>365</v>
      </c>
      <c r="R1588" s="38">
        <f t="shared" si="147"/>
        <v>1.6610958904109587</v>
      </c>
      <c r="S1588" s="76">
        <f t="shared" si="148"/>
        <v>2.82</v>
      </c>
      <c r="T1588" s="38">
        <f>2.82/365*N1588+'Breakdown Log'!$H$28*P1588</f>
        <v>0</v>
      </c>
      <c r="U1588" s="78">
        <f>2.82/365*O1588+'Breakdown Log'!$H$28*Q1588</f>
        <v>0</v>
      </c>
    </row>
    <row r="1589" spans="2:21" ht="14.4" customHeight="1" x14ac:dyDescent="0.4">
      <c r="B1589" s="30">
        <f t="shared" si="149"/>
        <v>1588</v>
      </c>
      <c r="C1589" s="2" t="s">
        <v>36</v>
      </c>
      <c r="D1589" s="2" t="s">
        <v>67</v>
      </c>
      <c r="E1589" s="2">
        <v>928</v>
      </c>
      <c r="F1589" s="2" t="s">
        <v>67</v>
      </c>
      <c r="G1589" s="2">
        <v>1641</v>
      </c>
      <c r="H1589" s="2">
        <v>36</v>
      </c>
      <c r="I1589" s="2" t="s">
        <v>1420</v>
      </c>
      <c r="J1589" s="31">
        <v>42910</v>
      </c>
      <c r="K1589" s="31">
        <v>44347</v>
      </c>
      <c r="L1589" s="31">
        <v>44926</v>
      </c>
      <c r="M1589" s="2">
        <f t="shared" si="144"/>
        <v>580</v>
      </c>
      <c r="N1589" s="2">
        <f>IFERROR(VLOOKUP($G1589,'Breakdown Log'!$B$3:$E$940,2,FALSE),0)</f>
        <v>0</v>
      </c>
      <c r="O1589" s="2">
        <f>IFERROR(VLOOKUP($G1589,'Breakdown Log'!$B$3:$E$940,3,FALSE),0)</f>
        <v>0</v>
      </c>
      <c r="P1589" s="2">
        <f t="shared" si="145"/>
        <v>215</v>
      </c>
      <c r="Q1589" s="2">
        <f t="shared" si="146"/>
        <v>365</v>
      </c>
      <c r="R1589" s="38">
        <f t="shared" si="147"/>
        <v>1.6610958904109587</v>
      </c>
      <c r="S1589" s="76">
        <f t="shared" si="148"/>
        <v>2.82</v>
      </c>
      <c r="T1589" s="38">
        <f>2.82/365*N1589+'Breakdown Log'!$H$28*P1589</f>
        <v>0</v>
      </c>
      <c r="U1589" s="78">
        <f>2.82/365*O1589+'Breakdown Log'!$H$28*Q1589</f>
        <v>0</v>
      </c>
    </row>
    <row r="1590" spans="2:21" ht="14.4" customHeight="1" x14ac:dyDescent="0.4">
      <c r="B1590" s="30">
        <f t="shared" si="149"/>
        <v>1589</v>
      </c>
      <c r="C1590" s="2" t="s">
        <v>36</v>
      </c>
      <c r="D1590" s="2" t="s">
        <v>67</v>
      </c>
      <c r="E1590" s="2">
        <v>928</v>
      </c>
      <c r="F1590" s="2" t="s">
        <v>67</v>
      </c>
      <c r="G1590" s="2">
        <v>1642</v>
      </c>
      <c r="H1590" s="2">
        <v>37</v>
      </c>
      <c r="I1590" s="2" t="s">
        <v>1421</v>
      </c>
      <c r="J1590" s="31">
        <v>42749</v>
      </c>
      <c r="K1590" s="31">
        <v>44347</v>
      </c>
      <c r="L1590" s="31">
        <v>44926</v>
      </c>
      <c r="M1590" s="2">
        <f t="shared" si="144"/>
        <v>580</v>
      </c>
      <c r="N1590" s="2">
        <f>IFERROR(VLOOKUP($G1590,'Breakdown Log'!$B$3:$E$940,2,FALSE),0)</f>
        <v>0</v>
      </c>
      <c r="O1590" s="2">
        <f>IFERROR(VLOOKUP($G1590,'Breakdown Log'!$B$3:$E$940,3,FALSE),0)</f>
        <v>0</v>
      </c>
      <c r="P1590" s="2">
        <f t="shared" si="145"/>
        <v>215</v>
      </c>
      <c r="Q1590" s="2">
        <f t="shared" si="146"/>
        <v>365</v>
      </c>
      <c r="R1590" s="38">
        <f t="shared" si="147"/>
        <v>1.6610958904109587</v>
      </c>
      <c r="S1590" s="76">
        <f t="shared" si="148"/>
        <v>2.82</v>
      </c>
      <c r="T1590" s="38">
        <f>2.82/365*N1590+'Breakdown Log'!$H$28*P1590</f>
        <v>0</v>
      </c>
      <c r="U1590" s="78">
        <f>2.82/365*O1590+'Breakdown Log'!$H$28*Q1590</f>
        <v>0</v>
      </c>
    </row>
    <row r="1591" spans="2:21" ht="14.4" customHeight="1" x14ac:dyDescent="0.4">
      <c r="B1591" s="30">
        <f t="shared" si="149"/>
        <v>1590</v>
      </c>
      <c r="C1591" s="2" t="s">
        <v>36</v>
      </c>
      <c r="D1591" s="2" t="s">
        <v>67</v>
      </c>
      <c r="E1591" s="2">
        <v>929</v>
      </c>
      <c r="F1591" s="2" t="s">
        <v>1422</v>
      </c>
      <c r="G1591" s="2">
        <v>1643</v>
      </c>
      <c r="H1591" s="2">
        <v>1</v>
      </c>
      <c r="I1591" s="2" t="s">
        <v>646</v>
      </c>
      <c r="J1591" s="31">
        <v>42556</v>
      </c>
      <c r="K1591" s="31">
        <v>44347</v>
      </c>
      <c r="L1591" s="31">
        <v>44926</v>
      </c>
      <c r="M1591" s="2">
        <f t="shared" si="144"/>
        <v>580</v>
      </c>
      <c r="N1591" s="2">
        <f>IFERROR(VLOOKUP($G1591,'Breakdown Log'!$B$3:$E$940,2,FALSE),0)</f>
        <v>0</v>
      </c>
      <c r="O1591" s="2">
        <f>IFERROR(VLOOKUP($G1591,'Breakdown Log'!$B$3:$E$940,3,FALSE),0)</f>
        <v>0</v>
      </c>
      <c r="P1591" s="2">
        <f t="shared" si="145"/>
        <v>215</v>
      </c>
      <c r="Q1591" s="2">
        <f t="shared" si="146"/>
        <v>365</v>
      </c>
      <c r="R1591" s="38">
        <f t="shared" si="147"/>
        <v>1.6610958904109587</v>
      </c>
      <c r="S1591" s="76">
        <f t="shared" si="148"/>
        <v>2.82</v>
      </c>
      <c r="T1591" s="38">
        <f>2.82/365*N1591+'Breakdown Log'!$H$28*P1591</f>
        <v>0</v>
      </c>
      <c r="U1591" s="78">
        <f>2.82/365*O1591+'Breakdown Log'!$H$28*Q1591</f>
        <v>0</v>
      </c>
    </row>
    <row r="1592" spans="2:21" ht="14.4" customHeight="1" x14ac:dyDescent="0.4">
      <c r="B1592" s="30">
        <f t="shared" si="149"/>
        <v>1591</v>
      </c>
      <c r="C1592" s="2" t="s">
        <v>36</v>
      </c>
      <c r="D1592" s="2" t="s">
        <v>67</v>
      </c>
      <c r="E1592" s="2">
        <v>929</v>
      </c>
      <c r="F1592" s="2" t="s">
        <v>1422</v>
      </c>
      <c r="G1592" s="2">
        <v>1644</v>
      </c>
      <c r="H1592" s="2">
        <v>2</v>
      </c>
      <c r="I1592" s="2" t="s">
        <v>313</v>
      </c>
      <c r="J1592" s="31">
        <v>42556</v>
      </c>
      <c r="K1592" s="31">
        <v>44347</v>
      </c>
      <c r="L1592" s="31">
        <v>44926</v>
      </c>
      <c r="M1592" s="2">
        <f t="shared" si="144"/>
        <v>580</v>
      </c>
      <c r="N1592" s="2">
        <f>IFERROR(VLOOKUP($G1592,'Breakdown Log'!$B$3:$E$940,2,FALSE),0)</f>
        <v>0</v>
      </c>
      <c r="O1592" s="2">
        <f>IFERROR(VLOOKUP($G1592,'Breakdown Log'!$B$3:$E$940,3,FALSE),0)</f>
        <v>0</v>
      </c>
      <c r="P1592" s="2">
        <f t="shared" si="145"/>
        <v>215</v>
      </c>
      <c r="Q1592" s="2">
        <f t="shared" si="146"/>
        <v>365</v>
      </c>
      <c r="R1592" s="38">
        <f t="shared" si="147"/>
        <v>1.6610958904109587</v>
      </c>
      <c r="S1592" s="76">
        <f t="shared" si="148"/>
        <v>2.82</v>
      </c>
      <c r="T1592" s="38">
        <f>2.82/365*N1592+'Breakdown Log'!$H$28*P1592</f>
        <v>0</v>
      </c>
      <c r="U1592" s="78">
        <f>2.82/365*O1592+'Breakdown Log'!$H$28*Q1592</f>
        <v>0</v>
      </c>
    </row>
    <row r="1593" spans="2:21" ht="14.4" customHeight="1" x14ac:dyDescent="0.4">
      <c r="B1593" s="30">
        <f t="shared" si="149"/>
        <v>1592</v>
      </c>
      <c r="C1593" s="2" t="s">
        <v>36</v>
      </c>
      <c r="D1593" s="2" t="s">
        <v>67</v>
      </c>
      <c r="E1593" s="2">
        <v>929</v>
      </c>
      <c r="F1593" s="2" t="s">
        <v>1422</v>
      </c>
      <c r="G1593" s="2">
        <v>1645</v>
      </c>
      <c r="H1593" s="2">
        <v>3</v>
      </c>
      <c r="I1593" s="2" t="s">
        <v>1423</v>
      </c>
      <c r="J1593" s="31">
        <v>42556</v>
      </c>
      <c r="K1593" s="31">
        <v>44347</v>
      </c>
      <c r="L1593" s="31">
        <v>44926</v>
      </c>
      <c r="M1593" s="2">
        <f t="shared" si="144"/>
        <v>580</v>
      </c>
      <c r="N1593" s="2">
        <f>IFERROR(VLOOKUP($G1593,'Breakdown Log'!$B$3:$E$940,2,FALSE),0)</f>
        <v>0</v>
      </c>
      <c r="O1593" s="2">
        <f>IFERROR(VLOOKUP($G1593,'Breakdown Log'!$B$3:$E$940,3,FALSE),0)</f>
        <v>0</v>
      </c>
      <c r="P1593" s="2">
        <f t="shared" si="145"/>
        <v>215</v>
      </c>
      <c r="Q1593" s="2">
        <f t="shared" si="146"/>
        <v>365</v>
      </c>
      <c r="R1593" s="38">
        <f t="shared" si="147"/>
        <v>1.6610958904109587</v>
      </c>
      <c r="S1593" s="76">
        <f t="shared" si="148"/>
        <v>2.82</v>
      </c>
      <c r="T1593" s="38">
        <f>2.82/365*N1593+'Breakdown Log'!$H$28*P1593</f>
        <v>0</v>
      </c>
      <c r="U1593" s="78">
        <f>2.82/365*O1593+'Breakdown Log'!$H$28*Q1593</f>
        <v>0</v>
      </c>
    </row>
    <row r="1594" spans="2:21" ht="14.4" customHeight="1" x14ac:dyDescent="0.4">
      <c r="B1594" s="30">
        <f t="shared" si="149"/>
        <v>1593</v>
      </c>
      <c r="C1594" s="2" t="s">
        <v>36</v>
      </c>
      <c r="D1594" s="2" t="s">
        <v>67</v>
      </c>
      <c r="E1594" s="2">
        <v>929</v>
      </c>
      <c r="F1594" s="2" t="s">
        <v>1422</v>
      </c>
      <c r="G1594" s="2">
        <v>1646</v>
      </c>
      <c r="H1594" s="2">
        <v>4</v>
      </c>
      <c r="I1594" s="2" t="s">
        <v>1424</v>
      </c>
      <c r="J1594" s="31">
        <v>42556</v>
      </c>
      <c r="K1594" s="31">
        <v>44347</v>
      </c>
      <c r="L1594" s="31">
        <v>44926</v>
      </c>
      <c r="M1594" s="2">
        <f t="shared" si="144"/>
        <v>580</v>
      </c>
      <c r="N1594" s="2">
        <f>IFERROR(VLOOKUP($G1594,'Breakdown Log'!$B$3:$E$940,2,FALSE),0)</f>
        <v>0</v>
      </c>
      <c r="O1594" s="2">
        <f>IFERROR(VLOOKUP($G1594,'Breakdown Log'!$B$3:$E$940,3,FALSE),0)</f>
        <v>0</v>
      </c>
      <c r="P1594" s="2">
        <f t="shared" si="145"/>
        <v>215</v>
      </c>
      <c r="Q1594" s="2">
        <f t="shared" si="146"/>
        <v>365</v>
      </c>
      <c r="R1594" s="38">
        <f t="shared" si="147"/>
        <v>1.6610958904109587</v>
      </c>
      <c r="S1594" s="76">
        <f t="shared" si="148"/>
        <v>2.82</v>
      </c>
      <c r="T1594" s="38">
        <f>2.82/365*N1594+'Breakdown Log'!$H$28*P1594</f>
        <v>0</v>
      </c>
      <c r="U1594" s="78">
        <f>2.82/365*O1594+'Breakdown Log'!$H$28*Q1594</f>
        <v>0</v>
      </c>
    </row>
    <row r="1595" spans="2:21" ht="14.4" customHeight="1" x14ac:dyDescent="0.4">
      <c r="B1595" s="30">
        <f t="shared" si="149"/>
        <v>1594</v>
      </c>
      <c r="C1595" s="2" t="s">
        <v>36</v>
      </c>
      <c r="D1595" s="2" t="s">
        <v>67</v>
      </c>
      <c r="E1595" s="2">
        <v>929</v>
      </c>
      <c r="F1595" s="2" t="s">
        <v>1422</v>
      </c>
      <c r="G1595" s="2">
        <v>1647</v>
      </c>
      <c r="H1595" s="2">
        <v>5</v>
      </c>
      <c r="I1595" s="2" t="s">
        <v>1425</v>
      </c>
      <c r="J1595" s="31">
        <v>42556</v>
      </c>
      <c r="K1595" s="31">
        <v>44347</v>
      </c>
      <c r="L1595" s="31">
        <v>44926</v>
      </c>
      <c r="M1595" s="2">
        <f t="shared" si="144"/>
        <v>580</v>
      </c>
      <c r="N1595" s="2">
        <f>IFERROR(VLOOKUP($G1595,'Breakdown Log'!$B$3:$E$940,2,FALSE),0)</f>
        <v>215</v>
      </c>
      <c r="O1595" s="2">
        <f>IFERROR(VLOOKUP($G1595,'Breakdown Log'!$B$3:$E$940,3,FALSE),0)</f>
        <v>365</v>
      </c>
      <c r="P1595" s="2">
        <f t="shared" si="145"/>
        <v>0</v>
      </c>
      <c r="Q1595" s="2">
        <f t="shared" si="146"/>
        <v>0</v>
      </c>
      <c r="R1595" s="38">
        <f t="shared" si="147"/>
        <v>1.6610958904109587</v>
      </c>
      <c r="S1595" s="76">
        <f t="shared" si="148"/>
        <v>2.82</v>
      </c>
      <c r="T1595" s="38">
        <f>2.82/365*N1595+'Breakdown Log'!$H$28*P1595</f>
        <v>1.6610958904109587</v>
      </c>
      <c r="U1595" s="78">
        <f>2.82/365*O1595+'Breakdown Log'!$H$28*Q1595</f>
        <v>2.82</v>
      </c>
    </row>
    <row r="1596" spans="2:21" ht="14.4" customHeight="1" x14ac:dyDescent="0.4">
      <c r="B1596" s="30">
        <f t="shared" si="149"/>
        <v>1595</v>
      </c>
      <c r="C1596" s="2" t="s">
        <v>36</v>
      </c>
      <c r="D1596" s="2" t="s">
        <v>67</v>
      </c>
      <c r="E1596" s="2">
        <v>929</v>
      </c>
      <c r="F1596" s="2" t="s">
        <v>1422</v>
      </c>
      <c r="G1596" s="2">
        <v>1648</v>
      </c>
      <c r="H1596" s="2">
        <v>6</v>
      </c>
      <c r="I1596" s="2" t="s">
        <v>1426</v>
      </c>
      <c r="J1596" s="31">
        <v>42556</v>
      </c>
      <c r="K1596" s="31">
        <v>44347</v>
      </c>
      <c r="L1596" s="31">
        <v>44926</v>
      </c>
      <c r="M1596" s="2">
        <f t="shared" si="144"/>
        <v>580</v>
      </c>
      <c r="N1596" s="2">
        <f>IFERROR(VLOOKUP($G1596,'Breakdown Log'!$B$3:$E$940,2,FALSE),0)</f>
        <v>0</v>
      </c>
      <c r="O1596" s="2">
        <f>IFERROR(VLOOKUP($G1596,'Breakdown Log'!$B$3:$E$940,3,FALSE),0)</f>
        <v>0</v>
      </c>
      <c r="P1596" s="2">
        <f t="shared" si="145"/>
        <v>215</v>
      </c>
      <c r="Q1596" s="2">
        <f t="shared" si="146"/>
        <v>365</v>
      </c>
      <c r="R1596" s="38">
        <f t="shared" si="147"/>
        <v>1.6610958904109587</v>
      </c>
      <c r="S1596" s="76">
        <f t="shared" si="148"/>
        <v>2.82</v>
      </c>
      <c r="T1596" s="38">
        <f>2.82/365*N1596+'Breakdown Log'!$H$28*P1596</f>
        <v>0</v>
      </c>
      <c r="U1596" s="78">
        <f>2.82/365*O1596+'Breakdown Log'!$H$28*Q1596</f>
        <v>0</v>
      </c>
    </row>
    <row r="1597" spans="2:21" ht="14.4" customHeight="1" x14ac:dyDescent="0.4">
      <c r="B1597" s="30">
        <f t="shared" si="149"/>
        <v>1596</v>
      </c>
      <c r="C1597" s="2" t="s">
        <v>36</v>
      </c>
      <c r="D1597" s="2" t="s">
        <v>67</v>
      </c>
      <c r="E1597" s="2">
        <v>929</v>
      </c>
      <c r="F1597" s="2" t="s">
        <v>1422</v>
      </c>
      <c r="G1597" s="2">
        <v>1649</v>
      </c>
      <c r="H1597" s="2">
        <v>7</v>
      </c>
      <c r="I1597" s="2" t="s">
        <v>1427</v>
      </c>
      <c r="J1597" s="31">
        <v>42556</v>
      </c>
      <c r="K1597" s="31">
        <v>44347</v>
      </c>
      <c r="L1597" s="31">
        <v>44926</v>
      </c>
      <c r="M1597" s="2">
        <f t="shared" si="144"/>
        <v>580</v>
      </c>
      <c r="N1597" s="2">
        <f>IFERROR(VLOOKUP($G1597,'Breakdown Log'!$B$3:$E$940,2,FALSE),0)</f>
        <v>0</v>
      </c>
      <c r="O1597" s="2">
        <f>IFERROR(VLOOKUP($G1597,'Breakdown Log'!$B$3:$E$940,3,FALSE),0)</f>
        <v>0</v>
      </c>
      <c r="P1597" s="2">
        <f t="shared" si="145"/>
        <v>215</v>
      </c>
      <c r="Q1597" s="2">
        <f t="shared" si="146"/>
        <v>365</v>
      </c>
      <c r="R1597" s="38">
        <f t="shared" si="147"/>
        <v>1.6610958904109587</v>
      </c>
      <c r="S1597" s="76">
        <f t="shared" si="148"/>
        <v>2.82</v>
      </c>
      <c r="T1597" s="38">
        <f>2.82/365*N1597+'Breakdown Log'!$H$28*P1597</f>
        <v>0</v>
      </c>
      <c r="U1597" s="78">
        <f>2.82/365*O1597+'Breakdown Log'!$H$28*Q1597</f>
        <v>0</v>
      </c>
    </row>
    <row r="1598" spans="2:21" ht="14.4" customHeight="1" x14ac:dyDescent="0.4">
      <c r="B1598" s="30">
        <f t="shared" si="149"/>
        <v>1597</v>
      </c>
      <c r="C1598" s="2" t="s">
        <v>36</v>
      </c>
      <c r="D1598" s="2" t="s">
        <v>67</v>
      </c>
      <c r="E1598" s="2">
        <v>929</v>
      </c>
      <c r="F1598" s="2" t="s">
        <v>1422</v>
      </c>
      <c r="G1598" s="2">
        <v>1650</v>
      </c>
      <c r="H1598" s="2">
        <v>8</v>
      </c>
      <c r="I1598" s="2" t="s">
        <v>1428</v>
      </c>
      <c r="J1598" s="31">
        <v>42557</v>
      </c>
      <c r="K1598" s="31">
        <v>44347</v>
      </c>
      <c r="L1598" s="31">
        <v>44926</v>
      </c>
      <c r="M1598" s="2">
        <f t="shared" si="144"/>
        <v>580</v>
      </c>
      <c r="N1598" s="2">
        <f>IFERROR(VLOOKUP($G1598,'Breakdown Log'!$B$3:$E$940,2,FALSE),0)</f>
        <v>0</v>
      </c>
      <c r="O1598" s="2">
        <f>IFERROR(VLOOKUP($G1598,'Breakdown Log'!$B$3:$E$940,3,FALSE),0)</f>
        <v>0</v>
      </c>
      <c r="P1598" s="2">
        <f t="shared" si="145"/>
        <v>215</v>
      </c>
      <c r="Q1598" s="2">
        <f t="shared" si="146"/>
        <v>365</v>
      </c>
      <c r="R1598" s="38">
        <f t="shared" si="147"/>
        <v>1.6610958904109587</v>
      </c>
      <c r="S1598" s="76">
        <f t="shared" si="148"/>
        <v>2.82</v>
      </c>
      <c r="T1598" s="38">
        <f>2.82/365*N1598+'Breakdown Log'!$H$28*P1598</f>
        <v>0</v>
      </c>
      <c r="U1598" s="78">
        <f>2.82/365*O1598+'Breakdown Log'!$H$28*Q1598</f>
        <v>0</v>
      </c>
    </row>
    <row r="1599" spans="2:21" ht="14.4" customHeight="1" x14ac:dyDescent="0.4">
      <c r="B1599" s="30">
        <f t="shared" si="149"/>
        <v>1598</v>
      </c>
      <c r="C1599" s="2" t="s">
        <v>36</v>
      </c>
      <c r="D1599" s="2" t="s">
        <v>67</v>
      </c>
      <c r="E1599" s="2">
        <v>929</v>
      </c>
      <c r="F1599" s="2" t="s">
        <v>1422</v>
      </c>
      <c r="G1599" s="2">
        <v>1651</v>
      </c>
      <c r="H1599" s="2">
        <v>9</v>
      </c>
      <c r="I1599" s="2" t="s">
        <v>346</v>
      </c>
      <c r="J1599" s="31">
        <v>42556</v>
      </c>
      <c r="K1599" s="31">
        <v>44347</v>
      </c>
      <c r="L1599" s="31">
        <v>44926</v>
      </c>
      <c r="M1599" s="2">
        <f t="shared" si="144"/>
        <v>580</v>
      </c>
      <c r="N1599" s="2">
        <f>IFERROR(VLOOKUP($G1599,'Breakdown Log'!$B$3:$E$940,2,FALSE),0)</f>
        <v>0</v>
      </c>
      <c r="O1599" s="2">
        <f>IFERROR(VLOOKUP($G1599,'Breakdown Log'!$B$3:$E$940,3,FALSE),0)</f>
        <v>0</v>
      </c>
      <c r="P1599" s="2">
        <f t="shared" si="145"/>
        <v>215</v>
      </c>
      <c r="Q1599" s="2">
        <f t="shared" si="146"/>
        <v>365</v>
      </c>
      <c r="R1599" s="38">
        <f t="shared" si="147"/>
        <v>1.6610958904109587</v>
      </c>
      <c r="S1599" s="76">
        <f t="shared" si="148"/>
        <v>2.82</v>
      </c>
      <c r="T1599" s="38">
        <f>2.82/365*N1599+'Breakdown Log'!$H$28*P1599</f>
        <v>0</v>
      </c>
      <c r="U1599" s="78">
        <f>2.82/365*O1599+'Breakdown Log'!$H$28*Q1599</f>
        <v>0</v>
      </c>
    </row>
    <row r="1600" spans="2:21" ht="14.4" customHeight="1" x14ac:dyDescent="0.4">
      <c r="B1600" s="30">
        <f t="shared" si="149"/>
        <v>1599</v>
      </c>
      <c r="C1600" s="2" t="s">
        <v>36</v>
      </c>
      <c r="D1600" s="2" t="s">
        <v>67</v>
      </c>
      <c r="E1600" s="2">
        <v>929</v>
      </c>
      <c r="F1600" s="2" t="s">
        <v>1422</v>
      </c>
      <c r="G1600" s="2">
        <v>1652</v>
      </c>
      <c r="H1600" s="2">
        <v>10</v>
      </c>
      <c r="I1600" s="2" t="s">
        <v>202</v>
      </c>
      <c r="J1600" s="31">
        <v>42556</v>
      </c>
      <c r="K1600" s="31">
        <v>44347</v>
      </c>
      <c r="L1600" s="31">
        <v>44926</v>
      </c>
      <c r="M1600" s="2">
        <f t="shared" si="144"/>
        <v>580</v>
      </c>
      <c r="N1600" s="2">
        <f>IFERROR(VLOOKUP($G1600,'Breakdown Log'!$B$3:$E$940,2,FALSE),0)</f>
        <v>0</v>
      </c>
      <c r="O1600" s="2">
        <f>IFERROR(VLOOKUP($G1600,'Breakdown Log'!$B$3:$E$940,3,FALSE),0)</f>
        <v>0</v>
      </c>
      <c r="P1600" s="2">
        <f t="shared" si="145"/>
        <v>215</v>
      </c>
      <c r="Q1600" s="2">
        <f t="shared" si="146"/>
        <v>365</v>
      </c>
      <c r="R1600" s="38">
        <f t="shared" si="147"/>
        <v>1.6610958904109587</v>
      </c>
      <c r="S1600" s="76">
        <f t="shared" si="148"/>
        <v>2.82</v>
      </c>
      <c r="T1600" s="38">
        <f>2.82/365*N1600+'Breakdown Log'!$H$28*P1600</f>
        <v>0</v>
      </c>
      <c r="U1600" s="78">
        <f>2.82/365*O1600+'Breakdown Log'!$H$28*Q1600</f>
        <v>0</v>
      </c>
    </row>
    <row r="1601" spans="2:21" ht="14.4" customHeight="1" x14ac:dyDescent="0.4">
      <c r="B1601" s="30">
        <f t="shared" si="149"/>
        <v>1600</v>
      </c>
      <c r="C1601" s="2" t="s">
        <v>36</v>
      </c>
      <c r="D1601" s="2" t="s">
        <v>67</v>
      </c>
      <c r="E1601" s="2">
        <v>929</v>
      </c>
      <c r="F1601" s="2" t="s">
        <v>1422</v>
      </c>
      <c r="G1601" s="2">
        <v>1653</v>
      </c>
      <c r="H1601" s="2">
        <v>11</v>
      </c>
      <c r="I1601" s="2" t="s">
        <v>312</v>
      </c>
      <c r="J1601" s="31">
        <v>42556</v>
      </c>
      <c r="K1601" s="31">
        <v>44347</v>
      </c>
      <c r="L1601" s="31">
        <v>44926</v>
      </c>
      <c r="M1601" s="2">
        <f t="shared" si="144"/>
        <v>580</v>
      </c>
      <c r="N1601" s="2">
        <f>IFERROR(VLOOKUP($G1601,'Breakdown Log'!$B$3:$E$940,2,FALSE),0)</f>
        <v>0</v>
      </c>
      <c r="O1601" s="2">
        <f>IFERROR(VLOOKUP($G1601,'Breakdown Log'!$B$3:$E$940,3,FALSE),0)</f>
        <v>0</v>
      </c>
      <c r="P1601" s="2">
        <f t="shared" si="145"/>
        <v>215</v>
      </c>
      <c r="Q1601" s="2">
        <f t="shared" si="146"/>
        <v>365</v>
      </c>
      <c r="R1601" s="38">
        <f t="shared" si="147"/>
        <v>1.6610958904109587</v>
      </c>
      <c r="S1601" s="76">
        <f t="shared" si="148"/>
        <v>2.82</v>
      </c>
      <c r="T1601" s="38">
        <f>2.82/365*N1601+'Breakdown Log'!$H$28*P1601</f>
        <v>0</v>
      </c>
      <c r="U1601" s="78">
        <f>2.82/365*O1601+'Breakdown Log'!$H$28*Q1601</f>
        <v>0</v>
      </c>
    </row>
    <row r="1602" spans="2:21" ht="14.4" customHeight="1" x14ac:dyDescent="0.4">
      <c r="B1602" s="30">
        <f t="shared" si="149"/>
        <v>1601</v>
      </c>
      <c r="C1602" s="2" t="s">
        <v>36</v>
      </c>
      <c r="D1602" s="2" t="s">
        <v>67</v>
      </c>
      <c r="E1602" s="2">
        <v>929</v>
      </c>
      <c r="F1602" s="2" t="s">
        <v>1422</v>
      </c>
      <c r="G1602" s="2">
        <v>1654</v>
      </c>
      <c r="H1602" s="2">
        <v>12</v>
      </c>
      <c r="I1602" s="2" t="s">
        <v>1429</v>
      </c>
      <c r="J1602" s="31">
        <v>42556</v>
      </c>
      <c r="K1602" s="31">
        <v>44347</v>
      </c>
      <c r="L1602" s="31">
        <v>44926</v>
      </c>
      <c r="M1602" s="2">
        <f t="shared" ref="M1602:M1665" si="150">IFERROR(L1602-K1602+1,0)</f>
        <v>580</v>
      </c>
      <c r="N1602" s="2">
        <f>IFERROR(VLOOKUP($G1602,'Breakdown Log'!$B$3:$E$940,2,FALSE),0)</f>
        <v>0</v>
      </c>
      <c r="O1602" s="2">
        <f>IFERROR(VLOOKUP($G1602,'Breakdown Log'!$B$3:$E$940,3,FALSE),0)</f>
        <v>0</v>
      </c>
      <c r="P1602" s="2">
        <f t="shared" si="145"/>
        <v>215</v>
      </c>
      <c r="Q1602" s="2">
        <f t="shared" si="146"/>
        <v>365</v>
      </c>
      <c r="R1602" s="38">
        <f t="shared" si="147"/>
        <v>1.6610958904109587</v>
      </c>
      <c r="S1602" s="76">
        <f t="shared" si="148"/>
        <v>2.82</v>
      </c>
      <c r="T1602" s="38">
        <f>2.82/365*N1602+'Breakdown Log'!$H$28*P1602</f>
        <v>0</v>
      </c>
      <c r="U1602" s="78">
        <f>2.82/365*O1602+'Breakdown Log'!$H$28*Q1602</f>
        <v>0</v>
      </c>
    </row>
    <row r="1603" spans="2:21" ht="14.4" customHeight="1" x14ac:dyDescent="0.4">
      <c r="B1603" s="30">
        <f t="shared" si="149"/>
        <v>1602</v>
      </c>
      <c r="C1603" s="2" t="s">
        <v>302</v>
      </c>
      <c r="D1603" s="2" t="s">
        <v>875</v>
      </c>
      <c r="E1603" s="2">
        <v>1038</v>
      </c>
      <c r="F1603" s="2" t="s">
        <v>875</v>
      </c>
      <c r="G1603" s="2">
        <v>1655</v>
      </c>
      <c r="H1603" s="2">
        <v>31</v>
      </c>
      <c r="I1603" s="2" t="s">
        <v>1430</v>
      </c>
      <c r="J1603" s="31">
        <v>42911</v>
      </c>
      <c r="K1603" s="31">
        <v>44347</v>
      </c>
      <c r="L1603" s="31">
        <v>44926</v>
      </c>
      <c r="M1603" s="2">
        <f t="shared" si="150"/>
        <v>580</v>
      </c>
      <c r="N1603" s="2">
        <f>IFERROR(VLOOKUP($G1603,'Breakdown Log'!$B$3:$E$940,2,FALSE),0)</f>
        <v>0</v>
      </c>
      <c r="O1603" s="2">
        <f>IFERROR(VLOOKUP($G1603,'Breakdown Log'!$B$3:$E$940,3,FALSE),0)</f>
        <v>0</v>
      </c>
      <c r="P1603" s="2">
        <f t="shared" ref="P1603:P1666" si="151">DATE(2021,12,31)-DATE(2021,5,31)+1-N1603</f>
        <v>215</v>
      </c>
      <c r="Q1603" s="2">
        <f t="shared" ref="Q1603:Q1666" si="152">365-O1603</f>
        <v>365</v>
      </c>
      <c r="R1603" s="38">
        <f t="shared" ref="R1603:R1666" si="153">2.82/365*215</f>
        <v>1.6610958904109587</v>
      </c>
      <c r="S1603" s="76">
        <f t="shared" ref="S1603:S1666" si="154">2.82/365*365</f>
        <v>2.82</v>
      </c>
      <c r="T1603" s="38">
        <f>2.82/365*N1603+'Breakdown Log'!$H$28*P1603</f>
        <v>0</v>
      </c>
      <c r="U1603" s="78">
        <f>2.82/365*O1603+'Breakdown Log'!$H$28*Q1603</f>
        <v>0</v>
      </c>
    </row>
    <row r="1604" spans="2:21" ht="14.4" customHeight="1" x14ac:dyDescent="0.4">
      <c r="B1604" s="30">
        <f t="shared" ref="B1604:B1667" si="155">B1603+1</f>
        <v>1603</v>
      </c>
      <c r="C1604" s="2" t="s">
        <v>302</v>
      </c>
      <c r="D1604" s="2" t="s">
        <v>875</v>
      </c>
      <c r="E1604" s="2">
        <v>1038</v>
      </c>
      <c r="F1604" s="2" t="s">
        <v>875</v>
      </c>
      <c r="G1604" s="2">
        <v>1656</v>
      </c>
      <c r="H1604" s="2">
        <v>32</v>
      </c>
      <c r="I1604" s="2" t="s">
        <v>1431</v>
      </c>
      <c r="J1604" s="31">
        <v>42835</v>
      </c>
      <c r="K1604" s="31">
        <v>44347</v>
      </c>
      <c r="L1604" s="31">
        <v>44926</v>
      </c>
      <c r="M1604" s="2">
        <f t="shared" si="150"/>
        <v>580</v>
      </c>
      <c r="N1604" s="2">
        <f>IFERROR(VLOOKUP($G1604,'Breakdown Log'!$B$3:$E$940,2,FALSE),0)</f>
        <v>0</v>
      </c>
      <c r="O1604" s="2">
        <f>IFERROR(VLOOKUP($G1604,'Breakdown Log'!$B$3:$E$940,3,FALSE),0)</f>
        <v>0</v>
      </c>
      <c r="P1604" s="2">
        <f t="shared" si="151"/>
        <v>215</v>
      </c>
      <c r="Q1604" s="2">
        <f t="shared" si="152"/>
        <v>365</v>
      </c>
      <c r="R1604" s="38">
        <f t="shared" si="153"/>
        <v>1.6610958904109587</v>
      </c>
      <c r="S1604" s="76">
        <f t="shared" si="154"/>
        <v>2.82</v>
      </c>
      <c r="T1604" s="38">
        <f>2.82/365*N1604+'Breakdown Log'!$H$28*P1604</f>
        <v>0</v>
      </c>
      <c r="U1604" s="78">
        <f>2.82/365*O1604+'Breakdown Log'!$H$28*Q1604</f>
        <v>0</v>
      </c>
    </row>
    <row r="1605" spans="2:21" x14ac:dyDescent="0.4">
      <c r="B1605" s="30">
        <f t="shared" si="155"/>
        <v>1604</v>
      </c>
      <c r="C1605" s="2" t="s">
        <v>302</v>
      </c>
      <c r="D1605" s="2" t="s">
        <v>875</v>
      </c>
      <c r="E1605" s="2">
        <v>1038</v>
      </c>
      <c r="F1605" s="2" t="s">
        <v>875</v>
      </c>
      <c r="G1605" s="2">
        <v>1657</v>
      </c>
      <c r="H1605" s="2">
        <v>33</v>
      </c>
      <c r="I1605" s="2" t="s">
        <v>1432</v>
      </c>
      <c r="J1605" s="31">
        <v>42566</v>
      </c>
      <c r="K1605" s="31">
        <v>44347</v>
      </c>
      <c r="L1605" s="31">
        <v>44926</v>
      </c>
      <c r="M1605" s="2">
        <f t="shared" si="150"/>
        <v>580</v>
      </c>
      <c r="N1605" s="2">
        <f>IFERROR(VLOOKUP($G1605,'Breakdown Log'!$B$3:$E$940,2,FALSE),0)</f>
        <v>0</v>
      </c>
      <c r="O1605" s="2">
        <f>IFERROR(VLOOKUP($G1605,'Breakdown Log'!$B$3:$E$940,3,FALSE),0)</f>
        <v>0</v>
      </c>
      <c r="P1605" s="2">
        <f t="shared" si="151"/>
        <v>215</v>
      </c>
      <c r="Q1605" s="2">
        <f t="shared" si="152"/>
        <v>365</v>
      </c>
      <c r="R1605" s="38">
        <f t="shared" si="153"/>
        <v>1.6610958904109587</v>
      </c>
      <c r="S1605" s="76">
        <f t="shared" si="154"/>
        <v>2.82</v>
      </c>
      <c r="T1605" s="38">
        <f>2.82/365*N1605+'Breakdown Log'!$H$28*P1605</f>
        <v>0</v>
      </c>
      <c r="U1605" s="78">
        <f>2.82/365*O1605+'Breakdown Log'!$H$28*Q1605</f>
        <v>0</v>
      </c>
    </row>
    <row r="1606" spans="2:21" ht="14.4" customHeight="1" x14ac:dyDescent="0.4">
      <c r="B1606" s="30">
        <f t="shared" si="155"/>
        <v>1605</v>
      </c>
      <c r="C1606" s="2" t="s">
        <v>302</v>
      </c>
      <c r="D1606" s="2" t="s">
        <v>875</v>
      </c>
      <c r="E1606" s="2">
        <v>1038</v>
      </c>
      <c r="F1606" s="2" t="s">
        <v>875</v>
      </c>
      <c r="G1606" s="2">
        <v>1658</v>
      </c>
      <c r="H1606" s="2">
        <v>34</v>
      </c>
      <c r="I1606" s="2" t="s">
        <v>9</v>
      </c>
      <c r="J1606" s="31">
        <v>42840</v>
      </c>
      <c r="K1606" s="31">
        <v>44347</v>
      </c>
      <c r="L1606" s="31">
        <v>44926</v>
      </c>
      <c r="M1606" s="2">
        <f t="shared" si="150"/>
        <v>580</v>
      </c>
      <c r="N1606" s="2">
        <f>IFERROR(VLOOKUP($G1606,'Breakdown Log'!$B$3:$E$940,2,FALSE),0)</f>
        <v>0</v>
      </c>
      <c r="O1606" s="2">
        <f>IFERROR(VLOOKUP($G1606,'Breakdown Log'!$B$3:$E$940,3,FALSE),0)</f>
        <v>0</v>
      </c>
      <c r="P1606" s="2">
        <f t="shared" si="151"/>
        <v>215</v>
      </c>
      <c r="Q1606" s="2">
        <f t="shared" si="152"/>
        <v>365</v>
      </c>
      <c r="R1606" s="38">
        <f t="shared" si="153"/>
        <v>1.6610958904109587</v>
      </c>
      <c r="S1606" s="76">
        <f t="shared" si="154"/>
        <v>2.82</v>
      </c>
      <c r="T1606" s="38">
        <f>2.82/365*N1606+'Breakdown Log'!$H$28*P1606</f>
        <v>0</v>
      </c>
      <c r="U1606" s="78">
        <f>2.82/365*O1606+'Breakdown Log'!$H$28*Q1606</f>
        <v>0</v>
      </c>
    </row>
    <row r="1607" spans="2:21" ht="14.4" customHeight="1" x14ac:dyDescent="0.4">
      <c r="B1607" s="30">
        <f t="shared" si="155"/>
        <v>1606</v>
      </c>
      <c r="C1607" s="2" t="s">
        <v>518</v>
      </c>
      <c r="D1607" s="2" t="s">
        <v>518</v>
      </c>
      <c r="E1607" s="2">
        <v>1103</v>
      </c>
      <c r="F1607" s="2" t="s">
        <v>1273</v>
      </c>
      <c r="G1607" s="2">
        <v>1659</v>
      </c>
      <c r="H1607" s="2">
        <v>1</v>
      </c>
      <c r="I1607" s="2" t="s">
        <v>1433</v>
      </c>
      <c r="J1607" s="31">
        <v>42368</v>
      </c>
      <c r="K1607" s="31">
        <v>44347</v>
      </c>
      <c r="L1607" s="31">
        <v>44926</v>
      </c>
      <c r="M1607" s="2">
        <f t="shared" si="150"/>
        <v>580</v>
      </c>
      <c r="N1607" s="2">
        <f>IFERROR(VLOOKUP($G1607,'Breakdown Log'!$B$3:$E$940,2,FALSE),0)</f>
        <v>0</v>
      </c>
      <c r="O1607" s="2">
        <f>IFERROR(VLOOKUP($G1607,'Breakdown Log'!$B$3:$E$940,3,FALSE),0)</f>
        <v>0</v>
      </c>
      <c r="P1607" s="2">
        <f t="shared" si="151"/>
        <v>215</v>
      </c>
      <c r="Q1607" s="2">
        <f t="shared" si="152"/>
        <v>365</v>
      </c>
      <c r="R1607" s="38">
        <f t="shared" si="153"/>
        <v>1.6610958904109587</v>
      </c>
      <c r="S1607" s="76">
        <f t="shared" si="154"/>
        <v>2.82</v>
      </c>
      <c r="T1607" s="38">
        <f>2.82/365*N1607+'Breakdown Log'!$H$28*P1607</f>
        <v>0</v>
      </c>
      <c r="U1607" s="78">
        <f>2.82/365*O1607+'Breakdown Log'!$H$28*Q1607</f>
        <v>0</v>
      </c>
    </row>
    <row r="1608" spans="2:21" ht="14.4" customHeight="1" x14ac:dyDescent="0.4">
      <c r="B1608" s="30">
        <f t="shared" si="155"/>
        <v>1607</v>
      </c>
      <c r="C1608" s="2" t="s">
        <v>518</v>
      </c>
      <c r="D1608" s="2" t="s">
        <v>518</v>
      </c>
      <c r="E1608" s="2">
        <v>1103</v>
      </c>
      <c r="F1608" s="2" t="s">
        <v>1273</v>
      </c>
      <c r="G1608" s="2">
        <v>1660</v>
      </c>
      <c r="H1608" s="2">
        <v>2</v>
      </c>
      <c r="I1608" s="2" t="s">
        <v>1434</v>
      </c>
      <c r="J1608" s="31">
        <v>42401</v>
      </c>
      <c r="K1608" s="31">
        <v>44347</v>
      </c>
      <c r="L1608" s="31">
        <v>44926</v>
      </c>
      <c r="M1608" s="2">
        <f t="shared" si="150"/>
        <v>580</v>
      </c>
      <c r="N1608" s="2">
        <f>IFERROR(VLOOKUP($G1608,'Breakdown Log'!$B$3:$E$940,2,FALSE),0)</f>
        <v>0</v>
      </c>
      <c r="O1608" s="2">
        <f>IFERROR(VLOOKUP($G1608,'Breakdown Log'!$B$3:$E$940,3,FALSE),0)</f>
        <v>0</v>
      </c>
      <c r="P1608" s="2">
        <f t="shared" si="151"/>
        <v>215</v>
      </c>
      <c r="Q1608" s="2">
        <f t="shared" si="152"/>
        <v>365</v>
      </c>
      <c r="R1608" s="38">
        <f t="shared" si="153"/>
        <v>1.6610958904109587</v>
      </c>
      <c r="S1608" s="76">
        <f t="shared" si="154"/>
        <v>2.82</v>
      </c>
      <c r="T1608" s="38">
        <f>2.82/365*N1608+'Breakdown Log'!$H$28*P1608</f>
        <v>0</v>
      </c>
      <c r="U1608" s="78">
        <f>2.82/365*O1608+'Breakdown Log'!$H$28*Q1608</f>
        <v>0</v>
      </c>
    </row>
    <row r="1609" spans="2:21" ht="14.4" customHeight="1" x14ac:dyDescent="0.4">
      <c r="B1609" s="30">
        <f t="shared" si="155"/>
        <v>1608</v>
      </c>
      <c r="C1609" s="2" t="s">
        <v>518</v>
      </c>
      <c r="D1609" s="2" t="s">
        <v>518</v>
      </c>
      <c r="E1609" s="2">
        <v>1103</v>
      </c>
      <c r="F1609" s="2" t="s">
        <v>1273</v>
      </c>
      <c r="G1609" s="2">
        <v>1661</v>
      </c>
      <c r="H1609" s="2">
        <v>3</v>
      </c>
      <c r="I1609" s="2" t="s">
        <v>2608</v>
      </c>
      <c r="J1609" s="31">
        <v>42402</v>
      </c>
      <c r="K1609" s="31">
        <v>44347</v>
      </c>
      <c r="L1609" s="31">
        <v>44926</v>
      </c>
      <c r="M1609" s="2">
        <f t="shared" si="150"/>
        <v>580</v>
      </c>
      <c r="N1609" s="2">
        <f>IFERROR(VLOOKUP($G1609,'Breakdown Log'!$B$3:$E$940,2,FALSE),0)</f>
        <v>0</v>
      </c>
      <c r="O1609" s="2">
        <f>IFERROR(VLOOKUP($G1609,'Breakdown Log'!$B$3:$E$940,3,FALSE),0)</f>
        <v>0</v>
      </c>
      <c r="P1609" s="2">
        <f t="shared" si="151"/>
        <v>215</v>
      </c>
      <c r="Q1609" s="2">
        <f t="shared" si="152"/>
        <v>365</v>
      </c>
      <c r="R1609" s="38">
        <f t="shared" si="153"/>
        <v>1.6610958904109587</v>
      </c>
      <c r="S1609" s="76">
        <f t="shared" si="154"/>
        <v>2.82</v>
      </c>
      <c r="T1609" s="38">
        <f>2.82/365*N1609+'Breakdown Log'!$H$28*P1609</f>
        <v>0</v>
      </c>
      <c r="U1609" s="78">
        <f>2.82/365*O1609+'Breakdown Log'!$H$28*Q1609</f>
        <v>0</v>
      </c>
    </row>
    <row r="1610" spans="2:21" x14ac:dyDescent="0.4">
      <c r="B1610" s="30">
        <f t="shared" si="155"/>
        <v>1609</v>
      </c>
      <c r="C1610" s="2" t="s">
        <v>518</v>
      </c>
      <c r="D1610" s="2" t="s">
        <v>518</v>
      </c>
      <c r="E1610" s="2">
        <v>1103</v>
      </c>
      <c r="F1610" s="2" t="s">
        <v>1273</v>
      </c>
      <c r="G1610" s="2">
        <v>1662</v>
      </c>
      <c r="H1610" s="2">
        <v>4</v>
      </c>
      <c r="I1610" s="2" t="s">
        <v>1435</v>
      </c>
      <c r="J1610" s="31">
        <v>42403</v>
      </c>
      <c r="K1610" s="31">
        <v>44347</v>
      </c>
      <c r="L1610" s="31">
        <v>44926</v>
      </c>
      <c r="M1610" s="2">
        <f t="shared" si="150"/>
        <v>580</v>
      </c>
      <c r="N1610" s="2">
        <f>IFERROR(VLOOKUP($G1610,'Breakdown Log'!$B$3:$E$940,2,FALSE),0)</f>
        <v>0</v>
      </c>
      <c r="O1610" s="2">
        <f>IFERROR(VLOOKUP($G1610,'Breakdown Log'!$B$3:$E$940,3,FALSE),0)</f>
        <v>0</v>
      </c>
      <c r="P1610" s="2">
        <f t="shared" si="151"/>
        <v>215</v>
      </c>
      <c r="Q1610" s="2">
        <f t="shared" si="152"/>
        <v>365</v>
      </c>
      <c r="R1610" s="38">
        <f t="shared" si="153"/>
        <v>1.6610958904109587</v>
      </c>
      <c r="S1610" s="76">
        <f t="shared" si="154"/>
        <v>2.82</v>
      </c>
      <c r="T1610" s="38">
        <f>2.82/365*N1610+'Breakdown Log'!$H$28*P1610</f>
        <v>0</v>
      </c>
      <c r="U1610" s="78">
        <f>2.82/365*O1610+'Breakdown Log'!$H$28*Q1610</f>
        <v>0</v>
      </c>
    </row>
    <row r="1611" spans="2:21" ht="14.4" customHeight="1" x14ac:dyDescent="0.4">
      <c r="B1611" s="30">
        <f t="shared" si="155"/>
        <v>1610</v>
      </c>
      <c r="C1611" s="2" t="s">
        <v>518</v>
      </c>
      <c r="D1611" s="2" t="s">
        <v>518</v>
      </c>
      <c r="E1611" s="2">
        <v>1103</v>
      </c>
      <c r="F1611" s="2" t="s">
        <v>1273</v>
      </c>
      <c r="G1611" s="2">
        <v>1663</v>
      </c>
      <c r="H1611" s="2">
        <v>5</v>
      </c>
      <c r="I1611" s="2" t="s">
        <v>1436</v>
      </c>
      <c r="J1611" s="31">
        <v>42403</v>
      </c>
      <c r="K1611" s="31">
        <v>44347</v>
      </c>
      <c r="L1611" s="31">
        <v>44926</v>
      </c>
      <c r="M1611" s="2">
        <f t="shared" si="150"/>
        <v>580</v>
      </c>
      <c r="N1611" s="2">
        <f>IFERROR(VLOOKUP($G1611,'Breakdown Log'!$B$3:$E$940,2,FALSE),0)</f>
        <v>67</v>
      </c>
      <c r="O1611" s="2">
        <f>IFERROR(VLOOKUP($G1611,'Breakdown Log'!$B$3:$E$940,3,FALSE),0)</f>
        <v>0</v>
      </c>
      <c r="P1611" s="2">
        <f t="shared" si="151"/>
        <v>148</v>
      </c>
      <c r="Q1611" s="2">
        <f t="shared" si="152"/>
        <v>365</v>
      </c>
      <c r="R1611" s="38">
        <f t="shared" si="153"/>
        <v>1.6610958904109587</v>
      </c>
      <c r="S1611" s="76">
        <f t="shared" si="154"/>
        <v>2.82</v>
      </c>
      <c r="T1611" s="38">
        <f>2.82/365*N1611+'Breakdown Log'!$H$28*P1611</f>
        <v>0.51764383561643834</v>
      </c>
      <c r="U1611" s="78">
        <f>2.82/365*O1611+'Breakdown Log'!$H$28*Q1611</f>
        <v>0</v>
      </c>
    </row>
    <row r="1612" spans="2:21" ht="14.4" customHeight="1" x14ac:dyDescent="0.4">
      <c r="B1612" s="30">
        <f t="shared" si="155"/>
        <v>1611</v>
      </c>
      <c r="C1612" s="2" t="s">
        <v>518</v>
      </c>
      <c r="D1612" s="2" t="s">
        <v>518</v>
      </c>
      <c r="E1612" s="2">
        <v>1103</v>
      </c>
      <c r="F1612" s="2" t="s">
        <v>1273</v>
      </c>
      <c r="G1612" s="2">
        <v>1664</v>
      </c>
      <c r="H1612" s="2">
        <v>6</v>
      </c>
      <c r="I1612" s="2" t="s">
        <v>1437</v>
      </c>
      <c r="J1612" s="31">
        <v>42470</v>
      </c>
      <c r="K1612" s="31">
        <v>44347</v>
      </c>
      <c r="L1612" s="31">
        <v>44926</v>
      </c>
      <c r="M1612" s="2">
        <f t="shared" si="150"/>
        <v>580</v>
      </c>
      <c r="N1612" s="2">
        <f>IFERROR(VLOOKUP($G1612,'Breakdown Log'!$B$3:$E$940,2,FALSE),0)</f>
        <v>0</v>
      </c>
      <c r="O1612" s="2">
        <f>IFERROR(VLOOKUP($G1612,'Breakdown Log'!$B$3:$E$940,3,FALSE),0)</f>
        <v>0</v>
      </c>
      <c r="P1612" s="2">
        <f t="shared" si="151"/>
        <v>215</v>
      </c>
      <c r="Q1612" s="2">
        <f t="shared" si="152"/>
        <v>365</v>
      </c>
      <c r="R1612" s="38">
        <f t="shared" si="153"/>
        <v>1.6610958904109587</v>
      </c>
      <c r="S1612" s="76">
        <f t="shared" si="154"/>
        <v>2.82</v>
      </c>
      <c r="T1612" s="38">
        <f>2.82/365*N1612+'Breakdown Log'!$H$28*P1612</f>
        <v>0</v>
      </c>
      <c r="U1612" s="78">
        <f>2.82/365*O1612+'Breakdown Log'!$H$28*Q1612</f>
        <v>0</v>
      </c>
    </row>
    <row r="1613" spans="2:21" ht="14.4" customHeight="1" x14ac:dyDescent="0.4">
      <c r="B1613" s="30">
        <f t="shared" si="155"/>
        <v>1612</v>
      </c>
      <c r="C1613" s="2" t="s">
        <v>518</v>
      </c>
      <c r="D1613" s="2" t="s">
        <v>518</v>
      </c>
      <c r="E1613" s="2">
        <v>1103</v>
      </c>
      <c r="F1613" s="2" t="s">
        <v>1273</v>
      </c>
      <c r="G1613" s="2">
        <v>1665</v>
      </c>
      <c r="H1613" s="2">
        <v>7</v>
      </c>
      <c r="I1613" s="2" t="s">
        <v>1438</v>
      </c>
      <c r="J1613" s="31">
        <v>42363</v>
      </c>
      <c r="K1613" s="31">
        <v>44347</v>
      </c>
      <c r="L1613" s="31">
        <v>44926</v>
      </c>
      <c r="M1613" s="2">
        <f t="shared" si="150"/>
        <v>580</v>
      </c>
      <c r="N1613" s="2">
        <f>IFERROR(VLOOKUP($G1613,'Breakdown Log'!$B$3:$E$940,2,FALSE),0)</f>
        <v>0</v>
      </c>
      <c r="O1613" s="2">
        <f>IFERROR(VLOOKUP($G1613,'Breakdown Log'!$B$3:$E$940,3,FALSE),0)</f>
        <v>0</v>
      </c>
      <c r="P1613" s="2">
        <f t="shared" si="151"/>
        <v>215</v>
      </c>
      <c r="Q1613" s="2">
        <f t="shared" si="152"/>
        <v>365</v>
      </c>
      <c r="R1613" s="38">
        <f t="shared" si="153"/>
        <v>1.6610958904109587</v>
      </c>
      <c r="S1613" s="76">
        <f t="shared" si="154"/>
        <v>2.82</v>
      </c>
      <c r="T1613" s="38">
        <f>2.82/365*N1613+'Breakdown Log'!$H$28*P1613</f>
        <v>0</v>
      </c>
      <c r="U1613" s="78">
        <f>2.82/365*O1613+'Breakdown Log'!$H$28*Q1613</f>
        <v>0</v>
      </c>
    </row>
    <row r="1614" spans="2:21" ht="14.4" customHeight="1" x14ac:dyDescent="0.4">
      <c r="B1614" s="30">
        <f t="shared" si="155"/>
        <v>1613</v>
      </c>
      <c r="C1614" s="2" t="s">
        <v>518</v>
      </c>
      <c r="D1614" s="2" t="s">
        <v>518</v>
      </c>
      <c r="E1614" s="2">
        <v>1103</v>
      </c>
      <c r="F1614" s="2" t="s">
        <v>1273</v>
      </c>
      <c r="G1614" s="2">
        <v>1666</v>
      </c>
      <c r="H1614" s="2">
        <v>8</v>
      </c>
      <c r="I1614" s="2" t="s">
        <v>1439</v>
      </c>
      <c r="J1614" s="31">
        <v>42363</v>
      </c>
      <c r="K1614" s="31">
        <v>44347</v>
      </c>
      <c r="L1614" s="31">
        <v>44926</v>
      </c>
      <c r="M1614" s="2">
        <f t="shared" si="150"/>
        <v>580</v>
      </c>
      <c r="N1614" s="2">
        <f>IFERROR(VLOOKUP($G1614,'Breakdown Log'!$B$3:$E$940,2,FALSE),0)</f>
        <v>0</v>
      </c>
      <c r="O1614" s="2">
        <f>IFERROR(VLOOKUP($G1614,'Breakdown Log'!$B$3:$E$940,3,FALSE),0)</f>
        <v>0</v>
      </c>
      <c r="P1614" s="2">
        <f t="shared" si="151"/>
        <v>215</v>
      </c>
      <c r="Q1614" s="2">
        <f t="shared" si="152"/>
        <v>365</v>
      </c>
      <c r="R1614" s="38">
        <f t="shared" si="153"/>
        <v>1.6610958904109587</v>
      </c>
      <c r="S1614" s="76">
        <f t="shared" si="154"/>
        <v>2.82</v>
      </c>
      <c r="T1614" s="38">
        <f>2.82/365*N1614+'Breakdown Log'!$H$28*P1614</f>
        <v>0</v>
      </c>
      <c r="U1614" s="78">
        <f>2.82/365*O1614+'Breakdown Log'!$H$28*Q1614</f>
        <v>0</v>
      </c>
    </row>
    <row r="1615" spans="2:21" ht="14.4" customHeight="1" x14ac:dyDescent="0.4">
      <c r="B1615" s="30">
        <f t="shared" si="155"/>
        <v>1614</v>
      </c>
      <c r="C1615" s="2" t="s">
        <v>518</v>
      </c>
      <c r="D1615" s="2" t="s">
        <v>518</v>
      </c>
      <c r="E1615" s="2">
        <v>1103</v>
      </c>
      <c r="F1615" s="2" t="s">
        <v>1273</v>
      </c>
      <c r="G1615" s="2">
        <v>1667</v>
      </c>
      <c r="H1615" s="2">
        <v>9</v>
      </c>
      <c r="I1615" s="2" t="s">
        <v>1102</v>
      </c>
      <c r="J1615" s="31">
        <v>42469</v>
      </c>
      <c r="K1615" s="31">
        <v>44347</v>
      </c>
      <c r="L1615" s="31">
        <v>44926</v>
      </c>
      <c r="M1615" s="2">
        <f t="shared" si="150"/>
        <v>580</v>
      </c>
      <c r="N1615" s="2">
        <f>IFERROR(VLOOKUP($G1615,'Breakdown Log'!$B$3:$E$940,2,FALSE),0)</f>
        <v>0</v>
      </c>
      <c r="O1615" s="2">
        <f>IFERROR(VLOOKUP($G1615,'Breakdown Log'!$B$3:$E$940,3,FALSE),0)</f>
        <v>0</v>
      </c>
      <c r="P1615" s="2">
        <f t="shared" si="151"/>
        <v>215</v>
      </c>
      <c r="Q1615" s="2">
        <f t="shared" si="152"/>
        <v>365</v>
      </c>
      <c r="R1615" s="38">
        <f t="shared" si="153"/>
        <v>1.6610958904109587</v>
      </c>
      <c r="S1615" s="76">
        <f t="shared" si="154"/>
        <v>2.82</v>
      </c>
      <c r="T1615" s="38">
        <f>2.82/365*N1615+'Breakdown Log'!$H$28*P1615</f>
        <v>0</v>
      </c>
      <c r="U1615" s="78">
        <f>2.82/365*O1615+'Breakdown Log'!$H$28*Q1615</f>
        <v>0</v>
      </c>
    </row>
    <row r="1616" spans="2:21" ht="14.4" customHeight="1" x14ac:dyDescent="0.4">
      <c r="B1616" s="30">
        <f t="shared" si="155"/>
        <v>1615</v>
      </c>
      <c r="C1616" s="2" t="s">
        <v>518</v>
      </c>
      <c r="D1616" s="2" t="s">
        <v>518</v>
      </c>
      <c r="E1616" s="2">
        <v>1103</v>
      </c>
      <c r="F1616" s="2" t="s">
        <v>1273</v>
      </c>
      <c r="G1616" s="2">
        <v>1668</v>
      </c>
      <c r="H1616" s="2">
        <v>10</v>
      </c>
      <c r="I1616" s="2" t="s">
        <v>1440</v>
      </c>
      <c r="J1616" s="31">
        <v>42477</v>
      </c>
      <c r="K1616" s="31">
        <v>44347</v>
      </c>
      <c r="L1616" s="31">
        <v>44926</v>
      </c>
      <c r="M1616" s="2">
        <f t="shared" si="150"/>
        <v>580</v>
      </c>
      <c r="N1616" s="2">
        <f>IFERROR(VLOOKUP($G1616,'Breakdown Log'!$B$3:$E$940,2,FALSE),0)</f>
        <v>0</v>
      </c>
      <c r="O1616" s="2">
        <f>IFERROR(VLOOKUP($G1616,'Breakdown Log'!$B$3:$E$940,3,FALSE),0)</f>
        <v>0</v>
      </c>
      <c r="P1616" s="2">
        <f t="shared" si="151"/>
        <v>215</v>
      </c>
      <c r="Q1616" s="2">
        <f t="shared" si="152"/>
        <v>365</v>
      </c>
      <c r="R1616" s="38">
        <f t="shared" si="153"/>
        <v>1.6610958904109587</v>
      </c>
      <c r="S1616" s="76">
        <f t="shared" si="154"/>
        <v>2.82</v>
      </c>
      <c r="T1616" s="38">
        <f>2.82/365*N1616+'Breakdown Log'!$H$28*P1616</f>
        <v>0</v>
      </c>
      <c r="U1616" s="78">
        <f>2.82/365*O1616+'Breakdown Log'!$H$28*Q1616</f>
        <v>0</v>
      </c>
    </row>
    <row r="1617" spans="2:21" ht="14.4" customHeight="1" x14ac:dyDescent="0.4">
      <c r="B1617" s="30">
        <f t="shared" si="155"/>
        <v>1616</v>
      </c>
      <c r="C1617" s="2" t="s">
        <v>518</v>
      </c>
      <c r="D1617" s="2" t="s">
        <v>518</v>
      </c>
      <c r="E1617" s="2">
        <v>1103</v>
      </c>
      <c r="F1617" s="2" t="s">
        <v>1273</v>
      </c>
      <c r="G1617" s="2">
        <v>1669</v>
      </c>
      <c r="H1617" s="2">
        <v>11</v>
      </c>
      <c r="I1617" s="2" t="s">
        <v>1441</v>
      </c>
      <c r="J1617" s="31">
        <v>42919</v>
      </c>
      <c r="K1617" s="31">
        <v>44347</v>
      </c>
      <c r="L1617" s="31">
        <v>44926</v>
      </c>
      <c r="M1617" s="2">
        <f t="shared" si="150"/>
        <v>580</v>
      </c>
      <c r="N1617" s="2">
        <f>IFERROR(VLOOKUP($G1617,'Breakdown Log'!$B$3:$E$940,2,FALSE),0)</f>
        <v>0</v>
      </c>
      <c r="O1617" s="2">
        <f>IFERROR(VLOOKUP($G1617,'Breakdown Log'!$B$3:$E$940,3,FALSE),0)</f>
        <v>0</v>
      </c>
      <c r="P1617" s="2">
        <f t="shared" si="151"/>
        <v>215</v>
      </c>
      <c r="Q1617" s="2">
        <f t="shared" si="152"/>
        <v>365</v>
      </c>
      <c r="R1617" s="38">
        <f t="shared" si="153"/>
        <v>1.6610958904109587</v>
      </c>
      <c r="S1617" s="76">
        <f t="shared" si="154"/>
        <v>2.82</v>
      </c>
      <c r="T1617" s="38">
        <f>2.82/365*N1617+'Breakdown Log'!$H$28*P1617</f>
        <v>0</v>
      </c>
      <c r="U1617" s="78">
        <f>2.82/365*O1617+'Breakdown Log'!$H$28*Q1617</f>
        <v>0</v>
      </c>
    </row>
    <row r="1618" spans="2:21" ht="14.4" customHeight="1" x14ac:dyDescent="0.4">
      <c r="B1618" s="30">
        <f t="shared" si="155"/>
        <v>1617</v>
      </c>
      <c r="C1618" s="2" t="s">
        <v>518</v>
      </c>
      <c r="D1618" s="2" t="s">
        <v>518</v>
      </c>
      <c r="E1618" s="2">
        <v>1103</v>
      </c>
      <c r="F1618" s="2" t="s">
        <v>1273</v>
      </c>
      <c r="G1618" s="2">
        <v>1670</v>
      </c>
      <c r="H1618" s="2">
        <v>12</v>
      </c>
      <c r="I1618" s="2" t="s">
        <v>2610</v>
      </c>
      <c r="J1618" s="31">
        <v>42403</v>
      </c>
      <c r="K1618" s="31">
        <v>44347</v>
      </c>
      <c r="L1618" s="31">
        <v>44926</v>
      </c>
      <c r="M1618" s="2">
        <f t="shared" si="150"/>
        <v>580</v>
      </c>
      <c r="N1618" s="2">
        <f>IFERROR(VLOOKUP($G1618,'Breakdown Log'!$B$3:$E$940,2,FALSE),0)</f>
        <v>0</v>
      </c>
      <c r="O1618" s="2">
        <f>IFERROR(VLOOKUP($G1618,'Breakdown Log'!$B$3:$E$940,3,FALSE),0)</f>
        <v>0</v>
      </c>
      <c r="P1618" s="2">
        <f t="shared" si="151"/>
        <v>215</v>
      </c>
      <c r="Q1618" s="2">
        <f t="shared" si="152"/>
        <v>365</v>
      </c>
      <c r="R1618" s="38">
        <f t="shared" si="153"/>
        <v>1.6610958904109587</v>
      </c>
      <c r="S1618" s="76">
        <f t="shared" si="154"/>
        <v>2.82</v>
      </c>
      <c r="T1618" s="38">
        <f>2.82/365*N1618+'Breakdown Log'!$H$28*P1618</f>
        <v>0</v>
      </c>
      <c r="U1618" s="78">
        <f>2.82/365*O1618+'Breakdown Log'!$H$28*Q1618</f>
        <v>0</v>
      </c>
    </row>
    <row r="1619" spans="2:21" ht="14.4" customHeight="1" x14ac:dyDescent="0.4">
      <c r="B1619" s="30">
        <f t="shared" si="155"/>
        <v>1618</v>
      </c>
      <c r="C1619" s="2" t="s">
        <v>518</v>
      </c>
      <c r="D1619" s="2" t="s">
        <v>518</v>
      </c>
      <c r="E1619" s="2">
        <v>1103</v>
      </c>
      <c r="F1619" s="2" t="s">
        <v>1273</v>
      </c>
      <c r="G1619" s="2">
        <v>1671</v>
      </c>
      <c r="H1619" s="2">
        <v>13</v>
      </c>
      <c r="I1619" s="2" t="s">
        <v>2371</v>
      </c>
      <c r="J1619" s="31">
        <v>42561</v>
      </c>
      <c r="K1619" s="31">
        <v>44347</v>
      </c>
      <c r="L1619" s="31">
        <v>44926</v>
      </c>
      <c r="M1619" s="2">
        <f t="shared" si="150"/>
        <v>580</v>
      </c>
      <c r="N1619" s="2">
        <f>IFERROR(VLOOKUP($G1619,'Breakdown Log'!$B$3:$E$940,2,FALSE),0)</f>
        <v>0</v>
      </c>
      <c r="O1619" s="2">
        <f>IFERROR(VLOOKUP($G1619,'Breakdown Log'!$B$3:$E$940,3,FALSE),0)</f>
        <v>0</v>
      </c>
      <c r="P1619" s="2">
        <f t="shared" si="151"/>
        <v>215</v>
      </c>
      <c r="Q1619" s="2">
        <f t="shared" si="152"/>
        <v>365</v>
      </c>
      <c r="R1619" s="38">
        <f t="shared" si="153"/>
        <v>1.6610958904109587</v>
      </c>
      <c r="S1619" s="76">
        <f t="shared" si="154"/>
        <v>2.82</v>
      </c>
      <c r="T1619" s="38">
        <f>2.82/365*N1619+'Breakdown Log'!$H$28*P1619</f>
        <v>0</v>
      </c>
      <c r="U1619" s="78">
        <f>2.82/365*O1619+'Breakdown Log'!$H$28*Q1619</f>
        <v>0</v>
      </c>
    </row>
    <row r="1620" spans="2:21" ht="14.4" customHeight="1" x14ac:dyDescent="0.4">
      <c r="B1620" s="30">
        <f t="shared" si="155"/>
        <v>1619</v>
      </c>
      <c r="C1620" s="2" t="s">
        <v>518</v>
      </c>
      <c r="D1620" s="2" t="s">
        <v>518</v>
      </c>
      <c r="E1620" s="2">
        <v>1103</v>
      </c>
      <c r="F1620" s="2" t="s">
        <v>1273</v>
      </c>
      <c r="G1620" s="2">
        <v>1672</v>
      </c>
      <c r="H1620" s="2">
        <v>14</v>
      </c>
      <c r="I1620" s="2" t="s">
        <v>1442</v>
      </c>
      <c r="J1620" s="31">
        <v>42367</v>
      </c>
      <c r="K1620" s="31">
        <v>44347</v>
      </c>
      <c r="L1620" s="31">
        <v>44926</v>
      </c>
      <c r="M1620" s="2">
        <f t="shared" si="150"/>
        <v>580</v>
      </c>
      <c r="N1620" s="2">
        <f>IFERROR(VLOOKUP($G1620,'Breakdown Log'!$B$3:$E$940,2,FALSE),0)</f>
        <v>0</v>
      </c>
      <c r="O1620" s="2">
        <f>IFERROR(VLOOKUP($G1620,'Breakdown Log'!$B$3:$E$940,3,FALSE),0)</f>
        <v>0</v>
      </c>
      <c r="P1620" s="2">
        <f t="shared" si="151"/>
        <v>215</v>
      </c>
      <c r="Q1620" s="2">
        <f t="shared" si="152"/>
        <v>365</v>
      </c>
      <c r="R1620" s="38">
        <f t="shared" si="153"/>
        <v>1.6610958904109587</v>
      </c>
      <c r="S1620" s="76">
        <f t="shared" si="154"/>
        <v>2.82</v>
      </c>
      <c r="T1620" s="38">
        <f>2.82/365*N1620+'Breakdown Log'!$H$28*P1620</f>
        <v>0</v>
      </c>
      <c r="U1620" s="78">
        <f>2.82/365*O1620+'Breakdown Log'!$H$28*Q1620</f>
        <v>0</v>
      </c>
    </row>
    <row r="1621" spans="2:21" ht="14.4" customHeight="1" x14ac:dyDescent="0.4">
      <c r="B1621" s="30">
        <f t="shared" si="155"/>
        <v>1620</v>
      </c>
      <c r="C1621" s="2" t="s">
        <v>518</v>
      </c>
      <c r="D1621" s="2" t="s">
        <v>518</v>
      </c>
      <c r="E1621" s="2">
        <v>1103</v>
      </c>
      <c r="F1621" s="2" t="s">
        <v>1273</v>
      </c>
      <c r="G1621" s="2">
        <v>1673</v>
      </c>
      <c r="H1621" s="2">
        <v>15</v>
      </c>
      <c r="I1621" s="2" t="s">
        <v>1443</v>
      </c>
      <c r="J1621" s="31">
        <v>42401</v>
      </c>
      <c r="K1621" s="31">
        <v>44347</v>
      </c>
      <c r="L1621" s="31">
        <v>44926</v>
      </c>
      <c r="M1621" s="2">
        <f t="shared" si="150"/>
        <v>580</v>
      </c>
      <c r="N1621" s="2">
        <f>IFERROR(VLOOKUP($G1621,'Breakdown Log'!$B$3:$E$940,2,FALSE),0)</f>
        <v>67</v>
      </c>
      <c r="O1621" s="2">
        <f>IFERROR(VLOOKUP($G1621,'Breakdown Log'!$B$3:$E$940,3,FALSE),0)</f>
        <v>0</v>
      </c>
      <c r="P1621" s="2">
        <f t="shared" si="151"/>
        <v>148</v>
      </c>
      <c r="Q1621" s="2">
        <f t="shared" si="152"/>
        <v>365</v>
      </c>
      <c r="R1621" s="38">
        <f t="shared" si="153"/>
        <v>1.6610958904109587</v>
      </c>
      <c r="S1621" s="76">
        <f t="shared" si="154"/>
        <v>2.82</v>
      </c>
      <c r="T1621" s="38">
        <f>2.82/365*N1621+'Breakdown Log'!$H$28*P1621</f>
        <v>0.51764383561643834</v>
      </c>
      <c r="U1621" s="78">
        <f>2.82/365*O1621+'Breakdown Log'!$H$28*Q1621</f>
        <v>0</v>
      </c>
    </row>
    <row r="1622" spans="2:21" ht="14.4" customHeight="1" x14ac:dyDescent="0.4">
      <c r="B1622" s="30">
        <f t="shared" si="155"/>
        <v>1621</v>
      </c>
      <c r="C1622" s="2" t="s">
        <v>518</v>
      </c>
      <c r="D1622" s="2" t="s">
        <v>518</v>
      </c>
      <c r="E1622" s="2">
        <v>1103</v>
      </c>
      <c r="F1622" s="2" t="s">
        <v>1273</v>
      </c>
      <c r="G1622" s="2">
        <v>1674</v>
      </c>
      <c r="H1622" s="2">
        <v>16</v>
      </c>
      <c r="I1622" s="2" t="s">
        <v>1444</v>
      </c>
      <c r="J1622" s="31">
        <v>42531</v>
      </c>
      <c r="K1622" s="31">
        <v>44347</v>
      </c>
      <c r="L1622" s="31">
        <v>44926</v>
      </c>
      <c r="M1622" s="2">
        <f t="shared" si="150"/>
        <v>580</v>
      </c>
      <c r="N1622" s="2">
        <f>IFERROR(VLOOKUP($G1622,'Breakdown Log'!$B$3:$E$940,2,FALSE),0)</f>
        <v>215</v>
      </c>
      <c r="O1622" s="2">
        <f>IFERROR(VLOOKUP($G1622,'Breakdown Log'!$B$3:$E$940,3,FALSE),0)</f>
        <v>365</v>
      </c>
      <c r="P1622" s="2">
        <f t="shared" si="151"/>
        <v>0</v>
      </c>
      <c r="Q1622" s="2">
        <f t="shared" si="152"/>
        <v>0</v>
      </c>
      <c r="R1622" s="38">
        <f t="shared" si="153"/>
        <v>1.6610958904109587</v>
      </c>
      <c r="S1622" s="76">
        <f t="shared" si="154"/>
        <v>2.82</v>
      </c>
      <c r="T1622" s="38">
        <f>2.82/365*N1622+'Breakdown Log'!$H$28*P1622</f>
        <v>1.6610958904109587</v>
      </c>
      <c r="U1622" s="78">
        <f>2.82/365*O1622+'Breakdown Log'!$H$28*Q1622</f>
        <v>2.82</v>
      </c>
    </row>
    <row r="1623" spans="2:21" ht="14.4" customHeight="1" x14ac:dyDescent="0.4">
      <c r="B1623" s="30">
        <f t="shared" si="155"/>
        <v>1622</v>
      </c>
      <c r="C1623" s="2" t="s">
        <v>518</v>
      </c>
      <c r="D1623" s="2" t="s">
        <v>518</v>
      </c>
      <c r="E1623" s="2">
        <v>1103</v>
      </c>
      <c r="F1623" s="2" t="s">
        <v>1273</v>
      </c>
      <c r="G1623" s="2">
        <v>1675</v>
      </c>
      <c r="H1623" s="2">
        <v>17</v>
      </c>
      <c r="I1623" s="2" t="s">
        <v>1445</v>
      </c>
      <c r="J1623" s="31">
        <v>42583</v>
      </c>
      <c r="K1623" s="31">
        <v>44347</v>
      </c>
      <c r="L1623" s="31">
        <v>44926</v>
      </c>
      <c r="M1623" s="2">
        <f t="shared" si="150"/>
        <v>580</v>
      </c>
      <c r="N1623" s="2">
        <f>IFERROR(VLOOKUP($G1623,'Breakdown Log'!$B$3:$E$940,2,FALSE),0)</f>
        <v>0</v>
      </c>
      <c r="O1623" s="2">
        <f>IFERROR(VLOOKUP($G1623,'Breakdown Log'!$B$3:$E$940,3,FALSE),0)</f>
        <v>0</v>
      </c>
      <c r="P1623" s="2">
        <f t="shared" si="151"/>
        <v>215</v>
      </c>
      <c r="Q1623" s="2">
        <f t="shared" si="152"/>
        <v>365</v>
      </c>
      <c r="R1623" s="38">
        <f t="shared" si="153"/>
        <v>1.6610958904109587</v>
      </c>
      <c r="S1623" s="76">
        <f t="shared" si="154"/>
        <v>2.82</v>
      </c>
      <c r="T1623" s="38">
        <f>2.82/365*N1623+'Breakdown Log'!$H$28*P1623</f>
        <v>0</v>
      </c>
      <c r="U1623" s="78">
        <f>2.82/365*O1623+'Breakdown Log'!$H$28*Q1623</f>
        <v>0</v>
      </c>
    </row>
    <row r="1624" spans="2:21" ht="14.4" customHeight="1" x14ac:dyDescent="0.4">
      <c r="B1624" s="30">
        <f t="shared" si="155"/>
        <v>1623</v>
      </c>
      <c r="C1624" s="2" t="s">
        <v>518</v>
      </c>
      <c r="D1624" s="2" t="s">
        <v>518</v>
      </c>
      <c r="E1624" s="2">
        <v>1103</v>
      </c>
      <c r="F1624" s="2" t="s">
        <v>1273</v>
      </c>
      <c r="G1624" s="2">
        <v>1676</v>
      </c>
      <c r="H1624" s="2">
        <v>18</v>
      </c>
      <c r="I1624" s="2" t="s">
        <v>1446</v>
      </c>
      <c r="J1624" s="31">
        <v>42498</v>
      </c>
      <c r="K1624" s="31">
        <v>44347</v>
      </c>
      <c r="L1624" s="31">
        <v>44926</v>
      </c>
      <c r="M1624" s="2">
        <f t="shared" si="150"/>
        <v>580</v>
      </c>
      <c r="N1624" s="2">
        <f>IFERROR(VLOOKUP($G1624,'Breakdown Log'!$B$3:$E$940,2,FALSE),0)</f>
        <v>0</v>
      </c>
      <c r="O1624" s="2">
        <f>IFERROR(VLOOKUP($G1624,'Breakdown Log'!$B$3:$E$940,3,FALSE),0)</f>
        <v>0</v>
      </c>
      <c r="P1624" s="2">
        <f t="shared" si="151"/>
        <v>215</v>
      </c>
      <c r="Q1624" s="2">
        <f t="shared" si="152"/>
        <v>365</v>
      </c>
      <c r="R1624" s="38">
        <f t="shared" si="153"/>
        <v>1.6610958904109587</v>
      </c>
      <c r="S1624" s="76">
        <f t="shared" si="154"/>
        <v>2.82</v>
      </c>
      <c r="T1624" s="38">
        <f>2.82/365*N1624+'Breakdown Log'!$H$28*P1624</f>
        <v>0</v>
      </c>
      <c r="U1624" s="78">
        <f>2.82/365*O1624+'Breakdown Log'!$H$28*Q1624</f>
        <v>0</v>
      </c>
    </row>
    <row r="1625" spans="2:21" ht="14.4" customHeight="1" x14ac:dyDescent="0.4">
      <c r="B1625" s="30">
        <f t="shared" si="155"/>
        <v>1624</v>
      </c>
      <c r="C1625" s="2" t="s">
        <v>518</v>
      </c>
      <c r="D1625" s="2" t="s">
        <v>518</v>
      </c>
      <c r="E1625" s="2">
        <v>1106</v>
      </c>
      <c r="F1625" s="2" t="s">
        <v>1447</v>
      </c>
      <c r="G1625" s="2">
        <v>1677</v>
      </c>
      <c r="H1625" s="2">
        <v>1</v>
      </c>
      <c r="I1625" s="2" t="s">
        <v>2618</v>
      </c>
      <c r="J1625" s="31">
        <v>42406</v>
      </c>
      <c r="K1625" s="31">
        <v>44347</v>
      </c>
      <c r="L1625" s="31">
        <v>44926</v>
      </c>
      <c r="M1625" s="2">
        <f t="shared" si="150"/>
        <v>580</v>
      </c>
      <c r="N1625" s="2">
        <f>IFERROR(VLOOKUP($G1625,'Breakdown Log'!$B$3:$E$940,2,FALSE),0)</f>
        <v>0</v>
      </c>
      <c r="O1625" s="2">
        <f>IFERROR(VLOOKUP($G1625,'Breakdown Log'!$B$3:$E$940,3,FALSE),0)</f>
        <v>0</v>
      </c>
      <c r="P1625" s="2">
        <f t="shared" si="151"/>
        <v>215</v>
      </c>
      <c r="Q1625" s="2">
        <f t="shared" si="152"/>
        <v>365</v>
      </c>
      <c r="R1625" s="38">
        <f t="shared" si="153"/>
        <v>1.6610958904109587</v>
      </c>
      <c r="S1625" s="76">
        <f t="shared" si="154"/>
        <v>2.82</v>
      </c>
      <c r="T1625" s="38">
        <f>2.82/365*N1625+'Breakdown Log'!$H$28*P1625</f>
        <v>0</v>
      </c>
      <c r="U1625" s="78">
        <f>2.82/365*O1625+'Breakdown Log'!$H$28*Q1625</f>
        <v>0</v>
      </c>
    </row>
    <row r="1626" spans="2:21" ht="14.4" customHeight="1" x14ac:dyDescent="0.4">
      <c r="B1626" s="30">
        <f t="shared" si="155"/>
        <v>1625</v>
      </c>
      <c r="C1626" s="2" t="s">
        <v>518</v>
      </c>
      <c r="D1626" s="2" t="s">
        <v>518</v>
      </c>
      <c r="E1626" s="2">
        <v>1106</v>
      </c>
      <c r="F1626" s="2" t="s">
        <v>1447</v>
      </c>
      <c r="G1626" s="2">
        <v>1678</v>
      </c>
      <c r="H1626" s="2">
        <v>2</v>
      </c>
      <c r="I1626" s="2" t="s">
        <v>2621</v>
      </c>
      <c r="J1626" s="31">
        <v>42430</v>
      </c>
      <c r="K1626" s="31">
        <v>44347</v>
      </c>
      <c r="L1626" s="31">
        <v>44926</v>
      </c>
      <c r="M1626" s="2">
        <f t="shared" si="150"/>
        <v>580</v>
      </c>
      <c r="N1626" s="2">
        <f>IFERROR(VLOOKUP($G1626,'Breakdown Log'!$B$3:$E$940,2,FALSE),0)</f>
        <v>215</v>
      </c>
      <c r="O1626" s="2">
        <f>IFERROR(VLOOKUP($G1626,'Breakdown Log'!$B$3:$E$940,3,FALSE),0)</f>
        <v>365</v>
      </c>
      <c r="P1626" s="2">
        <f t="shared" si="151"/>
        <v>0</v>
      </c>
      <c r="Q1626" s="2">
        <f t="shared" si="152"/>
        <v>0</v>
      </c>
      <c r="R1626" s="38">
        <f t="shared" si="153"/>
        <v>1.6610958904109587</v>
      </c>
      <c r="S1626" s="76">
        <f t="shared" si="154"/>
        <v>2.82</v>
      </c>
      <c r="T1626" s="38">
        <f>2.82/365*N1626+'Breakdown Log'!$H$28*P1626</f>
        <v>1.6610958904109587</v>
      </c>
      <c r="U1626" s="78">
        <f>2.82/365*O1626+'Breakdown Log'!$H$28*Q1626</f>
        <v>2.82</v>
      </c>
    </row>
    <row r="1627" spans="2:21" ht="14.4" customHeight="1" x14ac:dyDescent="0.4">
      <c r="B1627" s="30">
        <f t="shared" si="155"/>
        <v>1626</v>
      </c>
      <c r="C1627" s="2" t="s">
        <v>518</v>
      </c>
      <c r="D1627" s="2" t="s">
        <v>518</v>
      </c>
      <c r="E1627" s="2">
        <v>1106</v>
      </c>
      <c r="F1627" s="2" t="s">
        <v>1447</v>
      </c>
      <c r="G1627" s="2">
        <v>1679</v>
      </c>
      <c r="H1627" s="2">
        <v>3</v>
      </c>
      <c r="I1627" s="2" t="s">
        <v>1448</v>
      </c>
      <c r="J1627" s="31">
        <v>42430</v>
      </c>
      <c r="K1627" s="31">
        <v>44347</v>
      </c>
      <c r="L1627" s="31">
        <v>44926</v>
      </c>
      <c r="M1627" s="2">
        <f t="shared" si="150"/>
        <v>580</v>
      </c>
      <c r="N1627" s="2">
        <f>IFERROR(VLOOKUP($G1627,'Breakdown Log'!$B$3:$E$940,2,FALSE),0)</f>
        <v>0</v>
      </c>
      <c r="O1627" s="2">
        <f>IFERROR(VLOOKUP($G1627,'Breakdown Log'!$B$3:$E$940,3,FALSE),0)</f>
        <v>0</v>
      </c>
      <c r="P1627" s="2">
        <f t="shared" si="151"/>
        <v>215</v>
      </c>
      <c r="Q1627" s="2">
        <f t="shared" si="152"/>
        <v>365</v>
      </c>
      <c r="R1627" s="38">
        <f t="shared" si="153"/>
        <v>1.6610958904109587</v>
      </c>
      <c r="S1627" s="76">
        <f t="shared" si="154"/>
        <v>2.82</v>
      </c>
      <c r="T1627" s="38">
        <f>2.82/365*N1627+'Breakdown Log'!$H$28*P1627</f>
        <v>0</v>
      </c>
      <c r="U1627" s="78">
        <f>2.82/365*O1627+'Breakdown Log'!$H$28*Q1627</f>
        <v>0</v>
      </c>
    </row>
    <row r="1628" spans="2:21" ht="14.4" customHeight="1" x14ac:dyDescent="0.4">
      <c r="B1628" s="30">
        <f t="shared" si="155"/>
        <v>1627</v>
      </c>
      <c r="C1628" s="2" t="s">
        <v>518</v>
      </c>
      <c r="D1628" s="2" t="s">
        <v>518</v>
      </c>
      <c r="E1628" s="2">
        <v>1106</v>
      </c>
      <c r="F1628" s="2" t="s">
        <v>1447</v>
      </c>
      <c r="G1628" s="2">
        <v>1680</v>
      </c>
      <c r="H1628" s="2">
        <v>4</v>
      </c>
      <c r="I1628" s="2" t="s">
        <v>1449</v>
      </c>
      <c r="J1628" s="31">
        <v>42431</v>
      </c>
      <c r="K1628" s="31">
        <v>44347</v>
      </c>
      <c r="L1628" s="31">
        <v>44926</v>
      </c>
      <c r="M1628" s="2">
        <f t="shared" si="150"/>
        <v>580</v>
      </c>
      <c r="N1628" s="2">
        <f>IFERROR(VLOOKUP($G1628,'Breakdown Log'!$B$3:$E$940,2,FALSE),0)</f>
        <v>215</v>
      </c>
      <c r="O1628" s="2">
        <f>IFERROR(VLOOKUP($G1628,'Breakdown Log'!$B$3:$E$940,3,FALSE),0)</f>
        <v>365</v>
      </c>
      <c r="P1628" s="2">
        <f t="shared" si="151"/>
        <v>0</v>
      </c>
      <c r="Q1628" s="2">
        <f t="shared" si="152"/>
        <v>0</v>
      </c>
      <c r="R1628" s="38">
        <f t="shared" si="153"/>
        <v>1.6610958904109587</v>
      </c>
      <c r="S1628" s="76">
        <f t="shared" si="154"/>
        <v>2.82</v>
      </c>
      <c r="T1628" s="38">
        <f>2.82/365*N1628+'Breakdown Log'!$H$28*P1628</f>
        <v>1.6610958904109587</v>
      </c>
      <c r="U1628" s="78">
        <f>2.82/365*O1628+'Breakdown Log'!$H$28*Q1628</f>
        <v>2.82</v>
      </c>
    </row>
    <row r="1629" spans="2:21" ht="14.4" customHeight="1" x14ac:dyDescent="0.4">
      <c r="B1629" s="30">
        <f t="shared" si="155"/>
        <v>1628</v>
      </c>
      <c r="C1629" s="2" t="s">
        <v>518</v>
      </c>
      <c r="D1629" s="2" t="s">
        <v>518</v>
      </c>
      <c r="E1629" s="2">
        <v>1106</v>
      </c>
      <c r="F1629" s="2" t="s">
        <v>1447</v>
      </c>
      <c r="G1629" s="2">
        <v>1681</v>
      </c>
      <c r="H1629" s="2">
        <v>5</v>
      </c>
      <c r="I1629" s="2" t="s">
        <v>2622</v>
      </c>
      <c r="J1629" s="31">
        <v>42430</v>
      </c>
      <c r="K1629" s="31">
        <v>44347</v>
      </c>
      <c r="L1629" s="31">
        <v>44926</v>
      </c>
      <c r="M1629" s="2">
        <f t="shared" si="150"/>
        <v>580</v>
      </c>
      <c r="N1629" s="2">
        <f>IFERROR(VLOOKUP($G1629,'Breakdown Log'!$B$3:$E$940,2,FALSE),0)</f>
        <v>0</v>
      </c>
      <c r="O1629" s="2">
        <f>IFERROR(VLOOKUP($G1629,'Breakdown Log'!$B$3:$E$940,3,FALSE),0)</f>
        <v>0</v>
      </c>
      <c r="P1629" s="2">
        <f t="shared" si="151"/>
        <v>215</v>
      </c>
      <c r="Q1629" s="2">
        <f t="shared" si="152"/>
        <v>365</v>
      </c>
      <c r="R1629" s="38">
        <f t="shared" si="153"/>
        <v>1.6610958904109587</v>
      </c>
      <c r="S1629" s="76">
        <f t="shared" si="154"/>
        <v>2.82</v>
      </c>
      <c r="T1629" s="38">
        <f>2.82/365*N1629+'Breakdown Log'!$H$28*P1629</f>
        <v>0</v>
      </c>
      <c r="U1629" s="78">
        <f>2.82/365*O1629+'Breakdown Log'!$H$28*Q1629</f>
        <v>0</v>
      </c>
    </row>
    <row r="1630" spans="2:21" ht="14.4" customHeight="1" x14ac:dyDescent="0.4">
      <c r="B1630" s="30">
        <f t="shared" si="155"/>
        <v>1629</v>
      </c>
      <c r="C1630" s="2" t="s">
        <v>518</v>
      </c>
      <c r="D1630" s="2" t="s">
        <v>518</v>
      </c>
      <c r="E1630" s="2">
        <v>1106</v>
      </c>
      <c r="F1630" s="2" t="s">
        <v>1447</v>
      </c>
      <c r="G1630" s="2">
        <v>1682</v>
      </c>
      <c r="H1630" s="2">
        <v>6</v>
      </c>
      <c r="I1630" s="2" t="s">
        <v>1450</v>
      </c>
      <c r="J1630" s="31">
        <v>42430</v>
      </c>
      <c r="K1630" s="31">
        <v>44347</v>
      </c>
      <c r="L1630" s="31">
        <v>44926</v>
      </c>
      <c r="M1630" s="2">
        <f t="shared" si="150"/>
        <v>580</v>
      </c>
      <c r="N1630" s="2">
        <f>IFERROR(VLOOKUP($G1630,'Breakdown Log'!$B$3:$E$940,2,FALSE),0)</f>
        <v>0</v>
      </c>
      <c r="O1630" s="2">
        <f>IFERROR(VLOOKUP($G1630,'Breakdown Log'!$B$3:$E$940,3,FALSE),0)</f>
        <v>0</v>
      </c>
      <c r="P1630" s="2">
        <f t="shared" si="151"/>
        <v>215</v>
      </c>
      <c r="Q1630" s="2">
        <f t="shared" si="152"/>
        <v>365</v>
      </c>
      <c r="R1630" s="38">
        <f t="shared" si="153"/>
        <v>1.6610958904109587</v>
      </c>
      <c r="S1630" s="76">
        <f t="shared" si="154"/>
        <v>2.82</v>
      </c>
      <c r="T1630" s="38">
        <f>2.82/365*N1630+'Breakdown Log'!$H$28*P1630</f>
        <v>0</v>
      </c>
      <c r="U1630" s="78">
        <f>2.82/365*O1630+'Breakdown Log'!$H$28*Q1630</f>
        <v>0</v>
      </c>
    </row>
    <row r="1631" spans="2:21" ht="14.4" customHeight="1" x14ac:dyDescent="0.4">
      <c r="B1631" s="30">
        <f t="shared" si="155"/>
        <v>1630</v>
      </c>
      <c r="C1631" s="2" t="s">
        <v>518</v>
      </c>
      <c r="D1631" s="2" t="s">
        <v>518</v>
      </c>
      <c r="E1631" s="2">
        <v>1106</v>
      </c>
      <c r="F1631" s="2" t="s">
        <v>1447</v>
      </c>
      <c r="G1631" s="2">
        <v>1683</v>
      </c>
      <c r="H1631" s="2">
        <v>7</v>
      </c>
      <c r="I1631" s="2" t="s">
        <v>2635</v>
      </c>
      <c r="J1631" s="31">
        <v>42488</v>
      </c>
      <c r="K1631" s="31">
        <v>44347</v>
      </c>
      <c r="L1631" s="31">
        <v>44926</v>
      </c>
      <c r="M1631" s="2">
        <f t="shared" si="150"/>
        <v>580</v>
      </c>
      <c r="N1631" s="2">
        <f>IFERROR(VLOOKUP($G1631,'Breakdown Log'!$B$3:$E$940,2,FALSE),0)</f>
        <v>0</v>
      </c>
      <c r="O1631" s="2">
        <f>IFERROR(VLOOKUP($G1631,'Breakdown Log'!$B$3:$E$940,3,FALSE),0)</f>
        <v>0</v>
      </c>
      <c r="P1631" s="2">
        <f t="shared" si="151"/>
        <v>215</v>
      </c>
      <c r="Q1631" s="2">
        <f t="shared" si="152"/>
        <v>365</v>
      </c>
      <c r="R1631" s="38">
        <f t="shared" si="153"/>
        <v>1.6610958904109587</v>
      </c>
      <c r="S1631" s="76">
        <f t="shared" si="154"/>
        <v>2.82</v>
      </c>
      <c r="T1631" s="38">
        <f>2.82/365*N1631+'Breakdown Log'!$H$28*P1631</f>
        <v>0</v>
      </c>
      <c r="U1631" s="78">
        <f>2.82/365*O1631+'Breakdown Log'!$H$28*Q1631</f>
        <v>0</v>
      </c>
    </row>
    <row r="1632" spans="2:21" ht="14.4" customHeight="1" x14ac:dyDescent="0.4">
      <c r="B1632" s="30">
        <f t="shared" si="155"/>
        <v>1631</v>
      </c>
      <c r="C1632" s="2" t="s">
        <v>518</v>
      </c>
      <c r="D1632" s="2" t="s">
        <v>518</v>
      </c>
      <c r="E1632" s="2">
        <v>1106</v>
      </c>
      <c r="F1632" s="2" t="s">
        <v>1447</v>
      </c>
      <c r="G1632" s="2">
        <v>1684</v>
      </c>
      <c r="H1632" s="2">
        <v>8</v>
      </c>
      <c r="I1632" s="2" t="s">
        <v>1452</v>
      </c>
      <c r="J1632" s="31">
        <v>42485</v>
      </c>
      <c r="K1632" s="31">
        <v>44347</v>
      </c>
      <c r="L1632" s="31">
        <v>44926</v>
      </c>
      <c r="M1632" s="2">
        <f t="shared" si="150"/>
        <v>580</v>
      </c>
      <c r="N1632" s="2">
        <f>IFERROR(VLOOKUP($G1632,'Breakdown Log'!$B$3:$E$940,2,FALSE),0)</f>
        <v>0</v>
      </c>
      <c r="O1632" s="2">
        <f>IFERROR(VLOOKUP($G1632,'Breakdown Log'!$B$3:$E$940,3,FALSE),0)</f>
        <v>0</v>
      </c>
      <c r="P1632" s="2">
        <f t="shared" si="151"/>
        <v>215</v>
      </c>
      <c r="Q1632" s="2">
        <f t="shared" si="152"/>
        <v>365</v>
      </c>
      <c r="R1632" s="38">
        <f t="shared" si="153"/>
        <v>1.6610958904109587</v>
      </c>
      <c r="S1632" s="76">
        <f t="shared" si="154"/>
        <v>2.82</v>
      </c>
      <c r="T1632" s="38">
        <f>2.82/365*N1632+'Breakdown Log'!$H$28*P1632</f>
        <v>0</v>
      </c>
      <c r="U1632" s="78">
        <f>2.82/365*O1632+'Breakdown Log'!$H$28*Q1632</f>
        <v>0</v>
      </c>
    </row>
    <row r="1633" spans="2:21" ht="14.4" customHeight="1" x14ac:dyDescent="0.4">
      <c r="B1633" s="30">
        <f t="shared" si="155"/>
        <v>1632</v>
      </c>
      <c r="C1633" s="2" t="s">
        <v>518</v>
      </c>
      <c r="D1633" s="2" t="s">
        <v>518</v>
      </c>
      <c r="E1633" s="2">
        <v>1106</v>
      </c>
      <c r="F1633" s="2" t="s">
        <v>1447</v>
      </c>
      <c r="G1633" s="2">
        <v>1685</v>
      </c>
      <c r="H1633" s="2">
        <v>9</v>
      </c>
      <c r="I1633" s="2" t="s">
        <v>1453</v>
      </c>
      <c r="J1633" s="31">
        <v>42430</v>
      </c>
      <c r="K1633" s="31">
        <v>44347</v>
      </c>
      <c r="L1633" s="31">
        <v>44926</v>
      </c>
      <c r="M1633" s="2">
        <f t="shared" si="150"/>
        <v>580</v>
      </c>
      <c r="N1633" s="2">
        <f>IFERROR(VLOOKUP($G1633,'Breakdown Log'!$B$3:$E$940,2,FALSE),0)</f>
        <v>0</v>
      </c>
      <c r="O1633" s="2">
        <f>IFERROR(VLOOKUP($G1633,'Breakdown Log'!$B$3:$E$940,3,FALSE),0)</f>
        <v>0</v>
      </c>
      <c r="P1633" s="2">
        <f t="shared" si="151"/>
        <v>215</v>
      </c>
      <c r="Q1633" s="2">
        <f t="shared" si="152"/>
        <v>365</v>
      </c>
      <c r="R1633" s="38">
        <f t="shared" si="153"/>
        <v>1.6610958904109587</v>
      </c>
      <c r="S1633" s="76">
        <f t="shared" si="154"/>
        <v>2.82</v>
      </c>
      <c r="T1633" s="38">
        <f>2.82/365*N1633+'Breakdown Log'!$H$28*P1633</f>
        <v>0</v>
      </c>
      <c r="U1633" s="78">
        <f>2.82/365*O1633+'Breakdown Log'!$H$28*Q1633</f>
        <v>0</v>
      </c>
    </row>
    <row r="1634" spans="2:21" ht="14.4" customHeight="1" x14ac:dyDescent="0.4">
      <c r="B1634" s="30">
        <f t="shared" si="155"/>
        <v>1633</v>
      </c>
      <c r="C1634" s="2" t="s">
        <v>518</v>
      </c>
      <c r="D1634" s="2" t="s">
        <v>518</v>
      </c>
      <c r="E1634" s="2">
        <v>1106</v>
      </c>
      <c r="F1634" s="2" t="s">
        <v>1447</v>
      </c>
      <c r="G1634" s="2">
        <v>1686</v>
      </c>
      <c r="H1634" s="2">
        <v>10</v>
      </c>
      <c r="I1634" s="2" t="s">
        <v>2633</v>
      </c>
      <c r="J1634" s="31">
        <v>42484</v>
      </c>
      <c r="K1634" s="31">
        <v>44347</v>
      </c>
      <c r="L1634" s="31">
        <v>44926</v>
      </c>
      <c r="M1634" s="2">
        <f t="shared" si="150"/>
        <v>580</v>
      </c>
      <c r="N1634" s="2">
        <f>IFERROR(VLOOKUP($G1634,'Breakdown Log'!$B$3:$E$940,2,FALSE),0)</f>
        <v>0</v>
      </c>
      <c r="O1634" s="2">
        <f>IFERROR(VLOOKUP($G1634,'Breakdown Log'!$B$3:$E$940,3,FALSE),0)</f>
        <v>0</v>
      </c>
      <c r="P1634" s="2">
        <f t="shared" si="151"/>
        <v>215</v>
      </c>
      <c r="Q1634" s="2">
        <f t="shared" si="152"/>
        <v>365</v>
      </c>
      <c r="R1634" s="38">
        <f t="shared" si="153"/>
        <v>1.6610958904109587</v>
      </c>
      <c r="S1634" s="76">
        <f t="shared" si="154"/>
        <v>2.82</v>
      </c>
      <c r="T1634" s="38">
        <f>2.82/365*N1634+'Breakdown Log'!$H$28*P1634</f>
        <v>0</v>
      </c>
      <c r="U1634" s="78">
        <f>2.82/365*O1634+'Breakdown Log'!$H$28*Q1634</f>
        <v>0</v>
      </c>
    </row>
    <row r="1635" spans="2:21" ht="14.4" customHeight="1" x14ac:dyDescent="0.4">
      <c r="B1635" s="30">
        <f t="shared" si="155"/>
        <v>1634</v>
      </c>
      <c r="C1635" s="2" t="s">
        <v>518</v>
      </c>
      <c r="D1635" s="2" t="s">
        <v>518</v>
      </c>
      <c r="E1635" s="2">
        <v>1106</v>
      </c>
      <c r="F1635" s="2" t="s">
        <v>1447</v>
      </c>
      <c r="G1635" s="2">
        <v>1687</v>
      </c>
      <c r="H1635" s="2">
        <v>11</v>
      </c>
      <c r="I1635" s="2" t="s">
        <v>1455</v>
      </c>
      <c r="J1635" s="31">
        <v>42420</v>
      </c>
      <c r="K1635" s="31">
        <v>44347</v>
      </c>
      <c r="L1635" s="31">
        <v>44926</v>
      </c>
      <c r="M1635" s="2">
        <f t="shared" si="150"/>
        <v>580</v>
      </c>
      <c r="N1635" s="2">
        <f>IFERROR(VLOOKUP($G1635,'Breakdown Log'!$B$3:$E$940,2,FALSE),0)</f>
        <v>0</v>
      </c>
      <c r="O1635" s="2">
        <f>IFERROR(VLOOKUP($G1635,'Breakdown Log'!$B$3:$E$940,3,FALSE),0)</f>
        <v>0</v>
      </c>
      <c r="P1635" s="2">
        <f t="shared" si="151"/>
        <v>215</v>
      </c>
      <c r="Q1635" s="2">
        <f t="shared" si="152"/>
        <v>365</v>
      </c>
      <c r="R1635" s="38">
        <f t="shared" si="153"/>
        <v>1.6610958904109587</v>
      </c>
      <c r="S1635" s="76">
        <f t="shared" si="154"/>
        <v>2.82</v>
      </c>
      <c r="T1635" s="38">
        <f>2.82/365*N1635+'Breakdown Log'!$H$28*P1635</f>
        <v>0</v>
      </c>
      <c r="U1635" s="78">
        <f>2.82/365*O1635+'Breakdown Log'!$H$28*Q1635</f>
        <v>0</v>
      </c>
    </row>
    <row r="1636" spans="2:21" ht="14.4" customHeight="1" x14ac:dyDescent="0.4">
      <c r="B1636" s="30">
        <f t="shared" si="155"/>
        <v>1635</v>
      </c>
      <c r="C1636" s="2" t="s">
        <v>518</v>
      </c>
      <c r="D1636" s="2" t="s">
        <v>518</v>
      </c>
      <c r="E1636" s="2">
        <v>1106</v>
      </c>
      <c r="F1636" s="2" t="s">
        <v>1447</v>
      </c>
      <c r="G1636" s="2">
        <v>1688</v>
      </c>
      <c r="H1636" s="2">
        <v>12</v>
      </c>
      <c r="I1636" s="2" t="s">
        <v>2630</v>
      </c>
      <c r="J1636" s="31">
        <v>42470</v>
      </c>
      <c r="K1636" s="31">
        <v>44347</v>
      </c>
      <c r="L1636" s="31">
        <v>44926</v>
      </c>
      <c r="M1636" s="2">
        <f t="shared" si="150"/>
        <v>580</v>
      </c>
      <c r="N1636" s="2">
        <f>IFERROR(VLOOKUP($G1636,'Breakdown Log'!$B$3:$E$940,2,FALSE),0)</f>
        <v>215</v>
      </c>
      <c r="O1636" s="2">
        <f>IFERROR(VLOOKUP($G1636,'Breakdown Log'!$B$3:$E$940,3,FALSE),0)</f>
        <v>365</v>
      </c>
      <c r="P1636" s="2">
        <f t="shared" si="151"/>
        <v>0</v>
      </c>
      <c r="Q1636" s="2">
        <f t="shared" si="152"/>
        <v>0</v>
      </c>
      <c r="R1636" s="38">
        <f t="shared" si="153"/>
        <v>1.6610958904109587</v>
      </c>
      <c r="S1636" s="76">
        <f t="shared" si="154"/>
        <v>2.82</v>
      </c>
      <c r="T1636" s="38">
        <f>2.82/365*N1636+'Breakdown Log'!$H$28*P1636</f>
        <v>1.6610958904109587</v>
      </c>
      <c r="U1636" s="78">
        <f>2.82/365*O1636+'Breakdown Log'!$H$28*Q1636</f>
        <v>2.82</v>
      </c>
    </row>
    <row r="1637" spans="2:21" ht="14.4" customHeight="1" x14ac:dyDescent="0.4">
      <c r="B1637" s="30">
        <f t="shared" si="155"/>
        <v>1636</v>
      </c>
      <c r="C1637" s="2" t="s">
        <v>3</v>
      </c>
      <c r="D1637" s="2" t="s">
        <v>90</v>
      </c>
      <c r="E1637" s="2">
        <v>963</v>
      </c>
      <c r="F1637" s="2" t="s">
        <v>90</v>
      </c>
      <c r="G1637" s="2">
        <v>1690</v>
      </c>
      <c r="H1637" s="2">
        <v>48</v>
      </c>
      <c r="I1637" s="2" t="s">
        <v>125</v>
      </c>
      <c r="J1637" s="31">
        <v>42859</v>
      </c>
      <c r="K1637" s="31">
        <v>44347</v>
      </c>
      <c r="L1637" s="31">
        <v>44926</v>
      </c>
      <c r="M1637" s="2">
        <f t="shared" si="150"/>
        <v>580</v>
      </c>
      <c r="N1637" s="2">
        <f>IFERROR(VLOOKUP($G1637,'Breakdown Log'!$B$3:$E$940,2,FALSE),0)</f>
        <v>0</v>
      </c>
      <c r="O1637" s="2">
        <f>IFERROR(VLOOKUP($G1637,'Breakdown Log'!$B$3:$E$940,3,FALSE),0)</f>
        <v>0</v>
      </c>
      <c r="P1637" s="2">
        <f t="shared" si="151"/>
        <v>215</v>
      </c>
      <c r="Q1637" s="2">
        <f t="shared" si="152"/>
        <v>365</v>
      </c>
      <c r="R1637" s="38">
        <f t="shared" si="153"/>
        <v>1.6610958904109587</v>
      </c>
      <c r="S1637" s="76">
        <f t="shared" si="154"/>
        <v>2.82</v>
      </c>
      <c r="T1637" s="38">
        <f>2.82/365*N1637+'Breakdown Log'!$H$28*P1637</f>
        <v>0</v>
      </c>
      <c r="U1637" s="78">
        <f>2.82/365*O1637+'Breakdown Log'!$H$28*Q1637</f>
        <v>0</v>
      </c>
    </row>
    <row r="1638" spans="2:21" ht="14.4" customHeight="1" x14ac:dyDescent="0.4">
      <c r="B1638" s="30">
        <f t="shared" si="155"/>
        <v>1637</v>
      </c>
      <c r="C1638" s="2" t="s">
        <v>3</v>
      </c>
      <c r="D1638" s="2" t="s">
        <v>90</v>
      </c>
      <c r="E1638" s="2">
        <v>963</v>
      </c>
      <c r="F1638" s="2" t="s">
        <v>90</v>
      </c>
      <c r="G1638" s="2">
        <v>1691</v>
      </c>
      <c r="H1638" s="2">
        <v>49</v>
      </c>
      <c r="I1638" s="2" t="s">
        <v>1456</v>
      </c>
      <c r="J1638" s="31">
        <v>42835</v>
      </c>
      <c r="K1638" s="31">
        <v>44347</v>
      </c>
      <c r="L1638" s="31">
        <v>44926</v>
      </c>
      <c r="M1638" s="2">
        <f t="shared" si="150"/>
        <v>580</v>
      </c>
      <c r="N1638" s="2">
        <f>IFERROR(VLOOKUP($G1638,'Breakdown Log'!$B$3:$E$940,2,FALSE),0)</f>
        <v>215</v>
      </c>
      <c r="O1638" s="2">
        <f>IFERROR(VLOOKUP($G1638,'Breakdown Log'!$B$3:$E$940,3,FALSE),0)</f>
        <v>365</v>
      </c>
      <c r="P1638" s="2">
        <f t="shared" si="151"/>
        <v>0</v>
      </c>
      <c r="Q1638" s="2">
        <f t="shared" si="152"/>
        <v>0</v>
      </c>
      <c r="R1638" s="38">
        <f t="shared" si="153"/>
        <v>1.6610958904109587</v>
      </c>
      <c r="S1638" s="76">
        <f t="shared" si="154"/>
        <v>2.82</v>
      </c>
      <c r="T1638" s="38">
        <f>2.82/365*N1638+'Breakdown Log'!$H$28*P1638</f>
        <v>1.6610958904109587</v>
      </c>
      <c r="U1638" s="78">
        <f>2.82/365*O1638+'Breakdown Log'!$H$28*Q1638</f>
        <v>2.82</v>
      </c>
    </row>
    <row r="1639" spans="2:21" ht="14.4" customHeight="1" x14ac:dyDescent="0.4">
      <c r="B1639" s="30">
        <f t="shared" si="155"/>
        <v>1638</v>
      </c>
      <c r="C1639" s="2" t="s">
        <v>3</v>
      </c>
      <c r="D1639" s="2" t="s">
        <v>90</v>
      </c>
      <c r="E1639" s="2">
        <v>963</v>
      </c>
      <c r="F1639" s="2" t="s">
        <v>90</v>
      </c>
      <c r="G1639" s="2">
        <v>1692</v>
      </c>
      <c r="H1639" s="2">
        <v>50</v>
      </c>
      <c r="I1639" s="2" t="s">
        <v>1457</v>
      </c>
      <c r="J1639" s="31">
        <v>42857</v>
      </c>
      <c r="K1639" s="31">
        <v>44347</v>
      </c>
      <c r="L1639" s="31">
        <v>44926</v>
      </c>
      <c r="M1639" s="2">
        <f t="shared" si="150"/>
        <v>580</v>
      </c>
      <c r="N1639" s="2">
        <f>IFERROR(VLOOKUP($G1639,'Breakdown Log'!$B$3:$E$940,2,FALSE),0)</f>
        <v>0</v>
      </c>
      <c r="O1639" s="2">
        <f>IFERROR(VLOOKUP($G1639,'Breakdown Log'!$B$3:$E$940,3,FALSE),0)</f>
        <v>0</v>
      </c>
      <c r="P1639" s="2">
        <f t="shared" si="151"/>
        <v>215</v>
      </c>
      <c r="Q1639" s="2">
        <f t="shared" si="152"/>
        <v>365</v>
      </c>
      <c r="R1639" s="38">
        <f t="shared" si="153"/>
        <v>1.6610958904109587</v>
      </c>
      <c r="S1639" s="76">
        <f t="shared" si="154"/>
        <v>2.82</v>
      </c>
      <c r="T1639" s="38">
        <f>2.82/365*N1639+'Breakdown Log'!$H$28*P1639</f>
        <v>0</v>
      </c>
      <c r="U1639" s="78">
        <f>2.82/365*O1639+'Breakdown Log'!$H$28*Q1639</f>
        <v>0</v>
      </c>
    </row>
    <row r="1640" spans="2:21" ht="14.4" customHeight="1" x14ac:dyDescent="0.4">
      <c r="B1640" s="30">
        <f t="shared" si="155"/>
        <v>1639</v>
      </c>
      <c r="C1640" s="2" t="s">
        <v>3</v>
      </c>
      <c r="D1640" s="2" t="s">
        <v>90</v>
      </c>
      <c r="E1640" s="2">
        <v>963</v>
      </c>
      <c r="F1640" s="2" t="s">
        <v>90</v>
      </c>
      <c r="G1640" s="2">
        <v>1693</v>
      </c>
      <c r="H1640" s="2">
        <v>51</v>
      </c>
      <c r="I1640" s="2" t="s">
        <v>1458</v>
      </c>
      <c r="J1640" s="31">
        <v>42915</v>
      </c>
      <c r="K1640" s="31">
        <v>44347</v>
      </c>
      <c r="L1640" s="31">
        <v>44926</v>
      </c>
      <c r="M1640" s="2">
        <f t="shared" si="150"/>
        <v>580</v>
      </c>
      <c r="N1640" s="2">
        <f>IFERROR(VLOOKUP($G1640,'Breakdown Log'!$B$3:$E$940,2,FALSE),0)</f>
        <v>0</v>
      </c>
      <c r="O1640" s="2">
        <f>IFERROR(VLOOKUP($G1640,'Breakdown Log'!$B$3:$E$940,3,FALSE),0)</f>
        <v>0</v>
      </c>
      <c r="P1640" s="2">
        <f t="shared" si="151"/>
        <v>215</v>
      </c>
      <c r="Q1640" s="2">
        <f t="shared" si="152"/>
        <v>365</v>
      </c>
      <c r="R1640" s="38">
        <f t="shared" si="153"/>
        <v>1.6610958904109587</v>
      </c>
      <c r="S1640" s="76">
        <f t="shared" si="154"/>
        <v>2.82</v>
      </c>
      <c r="T1640" s="38">
        <f>2.82/365*N1640+'Breakdown Log'!$H$28*P1640</f>
        <v>0</v>
      </c>
      <c r="U1640" s="78">
        <f>2.82/365*O1640+'Breakdown Log'!$H$28*Q1640</f>
        <v>0</v>
      </c>
    </row>
    <row r="1641" spans="2:21" ht="14.4" customHeight="1" x14ac:dyDescent="0.4">
      <c r="B1641" s="30">
        <f t="shared" si="155"/>
        <v>1640</v>
      </c>
      <c r="C1641" s="2" t="s">
        <v>3</v>
      </c>
      <c r="D1641" s="2" t="s">
        <v>90</v>
      </c>
      <c r="E1641" s="2">
        <v>963</v>
      </c>
      <c r="F1641" s="2" t="s">
        <v>90</v>
      </c>
      <c r="G1641" s="2">
        <v>1694</v>
      </c>
      <c r="H1641" s="2">
        <v>52</v>
      </c>
      <c r="I1641" s="2" t="s">
        <v>1459</v>
      </c>
      <c r="J1641" s="31">
        <v>42915</v>
      </c>
      <c r="K1641" s="31">
        <v>44347</v>
      </c>
      <c r="L1641" s="31">
        <v>44926</v>
      </c>
      <c r="M1641" s="2">
        <f t="shared" si="150"/>
        <v>580</v>
      </c>
      <c r="N1641" s="2">
        <f>IFERROR(VLOOKUP($G1641,'Breakdown Log'!$B$3:$E$940,2,FALSE),0)</f>
        <v>215</v>
      </c>
      <c r="O1641" s="2">
        <f>IFERROR(VLOOKUP($G1641,'Breakdown Log'!$B$3:$E$940,3,FALSE),0)</f>
        <v>365</v>
      </c>
      <c r="P1641" s="2">
        <f t="shared" si="151"/>
        <v>0</v>
      </c>
      <c r="Q1641" s="2">
        <f t="shared" si="152"/>
        <v>0</v>
      </c>
      <c r="R1641" s="38">
        <f t="shared" si="153"/>
        <v>1.6610958904109587</v>
      </c>
      <c r="S1641" s="76">
        <f t="shared" si="154"/>
        <v>2.82</v>
      </c>
      <c r="T1641" s="38">
        <f>2.82/365*N1641+'Breakdown Log'!$H$28*P1641</f>
        <v>1.6610958904109587</v>
      </c>
      <c r="U1641" s="78">
        <f>2.82/365*O1641+'Breakdown Log'!$H$28*Q1641</f>
        <v>2.82</v>
      </c>
    </row>
    <row r="1642" spans="2:21" ht="14.4" customHeight="1" x14ac:dyDescent="0.4">
      <c r="B1642" s="30">
        <f t="shared" si="155"/>
        <v>1641</v>
      </c>
      <c r="C1642" s="2" t="s">
        <v>3</v>
      </c>
      <c r="D1642" s="2" t="s">
        <v>90</v>
      </c>
      <c r="E1642" s="2">
        <v>963</v>
      </c>
      <c r="F1642" s="2" t="s">
        <v>90</v>
      </c>
      <c r="G1642" s="2">
        <v>1695</v>
      </c>
      <c r="H1642" s="2">
        <v>53</v>
      </c>
      <c r="I1642" s="2" t="s">
        <v>1414</v>
      </c>
      <c r="J1642" s="31">
        <v>42908</v>
      </c>
      <c r="K1642" s="31">
        <v>44347</v>
      </c>
      <c r="L1642" s="31">
        <v>44926</v>
      </c>
      <c r="M1642" s="2">
        <f t="shared" si="150"/>
        <v>580</v>
      </c>
      <c r="N1642" s="2">
        <f>IFERROR(VLOOKUP($G1642,'Breakdown Log'!$B$3:$E$940,2,FALSE),0)</f>
        <v>215</v>
      </c>
      <c r="O1642" s="2">
        <f>IFERROR(VLOOKUP($G1642,'Breakdown Log'!$B$3:$E$940,3,FALSE),0)</f>
        <v>365</v>
      </c>
      <c r="P1642" s="2">
        <f t="shared" si="151"/>
        <v>0</v>
      </c>
      <c r="Q1642" s="2">
        <f t="shared" si="152"/>
        <v>0</v>
      </c>
      <c r="R1642" s="38">
        <f t="shared" si="153"/>
        <v>1.6610958904109587</v>
      </c>
      <c r="S1642" s="76">
        <f t="shared" si="154"/>
        <v>2.82</v>
      </c>
      <c r="T1642" s="38">
        <f>2.82/365*N1642+'Breakdown Log'!$H$28*P1642</f>
        <v>1.6610958904109587</v>
      </c>
      <c r="U1642" s="78">
        <f>2.82/365*O1642+'Breakdown Log'!$H$28*Q1642</f>
        <v>2.82</v>
      </c>
    </row>
    <row r="1643" spans="2:21" ht="14.4" customHeight="1" x14ac:dyDescent="0.4">
      <c r="B1643" s="30">
        <f t="shared" si="155"/>
        <v>1642</v>
      </c>
      <c r="C1643" s="2" t="s">
        <v>3</v>
      </c>
      <c r="D1643" s="2" t="s">
        <v>90</v>
      </c>
      <c r="E1643" s="2">
        <v>963</v>
      </c>
      <c r="F1643" s="2" t="s">
        <v>90</v>
      </c>
      <c r="G1643" s="2">
        <v>1696</v>
      </c>
      <c r="H1643" s="2">
        <v>54</v>
      </c>
      <c r="I1643" s="2" t="s">
        <v>1460</v>
      </c>
      <c r="J1643" s="31">
        <v>42866</v>
      </c>
      <c r="K1643" s="31">
        <v>44347</v>
      </c>
      <c r="L1643" s="31">
        <v>44926</v>
      </c>
      <c r="M1643" s="2">
        <f t="shared" si="150"/>
        <v>580</v>
      </c>
      <c r="N1643" s="2">
        <f>IFERROR(VLOOKUP($G1643,'Breakdown Log'!$B$3:$E$940,2,FALSE),0)</f>
        <v>215</v>
      </c>
      <c r="O1643" s="2">
        <f>IFERROR(VLOOKUP($G1643,'Breakdown Log'!$B$3:$E$940,3,FALSE),0)</f>
        <v>365</v>
      </c>
      <c r="P1643" s="2">
        <f t="shared" si="151"/>
        <v>0</v>
      </c>
      <c r="Q1643" s="2">
        <f t="shared" si="152"/>
        <v>0</v>
      </c>
      <c r="R1643" s="38">
        <f t="shared" si="153"/>
        <v>1.6610958904109587</v>
      </c>
      <c r="S1643" s="76">
        <f t="shared" si="154"/>
        <v>2.82</v>
      </c>
      <c r="T1643" s="38">
        <f>2.82/365*N1643+'Breakdown Log'!$H$28*P1643</f>
        <v>1.6610958904109587</v>
      </c>
      <c r="U1643" s="78">
        <f>2.82/365*O1643+'Breakdown Log'!$H$28*Q1643</f>
        <v>2.82</v>
      </c>
    </row>
    <row r="1644" spans="2:21" ht="14.4" customHeight="1" x14ac:dyDescent="0.4">
      <c r="B1644" s="30">
        <f t="shared" si="155"/>
        <v>1643</v>
      </c>
      <c r="C1644" s="2" t="s">
        <v>3</v>
      </c>
      <c r="D1644" s="2" t="s">
        <v>90</v>
      </c>
      <c r="E1644" s="2">
        <v>963</v>
      </c>
      <c r="F1644" s="2" t="s">
        <v>90</v>
      </c>
      <c r="G1644" s="2">
        <v>1697</v>
      </c>
      <c r="H1644" s="2">
        <v>55</v>
      </c>
      <c r="I1644" s="2" t="s">
        <v>1461</v>
      </c>
      <c r="J1644" s="31">
        <v>42858</v>
      </c>
      <c r="K1644" s="31">
        <v>44347</v>
      </c>
      <c r="L1644" s="31">
        <v>44926</v>
      </c>
      <c r="M1644" s="2">
        <f t="shared" si="150"/>
        <v>580</v>
      </c>
      <c r="N1644" s="2">
        <f>IFERROR(VLOOKUP($G1644,'Breakdown Log'!$B$3:$E$940,2,FALSE),0)</f>
        <v>215</v>
      </c>
      <c r="O1644" s="2">
        <f>IFERROR(VLOOKUP($G1644,'Breakdown Log'!$B$3:$E$940,3,FALSE),0)</f>
        <v>365</v>
      </c>
      <c r="P1644" s="2">
        <f t="shared" si="151"/>
        <v>0</v>
      </c>
      <c r="Q1644" s="2">
        <f t="shared" si="152"/>
        <v>0</v>
      </c>
      <c r="R1644" s="38">
        <f t="shared" si="153"/>
        <v>1.6610958904109587</v>
      </c>
      <c r="S1644" s="76">
        <f t="shared" si="154"/>
        <v>2.82</v>
      </c>
      <c r="T1644" s="38">
        <f>2.82/365*N1644+'Breakdown Log'!$H$28*P1644</f>
        <v>1.6610958904109587</v>
      </c>
      <c r="U1644" s="78">
        <f>2.82/365*O1644+'Breakdown Log'!$H$28*Q1644</f>
        <v>2.82</v>
      </c>
    </row>
    <row r="1645" spans="2:21" ht="14.4" customHeight="1" x14ac:dyDescent="0.4">
      <c r="B1645" s="30">
        <f t="shared" si="155"/>
        <v>1644</v>
      </c>
      <c r="C1645" s="2" t="s">
        <v>493</v>
      </c>
      <c r="D1645" s="2" t="s">
        <v>494</v>
      </c>
      <c r="E1645" s="2">
        <v>1100</v>
      </c>
      <c r="F1645" s="2" t="s">
        <v>493</v>
      </c>
      <c r="G1645" s="2">
        <v>1698</v>
      </c>
      <c r="H1645" s="2">
        <v>41</v>
      </c>
      <c r="I1645" s="2" t="s">
        <v>1462</v>
      </c>
      <c r="J1645" s="31">
        <v>42962</v>
      </c>
      <c r="K1645" s="31">
        <v>44347</v>
      </c>
      <c r="L1645" s="31">
        <v>44926</v>
      </c>
      <c r="M1645" s="2">
        <f t="shared" si="150"/>
        <v>580</v>
      </c>
      <c r="N1645" s="2">
        <f>IFERROR(VLOOKUP($G1645,'Breakdown Log'!$B$3:$E$940,2,FALSE),0)</f>
        <v>0</v>
      </c>
      <c r="O1645" s="2">
        <f>IFERROR(VLOOKUP($G1645,'Breakdown Log'!$B$3:$E$940,3,FALSE),0)</f>
        <v>0</v>
      </c>
      <c r="P1645" s="2">
        <f t="shared" si="151"/>
        <v>215</v>
      </c>
      <c r="Q1645" s="2">
        <f t="shared" si="152"/>
        <v>365</v>
      </c>
      <c r="R1645" s="38">
        <f t="shared" si="153"/>
        <v>1.6610958904109587</v>
      </c>
      <c r="S1645" s="76">
        <f t="shared" si="154"/>
        <v>2.82</v>
      </c>
      <c r="T1645" s="38">
        <f>2.82/365*N1645+'Breakdown Log'!$H$28*P1645</f>
        <v>0</v>
      </c>
      <c r="U1645" s="78">
        <f>2.82/365*O1645+'Breakdown Log'!$H$28*Q1645</f>
        <v>0</v>
      </c>
    </row>
    <row r="1646" spans="2:21" ht="14.4" customHeight="1" x14ac:dyDescent="0.4">
      <c r="B1646" s="30">
        <f t="shared" si="155"/>
        <v>1645</v>
      </c>
      <c r="C1646" s="2" t="s">
        <v>493</v>
      </c>
      <c r="D1646" s="2" t="s">
        <v>494</v>
      </c>
      <c r="E1646" s="2">
        <v>1100</v>
      </c>
      <c r="F1646" s="2" t="s">
        <v>493</v>
      </c>
      <c r="G1646" s="2">
        <v>1699</v>
      </c>
      <c r="H1646" s="2">
        <v>42</v>
      </c>
      <c r="I1646" s="2" t="s">
        <v>1463</v>
      </c>
      <c r="J1646" s="31">
        <v>42856</v>
      </c>
      <c r="K1646" s="31">
        <v>44347</v>
      </c>
      <c r="L1646" s="31">
        <v>44926</v>
      </c>
      <c r="M1646" s="2">
        <f t="shared" si="150"/>
        <v>580</v>
      </c>
      <c r="N1646" s="2">
        <f>IFERROR(VLOOKUP($G1646,'Breakdown Log'!$B$3:$E$940,2,FALSE),0)</f>
        <v>0</v>
      </c>
      <c r="O1646" s="2">
        <f>IFERROR(VLOOKUP($G1646,'Breakdown Log'!$B$3:$E$940,3,FALSE),0)</f>
        <v>0</v>
      </c>
      <c r="P1646" s="2">
        <f t="shared" si="151"/>
        <v>215</v>
      </c>
      <c r="Q1646" s="2">
        <f t="shared" si="152"/>
        <v>365</v>
      </c>
      <c r="R1646" s="38">
        <f t="shared" si="153"/>
        <v>1.6610958904109587</v>
      </c>
      <c r="S1646" s="76">
        <f t="shared" si="154"/>
        <v>2.82</v>
      </c>
      <c r="T1646" s="38">
        <f>2.82/365*N1646+'Breakdown Log'!$H$28*P1646</f>
        <v>0</v>
      </c>
      <c r="U1646" s="78">
        <f>2.82/365*O1646+'Breakdown Log'!$H$28*Q1646</f>
        <v>0</v>
      </c>
    </row>
    <row r="1647" spans="2:21" ht="14.4" customHeight="1" x14ac:dyDescent="0.4">
      <c r="B1647" s="30">
        <f t="shared" si="155"/>
        <v>1646</v>
      </c>
      <c r="C1647" s="2" t="s">
        <v>493</v>
      </c>
      <c r="D1647" s="2" t="s">
        <v>494</v>
      </c>
      <c r="E1647" s="2">
        <v>1100</v>
      </c>
      <c r="F1647" s="2" t="s">
        <v>493</v>
      </c>
      <c r="G1647" s="2">
        <v>1700</v>
      </c>
      <c r="H1647" s="2">
        <v>43</v>
      </c>
      <c r="I1647" s="2" t="s">
        <v>1464</v>
      </c>
      <c r="J1647" s="31">
        <v>42856</v>
      </c>
      <c r="K1647" s="31">
        <v>44347</v>
      </c>
      <c r="L1647" s="31">
        <v>44926</v>
      </c>
      <c r="M1647" s="2">
        <f t="shared" si="150"/>
        <v>580</v>
      </c>
      <c r="N1647" s="2">
        <f>IFERROR(VLOOKUP($G1647,'Breakdown Log'!$B$3:$E$940,2,FALSE),0)</f>
        <v>0</v>
      </c>
      <c r="O1647" s="2">
        <f>IFERROR(VLOOKUP($G1647,'Breakdown Log'!$B$3:$E$940,3,FALSE),0)</f>
        <v>0</v>
      </c>
      <c r="P1647" s="2">
        <f t="shared" si="151"/>
        <v>215</v>
      </c>
      <c r="Q1647" s="2">
        <f t="shared" si="152"/>
        <v>365</v>
      </c>
      <c r="R1647" s="38">
        <f t="shared" si="153"/>
        <v>1.6610958904109587</v>
      </c>
      <c r="S1647" s="76">
        <f t="shared" si="154"/>
        <v>2.82</v>
      </c>
      <c r="T1647" s="38">
        <f>2.82/365*N1647+'Breakdown Log'!$H$28*P1647</f>
        <v>0</v>
      </c>
      <c r="U1647" s="78">
        <f>2.82/365*O1647+'Breakdown Log'!$H$28*Q1647</f>
        <v>0</v>
      </c>
    </row>
    <row r="1648" spans="2:21" ht="14.4" customHeight="1" x14ac:dyDescent="0.4">
      <c r="B1648" s="30">
        <f t="shared" si="155"/>
        <v>1647</v>
      </c>
      <c r="C1648" s="2" t="s">
        <v>493</v>
      </c>
      <c r="D1648" s="2" t="s">
        <v>494</v>
      </c>
      <c r="E1648" s="2">
        <v>1100</v>
      </c>
      <c r="F1648" s="2" t="s">
        <v>493</v>
      </c>
      <c r="G1648" s="2">
        <v>1701</v>
      </c>
      <c r="H1648" s="2">
        <v>44</v>
      </c>
      <c r="I1648" s="2" t="s">
        <v>1465</v>
      </c>
      <c r="J1648" s="31">
        <v>42919</v>
      </c>
      <c r="K1648" s="31">
        <v>44347</v>
      </c>
      <c r="L1648" s="31">
        <v>44926</v>
      </c>
      <c r="M1648" s="2">
        <f t="shared" si="150"/>
        <v>580</v>
      </c>
      <c r="N1648" s="2">
        <f>IFERROR(VLOOKUP($G1648,'Breakdown Log'!$B$3:$E$940,2,FALSE),0)</f>
        <v>0</v>
      </c>
      <c r="O1648" s="2">
        <f>IFERROR(VLOOKUP($G1648,'Breakdown Log'!$B$3:$E$940,3,FALSE),0)</f>
        <v>0</v>
      </c>
      <c r="P1648" s="2">
        <f t="shared" si="151"/>
        <v>215</v>
      </c>
      <c r="Q1648" s="2">
        <f t="shared" si="152"/>
        <v>365</v>
      </c>
      <c r="R1648" s="38">
        <f t="shared" si="153"/>
        <v>1.6610958904109587</v>
      </c>
      <c r="S1648" s="76">
        <f t="shared" si="154"/>
        <v>2.82</v>
      </c>
      <c r="T1648" s="38">
        <f>2.82/365*N1648+'Breakdown Log'!$H$28*P1648</f>
        <v>0</v>
      </c>
      <c r="U1648" s="78">
        <f>2.82/365*O1648+'Breakdown Log'!$H$28*Q1648</f>
        <v>0</v>
      </c>
    </row>
    <row r="1649" spans="2:21" ht="14.4" customHeight="1" x14ac:dyDescent="0.4">
      <c r="B1649" s="30">
        <f t="shared" si="155"/>
        <v>1648</v>
      </c>
      <c r="C1649" s="2" t="s">
        <v>493</v>
      </c>
      <c r="D1649" s="2" t="s">
        <v>494</v>
      </c>
      <c r="E1649" s="2">
        <v>1100</v>
      </c>
      <c r="F1649" s="2" t="s">
        <v>493</v>
      </c>
      <c r="G1649" s="2">
        <v>1702</v>
      </c>
      <c r="H1649" s="2">
        <v>45</v>
      </c>
      <c r="I1649" s="2" t="s">
        <v>1466</v>
      </c>
      <c r="J1649" s="31">
        <v>42530</v>
      </c>
      <c r="K1649" s="31">
        <v>44347</v>
      </c>
      <c r="L1649" s="31">
        <v>44926</v>
      </c>
      <c r="M1649" s="2">
        <f t="shared" si="150"/>
        <v>580</v>
      </c>
      <c r="N1649" s="2">
        <f>IFERROR(VLOOKUP($G1649,'Breakdown Log'!$B$3:$E$940,2,FALSE),0)</f>
        <v>52</v>
      </c>
      <c r="O1649" s="2">
        <f>IFERROR(VLOOKUP($G1649,'Breakdown Log'!$B$3:$E$940,3,FALSE),0)</f>
        <v>0</v>
      </c>
      <c r="P1649" s="2">
        <f t="shared" si="151"/>
        <v>163</v>
      </c>
      <c r="Q1649" s="2">
        <f t="shared" si="152"/>
        <v>365</v>
      </c>
      <c r="R1649" s="38">
        <f t="shared" si="153"/>
        <v>1.6610958904109587</v>
      </c>
      <c r="S1649" s="76">
        <f t="shared" si="154"/>
        <v>2.82</v>
      </c>
      <c r="T1649" s="38">
        <f>2.82/365*N1649+'Breakdown Log'!$H$28*P1649</f>
        <v>0.40175342465753422</v>
      </c>
      <c r="U1649" s="78">
        <f>2.82/365*O1649+'Breakdown Log'!$H$28*Q1649</f>
        <v>0</v>
      </c>
    </row>
    <row r="1650" spans="2:21" ht="14.4" customHeight="1" x14ac:dyDescent="0.4">
      <c r="B1650" s="30">
        <f t="shared" si="155"/>
        <v>1649</v>
      </c>
      <c r="C1650" s="2" t="s">
        <v>493</v>
      </c>
      <c r="D1650" s="2" t="s">
        <v>494</v>
      </c>
      <c r="E1650" s="2">
        <v>1100</v>
      </c>
      <c r="F1650" s="2" t="s">
        <v>493</v>
      </c>
      <c r="G1650" s="2">
        <v>1703</v>
      </c>
      <c r="H1650" s="2">
        <v>46</v>
      </c>
      <c r="I1650" s="2" t="s">
        <v>1467</v>
      </c>
      <c r="J1650" s="31">
        <v>42835</v>
      </c>
      <c r="K1650" s="31">
        <v>44347</v>
      </c>
      <c r="L1650" s="31">
        <v>44926</v>
      </c>
      <c r="M1650" s="2">
        <f t="shared" si="150"/>
        <v>580</v>
      </c>
      <c r="N1650" s="2">
        <f>IFERROR(VLOOKUP($G1650,'Breakdown Log'!$B$3:$E$940,2,FALSE),0)</f>
        <v>0</v>
      </c>
      <c r="O1650" s="2">
        <f>IFERROR(VLOOKUP($G1650,'Breakdown Log'!$B$3:$E$940,3,FALSE),0)</f>
        <v>0</v>
      </c>
      <c r="P1650" s="2">
        <f t="shared" si="151"/>
        <v>215</v>
      </c>
      <c r="Q1650" s="2">
        <f t="shared" si="152"/>
        <v>365</v>
      </c>
      <c r="R1650" s="38">
        <f t="shared" si="153"/>
        <v>1.6610958904109587</v>
      </c>
      <c r="S1650" s="76">
        <f t="shared" si="154"/>
        <v>2.82</v>
      </c>
      <c r="T1650" s="38">
        <f>2.82/365*N1650+'Breakdown Log'!$H$28*P1650</f>
        <v>0</v>
      </c>
      <c r="U1650" s="78">
        <f>2.82/365*O1650+'Breakdown Log'!$H$28*Q1650</f>
        <v>0</v>
      </c>
    </row>
    <row r="1651" spans="2:21" ht="14.4" customHeight="1" x14ac:dyDescent="0.4">
      <c r="B1651" s="30">
        <f t="shared" si="155"/>
        <v>1650</v>
      </c>
      <c r="C1651" s="2" t="s">
        <v>493</v>
      </c>
      <c r="D1651" s="2" t="s">
        <v>494</v>
      </c>
      <c r="E1651" s="2">
        <v>1100</v>
      </c>
      <c r="F1651" s="2" t="s">
        <v>493</v>
      </c>
      <c r="G1651" s="2">
        <v>1704</v>
      </c>
      <c r="H1651" s="2">
        <v>47</v>
      </c>
      <c r="I1651" s="2" t="s">
        <v>1468</v>
      </c>
      <c r="J1651" s="31">
        <v>42919</v>
      </c>
      <c r="K1651" s="31">
        <v>44347</v>
      </c>
      <c r="L1651" s="31">
        <v>44926</v>
      </c>
      <c r="M1651" s="2">
        <f t="shared" si="150"/>
        <v>580</v>
      </c>
      <c r="N1651" s="2">
        <f>IFERROR(VLOOKUP($G1651,'Breakdown Log'!$B$3:$E$940,2,FALSE),0)</f>
        <v>0</v>
      </c>
      <c r="O1651" s="2">
        <f>IFERROR(VLOOKUP($G1651,'Breakdown Log'!$B$3:$E$940,3,FALSE),0)</f>
        <v>0</v>
      </c>
      <c r="P1651" s="2">
        <f t="shared" si="151"/>
        <v>215</v>
      </c>
      <c r="Q1651" s="2">
        <f t="shared" si="152"/>
        <v>365</v>
      </c>
      <c r="R1651" s="38">
        <f t="shared" si="153"/>
        <v>1.6610958904109587</v>
      </c>
      <c r="S1651" s="76">
        <f t="shared" si="154"/>
        <v>2.82</v>
      </c>
      <c r="T1651" s="38">
        <f>2.82/365*N1651+'Breakdown Log'!$H$28*P1651</f>
        <v>0</v>
      </c>
      <c r="U1651" s="78">
        <f>2.82/365*O1651+'Breakdown Log'!$H$28*Q1651</f>
        <v>0</v>
      </c>
    </row>
    <row r="1652" spans="2:21" ht="14.4" customHeight="1" x14ac:dyDescent="0.4">
      <c r="B1652" s="30">
        <f t="shared" si="155"/>
        <v>1651</v>
      </c>
      <c r="C1652" s="2" t="s">
        <v>493</v>
      </c>
      <c r="D1652" s="2" t="s">
        <v>494</v>
      </c>
      <c r="E1652" s="2">
        <v>1100</v>
      </c>
      <c r="F1652" s="2" t="s">
        <v>493</v>
      </c>
      <c r="G1652" s="2">
        <v>1705</v>
      </c>
      <c r="H1652" s="2">
        <v>48</v>
      </c>
      <c r="I1652" s="2" t="s">
        <v>345</v>
      </c>
      <c r="J1652" s="31">
        <v>42962</v>
      </c>
      <c r="K1652" s="31">
        <v>44347</v>
      </c>
      <c r="L1652" s="31">
        <v>44926</v>
      </c>
      <c r="M1652" s="2">
        <f t="shared" si="150"/>
        <v>580</v>
      </c>
      <c r="N1652" s="2">
        <f>IFERROR(VLOOKUP($G1652,'Breakdown Log'!$B$3:$E$940,2,FALSE),0)</f>
        <v>0</v>
      </c>
      <c r="O1652" s="2">
        <f>IFERROR(VLOOKUP($G1652,'Breakdown Log'!$B$3:$E$940,3,FALSE),0)</f>
        <v>0</v>
      </c>
      <c r="P1652" s="2">
        <f t="shared" si="151"/>
        <v>215</v>
      </c>
      <c r="Q1652" s="2">
        <f t="shared" si="152"/>
        <v>365</v>
      </c>
      <c r="R1652" s="38">
        <f t="shared" si="153"/>
        <v>1.6610958904109587</v>
      </c>
      <c r="S1652" s="76">
        <f t="shared" si="154"/>
        <v>2.82</v>
      </c>
      <c r="T1652" s="38">
        <f>2.82/365*N1652+'Breakdown Log'!$H$28*P1652</f>
        <v>0</v>
      </c>
      <c r="U1652" s="78">
        <f>2.82/365*O1652+'Breakdown Log'!$H$28*Q1652</f>
        <v>0</v>
      </c>
    </row>
    <row r="1653" spans="2:21" ht="14.4" customHeight="1" x14ac:dyDescent="0.4">
      <c r="B1653" s="30">
        <f t="shared" si="155"/>
        <v>1652</v>
      </c>
      <c r="C1653" s="2" t="s">
        <v>493</v>
      </c>
      <c r="D1653" s="2" t="s">
        <v>494</v>
      </c>
      <c r="E1653" s="2">
        <v>1100</v>
      </c>
      <c r="F1653" s="2" t="s">
        <v>493</v>
      </c>
      <c r="G1653" s="2">
        <v>1706</v>
      </c>
      <c r="H1653" s="2">
        <v>49</v>
      </c>
      <c r="I1653" s="2" t="s">
        <v>1469</v>
      </c>
      <c r="J1653" s="31">
        <v>42882</v>
      </c>
      <c r="K1653" s="31">
        <v>44347</v>
      </c>
      <c r="L1653" s="31">
        <v>44926</v>
      </c>
      <c r="M1653" s="2">
        <f t="shared" si="150"/>
        <v>580</v>
      </c>
      <c r="N1653" s="2">
        <f>IFERROR(VLOOKUP($G1653,'Breakdown Log'!$B$3:$E$940,2,FALSE),0)</f>
        <v>0</v>
      </c>
      <c r="O1653" s="2">
        <f>IFERROR(VLOOKUP($G1653,'Breakdown Log'!$B$3:$E$940,3,FALSE),0)</f>
        <v>0</v>
      </c>
      <c r="P1653" s="2">
        <f t="shared" si="151"/>
        <v>215</v>
      </c>
      <c r="Q1653" s="2">
        <f t="shared" si="152"/>
        <v>365</v>
      </c>
      <c r="R1653" s="38">
        <f t="shared" si="153"/>
        <v>1.6610958904109587</v>
      </c>
      <c r="S1653" s="76">
        <f t="shared" si="154"/>
        <v>2.82</v>
      </c>
      <c r="T1653" s="38">
        <f>2.82/365*N1653+'Breakdown Log'!$H$28*P1653</f>
        <v>0</v>
      </c>
      <c r="U1653" s="78">
        <f>2.82/365*O1653+'Breakdown Log'!$H$28*Q1653</f>
        <v>0</v>
      </c>
    </row>
    <row r="1654" spans="2:21" ht="14.4" customHeight="1" x14ac:dyDescent="0.4">
      <c r="B1654" s="30">
        <f t="shared" si="155"/>
        <v>1653</v>
      </c>
      <c r="C1654" s="2" t="s">
        <v>493</v>
      </c>
      <c r="D1654" s="2" t="s">
        <v>494</v>
      </c>
      <c r="E1654" s="2">
        <v>1100</v>
      </c>
      <c r="F1654" s="2" t="s">
        <v>493</v>
      </c>
      <c r="G1654" s="2">
        <v>1707</v>
      </c>
      <c r="H1654" s="2">
        <v>50</v>
      </c>
      <c r="I1654" s="2" t="s">
        <v>1470</v>
      </c>
      <c r="J1654" s="31">
        <v>42566</v>
      </c>
      <c r="K1654" s="31">
        <v>44347</v>
      </c>
      <c r="L1654" s="31">
        <v>44926</v>
      </c>
      <c r="M1654" s="2">
        <f t="shared" si="150"/>
        <v>580</v>
      </c>
      <c r="N1654" s="2">
        <f>IFERROR(VLOOKUP($G1654,'Breakdown Log'!$B$3:$E$940,2,FALSE),0)</f>
        <v>31</v>
      </c>
      <c r="O1654" s="2">
        <f>IFERROR(VLOOKUP($G1654,'Breakdown Log'!$B$3:$E$940,3,FALSE),0)</f>
        <v>0</v>
      </c>
      <c r="P1654" s="2">
        <f t="shared" si="151"/>
        <v>184</v>
      </c>
      <c r="Q1654" s="2">
        <f t="shared" si="152"/>
        <v>365</v>
      </c>
      <c r="R1654" s="38">
        <f t="shared" si="153"/>
        <v>1.6610958904109587</v>
      </c>
      <c r="S1654" s="76">
        <f t="shared" si="154"/>
        <v>2.82</v>
      </c>
      <c r="T1654" s="38">
        <f>2.82/365*N1654+'Breakdown Log'!$H$28*P1654</f>
        <v>0.23950684931506847</v>
      </c>
      <c r="U1654" s="78">
        <f>2.82/365*O1654+'Breakdown Log'!$H$28*Q1654</f>
        <v>0</v>
      </c>
    </row>
    <row r="1655" spans="2:21" ht="14.4" customHeight="1" x14ac:dyDescent="0.4">
      <c r="B1655" s="30">
        <f t="shared" si="155"/>
        <v>1654</v>
      </c>
      <c r="C1655" s="2" t="s">
        <v>493</v>
      </c>
      <c r="D1655" s="2" t="s">
        <v>494</v>
      </c>
      <c r="E1655" s="2">
        <v>1100</v>
      </c>
      <c r="F1655" s="2" t="s">
        <v>493</v>
      </c>
      <c r="G1655" s="2">
        <v>1708</v>
      </c>
      <c r="H1655" s="2">
        <v>51</v>
      </c>
      <c r="I1655" s="2" t="s">
        <v>1471</v>
      </c>
      <c r="J1655" s="31">
        <v>42566</v>
      </c>
      <c r="K1655" s="31">
        <v>44347</v>
      </c>
      <c r="L1655" s="31">
        <v>44926</v>
      </c>
      <c r="M1655" s="2">
        <f t="shared" si="150"/>
        <v>580</v>
      </c>
      <c r="N1655" s="2">
        <f>IFERROR(VLOOKUP($G1655,'Breakdown Log'!$B$3:$E$940,2,FALSE),0)</f>
        <v>31</v>
      </c>
      <c r="O1655" s="2">
        <f>IFERROR(VLOOKUP($G1655,'Breakdown Log'!$B$3:$E$940,3,FALSE),0)</f>
        <v>0</v>
      </c>
      <c r="P1655" s="2">
        <f t="shared" si="151"/>
        <v>184</v>
      </c>
      <c r="Q1655" s="2">
        <f t="shared" si="152"/>
        <v>365</v>
      </c>
      <c r="R1655" s="38">
        <f t="shared" si="153"/>
        <v>1.6610958904109587</v>
      </c>
      <c r="S1655" s="76">
        <f t="shared" si="154"/>
        <v>2.82</v>
      </c>
      <c r="T1655" s="38">
        <f>2.82/365*N1655+'Breakdown Log'!$H$28*P1655</f>
        <v>0.23950684931506847</v>
      </c>
      <c r="U1655" s="78">
        <f>2.82/365*O1655+'Breakdown Log'!$H$28*Q1655</f>
        <v>0</v>
      </c>
    </row>
    <row r="1656" spans="2:21" ht="14.4" customHeight="1" x14ac:dyDescent="0.4">
      <c r="B1656" s="30">
        <f t="shared" si="155"/>
        <v>1655</v>
      </c>
      <c r="C1656" s="2" t="s">
        <v>493</v>
      </c>
      <c r="D1656" s="2" t="s">
        <v>494</v>
      </c>
      <c r="E1656" s="2">
        <v>1100</v>
      </c>
      <c r="F1656" s="2" t="s">
        <v>493</v>
      </c>
      <c r="G1656" s="2">
        <v>1709</v>
      </c>
      <c r="H1656" s="2">
        <v>52</v>
      </c>
      <c r="I1656" s="2" t="s">
        <v>1472</v>
      </c>
      <c r="J1656" s="31">
        <v>42860</v>
      </c>
      <c r="K1656" s="31">
        <v>44347</v>
      </c>
      <c r="L1656" s="31">
        <v>44926</v>
      </c>
      <c r="M1656" s="2">
        <f t="shared" si="150"/>
        <v>580</v>
      </c>
      <c r="N1656" s="2">
        <f>IFERROR(VLOOKUP($G1656,'Breakdown Log'!$B$3:$E$940,2,FALSE),0)</f>
        <v>0</v>
      </c>
      <c r="O1656" s="2">
        <f>IFERROR(VLOOKUP($G1656,'Breakdown Log'!$B$3:$E$940,3,FALSE),0)</f>
        <v>0</v>
      </c>
      <c r="P1656" s="2">
        <f t="shared" si="151"/>
        <v>215</v>
      </c>
      <c r="Q1656" s="2">
        <f t="shared" si="152"/>
        <v>365</v>
      </c>
      <c r="R1656" s="38">
        <f t="shared" si="153"/>
        <v>1.6610958904109587</v>
      </c>
      <c r="S1656" s="76">
        <f t="shared" si="154"/>
        <v>2.82</v>
      </c>
      <c r="T1656" s="38">
        <f>2.82/365*N1656+'Breakdown Log'!$H$28*P1656</f>
        <v>0</v>
      </c>
      <c r="U1656" s="78">
        <f>2.82/365*O1656+'Breakdown Log'!$H$28*Q1656</f>
        <v>0</v>
      </c>
    </row>
    <row r="1657" spans="2:21" ht="14.4" customHeight="1" x14ac:dyDescent="0.4">
      <c r="B1657" s="30">
        <f t="shared" si="155"/>
        <v>1656</v>
      </c>
      <c r="C1657" s="2" t="s">
        <v>493</v>
      </c>
      <c r="D1657" s="2" t="s">
        <v>494</v>
      </c>
      <c r="E1657" s="2">
        <v>1100</v>
      </c>
      <c r="F1657" s="2" t="s">
        <v>493</v>
      </c>
      <c r="G1657" s="2">
        <v>1710</v>
      </c>
      <c r="H1657" s="2">
        <v>53</v>
      </c>
      <c r="I1657" s="2" t="s">
        <v>1473</v>
      </c>
      <c r="J1657" s="31">
        <v>42962</v>
      </c>
      <c r="K1657" s="31">
        <v>44347</v>
      </c>
      <c r="L1657" s="31">
        <v>44926</v>
      </c>
      <c r="M1657" s="2">
        <f t="shared" si="150"/>
        <v>580</v>
      </c>
      <c r="N1657" s="2">
        <f>IFERROR(VLOOKUP($G1657,'Breakdown Log'!$B$3:$E$940,2,FALSE),0)</f>
        <v>74</v>
      </c>
      <c r="O1657" s="2">
        <f>IFERROR(VLOOKUP($G1657,'Breakdown Log'!$B$3:$E$940,3,FALSE),0)</f>
        <v>0</v>
      </c>
      <c r="P1657" s="2">
        <f t="shared" si="151"/>
        <v>141</v>
      </c>
      <c r="Q1657" s="2">
        <f t="shared" si="152"/>
        <v>365</v>
      </c>
      <c r="R1657" s="38">
        <f t="shared" si="153"/>
        <v>1.6610958904109587</v>
      </c>
      <c r="S1657" s="76">
        <f t="shared" si="154"/>
        <v>2.82</v>
      </c>
      <c r="T1657" s="38">
        <f>2.82/365*N1657+'Breakdown Log'!$H$28*P1657</f>
        <v>0.57172602739726019</v>
      </c>
      <c r="U1657" s="78">
        <f>2.82/365*O1657+'Breakdown Log'!$H$28*Q1657</f>
        <v>0</v>
      </c>
    </row>
    <row r="1658" spans="2:21" ht="14.4" customHeight="1" x14ac:dyDescent="0.4">
      <c r="B1658" s="30">
        <f t="shared" si="155"/>
        <v>1657</v>
      </c>
      <c r="C1658" s="2" t="s">
        <v>493</v>
      </c>
      <c r="D1658" s="2" t="s">
        <v>494</v>
      </c>
      <c r="E1658" s="2">
        <v>1100</v>
      </c>
      <c r="F1658" s="2" t="s">
        <v>493</v>
      </c>
      <c r="G1658" s="2">
        <v>1711</v>
      </c>
      <c r="H1658" s="2">
        <v>54</v>
      </c>
      <c r="I1658" s="2" t="s">
        <v>1474</v>
      </c>
      <c r="J1658" s="31">
        <v>42886</v>
      </c>
      <c r="K1658" s="31">
        <v>44347</v>
      </c>
      <c r="L1658" s="31">
        <v>44926</v>
      </c>
      <c r="M1658" s="2">
        <f t="shared" si="150"/>
        <v>580</v>
      </c>
      <c r="N1658" s="2">
        <f>IFERROR(VLOOKUP($G1658,'Breakdown Log'!$B$3:$E$940,2,FALSE),0)</f>
        <v>0</v>
      </c>
      <c r="O1658" s="2">
        <f>IFERROR(VLOOKUP($G1658,'Breakdown Log'!$B$3:$E$940,3,FALSE),0)</f>
        <v>0</v>
      </c>
      <c r="P1658" s="2">
        <f t="shared" si="151"/>
        <v>215</v>
      </c>
      <c r="Q1658" s="2">
        <f t="shared" si="152"/>
        <v>365</v>
      </c>
      <c r="R1658" s="38">
        <f t="shared" si="153"/>
        <v>1.6610958904109587</v>
      </c>
      <c r="S1658" s="76">
        <f t="shared" si="154"/>
        <v>2.82</v>
      </c>
      <c r="T1658" s="38">
        <f>2.82/365*N1658+'Breakdown Log'!$H$28*P1658</f>
        <v>0</v>
      </c>
      <c r="U1658" s="78">
        <f>2.82/365*O1658+'Breakdown Log'!$H$28*Q1658</f>
        <v>0</v>
      </c>
    </row>
    <row r="1659" spans="2:21" ht="14.4" customHeight="1" x14ac:dyDescent="0.4">
      <c r="B1659" s="30">
        <f t="shared" si="155"/>
        <v>1658</v>
      </c>
      <c r="C1659" s="2" t="s">
        <v>493</v>
      </c>
      <c r="D1659" s="2" t="s">
        <v>494</v>
      </c>
      <c r="E1659" s="2">
        <v>1100</v>
      </c>
      <c r="F1659" s="2" t="s">
        <v>493</v>
      </c>
      <c r="G1659" s="2">
        <v>1712</v>
      </c>
      <c r="H1659" s="2">
        <v>55</v>
      </c>
      <c r="I1659" s="2" t="s">
        <v>1475</v>
      </c>
      <c r="J1659" s="31">
        <v>42962</v>
      </c>
      <c r="K1659" s="31">
        <v>44347</v>
      </c>
      <c r="L1659" s="31">
        <v>44926</v>
      </c>
      <c r="M1659" s="2">
        <f t="shared" si="150"/>
        <v>580</v>
      </c>
      <c r="N1659" s="2">
        <f>IFERROR(VLOOKUP($G1659,'Breakdown Log'!$B$3:$E$940,2,FALSE),0)</f>
        <v>124</v>
      </c>
      <c r="O1659" s="2">
        <f>IFERROR(VLOOKUP($G1659,'Breakdown Log'!$B$3:$E$940,3,FALSE),0)</f>
        <v>0</v>
      </c>
      <c r="P1659" s="2">
        <f t="shared" si="151"/>
        <v>91</v>
      </c>
      <c r="Q1659" s="2">
        <f t="shared" si="152"/>
        <v>365</v>
      </c>
      <c r="R1659" s="38">
        <f t="shared" si="153"/>
        <v>1.6610958904109587</v>
      </c>
      <c r="S1659" s="76">
        <f t="shared" si="154"/>
        <v>2.82</v>
      </c>
      <c r="T1659" s="38">
        <f>2.82/365*N1659+'Breakdown Log'!$H$28*P1659</f>
        <v>0.95802739726027386</v>
      </c>
      <c r="U1659" s="78">
        <f>2.82/365*O1659+'Breakdown Log'!$H$28*Q1659</f>
        <v>0</v>
      </c>
    </row>
    <row r="1660" spans="2:21" ht="14.4" customHeight="1" x14ac:dyDescent="0.4">
      <c r="B1660" s="30">
        <f t="shared" si="155"/>
        <v>1659</v>
      </c>
      <c r="C1660" s="2" t="s">
        <v>493</v>
      </c>
      <c r="D1660" s="2" t="s">
        <v>494</v>
      </c>
      <c r="E1660" s="2">
        <v>1100</v>
      </c>
      <c r="F1660" s="2" t="s">
        <v>493</v>
      </c>
      <c r="G1660" s="2">
        <v>1713</v>
      </c>
      <c r="H1660" s="2">
        <v>56</v>
      </c>
      <c r="I1660" s="2" t="s">
        <v>1476</v>
      </c>
      <c r="J1660" s="31">
        <v>42860</v>
      </c>
      <c r="K1660" s="31">
        <v>44347</v>
      </c>
      <c r="L1660" s="31">
        <v>44926</v>
      </c>
      <c r="M1660" s="2">
        <f t="shared" si="150"/>
        <v>580</v>
      </c>
      <c r="N1660" s="2">
        <f>IFERROR(VLOOKUP($G1660,'Breakdown Log'!$B$3:$E$940,2,FALSE),0)</f>
        <v>0</v>
      </c>
      <c r="O1660" s="2">
        <f>IFERROR(VLOOKUP($G1660,'Breakdown Log'!$B$3:$E$940,3,FALSE),0)</f>
        <v>0</v>
      </c>
      <c r="P1660" s="2">
        <f t="shared" si="151"/>
        <v>215</v>
      </c>
      <c r="Q1660" s="2">
        <f t="shared" si="152"/>
        <v>365</v>
      </c>
      <c r="R1660" s="38">
        <f t="shared" si="153"/>
        <v>1.6610958904109587</v>
      </c>
      <c r="S1660" s="76">
        <f t="shared" si="154"/>
        <v>2.82</v>
      </c>
      <c r="T1660" s="38">
        <f>2.82/365*N1660+'Breakdown Log'!$H$28*P1660</f>
        <v>0</v>
      </c>
      <c r="U1660" s="78">
        <f>2.82/365*O1660+'Breakdown Log'!$H$28*Q1660</f>
        <v>0</v>
      </c>
    </row>
    <row r="1661" spans="2:21" ht="14.4" customHeight="1" x14ac:dyDescent="0.4">
      <c r="B1661" s="30">
        <f t="shared" si="155"/>
        <v>1660</v>
      </c>
      <c r="C1661" s="2" t="s">
        <v>493</v>
      </c>
      <c r="D1661" s="2" t="s">
        <v>494</v>
      </c>
      <c r="E1661" s="2">
        <v>1100</v>
      </c>
      <c r="F1661" s="2" t="s">
        <v>493</v>
      </c>
      <c r="G1661" s="2">
        <v>1714</v>
      </c>
      <c r="H1661" s="2">
        <v>57</v>
      </c>
      <c r="I1661" s="2" t="s">
        <v>1477</v>
      </c>
      <c r="J1661" s="31">
        <v>42531</v>
      </c>
      <c r="K1661" s="31">
        <v>44347</v>
      </c>
      <c r="L1661" s="31">
        <v>44926</v>
      </c>
      <c r="M1661" s="2">
        <f t="shared" si="150"/>
        <v>580</v>
      </c>
      <c r="N1661" s="2">
        <f>IFERROR(VLOOKUP($G1661,'Breakdown Log'!$B$3:$E$940,2,FALSE),0)</f>
        <v>66</v>
      </c>
      <c r="O1661" s="2">
        <f>IFERROR(VLOOKUP($G1661,'Breakdown Log'!$B$3:$E$940,3,FALSE),0)</f>
        <v>0</v>
      </c>
      <c r="P1661" s="2">
        <f t="shared" si="151"/>
        <v>149</v>
      </c>
      <c r="Q1661" s="2">
        <f t="shared" si="152"/>
        <v>365</v>
      </c>
      <c r="R1661" s="38">
        <f t="shared" si="153"/>
        <v>1.6610958904109587</v>
      </c>
      <c r="S1661" s="76">
        <f t="shared" si="154"/>
        <v>2.82</v>
      </c>
      <c r="T1661" s="38">
        <f>2.82/365*N1661+'Breakdown Log'!$H$28*P1661</f>
        <v>0.50991780821917798</v>
      </c>
      <c r="U1661" s="78">
        <f>2.82/365*O1661+'Breakdown Log'!$H$28*Q1661</f>
        <v>0</v>
      </c>
    </row>
    <row r="1662" spans="2:21" ht="14.4" customHeight="1" x14ac:dyDescent="0.4">
      <c r="B1662" s="30">
        <f t="shared" si="155"/>
        <v>1661</v>
      </c>
      <c r="C1662" s="2" t="s">
        <v>493</v>
      </c>
      <c r="D1662" s="2" t="s">
        <v>494</v>
      </c>
      <c r="E1662" s="2">
        <v>1100</v>
      </c>
      <c r="F1662" s="2" t="s">
        <v>493</v>
      </c>
      <c r="G1662" s="2">
        <v>1715</v>
      </c>
      <c r="H1662" s="2">
        <v>58</v>
      </c>
      <c r="I1662" s="2" t="s">
        <v>1478</v>
      </c>
      <c r="J1662" s="31">
        <v>42948</v>
      </c>
      <c r="K1662" s="31">
        <v>44347</v>
      </c>
      <c r="L1662" s="31">
        <v>44926</v>
      </c>
      <c r="M1662" s="2">
        <f t="shared" si="150"/>
        <v>580</v>
      </c>
      <c r="N1662" s="2">
        <f>IFERROR(VLOOKUP($G1662,'Breakdown Log'!$B$3:$E$940,2,FALSE),0)</f>
        <v>0</v>
      </c>
      <c r="O1662" s="2">
        <f>IFERROR(VLOOKUP($G1662,'Breakdown Log'!$B$3:$E$940,3,FALSE),0)</f>
        <v>0</v>
      </c>
      <c r="P1662" s="2">
        <f t="shared" si="151"/>
        <v>215</v>
      </c>
      <c r="Q1662" s="2">
        <f t="shared" si="152"/>
        <v>365</v>
      </c>
      <c r="R1662" s="38">
        <f t="shared" si="153"/>
        <v>1.6610958904109587</v>
      </c>
      <c r="S1662" s="76">
        <f t="shared" si="154"/>
        <v>2.82</v>
      </c>
      <c r="T1662" s="38">
        <f>2.82/365*N1662+'Breakdown Log'!$H$28*P1662</f>
        <v>0</v>
      </c>
      <c r="U1662" s="78">
        <f>2.82/365*O1662+'Breakdown Log'!$H$28*Q1662</f>
        <v>0</v>
      </c>
    </row>
    <row r="1663" spans="2:21" ht="14.4" customHeight="1" x14ac:dyDescent="0.4">
      <c r="B1663" s="30">
        <f t="shared" si="155"/>
        <v>1662</v>
      </c>
      <c r="C1663" s="2" t="s">
        <v>493</v>
      </c>
      <c r="D1663" s="2" t="s">
        <v>494</v>
      </c>
      <c r="E1663" s="2">
        <v>1100</v>
      </c>
      <c r="F1663" s="2" t="s">
        <v>493</v>
      </c>
      <c r="G1663" s="2">
        <v>1716</v>
      </c>
      <c r="H1663" s="2">
        <v>59</v>
      </c>
      <c r="I1663" s="2" t="s">
        <v>1289</v>
      </c>
      <c r="J1663" s="31">
        <v>42863</v>
      </c>
      <c r="K1663" s="31">
        <v>44347</v>
      </c>
      <c r="L1663" s="31">
        <v>44926</v>
      </c>
      <c r="M1663" s="2">
        <f t="shared" si="150"/>
        <v>580</v>
      </c>
      <c r="N1663" s="2">
        <f>IFERROR(VLOOKUP($G1663,'Breakdown Log'!$B$3:$E$940,2,FALSE),0)</f>
        <v>0</v>
      </c>
      <c r="O1663" s="2">
        <f>IFERROR(VLOOKUP($G1663,'Breakdown Log'!$B$3:$E$940,3,FALSE),0)</f>
        <v>0</v>
      </c>
      <c r="P1663" s="2">
        <f t="shared" si="151"/>
        <v>215</v>
      </c>
      <c r="Q1663" s="2">
        <f t="shared" si="152"/>
        <v>365</v>
      </c>
      <c r="R1663" s="38">
        <f t="shared" si="153"/>
        <v>1.6610958904109587</v>
      </c>
      <c r="S1663" s="76">
        <f t="shared" si="154"/>
        <v>2.82</v>
      </c>
      <c r="T1663" s="38">
        <f>2.82/365*N1663+'Breakdown Log'!$H$28*P1663</f>
        <v>0</v>
      </c>
      <c r="U1663" s="78">
        <f>2.82/365*O1663+'Breakdown Log'!$H$28*Q1663</f>
        <v>0</v>
      </c>
    </row>
    <row r="1664" spans="2:21" ht="14.4" customHeight="1" x14ac:dyDescent="0.4">
      <c r="B1664" s="30">
        <f t="shared" si="155"/>
        <v>1663</v>
      </c>
      <c r="C1664" s="2" t="s">
        <v>493</v>
      </c>
      <c r="D1664" s="2" t="s">
        <v>494</v>
      </c>
      <c r="E1664" s="2">
        <v>1100</v>
      </c>
      <c r="F1664" s="2" t="s">
        <v>493</v>
      </c>
      <c r="G1664" s="2">
        <v>1717</v>
      </c>
      <c r="H1664" s="2">
        <v>60</v>
      </c>
      <c r="I1664" s="2" t="s">
        <v>1479</v>
      </c>
      <c r="J1664" s="31">
        <v>42865</v>
      </c>
      <c r="K1664" s="31">
        <v>44347</v>
      </c>
      <c r="L1664" s="31">
        <v>44926</v>
      </c>
      <c r="M1664" s="2">
        <f t="shared" si="150"/>
        <v>580</v>
      </c>
      <c r="N1664" s="2">
        <f>IFERROR(VLOOKUP($G1664,'Breakdown Log'!$B$3:$E$940,2,FALSE),0)</f>
        <v>0</v>
      </c>
      <c r="O1664" s="2">
        <f>IFERROR(VLOOKUP($G1664,'Breakdown Log'!$B$3:$E$940,3,FALSE),0)</f>
        <v>0</v>
      </c>
      <c r="P1664" s="2">
        <f t="shared" si="151"/>
        <v>215</v>
      </c>
      <c r="Q1664" s="2">
        <f t="shared" si="152"/>
        <v>365</v>
      </c>
      <c r="R1664" s="38">
        <f t="shared" si="153"/>
        <v>1.6610958904109587</v>
      </c>
      <c r="S1664" s="76">
        <f t="shared" si="154"/>
        <v>2.82</v>
      </c>
      <c r="T1664" s="38">
        <f>2.82/365*N1664+'Breakdown Log'!$H$28*P1664</f>
        <v>0</v>
      </c>
      <c r="U1664" s="78">
        <f>2.82/365*O1664+'Breakdown Log'!$H$28*Q1664</f>
        <v>0</v>
      </c>
    </row>
    <row r="1665" spans="2:21" ht="14.4" customHeight="1" x14ac:dyDescent="0.4">
      <c r="B1665" s="30">
        <f t="shared" si="155"/>
        <v>1664</v>
      </c>
      <c r="C1665" s="2" t="s">
        <v>493</v>
      </c>
      <c r="D1665" s="2" t="s">
        <v>494</v>
      </c>
      <c r="E1665" s="2">
        <v>1100</v>
      </c>
      <c r="F1665" s="2" t="s">
        <v>493</v>
      </c>
      <c r="G1665" s="2">
        <v>1718</v>
      </c>
      <c r="H1665" s="2">
        <v>61</v>
      </c>
      <c r="I1665" s="2" t="s">
        <v>1480</v>
      </c>
      <c r="J1665" s="31">
        <v>42867</v>
      </c>
      <c r="K1665" s="31">
        <v>44347</v>
      </c>
      <c r="L1665" s="31">
        <v>44926</v>
      </c>
      <c r="M1665" s="2">
        <f t="shared" si="150"/>
        <v>580</v>
      </c>
      <c r="N1665" s="2">
        <f>IFERROR(VLOOKUP($G1665,'Breakdown Log'!$B$3:$E$940,2,FALSE),0)</f>
        <v>0</v>
      </c>
      <c r="O1665" s="2">
        <f>IFERROR(VLOOKUP($G1665,'Breakdown Log'!$B$3:$E$940,3,FALSE),0)</f>
        <v>0</v>
      </c>
      <c r="P1665" s="2">
        <f t="shared" si="151"/>
        <v>215</v>
      </c>
      <c r="Q1665" s="2">
        <f t="shared" si="152"/>
        <v>365</v>
      </c>
      <c r="R1665" s="38">
        <f t="shared" si="153"/>
        <v>1.6610958904109587</v>
      </c>
      <c r="S1665" s="76">
        <f t="shared" si="154"/>
        <v>2.82</v>
      </c>
      <c r="T1665" s="38">
        <f>2.82/365*N1665+'Breakdown Log'!$H$28*P1665</f>
        <v>0</v>
      </c>
      <c r="U1665" s="78">
        <f>2.82/365*O1665+'Breakdown Log'!$H$28*Q1665</f>
        <v>0</v>
      </c>
    </row>
    <row r="1666" spans="2:21" ht="14.4" customHeight="1" x14ac:dyDescent="0.4">
      <c r="B1666" s="30">
        <f t="shared" si="155"/>
        <v>1665</v>
      </c>
      <c r="C1666" s="2" t="s">
        <v>493</v>
      </c>
      <c r="D1666" s="2" t="s">
        <v>494</v>
      </c>
      <c r="E1666" s="2">
        <v>1100</v>
      </c>
      <c r="F1666" s="2" t="s">
        <v>493</v>
      </c>
      <c r="G1666" s="2">
        <v>1719</v>
      </c>
      <c r="H1666" s="2">
        <v>62</v>
      </c>
      <c r="I1666" s="2" t="s">
        <v>1481</v>
      </c>
      <c r="J1666" s="31">
        <v>42870</v>
      </c>
      <c r="K1666" s="31">
        <v>44347</v>
      </c>
      <c r="L1666" s="31">
        <v>44926</v>
      </c>
      <c r="M1666" s="2">
        <f t="shared" ref="M1666:M1729" si="156">IFERROR(L1666-K1666+1,0)</f>
        <v>580</v>
      </c>
      <c r="N1666" s="2">
        <f>IFERROR(VLOOKUP($G1666,'Breakdown Log'!$B$3:$E$940,2,FALSE),0)</f>
        <v>0</v>
      </c>
      <c r="O1666" s="2">
        <f>IFERROR(VLOOKUP($G1666,'Breakdown Log'!$B$3:$E$940,3,FALSE),0)</f>
        <v>0</v>
      </c>
      <c r="P1666" s="2">
        <f t="shared" si="151"/>
        <v>215</v>
      </c>
      <c r="Q1666" s="2">
        <f t="shared" si="152"/>
        <v>365</v>
      </c>
      <c r="R1666" s="38">
        <f t="shared" si="153"/>
        <v>1.6610958904109587</v>
      </c>
      <c r="S1666" s="76">
        <f t="shared" si="154"/>
        <v>2.82</v>
      </c>
      <c r="T1666" s="38">
        <f>2.82/365*N1666+'Breakdown Log'!$H$28*P1666</f>
        <v>0</v>
      </c>
      <c r="U1666" s="78">
        <f>2.82/365*O1666+'Breakdown Log'!$H$28*Q1666</f>
        <v>0</v>
      </c>
    </row>
    <row r="1667" spans="2:21" ht="14.4" customHeight="1" x14ac:dyDescent="0.4">
      <c r="B1667" s="30">
        <f t="shared" si="155"/>
        <v>1666</v>
      </c>
      <c r="C1667" s="2" t="s">
        <v>493</v>
      </c>
      <c r="D1667" s="2" t="s">
        <v>494</v>
      </c>
      <c r="E1667" s="2">
        <v>1100</v>
      </c>
      <c r="F1667" s="2" t="s">
        <v>493</v>
      </c>
      <c r="G1667" s="2">
        <v>1720</v>
      </c>
      <c r="H1667" s="2">
        <v>63</v>
      </c>
      <c r="I1667" s="2" t="s">
        <v>1482</v>
      </c>
      <c r="J1667" s="31">
        <v>42835</v>
      </c>
      <c r="K1667" s="31">
        <v>44347</v>
      </c>
      <c r="L1667" s="31">
        <v>44926</v>
      </c>
      <c r="M1667" s="2">
        <f t="shared" si="156"/>
        <v>580</v>
      </c>
      <c r="N1667" s="2">
        <f>IFERROR(VLOOKUP($G1667,'Breakdown Log'!$B$3:$E$940,2,FALSE),0)</f>
        <v>0</v>
      </c>
      <c r="O1667" s="2">
        <f>IFERROR(VLOOKUP($G1667,'Breakdown Log'!$B$3:$E$940,3,FALSE),0)</f>
        <v>0</v>
      </c>
      <c r="P1667" s="2">
        <f t="shared" ref="P1667:P1730" si="157">DATE(2021,12,31)-DATE(2021,5,31)+1-N1667</f>
        <v>215</v>
      </c>
      <c r="Q1667" s="2">
        <f t="shared" ref="Q1667:Q1730" si="158">365-O1667</f>
        <v>365</v>
      </c>
      <c r="R1667" s="38">
        <f t="shared" ref="R1667:R1730" si="159">2.82/365*215</f>
        <v>1.6610958904109587</v>
      </c>
      <c r="S1667" s="76">
        <f t="shared" ref="S1667:S1730" si="160">2.82/365*365</f>
        <v>2.82</v>
      </c>
      <c r="T1667" s="38">
        <f>2.82/365*N1667+'Breakdown Log'!$H$28*P1667</f>
        <v>0</v>
      </c>
      <c r="U1667" s="78">
        <f>2.82/365*O1667+'Breakdown Log'!$H$28*Q1667</f>
        <v>0</v>
      </c>
    </row>
    <row r="1668" spans="2:21" ht="14.4" customHeight="1" x14ac:dyDescent="0.4">
      <c r="B1668" s="30">
        <f t="shared" ref="B1668:B1731" si="161">B1667+1</f>
        <v>1667</v>
      </c>
      <c r="C1668" s="2" t="s">
        <v>493</v>
      </c>
      <c r="D1668" s="2" t="s">
        <v>494</v>
      </c>
      <c r="E1668" s="2">
        <v>1100</v>
      </c>
      <c r="F1668" s="2" t="s">
        <v>493</v>
      </c>
      <c r="G1668" s="2">
        <v>1721</v>
      </c>
      <c r="H1668" s="2">
        <v>64</v>
      </c>
      <c r="I1668" s="2" t="s">
        <v>1483</v>
      </c>
      <c r="J1668" s="31">
        <v>42925</v>
      </c>
      <c r="K1668" s="31">
        <v>44347</v>
      </c>
      <c r="L1668" s="31">
        <v>44926</v>
      </c>
      <c r="M1668" s="2">
        <f t="shared" si="156"/>
        <v>580</v>
      </c>
      <c r="N1668" s="2">
        <f>IFERROR(VLOOKUP($G1668,'Breakdown Log'!$B$3:$E$940,2,FALSE),0)</f>
        <v>68</v>
      </c>
      <c r="O1668" s="2">
        <f>IFERROR(VLOOKUP($G1668,'Breakdown Log'!$B$3:$E$940,3,FALSE),0)</f>
        <v>0</v>
      </c>
      <c r="P1668" s="2">
        <f t="shared" si="157"/>
        <v>147</v>
      </c>
      <c r="Q1668" s="2">
        <f t="shared" si="158"/>
        <v>365</v>
      </c>
      <c r="R1668" s="38">
        <f t="shared" si="159"/>
        <v>1.6610958904109587</v>
      </c>
      <c r="S1668" s="76">
        <f t="shared" si="160"/>
        <v>2.82</v>
      </c>
      <c r="T1668" s="38">
        <f>2.82/365*N1668+'Breakdown Log'!$H$28*P1668</f>
        <v>0.52536986301369859</v>
      </c>
      <c r="U1668" s="78">
        <f>2.82/365*O1668+'Breakdown Log'!$H$28*Q1668</f>
        <v>0</v>
      </c>
    </row>
    <row r="1669" spans="2:21" ht="14.4" customHeight="1" x14ac:dyDescent="0.4">
      <c r="B1669" s="30">
        <f t="shared" si="161"/>
        <v>1668</v>
      </c>
      <c r="C1669" s="2" t="s">
        <v>493</v>
      </c>
      <c r="D1669" s="2" t="s">
        <v>494</v>
      </c>
      <c r="E1669" s="2">
        <v>1100</v>
      </c>
      <c r="F1669" s="2" t="s">
        <v>493</v>
      </c>
      <c r="G1669" s="2">
        <v>1722</v>
      </c>
      <c r="H1669" s="2">
        <v>65</v>
      </c>
      <c r="I1669" s="2" t="s">
        <v>359</v>
      </c>
      <c r="J1669" s="31">
        <v>42948</v>
      </c>
      <c r="K1669" s="31">
        <v>44347</v>
      </c>
      <c r="L1669" s="31">
        <v>44926</v>
      </c>
      <c r="M1669" s="2">
        <f t="shared" si="156"/>
        <v>580</v>
      </c>
      <c r="N1669" s="2">
        <f>IFERROR(VLOOKUP($G1669,'Breakdown Log'!$B$3:$E$940,2,FALSE),0)</f>
        <v>0</v>
      </c>
      <c r="O1669" s="2">
        <f>IFERROR(VLOOKUP($G1669,'Breakdown Log'!$B$3:$E$940,3,FALSE),0)</f>
        <v>0</v>
      </c>
      <c r="P1669" s="2">
        <f t="shared" si="157"/>
        <v>215</v>
      </c>
      <c r="Q1669" s="2">
        <f t="shared" si="158"/>
        <v>365</v>
      </c>
      <c r="R1669" s="38">
        <f t="shared" si="159"/>
        <v>1.6610958904109587</v>
      </c>
      <c r="S1669" s="76">
        <f t="shared" si="160"/>
        <v>2.82</v>
      </c>
      <c r="T1669" s="38">
        <f>2.82/365*N1669+'Breakdown Log'!$H$28*P1669</f>
        <v>0</v>
      </c>
      <c r="U1669" s="78">
        <f>2.82/365*O1669+'Breakdown Log'!$H$28*Q1669</f>
        <v>0</v>
      </c>
    </row>
    <row r="1670" spans="2:21" ht="14.4" customHeight="1" x14ac:dyDescent="0.4">
      <c r="B1670" s="30">
        <f t="shared" si="161"/>
        <v>1669</v>
      </c>
      <c r="C1670" s="2" t="s">
        <v>493</v>
      </c>
      <c r="D1670" s="2" t="s">
        <v>494</v>
      </c>
      <c r="E1670" s="2">
        <v>1100</v>
      </c>
      <c r="F1670" s="2" t="s">
        <v>493</v>
      </c>
      <c r="G1670" s="2">
        <v>1723</v>
      </c>
      <c r="H1670" s="2">
        <v>66</v>
      </c>
      <c r="I1670" s="2" t="s">
        <v>1484</v>
      </c>
      <c r="J1670" s="31">
        <v>42658</v>
      </c>
      <c r="K1670" s="31">
        <v>44347</v>
      </c>
      <c r="L1670" s="31">
        <v>44926</v>
      </c>
      <c r="M1670" s="2">
        <f t="shared" si="156"/>
        <v>580</v>
      </c>
      <c r="N1670" s="2">
        <f>IFERROR(VLOOKUP($G1670,'Breakdown Log'!$B$3:$E$940,2,FALSE),0)</f>
        <v>175</v>
      </c>
      <c r="O1670" s="2">
        <f>IFERROR(VLOOKUP($G1670,'Breakdown Log'!$B$3:$E$940,3,FALSE),0)</f>
        <v>365</v>
      </c>
      <c r="P1670" s="2">
        <f t="shared" si="157"/>
        <v>40</v>
      </c>
      <c r="Q1670" s="2">
        <f t="shared" si="158"/>
        <v>0</v>
      </c>
      <c r="R1670" s="38">
        <f t="shared" si="159"/>
        <v>1.6610958904109587</v>
      </c>
      <c r="S1670" s="76">
        <f t="shared" si="160"/>
        <v>2.82</v>
      </c>
      <c r="T1670" s="38">
        <f>2.82/365*N1670+'Breakdown Log'!$H$28*P1670</f>
        <v>1.3520547945205479</v>
      </c>
      <c r="U1670" s="78">
        <f>2.82/365*O1670+'Breakdown Log'!$H$28*Q1670</f>
        <v>2.82</v>
      </c>
    </row>
    <row r="1671" spans="2:21" ht="14.4" customHeight="1" x14ac:dyDescent="0.4">
      <c r="B1671" s="30">
        <f t="shared" si="161"/>
        <v>1670</v>
      </c>
      <c r="C1671" s="2" t="s">
        <v>493</v>
      </c>
      <c r="D1671" s="2" t="s">
        <v>494</v>
      </c>
      <c r="E1671" s="2">
        <v>1100</v>
      </c>
      <c r="F1671" s="2" t="s">
        <v>493</v>
      </c>
      <c r="G1671" s="2">
        <v>1724</v>
      </c>
      <c r="H1671" s="2">
        <v>67</v>
      </c>
      <c r="I1671" s="2" t="s">
        <v>1485</v>
      </c>
      <c r="J1671" s="31">
        <v>42880</v>
      </c>
      <c r="K1671" s="31">
        <v>44347</v>
      </c>
      <c r="L1671" s="31">
        <v>44926</v>
      </c>
      <c r="M1671" s="2">
        <f t="shared" si="156"/>
        <v>580</v>
      </c>
      <c r="N1671" s="2">
        <f>IFERROR(VLOOKUP($G1671,'Breakdown Log'!$B$3:$E$940,2,FALSE),0)</f>
        <v>0</v>
      </c>
      <c r="O1671" s="2">
        <f>IFERROR(VLOOKUP($G1671,'Breakdown Log'!$B$3:$E$940,3,FALSE),0)</f>
        <v>0</v>
      </c>
      <c r="P1671" s="2">
        <f t="shared" si="157"/>
        <v>215</v>
      </c>
      <c r="Q1671" s="2">
        <f t="shared" si="158"/>
        <v>365</v>
      </c>
      <c r="R1671" s="38">
        <f t="shared" si="159"/>
        <v>1.6610958904109587</v>
      </c>
      <c r="S1671" s="76">
        <f t="shared" si="160"/>
        <v>2.82</v>
      </c>
      <c r="T1671" s="38">
        <f>2.82/365*N1671+'Breakdown Log'!$H$28*P1671</f>
        <v>0</v>
      </c>
      <c r="U1671" s="78">
        <f>2.82/365*O1671+'Breakdown Log'!$H$28*Q1671</f>
        <v>0</v>
      </c>
    </row>
    <row r="1672" spans="2:21" ht="14.4" customHeight="1" x14ac:dyDescent="0.4">
      <c r="B1672" s="30">
        <f t="shared" si="161"/>
        <v>1671</v>
      </c>
      <c r="C1672" s="2" t="s">
        <v>493</v>
      </c>
      <c r="D1672" s="2" t="s">
        <v>494</v>
      </c>
      <c r="E1672" s="2">
        <v>1100</v>
      </c>
      <c r="F1672" s="2" t="s">
        <v>493</v>
      </c>
      <c r="G1672" s="2">
        <v>1725</v>
      </c>
      <c r="H1672" s="2">
        <v>68</v>
      </c>
      <c r="I1672" s="2" t="s">
        <v>1486</v>
      </c>
      <c r="J1672" s="31">
        <v>42845</v>
      </c>
      <c r="K1672" s="31">
        <v>44347</v>
      </c>
      <c r="L1672" s="31">
        <v>44926</v>
      </c>
      <c r="M1672" s="2">
        <f t="shared" si="156"/>
        <v>580</v>
      </c>
      <c r="N1672" s="2">
        <f>IFERROR(VLOOKUP($G1672,'Breakdown Log'!$B$3:$E$940,2,FALSE),0)</f>
        <v>64</v>
      </c>
      <c r="O1672" s="2">
        <f>IFERROR(VLOOKUP($G1672,'Breakdown Log'!$B$3:$E$940,3,FALSE),0)</f>
        <v>0</v>
      </c>
      <c r="P1672" s="2">
        <f t="shared" si="157"/>
        <v>151</v>
      </c>
      <c r="Q1672" s="2">
        <f t="shared" si="158"/>
        <v>365</v>
      </c>
      <c r="R1672" s="38">
        <f t="shared" si="159"/>
        <v>1.6610958904109587</v>
      </c>
      <c r="S1672" s="76">
        <f t="shared" si="160"/>
        <v>2.82</v>
      </c>
      <c r="T1672" s="38">
        <f>2.82/365*N1672+'Breakdown Log'!$H$28*P1672</f>
        <v>0.49446575342465748</v>
      </c>
      <c r="U1672" s="78">
        <f>2.82/365*O1672+'Breakdown Log'!$H$28*Q1672</f>
        <v>0</v>
      </c>
    </row>
    <row r="1673" spans="2:21" ht="14.4" customHeight="1" x14ac:dyDescent="0.4">
      <c r="B1673" s="30">
        <f t="shared" si="161"/>
        <v>1672</v>
      </c>
      <c r="C1673" s="2" t="s">
        <v>493</v>
      </c>
      <c r="D1673" s="2" t="s">
        <v>494</v>
      </c>
      <c r="E1673" s="2">
        <v>1100</v>
      </c>
      <c r="F1673" s="2" t="s">
        <v>493</v>
      </c>
      <c r="G1673" s="2">
        <v>1726</v>
      </c>
      <c r="H1673" s="2">
        <v>69</v>
      </c>
      <c r="I1673" s="2" t="s">
        <v>1464</v>
      </c>
      <c r="J1673" s="31">
        <v>42923</v>
      </c>
      <c r="K1673" s="31">
        <v>44347</v>
      </c>
      <c r="L1673" s="31">
        <v>44926</v>
      </c>
      <c r="M1673" s="2">
        <f t="shared" si="156"/>
        <v>580</v>
      </c>
      <c r="N1673" s="2">
        <f>IFERROR(VLOOKUP($G1673,'Breakdown Log'!$B$3:$E$940,2,FALSE),0)</f>
        <v>0</v>
      </c>
      <c r="O1673" s="2">
        <f>IFERROR(VLOOKUP($G1673,'Breakdown Log'!$B$3:$E$940,3,FALSE),0)</f>
        <v>0</v>
      </c>
      <c r="P1673" s="2">
        <f t="shared" si="157"/>
        <v>215</v>
      </c>
      <c r="Q1673" s="2">
        <f t="shared" si="158"/>
        <v>365</v>
      </c>
      <c r="R1673" s="38">
        <f t="shared" si="159"/>
        <v>1.6610958904109587</v>
      </c>
      <c r="S1673" s="76">
        <f t="shared" si="160"/>
        <v>2.82</v>
      </c>
      <c r="T1673" s="38">
        <f>2.82/365*N1673+'Breakdown Log'!$H$28*P1673</f>
        <v>0</v>
      </c>
      <c r="U1673" s="78">
        <f>2.82/365*O1673+'Breakdown Log'!$H$28*Q1673</f>
        <v>0</v>
      </c>
    </row>
    <row r="1674" spans="2:21" ht="14.4" customHeight="1" x14ac:dyDescent="0.4">
      <c r="B1674" s="30">
        <f t="shared" si="161"/>
        <v>1673</v>
      </c>
      <c r="C1674" s="2" t="s">
        <v>493</v>
      </c>
      <c r="D1674" s="2" t="s">
        <v>494</v>
      </c>
      <c r="E1674" s="2">
        <v>1100</v>
      </c>
      <c r="F1674" s="2" t="s">
        <v>493</v>
      </c>
      <c r="G1674" s="2">
        <v>1727</v>
      </c>
      <c r="H1674" s="2">
        <v>70</v>
      </c>
      <c r="I1674" s="2" t="s">
        <v>1487</v>
      </c>
      <c r="J1674" s="31">
        <v>42962</v>
      </c>
      <c r="K1674" s="31">
        <v>44347</v>
      </c>
      <c r="L1674" s="31">
        <v>44926</v>
      </c>
      <c r="M1674" s="2">
        <f t="shared" si="156"/>
        <v>580</v>
      </c>
      <c r="N1674" s="2">
        <f>IFERROR(VLOOKUP($G1674,'Breakdown Log'!$B$3:$E$940,2,FALSE),0)</f>
        <v>0</v>
      </c>
      <c r="O1674" s="2">
        <f>IFERROR(VLOOKUP($G1674,'Breakdown Log'!$B$3:$E$940,3,FALSE),0)</f>
        <v>0</v>
      </c>
      <c r="P1674" s="2">
        <f t="shared" si="157"/>
        <v>215</v>
      </c>
      <c r="Q1674" s="2">
        <f t="shared" si="158"/>
        <v>365</v>
      </c>
      <c r="R1674" s="38">
        <f t="shared" si="159"/>
        <v>1.6610958904109587</v>
      </c>
      <c r="S1674" s="76">
        <f t="shared" si="160"/>
        <v>2.82</v>
      </c>
      <c r="T1674" s="38">
        <f>2.82/365*N1674+'Breakdown Log'!$H$28*P1674</f>
        <v>0</v>
      </c>
      <c r="U1674" s="78">
        <f>2.82/365*O1674+'Breakdown Log'!$H$28*Q1674</f>
        <v>0</v>
      </c>
    </row>
    <row r="1675" spans="2:21" ht="14.4" customHeight="1" x14ac:dyDescent="0.4">
      <c r="B1675" s="30">
        <f t="shared" si="161"/>
        <v>1674</v>
      </c>
      <c r="C1675" s="2" t="s">
        <v>493</v>
      </c>
      <c r="D1675" s="2" t="s">
        <v>494</v>
      </c>
      <c r="E1675" s="2">
        <v>1100</v>
      </c>
      <c r="F1675" s="2" t="s">
        <v>493</v>
      </c>
      <c r="G1675" s="2">
        <v>1728</v>
      </c>
      <c r="H1675" s="2">
        <v>71</v>
      </c>
      <c r="I1675" s="2" t="s">
        <v>1488</v>
      </c>
      <c r="J1675" s="31">
        <v>42920</v>
      </c>
      <c r="K1675" s="31">
        <v>44347</v>
      </c>
      <c r="L1675" s="31">
        <v>44926</v>
      </c>
      <c r="M1675" s="2">
        <f t="shared" si="156"/>
        <v>580</v>
      </c>
      <c r="N1675" s="2">
        <f>IFERROR(VLOOKUP($G1675,'Breakdown Log'!$B$3:$E$940,2,FALSE),0)</f>
        <v>0</v>
      </c>
      <c r="O1675" s="2">
        <f>IFERROR(VLOOKUP($G1675,'Breakdown Log'!$B$3:$E$940,3,FALSE),0)</f>
        <v>0</v>
      </c>
      <c r="P1675" s="2">
        <f t="shared" si="157"/>
        <v>215</v>
      </c>
      <c r="Q1675" s="2">
        <f t="shared" si="158"/>
        <v>365</v>
      </c>
      <c r="R1675" s="38">
        <f t="shared" si="159"/>
        <v>1.6610958904109587</v>
      </c>
      <c r="S1675" s="76">
        <f t="shared" si="160"/>
        <v>2.82</v>
      </c>
      <c r="T1675" s="38">
        <f>2.82/365*N1675+'Breakdown Log'!$H$28*P1675</f>
        <v>0</v>
      </c>
      <c r="U1675" s="78">
        <f>2.82/365*O1675+'Breakdown Log'!$H$28*Q1675</f>
        <v>0</v>
      </c>
    </row>
    <row r="1676" spans="2:21" ht="14.4" customHeight="1" x14ac:dyDescent="0.4">
      <c r="B1676" s="30">
        <f t="shared" si="161"/>
        <v>1675</v>
      </c>
      <c r="C1676" s="2" t="s">
        <v>493</v>
      </c>
      <c r="D1676" s="2" t="s">
        <v>494</v>
      </c>
      <c r="E1676" s="2">
        <v>1100</v>
      </c>
      <c r="F1676" s="2" t="s">
        <v>493</v>
      </c>
      <c r="G1676" s="2">
        <v>1729</v>
      </c>
      <c r="H1676" s="2">
        <v>72</v>
      </c>
      <c r="I1676" s="2" t="s">
        <v>1489</v>
      </c>
      <c r="J1676" s="31">
        <v>42920</v>
      </c>
      <c r="K1676" s="31">
        <v>44347</v>
      </c>
      <c r="L1676" s="31">
        <v>44926</v>
      </c>
      <c r="M1676" s="2">
        <f t="shared" si="156"/>
        <v>580</v>
      </c>
      <c r="N1676" s="2">
        <f>IFERROR(VLOOKUP($G1676,'Breakdown Log'!$B$3:$E$940,2,FALSE),0)</f>
        <v>0</v>
      </c>
      <c r="O1676" s="2">
        <f>IFERROR(VLOOKUP($G1676,'Breakdown Log'!$B$3:$E$940,3,FALSE),0)</f>
        <v>0</v>
      </c>
      <c r="P1676" s="2">
        <f t="shared" si="157"/>
        <v>215</v>
      </c>
      <c r="Q1676" s="2">
        <f t="shared" si="158"/>
        <v>365</v>
      </c>
      <c r="R1676" s="38">
        <f t="shared" si="159"/>
        <v>1.6610958904109587</v>
      </c>
      <c r="S1676" s="76">
        <f t="shared" si="160"/>
        <v>2.82</v>
      </c>
      <c r="T1676" s="38">
        <f>2.82/365*N1676+'Breakdown Log'!$H$28*P1676</f>
        <v>0</v>
      </c>
      <c r="U1676" s="78">
        <f>2.82/365*O1676+'Breakdown Log'!$H$28*Q1676</f>
        <v>0</v>
      </c>
    </row>
    <row r="1677" spans="2:21" ht="14.4" customHeight="1" x14ac:dyDescent="0.4">
      <c r="B1677" s="30">
        <f t="shared" si="161"/>
        <v>1676</v>
      </c>
      <c r="C1677" s="2" t="s">
        <v>493</v>
      </c>
      <c r="D1677" s="2" t="s">
        <v>494</v>
      </c>
      <c r="E1677" s="2">
        <v>1100</v>
      </c>
      <c r="F1677" s="2" t="s">
        <v>493</v>
      </c>
      <c r="G1677" s="2">
        <v>1730</v>
      </c>
      <c r="H1677" s="2">
        <v>73</v>
      </c>
      <c r="I1677" s="2" t="s">
        <v>1490</v>
      </c>
      <c r="J1677" s="31">
        <v>42921</v>
      </c>
      <c r="K1677" s="31">
        <v>44347</v>
      </c>
      <c r="L1677" s="31">
        <v>44926</v>
      </c>
      <c r="M1677" s="2">
        <f t="shared" si="156"/>
        <v>580</v>
      </c>
      <c r="N1677" s="2">
        <f>IFERROR(VLOOKUP($G1677,'Breakdown Log'!$B$3:$E$940,2,FALSE),0)</f>
        <v>0</v>
      </c>
      <c r="O1677" s="2">
        <f>IFERROR(VLOOKUP($G1677,'Breakdown Log'!$B$3:$E$940,3,FALSE),0)</f>
        <v>0</v>
      </c>
      <c r="P1677" s="2">
        <f t="shared" si="157"/>
        <v>215</v>
      </c>
      <c r="Q1677" s="2">
        <f t="shared" si="158"/>
        <v>365</v>
      </c>
      <c r="R1677" s="38">
        <f t="shared" si="159"/>
        <v>1.6610958904109587</v>
      </c>
      <c r="S1677" s="76">
        <f t="shared" si="160"/>
        <v>2.82</v>
      </c>
      <c r="T1677" s="38">
        <f>2.82/365*N1677+'Breakdown Log'!$H$28*P1677</f>
        <v>0</v>
      </c>
      <c r="U1677" s="78">
        <f>2.82/365*O1677+'Breakdown Log'!$H$28*Q1677</f>
        <v>0</v>
      </c>
    </row>
    <row r="1678" spans="2:21" ht="14.4" customHeight="1" x14ac:dyDescent="0.4">
      <c r="B1678" s="30">
        <f t="shared" si="161"/>
        <v>1677</v>
      </c>
      <c r="C1678" s="2" t="s">
        <v>493</v>
      </c>
      <c r="D1678" s="2" t="s">
        <v>494</v>
      </c>
      <c r="E1678" s="2">
        <v>1100</v>
      </c>
      <c r="F1678" s="2" t="s">
        <v>493</v>
      </c>
      <c r="G1678" s="2">
        <v>1731</v>
      </c>
      <c r="H1678" s="2">
        <v>74</v>
      </c>
      <c r="I1678" s="2" t="s">
        <v>1491</v>
      </c>
      <c r="J1678" s="31">
        <v>42921</v>
      </c>
      <c r="K1678" s="31">
        <v>44347</v>
      </c>
      <c r="L1678" s="31">
        <v>44926</v>
      </c>
      <c r="M1678" s="2">
        <f t="shared" si="156"/>
        <v>580</v>
      </c>
      <c r="N1678" s="2">
        <f>IFERROR(VLOOKUP($G1678,'Breakdown Log'!$B$3:$E$940,2,FALSE),0)</f>
        <v>0</v>
      </c>
      <c r="O1678" s="2">
        <f>IFERROR(VLOOKUP($G1678,'Breakdown Log'!$B$3:$E$940,3,FALSE),0)</f>
        <v>0</v>
      </c>
      <c r="P1678" s="2">
        <f t="shared" si="157"/>
        <v>215</v>
      </c>
      <c r="Q1678" s="2">
        <f t="shared" si="158"/>
        <v>365</v>
      </c>
      <c r="R1678" s="38">
        <f t="shared" si="159"/>
        <v>1.6610958904109587</v>
      </c>
      <c r="S1678" s="76">
        <f t="shared" si="160"/>
        <v>2.82</v>
      </c>
      <c r="T1678" s="38">
        <f>2.82/365*N1678+'Breakdown Log'!$H$28*P1678</f>
        <v>0</v>
      </c>
      <c r="U1678" s="78">
        <f>2.82/365*O1678+'Breakdown Log'!$H$28*Q1678</f>
        <v>0</v>
      </c>
    </row>
    <row r="1679" spans="2:21" ht="14.4" customHeight="1" x14ac:dyDescent="0.4">
      <c r="B1679" s="30">
        <f t="shared" si="161"/>
        <v>1678</v>
      </c>
      <c r="C1679" s="2" t="s">
        <v>493</v>
      </c>
      <c r="D1679" s="2" t="s">
        <v>494</v>
      </c>
      <c r="E1679" s="2">
        <v>1100</v>
      </c>
      <c r="F1679" s="2" t="s">
        <v>493</v>
      </c>
      <c r="G1679" s="2">
        <v>1732</v>
      </c>
      <c r="H1679" s="2">
        <v>75</v>
      </c>
      <c r="I1679" s="2" t="s">
        <v>1492</v>
      </c>
      <c r="J1679" s="31">
        <v>42962</v>
      </c>
      <c r="K1679" s="31">
        <v>44347</v>
      </c>
      <c r="L1679" s="31">
        <v>44926</v>
      </c>
      <c r="M1679" s="2">
        <f t="shared" si="156"/>
        <v>580</v>
      </c>
      <c r="N1679" s="2">
        <f>IFERROR(VLOOKUP($G1679,'Breakdown Log'!$B$3:$E$940,2,FALSE),0)</f>
        <v>0</v>
      </c>
      <c r="O1679" s="2">
        <f>IFERROR(VLOOKUP($G1679,'Breakdown Log'!$B$3:$E$940,3,FALSE),0)</f>
        <v>0</v>
      </c>
      <c r="P1679" s="2">
        <f t="shared" si="157"/>
        <v>215</v>
      </c>
      <c r="Q1679" s="2">
        <f t="shared" si="158"/>
        <v>365</v>
      </c>
      <c r="R1679" s="38">
        <f t="shared" si="159"/>
        <v>1.6610958904109587</v>
      </c>
      <c r="S1679" s="76">
        <f t="shared" si="160"/>
        <v>2.82</v>
      </c>
      <c r="T1679" s="38">
        <f>2.82/365*N1679+'Breakdown Log'!$H$28*P1679</f>
        <v>0</v>
      </c>
      <c r="U1679" s="78">
        <f>2.82/365*O1679+'Breakdown Log'!$H$28*Q1679</f>
        <v>0</v>
      </c>
    </row>
    <row r="1680" spans="2:21" ht="14.4" customHeight="1" x14ac:dyDescent="0.4">
      <c r="B1680" s="30">
        <f t="shared" si="161"/>
        <v>1679</v>
      </c>
      <c r="C1680" s="2" t="s">
        <v>493</v>
      </c>
      <c r="D1680" s="2" t="s">
        <v>494</v>
      </c>
      <c r="E1680" s="2">
        <v>1100</v>
      </c>
      <c r="F1680" s="2" t="s">
        <v>493</v>
      </c>
      <c r="G1680" s="2">
        <v>1733</v>
      </c>
      <c r="H1680" s="2">
        <v>76</v>
      </c>
      <c r="I1680" s="2" t="s">
        <v>1493</v>
      </c>
      <c r="J1680" s="31">
        <v>42962</v>
      </c>
      <c r="K1680" s="31">
        <v>44347</v>
      </c>
      <c r="L1680" s="31">
        <v>44926</v>
      </c>
      <c r="M1680" s="2">
        <f t="shared" si="156"/>
        <v>580</v>
      </c>
      <c r="N1680" s="2">
        <f>IFERROR(VLOOKUP($G1680,'Breakdown Log'!$B$3:$E$940,2,FALSE),0)</f>
        <v>0</v>
      </c>
      <c r="O1680" s="2">
        <f>IFERROR(VLOOKUP($G1680,'Breakdown Log'!$B$3:$E$940,3,FALSE),0)</f>
        <v>0</v>
      </c>
      <c r="P1680" s="2">
        <f t="shared" si="157"/>
        <v>215</v>
      </c>
      <c r="Q1680" s="2">
        <f t="shared" si="158"/>
        <v>365</v>
      </c>
      <c r="R1680" s="38">
        <f t="shared" si="159"/>
        <v>1.6610958904109587</v>
      </c>
      <c r="S1680" s="76">
        <f t="shared" si="160"/>
        <v>2.82</v>
      </c>
      <c r="T1680" s="38">
        <f>2.82/365*N1680+'Breakdown Log'!$H$28*P1680</f>
        <v>0</v>
      </c>
      <c r="U1680" s="78">
        <f>2.82/365*O1680+'Breakdown Log'!$H$28*Q1680</f>
        <v>0</v>
      </c>
    </row>
    <row r="1681" spans="2:21" ht="14.4" customHeight="1" x14ac:dyDescent="0.4">
      <c r="B1681" s="30">
        <f t="shared" si="161"/>
        <v>1680</v>
      </c>
      <c r="C1681" s="2" t="s">
        <v>493</v>
      </c>
      <c r="D1681" s="2" t="s">
        <v>494</v>
      </c>
      <c r="E1681" s="2">
        <v>1100</v>
      </c>
      <c r="F1681" s="2" t="s">
        <v>493</v>
      </c>
      <c r="G1681" s="2">
        <v>1734</v>
      </c>
      <c r="H1681" s="2">
        <v>77</v>
      </c>
      <c r="I1681" s="2" t="s">
        <v>1494</v>
      </c>
      <c r="J1681" s="31">
        <v>42962</v>
      </c>
      <c r="K1681" s="31">
        <v>44347</v>
      </c>
      <c r="L1681" s="31">
        <v>44926</v>
      </c>
      <c r="M1681" s="2">
        <f t="shared" si="156"/>
        <v>580</v>
      </c>
      <c r="N1681" s="2">
        <f>IFERROR(VLOOKUP($G1681,'Breakdown Log'!$B$3:$E$940,2,FALSE),0)</f>
        <v>0</v>
      </c>
      <c r="O1681" s="2">
        <f>IFERROR(VLOOKUP($G1681,'Breakdown Log'!$B$3:$E$940,3,FALSE),0)</f>
        <v>0</v>
      </c>
      <c r="P1681" s="2">
        <f t="shared" si="157"/>
        <v>215</v>
      </c>
      <c r="Q1681" s="2">
        <f t="shared" si="158"/>
        <v>365</v>
      </c>
      <c r="R1681" s="38">
        <f t="shared" si="159"/>
        <v>1.6610958904109587</v>
      </c>
      <c r="S1681" s="76">
        <f t="shared" si="160"/>
        <v>2.82</v>
      </c>
      <c r="T1681" s="38">
        <f>2.82/365*N1681+'Breakdown Log'!$H$28*P1681</f>
        <v>0</v>
      </c>
      <c r="U1681" s="78">
        <f>2.82/365*O1681+'Breakdown Log'!$H$28*Q1681</f>
        <v>0</v>
      </c>
    </row>
    <row r="1682" spans="2:21" ht="14.4" customHeight="1" x14ac:dyDescent="0.4">
      <c r="B1682" s="30">
        <f t="shared" si="161"/>
        <v>1681</v>
      </c>
      <c r="C1682" s="2" t="s">
        <v>2599</v>
      </c>
      <c r="D1682" s="2" t="s">
        <v>1344</v>
      </c>
      <c r="E1682" s="2">
        <v>1102</v>
      </c>
      <c r="F1682" s="2" t="s">
        <v>1344</v>
      </c>
      <c r="G1682" s="2">
        <v>1735</v>
      </c>
      <c r="H1682" s="2">
        <v>16</v>
      </c>
      <c r="I1682" s="2" t="s">
        <v>1230</v>
      </c>
      <c r="J1682" s="31">
        <v>42431</v>
      </c>
      <c r="K1682" s="31">
        <v>44347</v>
      </c>
      <c r="L1682" s="31">
        <v>44926</v>
      </c>
      <c r="M1682" s="2">
        <f t="shared" si="156"/>
        <v>580</v>
      </c>
      <c r="N1682" s="2">
        <f>IFERROR(VLOOKUP($G1682,'Breakdown Log'!$B$3:$E$940,2,FALSE),0)</f>
        <v>0</v>
      </c>
      <c r="O1682" s="2">
        <f>IFERROR(VLOOKUP($G1682,'Breakdown Log'!$B$3:$E$940,3,FALSE),0)</f>
        <v>0</v>
      </c>
      <c r="P1682" s="2">
        <f t="shared" si="157"/>
        <v>215</v>
      </c>
      <c r="Q1682" s="2">
        <f t="shared" si="158"/>
        <v>365</v>
      </c>
      <c r="R1682" s="38">
        <f t="shared" si="159"/>
        <v>1.6610958904109587</v>
      </c>
      <c r="S1682" s="76">
        <f t="shared" si="160"/>
        <v>2.82</v>
      </c>
      <c r="T1682" s="38">
        <f>2.82/365*N1682+'Breakdown Log'!$H$28*P1682</f>
        <v>0</v>
      </c>
      <c r="U1682" s="78">
        <f>2.82/365*O1682+'Breakdown Log'!$H$28*Q1682</f>
        <v>0</v>
      </c>
    </row>
    <row r="1683" spans="2:21" ht="14.4" customHeight="1" x14ac:dyDescent="0.4">
      <c r="B1683" s="30">
        <f t="shared" si="161"/>
        <v>1682</v>
      </c>
      <c r="C1683" s="2" t="s">
        <v>2599</v>
      </c>
      <c r="D1683" s="2" t="s">
        <v>1344</v>
      </c>
      <c r="E1683" s="2">
        <v>1102</v>
      </c>
      <c r="F1683" s="2" t="s">
        <v>1344</v>
      </c>
      <c r="G1683" s="2">
        <v>1736</v>
      </c>
      <c r="H1683" s="2">
        <v>17</v>
      </c>
      <c r="I1683" s="2" t="s">
        <v>1495</v>
      </c>
      <c r="J1683" s="31">
        <v>42431</v>
      </c>
      <c r="K1683" s="31">
        <v>44347</v>
      </c>
      <c r="L1683" s="31">
        <v>44926</v>
      </c>
      <c r="M1683" s="2">
        <f t="shared" si="156"/>
        <v>580</v>
      </c>
      <c r="N1683" s="2">
        <f>IFERROR(VLOOKUP($G1683,'Breakdown Log'!$B$3:$E$940,2,FALSE),0)</f>
        <v>0</v>
      </c>
      <c r="O1683" s="2">
        <f>IFERROR(VLOOKUP($G1683,'Breakdown Log'!$B$3:$E$940,3,FALSE),0)</f>
        <v>0</v>
      </c>
      <c r="P1683" s="2">
        <f t="shared" si="157"/>
        <v>215</v>
      </c>
      <c r="Q1683" s="2">
        <f t="shared" si="158"/>
        <v>365</v>
      </c>
      <c r="R1683" s="38">
        <f t="shared" si="159"/>
        <v>1.6610958904109587</v>
      </c>
      <c r="S1683" s="76">
        <f t="shared" si="160"/>
        <v>2.82</v>
      </c>
      <c r="T1683" s="38">
        <f>2.82/365*N1683+'Breakdown Log'!$H$28*P1683</f>
        <v>0</v>
      </c>
      <c r="U1683" s="78">
        <f>2.82/365*O1683+'Breakdown Log'!$H$28*Q1683</f>
        <v>0</v>
      </c>
    </row>
    <row r="1684" spans="2:21" ht="14.4" customHeight="1" x14ac:dyDescent="0.4">
      <c r="B1684" s="30">
        <f t="shared" si="161"/>
        <v>1683</v>
      </c>
      <c r="C1684" s="2" t="s">
        <v>2599</v>
      </c>
      <c r="D1684" s="2" t="s">
        <v>1344</v>
      </c>
      <c r="E1684" s="2">
        <v>1102</v>
      </c>
      <c r="F1684" s="2" t="s">
        <v>1344</v>
      </c>
      <c r="G1684" s="2">
        <v>1737</v>
      </c>
      <c r="H1684" s="2">
        <v>18</v>
      </c>
      <c r="I1684" s="2" t="s">
        <v>9</v>
      </c>
      <c r="J1684" s="31">
        <v>42430</v>
      </c>
      <c r="K1684" s="31">
        <v>44347</v>
      </c>
      <c r="L1684" s="31">
        <v>44926</v>
      </c>
      <c r="M1684" s="2">
        <f t="shared" si="156"/>
        <v>580</v>
      </c>
      <c r="N1684" s="2">
        <f>IFERROR(VLOOKUP($G1684,'Breakdown Log'!$B$3:$E$940,2,FALSE),0)</f>
        <v>0</v>
      </c>
      <c r="O1684" s="2">
        <f>IFERROR(VLOOKUP($G1684,'Breakdown Log'!$B$3:$E$940,3,FALSE),0)</f>
        <v>0</v>
      </c>
      <c r="P1684" s="2">
        <f t="shared" si="157"/>
        <v>215</v>
      </c>
      <c r="Q1684" s="2">
        <f t="shared" si="158"/>
        <v>365</v>
      </c>
      <c r="R1684" s="38">
        <f t="shared" si="159"/>
        <v>1.6610958904109587</v>
      </c>
      <c r="S1684" s="76">
        <f t="shared" si="160"/>
        <v>2.82</v>
      </c>
      <c r="T1684" s="38">
        <f>2.82/365*N1684+'Breakdown Log'!$H$28*P1684</f>
        <v>0</v>
      </c>
      <c r="U1684" s="78">
        <f>2.82/365*O1684+'Breakdown Log'!$H$28*Q1684</f>
        <v>0</v>
      </c>
    </row>
    <row r="1685" spans="2:21" ht="14.4" customHeight="1" x14ac:dyDescent="0.4">
      <c r="B1685" s="30">
        <f t="shared" si="161"/>
        <v>1684</v>
      </c>
      <c r="C1685" s="2" t="s">
        <v>2599</v>
      </c>
      <c r="D1685" s="2" t="s">
        <v>1344</v>
      </c>
      <c r="E1685" s="2">
        <v>1102</v>
      </c>
      <c r="F1685" s="2" t="s">
        <v>1344</v>
      </c>
      <c r="G1685" s="2">
        <v>1738</v>
      </c>
      <c r="H1685" s="2">
        <v>19</v>
      </c>
      <c r="I1685" s="2" t="s">
        <v>621</v>
      </c>
      <c r="J1685" s="31">
        <v>42430</v>
      </c>
      <c r="K1685" s="31">
        <v>44347</v>
      </c>
      <c r="L1685" s="31">
        <v>44926</v>
      </c>
      <c r="M1685" s="2">
        <f t="shared" si="156"/>
        <v>580</v>
      </c>
      <c r="N1685" s="2">
        <f>IFERROR(VLOOKUP($G1685,'Breakdown Log'!$B$3:$E$940,2,FALSE),0)</f>
        <v>0</v>
      </c>
      <c r="O1685" s="2">
        <f>IFERROR(VLOOKUP($G1685,'Breakdown Log'!$B$3:$E$940,3,FALSE),0)</f>
        <v>0</v>
      </c>
      <c r="P1685" s="2">
        <f t="shared" si="157"/>
        <v>215</v>
      </c>
      <c r="Q1685" s="2">
        <f t="shared" si="158"/>
        <v>365</v>
      </c>
      <c r="R1685" s="38">
        <f t="shared" si="159"/>
        <v>1.6610958904109587</v>
      </c>
      <c r="S1685" s="76">
        <f t="shared" si="160"/>
        <v>2.82</v>
      </c>
      <c r="T1685" s="38">
        <f>2.82/365*N1685+'Breakdown Log'!$H$28*P1685</f>
        <v>0</v>
      </c>
      <c r="U1685" s="78">
        <f>2.82/365*O1685+'Breakdown Log'!$H$28*Q1685</f>
        <v>0</v>
      </c>
    </row>
    <row r="1686" spans="2:21" ht="14.4" customHeight="1" x14ac:dyDescent="0.4">
      <c r="B1686" s="30">
        <f t="shared" si="161"/>
        <v>1685</v>
      </c>
      <c r="C1686" s="2" t="s">
        <v>2599</v>
      </c>
      <c r="D1686" s="2" t="s">
        <v>1344</v>
      </c>
      <c r="E1686" s="2">
        <v>1102</v>
      </c>
      <c r="F1686" s="2" t="s">
        <v>1344</v>
      </c>
      <c r="G1686" s="2">
        <v>1739</v>
      </c>
      <c r="H1686" s="2">
        <v>20</v>
      </c>
      <c r="I1686" s="2" t="s">
        <v>1496</v>
      </c>
      <c r="J1686" s="31">
        <v>42430</v>
      </c>
      <c r="K1686" s="31">
        <v>44347</v>
      </c>
      <c r="L1686" s="31">
        <v>44926</v>
      </c>
      <c r="M1686" s="2">
        <f t="shared" si="156"/>
        <v>580</v>
      </c>
      <c r="N1686" s="2">
        <f>IFERROR(VLOOKUP($G1686,'Breakdown Log'!$B$3:$E$940,2,FALSE),0)</f>
        <v>0</v>
      </c>
      <c r="O1686" s="2">
        <f>IFERROR(VLOOKUP($G1686,'Breakdown Log'!$B$3:$E$940,3,FALSE),0)</f>
        <v>0</v>
      </c>
      <c r="P1686" s="2">
        <f t="shared" si="157"/>
        <v>215</v>
      </c>
      <c r="Q1686" s="2">
        <f t="shared" si="158"/>
        <v>365</v>
      </c>
      <c r="R1686" s="38">
        <f t="shared" si="159"/>
        <v>1.6610958904109587</v>
      </c>
      <c r="S1686" s="76">
        <f t="shared" si="160"/>
        <v>2.82</v>
      </c>
      <c r="T1686" s="38">
        <f>2.82/365*N1686+'Breakdown Log'!$H$28*P1686</f>
        <v>0</v>
      </c>
      <c r="U1686" s="78">
        <f>2.82/365*O1686+'Breakdown Log'!$H$28*Q1686</f>
        <v>0</v>
      </c>
    </row>
    <row r="1687" spans="2:21" ht="14.4" customHeight="1" x14ac:dyDescent="0.4">
      <c r="B1687" s="30">
        <f t="shared" si="161"/>
        <v>1686</v>
      </c>
      <c r="C1687" s="2" t="s">
        <v>2599</v>
      </c>
      <c r="D1687" s="2" t="s">
        <v>1344</v>
      </c>
      <c r="E1687" s="2">
        <v>1102</v>
      </c>
      <c r="F1687" s="2" t="s">
        <v>1344</v>
      </c>
      <c r="G1687" s="2">
        <v>1740</v>
      </c>
      <c r="H1687" s="2">
        <v>21</v>
      </c>
      <c r="I1687" s="2" t="s">
        <v>183</v>
      </c>
      <c r="J1687" s="31">
        <v>42430</v>
      </c>
      <c r="K1687" s="31">
        <v>44347</v>
      </c>
      <c r="L1687" s="31">
        <v>44926</v>
      </c>
      <c r="M1687" s="2">
        <f t="shared" si="156"/>
        <v>580</v>
      </c>
      <c r="N1687" s="2">
        <f>IFERROR(VLOOKUP($G1687,'Breakdown Log'!$B$3:$E$940,2,FALSE),0)</f>
        <v>0</v>
      </c>
      <c r="O1687" s="2">
        <f>IFERROR(VLOOKUP($G1687,'Breakdown Log'!$B$3:$E$940,3,FALSE),0)</f>
        <v>0</v>
      </c>
      <c r="P1687" s="2">
        <f t="shared" si="157"/>
        <v>215</v>
      </c>
      <c r="Q1687" s="2">
        <f t="shared" si="158"/>
        <v>365</v>
      </c>
      <c r="R1687" s="38">
        <f t="shared" si="159"/>
        <v>1.6610958904109587</v>
      </c>
      <c r="S1687" s="76">
        <f t="shared" si="160"/>
        <v>2.82</v>
      </c>
      <c r="T1687" s="38">
        <f>2.82/365*N1687+'Breakdown Log'!$H$28*P1687</f>
        <v>0</v>
      </c>
      <c r="U1687" s="78">
        <f>2.82/365*O1687+'Breakdown Log'!$H$28*Q1687</f>
        <v>0</v>
      </c>
    </row>
    <row r="1688" spans="2:21" ht="14.4" customHeight="1" x14ac:dyDescent="0.4">
      <c r="B1688" s="30">
        <f t="shared" si="161"/>
        <v>1687</v>
      </c>
      <c r="C1688" s="2" t="s">
        <v>2599</v>
      </c>
      <c r="D1688" s="2" t="s">
        <v>1344</v>
      </c>
      <c r="E1688" s="2">
        <v>1102</v>
      </c>
      <c r="F1688" s="2" t="s">
        <v>1344</v>
      </c>
      <c r="G1688" s="2">
        <v>1741</v>
      </c>
      <c r="H1688" s="2">
        <v>22</v>
      </c>
      <c r="I1688" s="2" t="s">
        <v>1497</v>
      </c>
      <c r="J1688" s="31">
        <v>42430</v>
      </c>
      <c r="K1688" s="31">
        <v>44347</v>
      </c>
      <c r="L1688" s="31">
        <v>44926</v>
      </c>
      <c r="M1688" s="2">
        <f t="shared" si="156"/>
        <v>580</v>
      </c>
      <c r="N1688" s="2">
        <f>IFERROR(VLOOKUP($G1688,'Breakdown Log'!$B$3:$E$940,2,FALSE),0)</f>
        <v>215</v>
      </c>
      <c r="O1688" s="2">
        <f>IFERROR(VLOOKUP($G1688,'Breakdown Log'!$B$3:$E$940,3,FALSE),0)</f>
        <v>365</v>
      </c>
      <c r="P1688" s="2">
        <f t="shared" si="157"/>
        <v>0</v>
      </c>
      <c r="Q1688" s="2">
        <f t="shared" si="158"/>
        <v>0</v>
      </c>
      <c r="R1688" s="38">
        <f t="shared" si="159"/>
        <v>1.6610958904109587</v>
      </c>
      <c r="S1688" s="76">
        <f t="shared" si="160"/>
        <v>2.82</v>
      </c>
      <c r="T1688" s="38">
        <f>2.82/365*N1688+'Breakdown Log'!$H$28*P1688</f>
        <v>1.6610958904109587</v>
      </c>
      <c r="U1688" s="78">
        <f>2.82/365*O1688+'Breakdown Log'!$H$28*Q1688</f>
        <v>2.82</v>
      </c>
    </row>
    <row r="1689" spans="2:21" ht="14.4" customHeight="1" x14ac:dyDescent="0.4">
      <c r="B1689" s="30">
        <f t="shared" si="161"/>
        <v>1688</v>
      </c>
      <c r="C1689" s="2" t="s">
        <v>2599</v>
      </c>
      <c r="D1689" s="2" t="s">
        <v>1344</v>
      </c>
      <c r="E1689" s="2">
        <v>1102</v>
      </c>
      <c r="F1689" s="2" t="s">
        <v>1344</v>
      </c>
      <c r="G1689" s="2">
        <v>1742</v>
      </c>
      <c r="H1689" s="2">
        <v>23</v>
      </c>
      <c r="I1689" s="2" t="s">
        <v>1498</v>
      </c>
      <c r="J1689" s="31">
        <v>42375</v>
      </c>
      <c r="K1689" s="31">
        <v>44347</v>
      </c>
      <c r="L1689" s="31">
        <v>44926</v>
      </c>
      <c r="M1689" s="2">
        <f t="shared" si="156"/>
        <v>580</v>
      </c>
      <c r="N1689" s="2">
        <f>IFERROR(VLOOKUP($G1689,'Breakdown Log'!$B$3:$E$940,2,FALSE),0)</f>
        <v>0</v>
      </c>
      <c r="O1689" s="2">
        <f>IFERROR(VLOOKUP($G1689,'Breakdown Log'!$B$3:$E$940,3,FALSE),0)</f>
        <v>0</v>
      </c>
      <c r="P1689" s="2">
        <f t="shared" si="157"/>
        <v>215</v>
      </c>
      <c r="Q1689" s="2">
        <f t="shared" si="158"/>
        <v>365</v>
      </c>
      <c r="R1689" s="38">
        <f t="shared" si="159"/>
        <v>1.6610958904109587</v>
      </c>
      <c r="S1689" s="76">
        <f t="shared" si="160"/>
        <v>2.82</v>
      </c>
      <c r="T1689" s="38">
        <f>2.82/365*N1689+'Breakdown Log'!$H$28*P1689</f>
        <v>0</v>
      </c>
      <c r="U1689" s="78">
        <f>2.82/365*O1689+'Breakdown Log'!$H$28*Q1689</f>
        <v>0</v>
      </c>
    </row>
    <row r="1690" spans="2:21" ht="14.4" customHeight="1" x14ac:dyDescent="0.4">
      <c r="B1690" s="30">
        <f t="shared" si="161"/>
        <v>1689</v>
      </c>
      <c r="C1690" s="2" t="s">
        <v>2599</v>
      </c>
      <c r="D1690" s="2" t="s">
        <v>1344</v>
      </c>
      <c r="E1690" s="2">
        <v>1102</v>
      </c>
      <c r="F1690" s="2" t="s">
        <v>1344</v>
      </c>
      <c r="G1690" s="2">
        <v>1743</v>
      </c>
      <c r="H1690" s="2">
        <v>24</v>
      </c>
      <c r="I1690" s="2" t="s">
        <v>1499</v>
      </c>
      <c r="J1690" s="31">
        <v>42430</v>
      </c>
      <c r="K1690" s="31">
        <v>44347</v>
      </c>
      <c r="L1690" s="31">
        <v>44926</v>
      </c>
      <c r="M1690" s="2">
        <f t="shared" si="156"/>
        <v>580</v>
      </c>
      <c r="N1690" s="2">
        <f>IFERROR(VLOOKUP($G1690,'Breakdown Log'!$B$3:$E$940,2,FALSE),0)</f>
        <v>215</v>
      </c>
      <c r="O1690" s="2">
        <f>IFERROR(VLOOKUP($G1690,'Breakdown Log'!$B$3:$E$940,3,FALSE),0)</f>
        <v>365</v>
      </c>
      <c r="P1690" s="2">
        <f t="shared" si="157"/>
        <v>0</v>
      </c>
      <c r="Q1690" s="2">
        <f t="shared" si="158"/>
        <v>0</v>
      </c>
      <c r="R1690" s="38">
        <f t="shared" si="159"/>
        <v>1.6610958904109587</v>
      </c>
      <c r="S1690" s="76">
        <f t="shared" si="160"/>
        <v>2.82</v>
      </c>
      <c r="T1690" s="38">
        <f>2.82/365*N1690+'Breakdown Log'!$H$28*P1690</f>
        <v>1.6610958904109587</v>
      </c>
      <c r="U1690" s="78">
        <f>2.82/365*O1690+'Breakdown Log'!$H$28*Q1690</f>
        <v>2.82</v>
      </c>
    </row>
    <row r="1691" spans="2:21" ht="14.4" customHeight="1" x14ac:dyDescent="0.4">
      <c r="B1691" s="30">
        <f t="shared" si="161"/>
        <v>1690</v>
      </c>
      <c r="C1691" s="2" t="s">
        <v>2599</v>
      </c>
      <c r="D1691" s="2" t="s">
        <v>1344</v>
      </c>
      <c r="E1691" s="2">
        <v>1102</v>
      </c>
      <c r="F1691" s="2" t="s">
        <v>1344</v>
      </c>
      <c r="G1691" s="2">
        <v>1744</v>
      </c>
      <c r="H1691" s="2">
        <v>25</v>
      </c>
      <c r="I1691" s="2" t="s">
        <v>135</v>
      </c>
      <c r="J1691" s="31">
        <v>42431</v>
      </c>
      <c r="K1691" s="31">
        <v>44347</v>
      </c>
      <c r="L1691" s="31">
        <v>44926</v>
      </c>
      <c r="M1691" s="2">
        <f t="shared" si="156"/>
        <v>580</v>
      </c>
      <c r="N1691" s="2">
        <f>IFERROR(VLOOKUP($G1691,'Breakdown Log'!$B$3:$E$940,2,FALSE),0)</f>
        <v>0</v>
      </c>
      <c r="O1691" s="2">
        <f>IFERROR(VLOOKUP($G1691,'Breakdown Log'!$B$3:$E$940,3,FALSE),0)</f>
        <v>0</v>
      </c>
      <c r="P1691" s="2">
        <f t="shared" si="157"/>
        <v>215</v>
      </c>
      <c r="Q1691" s="2">
        <f t="shared" si="158"/>
        <v>365</v>
      </c>
      <c r="R1691" s="38">
        <f t="shared" si="159"/>
        <v>1.6610958904109587</v>
      </c>
      <c r="S1691" s="76">
        <f t="shared" si="160"/>
        <v>2.82</v>
      </c>
      <c r="T1691" s="38">
        <f>2.82/365*N1691+'Breakdown Log'!$H$28*P1691</f>
        <v>0</v>
      </c>
      <c r="U1691" s="78">
        <f>2.82/365*O1691+'Breakdown Log'!$H$28*Q1691</f>
        <v>0</v>
      </c>
    </row>
    <row r="1692" spans="2:21" ht="14.4" customHeight="1" x14ac:dyDescent="0.4">
      <c r="B1692" s="30">
        <f t="shared" si="161"/>
        <v>1691</v>
      </c>
      <c r="C1692" s="2" t="s">
        <v>2599</v>
      </c>
      <c r="D1692" s="2" t="s">
        <v>1344</v>
      </c>
      <c r="E1692" s="2">
        <v>1102</v>
      </c>
      <c r="F1692" s="2" t="s">
        <v>1344</v>
      </c>
      <c r="G1692" s="2">
        <v>1745</v>
      </c>
      <c r="H1692" s="2">
        <v>26</v>
      </c>
      <c r="I1692" s="2" t="s">
        <v>209</v>
      </c>
      <c r="J1692" s="31">
        <v>42432</v>
      </c>
      <c r="K1692" s="31">
        <v>44347</v>
      </c>
      <c r="L1692" s="31">
        <v>44926</v>
      </c>
      <c r="M1692" s="2">
        <f t="shared" si="156"/>
        <v>580</v>
      </c>
      <c r="N1692" s="2">
        <f>IFERROR(VLOOKUP($G1692,'Breakdown Log'!$B$3:$E$940,2,FALSE),0)</f>
        <v>0</v>
      </c>
      <c r="O1692" s="2">
        <f>IFERROR(VLOOKUP($G1692,'Breakdown Log'!$B$3:$E$940,3,FALSE),0)</f>
        <v>0</v>
      </c>
      <c r="P1692" s="2">
        <f t="shared" si="157"/>
        <v>215</v>
      </c>
      <c r="Q1692" s="2">
        <f t="shared" si="158"/>
        <v>365</v>
      </c>
      <c r="R1692" s="38">
        <f t="shared" si="159"/>
        <v>1.6610958904109587</v>
      </c>
      <c r="S1692" s="76">
        <f t="shared" si="160"/>
        <v>2.82</v>
      </c>
      <c r="T1692" s="38">
        <f>2.82/365*N1692+'Breakdown Log'!$H$28*P1692</f>
        <v>0</v>
      </c>
      <c r="U1692" s="78">
        <f>2.82/365*O1692+'Breakdown Log'!$H$28*Q1692</f>
        <v>0</v>
      </c>
    </row>
    <row r="1693" spans="2:21" ht="14.4" customHeight="1" x14ac:dyDescent="0.4">
      <c r="B1693" s="30">
        <f t="shared" si="161"/>
        <v>1692</v>
      </c>
      <c r="C1693" s="2" t="s">
        <v>2599</v>
      </c>
      <c r="D1693" s="2" t="s">
        <v>1500</v>
      </c>
      <c r="E1693" s="2">
        <v>1108</v>
      </c>
      <c r="F1693" s="2" t="s">
        <v>1501</v>
      </c>
      <c r="G1693" s="2">
        <v>1746</v>
      </c>
      <c r="H1693" s="2">
        <v>1</v>
      </c>
      <c r="I1693" s="2" t="s">
        <v>1502</v>
      </c>
      <c r="J1693" s="31">
        <v>42505</v>
      </c>
      <c r="K1693" s="31">
        <v>44347</v>
      </c>
      <c r="L1693" s="31">
        <v>44926</v>
      </c>
      <c r="M1693" s="2">
        <f t="shared" si="156"/>
        <v>580</v>
      </c>
      <c r="N1693" s="2">
        <f>IFERROR(VLOOKUP($G1693,'Breakdown Log'!$B$3:$E$940,2,FALSE),0)</f>
        <v>0</v>
      </c>
      <c r="O1693" s="2">
        <f>IFERROR(VLOOKUP($G1693,'Breakdown Log'!$B$3:$E$940,3,FALSE),0)</f>
        <v>0</v>
      </c>
      <c r="P1693" s="2">
        <f t="shared" si="157"/>
        <v>215</v>
      </c>
      <c r="Q1693" s="2">
        <f t="shared" si="158"/>
        <v>365</v>
      </c>
      <c r="R1693" s="38">
        <f t="shared" si="159"/>
        <v>1.6610958904109587</v>
      </c>
      <c r="S1693" s="76">
        <f t="shared" si="160"/>
        <v>2.82</v>
      </c>
      <c r="T1693" s="38">
        <f>2.82/365*N1693+'Breakdown Log'!$H$28*P1693</f>
        <v>0</v>
      </c>
      <c r="U1693" s="78">
        <f>2.82/365*O1693+'Breakdown Log'!$H$28*Q1693</f>
        <v>0</v>
      </c>
    </row>
    <row r="1694" spans="2:21" ht="14.4" customHeight="1" x14ac:dyDescent="0.4">
      <c r="B1694" s="30">
        <f t="shared" si="161"/>
        <v>1693</v>
      </c>
      <c r="C1694" s="2" t="s">
        <v>2599</v>
      </c>
      <c r="D1694" s="2" t="s">
        <v>1500</v>
      </c>
      <c r="E1694" s="2">
        <v>1108</v>
      </c>
      <c r="F1694" s="2" t="s">
        <v>1501</v>
      </c>
      <c r="G1694" s="2">
        <v>1747</v>
      </c>
      <c r="H1694" s="2">
        <v>2</v>
      </c>
      <c r="I1694" s="2" t="s">
        <v>580</v>
      </c>
      <c r="J1694" s="31">
        <v>42375</v>
      </c>
      <c r="K1694" s="31">
        <v>44347</v>
      </c>
      <c r="L1694" s="31">
        <v>44926</v>
      </c>
      <c r="M1694" s="2">
        <f t="shared" si="156"/>
        <v>580</v>
      </c>
      <c r="N1694" s="2">
        <f>IFERROR(VLOOKUP($G1694,'Breakdown Log'!$B$3:$E$940,2,FALSE),0)</f>
        <v>0</v>
      </c>
      <c r="O1694" s="2">
        <f>IFERROR(VLOOKUP($G1694,'Breakdown Log'!$B$3:$E$940,3,FALSE),0)</f>
        <v>0</v>
      </c>
      <c r="P1694" s="2">
        <f t="shared" si="157"/>
        <v>215</v>
      </c>
      <c r="Q1694" s="2">
        <f t="shared" si="158"/>
        <v>365</v>
      </c>
      <c r="R1694" s="38">
        <f t="shared" si="159"/>
        <v>1.6610958904109587</v>
      </c>
      <c r="S1694" s="76">
        <f t="shared" si="160"/>
        <v>2.82</v>
      </c>
      <c r="T1694" s="38">
        <f>2.82/365*N1694+'Breakdown Log'!$H$28*P1694</f>
        <v>0</v>
      </c>
      <c r="U1694" s="78">
        <f>2.82/365*O1694+'Breakdown Log'!$H$28*Q1694</f>
        <v>0</v>
      </c>
    </row>
    <row r="1695" spans="2:21" ht="14.4" customHeight="1" x14ac:dyDescent="0.4">
      <c r="B1695" s="30">
        <f t="shared" si="161"/>
        <v>1694</v>
      </c>
      <c r="C1695" s="2" t="s">
        <v>2599</v>
      </c>
      <c r="D1695" s="2" t="s">
        <v>1500</v>
      </c>
      <c r="E1695" s="2">
        <v>1108</v>
      </c>
      <c r="F1695" s="2" t="s">
        <v>1501</v>
      </c>
      <c r="G1695" s="2">
        <v>1748</v>
      </c>
      <c r="H1695" s="2">
        <v>3</v>
      </c>
      <c r="I1695" s="2" t="s">
        <v>561</v>
      </c>
      <c r="J1695" s="31">
        <v>42505</v>
      </c>
      <c r="K1695" s="31">
        <v>44347</v>
      </c>
      <c r="L1695" s="31">
        <v>44926</v>
      </c>
      <c r="M1695" s="2">
        <f t="shared" si="156"/>
        <v>580</v>
      </c>
      <c r="N1695" s="2">
        <f>IFERROR(VLOOKUP($G1695,'Breakdown Log'!$B$3:$E$940,2,FALSE),0)</f>
        <v>215</v>
      </c>
      <c r="O1695" s="2">
        <f>IFERROR(VLOOKUP($G1695,'Breakdown Log'!$B$3:$E$940,3,FALSE),0)</f>
        <v>365</v>
      </c>
      <c r="P1695" s="2">
        <f t="shared" si="157"/>
        <v>0</v>
      </c>
      <c r="Q1695" s="2">
        <f t="shared" si="158"/>
        <v>0</v>
      </c>
      <c r="R1695" s="38">
        <f t="shared" si="159"/>
        <v>1.6610958904109587</v>
      </c>
      <c r="S1695" s="76">
        <f t="shared" si="160"/>
        <v>2.82</v>
      </c>
      <c r="T1695" s="38">
        <f>2.82/365*N1695+'Breakdown Log'!$H$28*P1695</f>
        <v>1.6610958904109587</v>
      </c>
      <c r="U1695" s="78">
        <f>2.82/365*O1695+'Breakdown Log'!$H$28*Q1695</f>
        <v>2.82</v>
      </c>
    </row>
    <row r="1696" spans="2:21" ht="14.4" customHeight="1" x14ac:dyDescent="0.4">
      <c r="B1696" s="30">
        <f t="shared" si="161"/>
        <v>1695</v>
      </c>
      <c r="C1696" s="2" t="s">
        <v>2599</v>
      </c>
      <c r="D1696" s="2" t="s">
        <v>1500</v>
      </c>
      <c r="E1696" s="2">
        <v>1108</v>
      </c>
      <c r="F1696" s="2" t="s">
        <v>1501</v>
      </c>
      <c r="G1696" s="2">
        <v>1749</v>
      </c>
      <c r="H1696" s="2">
        <v>4</v>
      </c>
      <c r="I1696" s="2" t="s">
        <v>662</v>
      </c>
      <c r="J1696" s="31">
        <v>42505</v>
      </c>
      <c r="K1696" s="31">
        <v>44347</v>
      </c>
      <c r="L1696" s="31">
        <v>44926</v>
      </c>
      <c r="M1696" s="2">
        <f t="shared" si="156"/>
        <v>580</v>
      </c>
      <c r="N1696" s="2">
        <f>IFERROR(VLOOKUP($G1696,'Breakdown Log'!$B$3:$E$940,2,FALSE),0)</f>
        <v>0</v>
      </c>
      <c r="O1696" s="2">
        <f>IFERROR(VLOOKUP($G1696,'Breakdown Log'!$B$3:$E$940,3,FALSE),0)</f>
        <v>0</v>
      </c>
      <c r="P1696" s="2">
        <f t="shared" si="157"/>
        <v>215</v>
      </c>
      <c r="Q1696" s="2">
        <f t="shared" si="158"/>
        <v>365</v>
      </c>
      <c r="R1696" s="38">
        <f t="shared" si="159"/>
        <v>1.6610958904109587</v>
      </c>
      <c r="S1696" s="76">
        <f t="shared" si="160"/>
        <v>2.82</v>
      </c>
      <c r="T1696" s="38">
        <f>2.82/365*N1696+'Breakdown Log'!$H$28*P1696</f>
        <v>0</v>
      </c>
      <c r="U1696" s="78">
        <f>2.82/365*O1696+'Breakdown Log'!$H$28*Q1696</f>
        <v>0</v>
      </c>
    </row>
    <row r="1697" spans="2:21" ht="14.4" customHeight="1" x14ac:dyDescent="0.4">
      <c r="B1697" s="30">
        <f t="shared" si="161"/>
        <v>1696</v>
      </c>
      <c r="C1697" s="2" t="s">
        <v>2599</v>
      </c>
      <c r="D1697" s="2" t="s">
        <v>1500</v>
      </c>
      <c r="E1697" s="2">
        <v>1108</v>
      </c>
      <c r="F1697" s="2" t="s">
        <v>1501</v>
      </c>
      <c r="G1697" s="2">
        <v>1750</v>
      </c>
      <c r="H1697" s="2">
        <v>5</v>
      </c>
      <c r="I1697" s="2" t="s">
        <v>1503</v>
      </c>
      <c r="J1697" s="31">
        <v>42505</v>
      </c>
      <c r="K1697" s="31">
        <v>44347</v>
      </c>
      <c r="L1697" s="31">
        <v>44926</v>
      </c>
      <c r="M1697" s="2">
        <f t="shared" si="156"/>
        <v>580</v>
      </c>
      <c r="N1697" s="2">
        <f>IFERROR(VLOOKUP($G1697,'Breakdown Log'!$B$3:$E$940,2,FALSE),0)</f>
        <v>67</v>
      </c>
      <c r="O1697" s="2">
        <f>IFERROR(VLOOKUP($G1697,'Breakdown Log'!$B$3:$E$940,3,FALSE),0)</f>
        <v>0</v>
      </c>
      <c r="P1697" s="2">
        <f t="shared" si="157"/>
        <v>148</v>
      </c>
      <c r="Q1697" s="2">
        <f t="shared" si="158"/>
        <v>365</v>
      </c>
      <c r="R1697" s="38">
        <f t="shared" si="159"/>
        <v>1.6610958904109587</v>
      </c>
      <c r="S1697" s="76">
        <f t="shared" si="160"/>
        <v>2.82</v>
      </c>
      <c r="T1697" s="38">
        <f>2.82/365*N1697+'Breakdown Log'!$H$28*P1697</f>
        <v>0.51764383561643834</v>
      </c>
      <c r="U1697" s="78">
        <f>2.82/365*O1697+'Breakdown Log'!$H$28*Q1697</f>
        <v>0</v>
      </c>
    </row>
    <row r="1698" spans="2:21" ht="14.4" customHeight="1" x14ac:dyDescent="0.4">
      <c r="B1698" s="30">
        <f t="shared" si="161"/>
        <v>1697</v>
      </c>
      <c r="C1698" s="2" t="s">
        <v>2599</v>
      </c>
      <c r="D1698" s="2" t="s">
        <v>1500</v>
      </c>
      <c r="E1698" s="2">
        <v>1108</v>
      </c>
      <c r="F1698" s="2" t="s">
        <v>1501</v>
      </c>
      <c r="G1698" s="2">
        <v>1751</v>
      </c>
      <c r="H1698" s="2">
        <v>6</v>
      </c>
      <c r="I1698" s="2" t="s">
        <v>1437</v>
      </c>
      <c r="J1698" s="31">
        <v>42505</v>
      </c>
      <c r="K1698" s="31">
        <v>44347</v>
      </c>
      <c r="L1698" s="31">
        <v>44926</v>
      </c>
      <c r="M1698" s="2">
        <f t="shared" si="156"/>
        <v>580</v>
      </c>
      <c r="N1698" s="2">
        <f>IFERROR(VLOOKUP($G1698,'Breakdown Log'!$B$3:$E$940,2,FALSE),0)</f>
        <v>64</v>
      </c>
      <c r="O1698" s="2">
        <f>IFERROR(VLOOKUP($G1698,'Breakdown Log'!$B$3:$E$940,3,FALSE),0)</f>
        <v>0</v>
      </c>
      <c r="P1698" s="2">
        <f t="shared" si="157"/>
        <v>151</v>
      </c>
      <c r="Q1698" s="2">
        <f t="shared" si="158"/>
        <v>365</v>
      </c>
      <c r="R1698" s="38">
        <f t="shared" si="159"/>
        <v>1.6610958904109587</v>
      </c>
      <c r="S1698" s="76">
        <f t="shared" si="160"/>
        <v>2.82</v>
      </c>
      <c r="T1698" s="38">
        <f>2.82/365*N1698+'Breakdown Log'!$H$28*P1698</f>
        <v>0.49446575342465748</v>
      </c>
      <c r="U1698" s="78">
        <f>2.82/365*O1698+'Breakdown Log'!$H$28*Q1698</f>
        <v>0</v>
      </c>
    </row>
    <row r="1699" spans="2:21" ht="14.4" customHeight="1" x14ac:dyDescent="0.4">
      <c r="B1699" s="30">
        <f t="shared" si="161"/>
        <v>1698</v>
      </c>
      <c r="C1699" s="2" t="s">
        <v>2599</v>
      </c>
      <c r="D1699" s="2" t="s">
        <v>1500</v>
      </c>
      <c r="E1699" s="2">
        <v>1108</v>
      </c>
      <c r="F1699" s="2" t="s">
        <v>1501</v>
      </c>
      <c r="G1699" s="2">
        <v>1752</v>
      </c>
      <c r="H1699" s="2">
        <v>7</v>
      </c>
      <c r="I1699" s="2" t="s">
        <v>2601</v>
      </c>
      <c r="J1699" s="31">
        <v>42375</v>
      </c>
      <c r="K1699" s="31">
        <v>44347</v>
      </c>
      <c r="L1699" s="31">
        <v>44926</v>
      </c>
      <c r="M1699" s="2">
        <f t="shared" si="156"/>
        <v>580</v>
      </c>
      <c r="N1699" s="2">
        <f>IFERROR(VLOOKUP($G1699,'Breakdown Log'!$B$3:$E$940,2,FALSE),0)</f>
        <v>0</v>
      </c>
      <c r="O1699" s="2">
        <f>IFERROR(VLOOKUP($G1699,'Breakdown Log'!$B$3:$E$940,3,FALSE),0)</f>
        <v>0</v>
      </c>
      <c r="P1699" s="2">
        <f t="shared" si="157"/>
        <v>215</v>
      </c>
      <c r="Q1699" s="2">
        <f t="shared" si="158"/>
        <v>365</v>
      </c>
      <c r="R1699" s="38">
        <f t="shared" si="159"/>
        <v>1.6610958904109587</v>
      </c>
      <c r="S1699" s="76">
        <f t="shared" si="160"/>
        <v>2.82</v>
      </c>
      <c r="T1699" s="38">
        <f>2.82/365*N1699+'Breakdown Log'!$H$28*P1699</f>
        <v>0</v>
      </c>
      <c r="U1699" s="78">
        <f>2.82/365*O1699+'Breakdown Log'!$H$28*Q1699</f>
        <v>0</v>
      </c>
    </row>
    <row r="1700" spans="2:21" ht="14.4" customHeight="1" x14ac:dyDescent="0.4">
      <c r="B1700" s="30">
        <f t="shared" si="161"/>
        <v>1699</v>
      </c>
      <c r="C1700" s="2" t="s">
        <v>2599</v>
      </c>
      <c r="D1700" s="2" t="s">
        <v>1500</v>
      </c>
      <c r="E1700" s="2">
        <v>1108</v>
      </c>
      <c r="F1700" s="2" t="s">
        <v>1501</v>
      </c>
      <c r="G1700" s="2">
        <v>1753</v>
      </c>
      <c r="H1700" s="2">
        <v>8</v>
      </c>
      <c r="I1700" s="2" t="s">
        <v>160</v>
      </c>
      <c r="J1700" s="31">
        <v>42505</v>
      </c>
      <c r="K1700" s="31">
        <v>44347</v>
      </c>
      <c r="L1700" s="31">
        <v>44926</v>
      </c>
      <c r="M1700" s="2">
        <f t="shared" si="156"/>
        <v>580</v>
      </c>
      <c r="N1700" s="2">
        <f>IFERROR(VLOOKUP($G1700,'Breakdown Log'!$B$3:$E$940,2,FALSE),0)</f>
        <v>0</v>
      </c>
      <c r="O1700" s="2">
        <f>IFERROR(VLOOKUP($G1700,'Breakdown Log'!$B$3:$E$940,3,FALSE),0)</f>
        <v>0</v>
      </c>
      <c r="P1700" s="2">
        <f t="shared" si="157"/>
        <v>215</v>
      </c>
      <c r="Q1700" s="2">
        <f t="shared" si="158"/>
        <v>365</v>
      </c>
      <c r="R1700" s="38">
        <f t="shared" si="159"/>
        <v>1.6610958904109587</v>
      </c>
      <c r="S1700" s="76">
        <f t="shared" si="160"/>
        <v>2.82</v>
      </c>
      <c r="T1700" s="38">
        <f>2.82/365*N1700+'Breakdown Log'!$H$28*P1700</f>
        <v>0</v>
      </c>
      <c r="U1700" s="78">
        <f>2.82/365*O1700+'Breakdown Log'!$H$28*Q1700</f>
        <v>0</v>
      </c>
    </row>
    <row r="1701" spans="2:21" ht="14.4" customHeight="1" x14ac:dyDescent="0.4">
      <c r="B1701" s="30">
        <f t="shared" si="161"/>
        <v>1700</v>
      </c>
      <c r="C1701" s="2" t="s">
        <v>2599</v>
      </c>
      <c r="D1701" s="2" t="s">
        <v>1500</v>
      </c>
      <c r="E1701" s="2">
        <v>1108</v>
      </c>
      <c r="F1701" s="2" t="s">
        <v>1501</v>
      </c>
      <c r="G1701" s="2">
        <v>1775</v>
      </c>
      <c r="H1701" s="2">
        <v>9</v>
      </c>
      <c r="I1701" s="2" t="s">
        <v>331</v>
      </c>
      <c r="J1701" s="31">
        <v>42505</v>
      </c>
      <c r="K1701" s="31">
        <v>44347</v>
      </c>
      <c r="L1701" s="31">
        <v>44926</v>
      </c>
      <c r="M1701" s="2">
        <f t="shared" si="156"/>
        <v>580</v>
      </c>
      <c r="N1701" s="2">
        <f>IFERROR(VLOOKUP($G1701,'Breakdown Log'!$B$3:$E$940,2,FALSE),0)</f>
        <v>0</v>
      </c>
      <c r="O1701" s="2">
        <f>IFERROR(VLOOKUP($G1701,'Breakdown Log'!$B$3:$E$940,3,FALSE),0)</f>
        <v>0</v>
      </c>
      <c r="P1701" s="2">
        <f t="shared" si="157"/>
        <v>215</v>
      </c>
      <c r="Q1701" s="2">
        <f t="shared" si="158"/>
        <v>365</v>
      </c>
      <c r="R1701" s="38">
        <f t="shared" si="159"/>
        <v>1.6610958904109587</v>
      </c>
      <c r="S1701" s="76">
        <f t="shared" si="160"/>
        <v>2.82</v>
      </c>
      <c r="T1701" s="38">
        <f>2.82/365*N1701+'Breakdown Log'!$H$28*P1701</f>
        <v>0</v>
      </c>
      <c r="U1701" s="78">
        <f>2.82/365*O1701+'Breakdown Log'!$H$28*Q1701</f>
        <v>0</v>
      </c>
    </row>
    <row r="1702" spans="2:21" ht="14.4" customHeight="1" x14ac:dyDescent="0.4">
      <c r="B1702" s="30">
        <f t="shared" si="161"/>
        <v>1701</v>
      </c>
      <c r="C1702" s="2" t="s">
        <v>2599</v>
      </c>
      <c r="D1702" s="2" t="s">
        <v>1500</v>
      </c>
      <c r="E1702" s="2">
        <v>1108</v>
      </c>
      <c r="F1702" s="2" t="s">
        <v>1501</v>
      </c>
      <c r="G1702" s="2">
        <v>2028</v>
      </c>
      <c r="H1702" s="2">
        <v>10</v>
      </c>
      <c r="I1702" s="2" t="s">
        <v>314</v>
      </c>
      <c r="J1702" s="31">
        <v>42505</v>
      </c>
      <c r="K1702" s="31">
        <v>44347</v>
      </c>
      <c r="L1702" s="31">
        <v>44926</v>
      </c>
      <c r="M1702" s="2">
        <f t="shared" si="156"/>
        <v>580</v>
      </c>
      <c r="N1702" s="2">
        <f>IFERROR(VLOOKUP($G1702,'Breakdown Log'!$B$3:$E$940,2,FALSE),0)</f>
        <v>37</v>
      </c>
      <c r="O1702" s="2">
        <f>IFERROR(VLOOKUP($G1702,'Breakdown Log'!$B$3:$E$940,3,FALSE),0)</f>
        <v>0</v>
      </c>
      <c r="P1702" s="2">
        <f t="shared" si="157"/>
        <v>178</v>
      </c>
      <c r="Q1702" s="2">
        <f t="shared" si="158"/>
        <v>365</v>
      </c>
      <c r="R1702" s="38">
        <f t="shared" si="159"/>
        <v>1.6610958904109587</v>
      </c>
      <c r="S1702" s="76">
        <f t="shared" si="160"/>
        <v>2.82</v>
      </c>
      <c r="T1702" s="38">
        <f>2.82/365*N1702+'Breakdown Log'!$H$28*P1702</f>
        <v>0.2858630136986301</v>
      </c>
      <c r="U1702" s="78">
        <f>2.82/365*O1702+'Breakdown Log'!$H$28*Q1702</f>
        <v>0</v>
      </c>
    </row>
    <row r="1703" spans="2:21" ht="14.4" customHeight="1" x14ac:dyDescent="0.4">
      <c r="B1703" s="30">
        <f t="shared" si="161"/>
        <v>1702</v>
      </c>
      <c r="C1703" s="2" t="s">
        <v>2599</v>
      </c>
      <c r="D1703" s="2" t="s">
        <v>1500</v>
      </c>
      <c r="E1703" s="2">
        <v>1108</v>
      </c>
      <c r="F1703" s="2" t="s">
        <v>1501</v>
      </c>
      <c r="G1703" s="2">
        <v>2029</v>
      </c>
      <c r="H1703" s="2">
        <v>11</v>
      </c>
      <c r="I1703" s="2" t="s">
        <v>108</v>
      </c>
      <c r="J1703" s="31">
        <v>42504</v>
      </c>
      <c r="K1703" s="31">
        <v>44347</v>
      </c>
      <c r="L1703" s="31">
        <v>44926</v>
      </c>
      <c r="M1703" s="2">
        <f t="shared" si="156"/>
        <v>580</v>
      </c>
      <c r="N1703" s="2">
        <f>IFERROR(VLOOKUP($G1703,'Breakdown Log'!$B$3:$E$940,2,FALSE),0)</f>
        <v>0</v>
      </c>
      <c r="O1703" s="2">
        <f>IFERROR(VLOOKUP($G1703,'Breakdown Log'!$B$3:$E$940,3,FALSE),0)</f>
        <v>0</v>
      </c>
      <c r="P1703" s="2">
        <f t="shared" si="157"/>
        <v>215</v>
      </c>
      <c r="Q1703" s="2">
        <f t="shared" si="158"/>
        <v>365</v>
      </c>
      <c r="R1703" s="38">
        <f t="shared" si="159"/>
        <v>1.6610958904109587</v>
      </c>
      <c r="S1703" s="76">
        <f t="shared" si="160"/>
        <v>2.82</v>
      </c>
      <c r="T1703" s="38">
        <f>2.82/365*N1703+'Breakdown Log'!$H$28*P1703</f>
        <v>0</v>
      </c>
      <c r="U1703" s="78">
        <f>2.82/365*O1703+'Breakdown Log'!$H$28*Q1703</f>
        <v>0</v>
      </c>
    </row>
    <row r="1704" spans="2:21" ht="14.4" customHeight="1" x14ac:dyDescent="0.4">
      <c r="B1704" s="30">
        <f t="shared" si="161"/>
        <v>1703</v>
      </c>
      <c r="C1704" s="2" t="s">
        <v>2599</v>
      </c>
      <c r="D1704" s="2" t="s">
        <v>1500</v>
      </c>
      <c r="E1704" s="2">
        <v>1108</v>
      </c>
      <c r="F1704" s="2" t="s">
        <v>1501</v>
      </c>
      <c r="G1704" s="2">
        <v>2030</v>
      </c>
      <c r="H1704" s="2">
        <v>12</v>
      </c>
      <c r="I1704" s="2" t="s">
        <v>111</v>
      </c>
      <c r="J1704" s="31">
        <v>42504</v>
      </c>
      <c r="K1704" s="31">
        <v>44347</v>
      </c>
      <c r="L1704" s="31">
        <v>44926</v>
      </c>
      <c r="M1704" s="2">
        <f t="shared" si="156"/>
        <v>580</v>
      </c>
      <c r="N1704" s="2">
        <f>IFERROR(VLOOKUP($G1704,'Breakdown Log'!$B$3:$E$940,2,FALSE),0)</f>
        <v>45</v>
      </c>
      <c r="O1704" s="2">
        <f>IFERROR(VLOOKUP($G1704,'Breakdown Log'!$B$3:$E$940,3,FALSE),0)</f>
        <v>0</v>
      </c>
      <c r="P1704" s="2">
        <f t="shared" si="157"/>
        <v>170</v>
      </c>
      <c r="Q1704" s="2">
        <f t="shared" si="158"/>
        <v>365</v>
      </c>
      <c r="R1704" s="38">
        <f t="shared" si="159"/>
        <v>1.6610958904109587</v>
      </c>
      <c r="S1704" s="76">
        <f t="shared" si="160"/>
        <v>2.82</v>
      </c>
      <c r="T1704" s="38">
        <f>2.82/365*N1704+'Breakdown Log'!$H$28*P1704</f>
        <v>0.34767123287671231</v>
      </c>
      <c r="U1704" s="78">
        <f>2.82/365*O1704+'Breakdown Log'!$H$28*Q1704</f>
        <v>0</v>
      </c>
    </row>
    <row r="1705" spans="2:21" ht="14.4" customHeight="1" x14ac:dyDescent="0.4">
      <c r="B1705" s="30">
        <f t="shared" si="161"/>
        <v>1704</v>
      </c>
      <c r="C1705" s="2" t="s">
        <v>2599</v>
      </c>
      <c r="D1705" s="2" t="s">
        <v>1500</v>
      </c>
      <c r="E1705" s="2">
        <v>1108</v>
      </c>
      <c r="F1705" s="2" t="s">
        <v>1501</v>
      </c>
      <c r="G1705" s="2">
        <v>2031</v>
      </c>
      <c r="H1705" s="2">
        <v>13</v>
      </c>
      <c r="I1705" s="2" t="s">
        <v>1504</v>
      </c>
      <c r="J1705" s="31">
        <v>42504</v>
      </c>
      <c r="K1705" s="31">
        <v>44347</v>
      </c>
      <c r="L1705" s="31">
        <v>44926</v>
      </c>
      <c r="M1705" s="2">
        <f t="shared" si="156"/>
        <v>580</v>
      </c>
      <c r="N1705" s="2">
        <f>IFERROR(VLOOKUP($G1705,'Breakdown Log'!$B$3:$E$940,2,FALSE),0)</f>
        <v>66</v>
      </c>
      <c r="O1705" s="2">
        <f>IFERROR(VLOOKUP($G1705,'Breakdown Log'!$B$3:$E$940,3,FALSE),0)</f>
        <v>0</v>
      </c>
      <c r="P1705" s="2">
        <f t="shared" si="157"/>
        <v>149</v>
      </c>
      <c r="Q1705" s="2">
        <f t="shared" si="158"/>
        <v>365</v>
      </c>
      <c r="R1705" s="38">
        <f t="shared" si="159"/>
        <v>1.6610958904109587</v>
      </c>
      <c r="S1705" s="76">
        <f t="shared" si="160"/>
        <v>2.82</v>
      </c>
      <c r="T1705" s="38">
        <f>2.82/365*N1705+'Breakdown Log'!$H$28*P1705</f>
        <v>0.50991780821917798</v>
      </c>
      <c r="U1705" s="78">
        <f>2.82/365*O1705+'Breakdown Log'!$H$28*Q1705</f>
        <v>0</v>
      </c>
    </row>
    <row r="1706" spans="2:21" ht="14.4" customHeight="1" x14ac:dyDescent="0.4">
      <c r="B1706" s="30">
        <f t="shared" si="161"/>
        <v>1705</v>
      </c>
      <c r="C1706" s="2" t="s">
        <v>2599</v>
      </c>
      <c r="D1706" s="2" t="s">
        <v>1500</v>
      </c>
      <c r="E1706" s="2">
        <v>1108</v>
      </c>
      <c r="F1706" s="2" t="s">
        <v>1501</v>
      </c>
      <c r="G1706" s="2">
        <v>2032</v>
      </c>
      <c r="H1706" s="2">
        <v>14</v>
      </c>
      <c r="I1706" s="2" t="s">
        <v>1505</v>
      </c>
      <c r="J1706" s="31">
        <v>42504</v>
      </c>
      <c r="K1706" s="31">
        <v>44347</v>
      </c>
      <c r="L1706" s="31">
        <v>44926</v>
      </c>
      <c r="M1706" s="2">
        <f t="shared" si="156"/>
        <v>580</v>
      </c>
      <c r="N1706" s="2">
        <f>IFERROR(VLOOKUP($G1706,'Breakdown Log'!$B$3:$E$940,2,FALSE),0)</f>
        <v>116</v>
      </c>
      <c r="O1706" s="2">
        <f>IFERROR(VLOOKUP($G1706,'Breakdown Log'!$B$3:$E$940,3,FALSE),0)</f>
        <v>0</v>
      </c>
      <c r="P1706" s="2">
        <f t="shared" si="157"/>
        <v>99</v>
      </c>
      <c r="Q1706" s="2">
        <f t="shared" si="158"/>
        <v>365</v>
      </c>
      <c r="R1706" s="38">
        <f t="shared" si="159"/>
        <v>1.6610958904109587</v>
      </c>
      <c r="S1706" s="76">
        <f t="shared" si="160"/>
        <v>2.82</v>
      </c>
      <c r="T1706" s="38">
        <f>2.82/365*N1706+'Breakdown Log'!$H$28*P1706</f>
        <v>0.89621917808219165</v>
      </c>
      <c r="U1706" s="78">
        <f>2.82/365*O1706+'Breakdown Log'!$H$28*Q1706</f>
        <v>0</v>
      </c>
    </row>
    <row r="1707" spans="2:21" ht="14.4" customHeight="1" x14ac:dyDescent="0.4">
      <c r="B1707" s="30">
        <f t="shared" si="161"/>
        <v>1706</v>
      </c>
      <c r="C1707" s="2" t="s">
        <v>2599</v>
      </c>
      <c r="D1707" s="2" t="s">
        <v>1500</v>
      </c>
      <c r="E1707" s="2">
        <v>1108</v>
      </c>
      <c r="F1707" s="2" t="s">
        <v>1501</v>
      </c>
      <c r="G1707" s="2">
        <v>2033</v>
      </c>
      <c r="H1707" s="2">
        <v>15</v>
      </c>
      <c r="I1707" s="2" t="s">
        <v>1506</v>
      </c>
      <c r="J1707" s="31">
        <v>42504</v>
      </c>
      <c r="K1707" s="31">
        <v>44347</v>
      </c>
      <c r="L1707" s="31">
        <v>44926</v>
      </c>
      <c r="M1707" s="2">
        <f t="shared" si="156"/>
        <v>580</v>
      </c>
      <c r="N1707" s="2">
        <f>IFERROR(VLOOKUP($G1707,'Breakdown Log'!$B$3:$E$940,2,FALSE),0)</f>
        <v>0</v>
      </c>
      <c r="O1707" s="2">
        <f>IFERROR(VLOOKUP($G1707,'Breakdown Log'!$B$3:$E$940,3,FALSE),0)</f>
        <v>0</v>
      </c>
      <c r="P1707" s="2">
        <f t="shared" si="157"/>
        <v>215</v>
      </c>
      <c r="Q1707" s="2">
        <f t="shared" si="158"/>
        <v>365</v>
      </c>
      <c r="R1707" s="38">
        <f t="shared" si="159"/>
        <v>1.6610958904109587</v>
      </c>
      <c r="S1707" s="76">
        <f t="shared" si="160"/>
        <v>2.82</v>
      </c>
      <c r="T1707" s="38">
        <f>2.82/365*N1707+'Breakdown Log'!$H$28*P1707</f>
        <v>0</v>
      </c>
      <c r="U1707" s="78">
        <f>2.82/365*O1707+'Breakdown Log'!$H$28*Q1707</f>
        <v>0</v>
      </c>
    </row>
    <row r="1708" spans="2:21" ht="14.4" customHeight="1" x14ac:dyDescent="0.4">
      <c r="B1708" s="30">
        <f t="shared" si="161"/>
        <v>1707</v>
      </c>
      <c r="C1708" s="2" t="s">
        <v>36</v>
      </c>
      <c r="D1708" s="2" t="s">
        <v>67</v>
      </c>
      <c r="E1708" s="2">
        <v>928</v>
      </c>
      <c r="F1708" s="2" t="s">
        <v>67</v>
      </c>
      <c r="G1708" s="2">
        <v>2034</v>
      </c>
      <c r="H1708" s="2">
        <v>38</v>
      </c>
      <c r="I1708" s="2" t="s">
        <v>582</v>
      </c>
      <c r="J1708" s="31">
        <v>42908</v>
      </c>
      <c r="K1708" s="31">
        <v>44347</v>
      </c>
      <c r="L1708" s="31">
        <v>44926</v>
      </c>
      <c r="M1708" s="2">
        <f t="shared" si="156"/>
        <v>580</v>
      </c>
      <c r="N1708" s="2">
        <f>IFERROR(VLOOKUP($G1708,'Breakdown Log'!$B$3:$E$940,2,FALSE),0)</f>
        <v>0</v>
      </c>
      <c r="O1708" s="2">
        <f>IFERROR(VLOOKUP($G1708,'Breakdown Log'!$B$3:$E$940,3,FALSE),0)</f>
        <v>0</v>
      </c>
      <c r="P1708" s="2">
        <f t="shared" si="157"/>
        <v>215</v>
      </c>
      <c r="Q1708" s="2">
        <f t="shared" si="158"/>
        <v>365</v>
      </c>
      <c r="R1708" s="38">
        <f t="shared" si="159"/>
        <v>1.6610958904109587</v>
      </c>
      <c r="S1708" s="76">
        <f t="shared" si="160"/>
        <v>2.82</v>
      </c>
      <c r="T1708" s="38">
        <f>2.82/365*N1708+'Breakdown Log'!$H$28*P1708</f>
        <v>0</v>
      </c>
      <c r="U1708" s="78">
        <f>2.82/365*O1708+'Breakdown Log'!$H$28*Q1708</f>
        <v>0</v>
      </c>
    </row>
    <row r="1709" spans="2:21" ht="14.4" customHeight="1" x14ac:dyDescent="0.4">
      <c r="B1709" s="30">
        <f t="shared" si="161"/>
        <v>1708</v>
      </c>
      <c r="C1709" s="2" t="s">
        <v>36</v>
      </c>
      <c r="D1709" s="2" t="s">
        <v>67</v>
      </c>
      <c r="E1709" s="2">
        <v>928</v>
      </c>
      <c r="F1709" s="2" t="s">
        <v>67</v>
      </c>
      <c r="G1709" s="2">
        <v>2035</v>
      </c>
      <c r="H1709" s="2">
        <v>39</v>
      </c>
      <c r="I1709" s="2" t="s">
        <v>1507</v>
      </c>
      <c r="J1709" s="31">
        <v>42607</v>
      </c>
      <c r="K1709" s="31">
        <v>44347</v>
      </c>
      <c r="L1709" s="31">
        <v>44926</v>
      </c>
      <c r="M1709" s="2">
        <f t="shared" si="156"/>
        <v>580</v>
      </c>
      <c r="N1709" s="2">
        <f>IFERROR(VLOOKUP($G1709,'Breakdown Log'!$B$3:$E$940,2,FALSE),0)</f>
        <v>0</v>
      </c>
      <c r="O1709" s="2">
        <f>IFERROR(VLOOKUP($G1709,'Breakdown Log'!$B$3:$E$940,3,FALSE),0)</f>
        <v>0</v>
      </c>
      <c r="P1709" s="2">
        <f t="shared" si="157"/>
        <v>215</v>
      </c>
      <c r="Q1709" s="2">
        <f t="shared" si="158"/>
        <v>365</v>
      </c>
      <c r="R1709" s="38">
        <f t="shared" si="159"/>
        <v>1.6610958904109587</v>
      </c>
      <c r="S1709" s="76">
        <f t="shared" si="160"/>
        <v>2.82</v>
      </c>
      <c r="T1709" s="38">
        <f>2.82/365*N1709+'Breakdown Log'!$H$28*P1709</f>
        <v>0</v>
      </c>
      <c r="U1709" s="78">
        <f>2.82/365*O1709+'Breakdown Log'!$H$28*Q1709</f>
        <v>0</v>
      </c>
    </row>
    <row r="1710" spans="2:21" ht="14.4" customHeight="1" x14ac:dyDescent="0.4">
      <c r="B1710" s="30">
        <f t="shared" si="161"/>
        <v>1709</v>
      </c>
      <c r="C1710" s="2" t="s">
        <v>36</v>
      </c>
      <c r="D1710" s="2" t="s">
        <v>67</v>
      </c>
      <c r="E1710" s="2">
        <v>928</v>
      </c>
      <c r="F1710" s="2" t="s">
        <v>67</v>
      </c>
      <c r="G1710" s="2">
        <v>2036</v>
      </c>
      <c r="H1710" s="2">
        <v>40</v>
      </c>
      <c r="I1710" s="2" t="s">
        <v>1508</v>
      </c>
      <c r="J1710" s="31">
        <v>42607</v>
      </c>
      <c r="K1710" s="31">
        <v>44347</v>
      </c>
      <c r="L1710" s="31">
        <v>44926</v>
      </c>
      <c r="M1710" s="2">
        <f t="shared" si="156"/>
        <v>580</v>
      </c>
      <c r="N1710" s="2">
        <f>IFERROR(VLOOKUP($G1710,'Breakdown Log'!$B$3:$E$940,2,FALSE),0)</f>
        <v>0</v>
      </c>
      <c r="O1710" s="2">
        <f>IFERROR(VLOOKUP($G1710,'Breakdown Log'!$B$3:$E$940,3,FALSE),0)</f>
        <v>0</v>
      </c>
      <c r="P1710" s="2">
        <f t="shared" si="157"/>
        <v>215</v>
      </c>
      <c r="Q1710" s="2">
        <f t="shared" si="158"/>
        <v>365</v>
      </c>
      <c r="R1710" s="38">
        <f t="shared" si="159"/>
        <v>1.6610958904109587</v>
      </c>
      <c r="S1710" s="76">
        <f t="shared" si="160"/>
        <v>2.82</v>
      </c>
      <c r="T1710" s="38">
        <f>2.82/365*N1710+'Breakdown Log'!$H$28*P1710</f>
        <v>0</v>
      </c>
      <c r="U1710" s="78">
        <f>2.82/365*O1710+'Breakdown Log'!$H$28*Q1710</f>
        <v>0</v>
      </c>
    </row>
    <row r="1711" spans="2:21" ht="14.4" customHeight="1" x14ac:dyDescent="0.4">
      <c r="B1711" s="30">
        <f t="shared" si="161"/>
        <v>1710</v>
      </c>
      <c r="C1711" s="2" t="s">
        <v>36</v>
      </c>
      <c r="D1711" s="2" t="s">
        <v>67</v>
      </c>
      <c r="E1711" s="2">
        <v>928</v>
      </c>
      <c r="F1711" s="2" t="s">
        <v>67</v>
      </c>
      <c r="G1711" s="2">
        <v>2037</v>
      </c>
      <c r="H1711" s="2">
        <v>41</v>
      </c>
      <c r="I1711" s="2" t="s">
        <v>1509</v>
      </c>
      <c r="J1711" s="31">
        <v>42775</v>
      </c>
      <c r="K1711" s="31">
        <v>44347</v>
      </c>
      <c r="L1711" s="31">
        <v>44926</v>
      </c>
      <c r="M1711" s="2">
        <f t="shared" si="156"/>
        <v>580</v>
      </c>
      <c r="N1711" s="2">
        <f>IFERROR(VLOOKUP($G1711,'Breakdown Log'!$B$3:$E$940,2,FALSE),0)</f>
        <v>0</v>
      </c>
      <c r="O1711" s="2">
        <f>IFERROR(VLOOKUP($G1711,'Breakdown Log'!$B$3:$E$940,3,FALSE),0)</f>
        <v>0</v>
      </c>
      <c r="P1711" s="2">
        <f t="shared" si="157"/>
        <v>215</v>
      </c>
      <c r="Q1711" s="2">
        <f t="shared" si="158"/>
        <v>365</v>
      </c>
      <c r="R1711" s="38">
        <f t="shared" si="159"/>
        <v>1.6610958904109587</v>
      </c>
      <c r="S1711" s="76">
        <f t="shared" si="160"/>
        <v>2.82</v>
      </c>
      <c r="T1711" s="38">
        <f>2.82/365*N1711+'Breakdown Log'!$H$28*P1711</f>
        <v>0</v>
      </c>
      <c r="U1711" s="78">
        <f>2.82/365*O1711+'Breakdown Log'!$H$28*Q1711</f>
        <v>0</v>
      </c>
    </row>
    <row r="1712" spans="2:21" ht="14.4" customHeight="1" x14ac:dyDescent="0.4">
      <c r="B1712" s="30">
        <f t="shared" si="161"/>
        <v>1711</v>
      </c>
      <c r="C1712" s="2" t="s">
        <v>36</v>
      </c>
      <c r="D1712" s="2" t="s">
        <v>67</v>
      </c>
      <c r="E1712" s="2">
        <v>928</v>
      </c>
      <c r="F1712" s="2" t="s">
        <v>67</v>
      </c>
      <c r="G1712" s="2">
        <v>2038</v>
      </c>
      <c r="H1712" s="2">
        <v>42</v>
      </c>
      <c r="I1712" s="2" t="s">
        <v>346</v>
      </c>
      <c r="J1712" s="31">
        <v>42748</v>
      </c>
      <c r="K1712" s="31">
        <v>44347</v>
      </c>
      <c r="L1712" s="31">
        <v>44926</v>
      </c>
      <c r="M1712" s="2">
        <f t="shared" si="156"/>
        <v>580</v>
      </c>
      <c r="N1712" s="2">
        <f>IFERROR(VLOOKUP($G1712,'Breakdown Log'!$B$3:$E$940,2,FALSE),0)</f>
        <v>0</v>
      </c>
      <c r="O1712" s="2">
        <f>IFERROR(VLOOKUP($G1712,'Breakdown Log'!$B$3:$E$940,3,FALSE),0)</f>
        <v>0</v>
      </c>
      <c r="P1712" s="2">
        <f t="shared" si="157"/>
        <v>215</v>
      </c>
      <c r="Q1712" s="2">
        <f t="shared" si="158"/>
        <v>365</v>
      </c>
      <c r="R1712" s="38">
        <f t="shared" si="159"/>
        <v>1.6610958904109587</v>
      </c>
      <c r="S1712" s="76">
        <f t="shared" si="160"/>
        <v>2.82</v>
      </c>
      <c r="T1712" s="38">
        <f>2.82/365*N1712+'Breakdown Log'!$H$28*P1712</f>
        <v>0</v>
      </c>
      <c r="U1712" s="78">
        <f>2.82/365*O1712+'Breakdown Log'!$H$28*Q1712</f>
        <v>0</v>
      </c>
    </row>
    <row r="1713" spans="2:21" ht="14.4" customHeight="1" x14ac:dyDescent="0.4">
      <c r="B1713" s="30">
        <f t="shared" si="161"/>
        <v>1712</v>
      </c>
      <c r="C1713" s="2" t="s">
        <v>36</v>
      </c>
      <c r="D1713" s="2" t="s">
        <v>67</v>
      </c>
      <c r="E1713" s="2">
        <v>928</v>
      </c>
      <c r="F1713" s="2" t="s">
        <v>67</v>
      </c>
      <c r="G1713" s="2">
        <v>2039</v>
      </c>
      <c r="H1713" s="2">
        <v>43</v>
      </c>
      <c r="I1713" s="2" t="s">
        <v>1510</v>
      </c>
      <c r="J1713" s="31">
        <v>42776</v>
      </c>
      <c r="K1713" s="31">
        <v>44347</v>
      </c>
      <c r="L1713" s="31">
        <v>44926</v>
      </c>
      <c r="M1713" s="2">
        <f t="shared" si="156"/>
        <v>580</v>
      </c>
      <c r="N1713" s="2">
        <f>IFERROR(VLOOKUP($G1713,'Breakdown Log'!$B$3:$E$940,2,FALSE),0)</f>
        <v>0</v>
      </c>
      <c r="O1713" s="2">
        <f>IFERROR(VLOOKUP($G1713,'Breakdown Log'!$B$3:$E$940,3,FALSE),0)</f>
        <v>0</v>
      </c>
      <c r="P1713" s="2">
        <f t="shared" si="157"/>
        <v>215</v>
      </c>
      <c r="Q1713" s="2">
        <f t="shared" si="158"/>
        <v>365</v>
      </c>
      <c r="R1713" s="38">
        <f t="shared" si="159"/>
        <v>1.6610958904109587</v>
      </c>
      <c r="S1713" s="76">
        <f t="shared" si="160"/>
        <v>2.82</v>
      </c>
      <c r="T1713" s="38">
        <f>2.82/365*N1713+'Breakdown Log'!$H$28*P1713</f>
        <v>0</v>
      </c>
      <c r="U1713" s="78">
        <f>2.82/365*O1713+'Breakdown Log'!$H$28*Q1713</f>
        <v>0</v>
      </c>
    </row>
    <row r="1714" spans="2:21" ht="14.4" customHeight="1" x14ac:dyDescent="0.4">
      <c r="B1714" s="30">
        <f t="shared" si="161"/>
        <v>1713</v>
      </c>
      <c r="C1714" s="2" t="s">
        <v>36</v>
      </c>
      <c r="D1714" s="2" t="s">
        <v>67</v>
      </c>
      <c r="E1714" s="2">
        <v>928</v>
      </c>
      <c r="F1714" s="2" t="s">
        <v>67</v>
      </c>
      <c r="G1714" s="2">
        <v>2040</v>
      </c>
      <c r="H1714" s="2">
        <v>44</v>
      </c>
      <c r="I1714" s="2" t="s">
        <v>1511</v>
      </c>
      <c r="J1714" s="31">
        <v>42675</v>
      </c>
      <c r="K1714" s="31">
        <v>44347</v>
      </c>
      <c r="L1714" s="31">
        <v>44926</v>
      </c>
      <c r="M1714" s="2">
        <f t="shared" si="156"/>
        <v>580</v>
      </c>
      <c r="N1714" s="2">
        <f>IFERROR(VLOOKUP($G1714,'Breakdown Log'!$B$3:$E$940,2,FALSE),0)</f>
        <v>0</v>
      </c>
      <c r="O1714" s="2">
        <f>IFERROR(VLOOKUP($G1714,'Breakdown Log'!$B$3:$E$940,3,FALSE),0)</f>
        <v>0</v>
      </c>
      <c r="P1714" s="2">
        <f t="shared" si="157"/>
        <v>215</v>
      </c>
      <c r="Q1714" s="2">
        <f t="shared" si="158"/>
        <v>365</v>
      </c>
      <c r="R1714" s="38">
        <f t="shared" si="159"/>
        <v>1.6610958904109587</v>
      </c>
      <c r="S1714" s="76">
        <f t="shared" si="160"/>
        <v>2.82</v>
      </c>
      <c r="T1714" s="38">
        <f>2.82/365*N1714+'Breakdown Log'!$H$28*P1714</f>
        <v>0</v>
      </c>
      <c r="U1714" s="78">
        <f>2.82/365*O1714+'Breakdown Log'!$H$28*Q1714</f>
        <v>0</v>
      </c>
    </row>
    <row r="1715" spans="2:21" ht="14.4" customHeight="1" x14ac:dyDescent="0.4">
      <c r="B1715" s="30">
        <f t="shared" si="161"/>
        <v>1714</v>
      </c>
      <c r="C1715" s="2" t="s">
        <v>36</v>
      </c>
      <c r="D1715" s="2" t="s">
        <v>67</v>
      </c>
      <c r="E1715" s="2">
        <v>928</v>
      </c>
      <c r="F1715" s="2" t="s">
        <v>67</v>
      </c>
      <c r="G1715" s="2">
        <v>2041</v>
      </c>
      <c r="H1715" s="2">
        <v>45</v>
      </c>
      <c r="I1715" s="2" t="s">
        <v>1255</v>
      </c>
      <c r="J1715" s="31">
        <v>42749</v>
      </c>
      <c r="K1715" s="31">
        <v>44347</v>
      </c>
      <c r="L1715" s="31">
        <v>44926</v>
      </c>
      <c r="M1715" s="2">
        <f t="shared" si="156"/>
        <v>580</v>
      </c>
      <c r="N1715" s="2">
        <f>IFERROR(VLOOKUP($G1715,'Breakdown Log'!$B$3:$E$940,2,FALSE),0)</f>
        <v>0</v>
      </c>
      <c r="O1715" s="2">
        <f>IFERROR(VLOOKUP($G1715,'Breakdown Log'!$B$3:$E$940,3,FALSE),0)</f>
        <v>0</v>
      </c>
      <c r="P1715" s="2">
        <f t="shared" si="157"/>
        <v>215</v>
      </c>
      <c r="Q1715" s="2">
        <f t="shared" si="158"/>
        <v>365</v>
      </c>
      <c r="R1715" s="38">
        <f t="shared" si="159"/>
        <v>1.6610958904109587</v>
      </c>
      <c r="S1715" s="76">
        <f t="shared" si="160"/>
        <v>2.82</v>
      </c>
      <c r="T1715" s="38">
        <f>2.82/365*N1715+'Breakdown Log'!$H$28*P1715</f>
        <v>0</v>
      </c>
      <c r="U1715" s="78">
        <f>2.82/365*O1715+'Breakdown Log'!$H$28*Q1715</f>
        <v>0</v>
      </c>
    </row>
    <row r="1716" spans="2:21" ht="14.4" customHeight="1" x14ac:dyDescent="0.4">
      <c r="B1716" s="30">
        <f t="shared" si="161"/>
        <v>1715</v>
      </c>
      <c r="C1716" s="2" t="s">
        <v>36</v>
      </c>
      <c r="D1716" s="2" t="s">
        <v>67</v>
      </c>
      <c r="E1716" s="2">
        <v>928</v>
      </c>
      <c r="F1716" s="2" t="s">
        <v>67</v>
      </c>
      <c r="G1716" s="2">
        <v>2042</v>
      </c>
      <c r="H1716" s="2">
        <v>46</v>
      </c>
      <c r="I1716" s="2" t="s">
        <v>1512</v>
      </c>
      <c r="J1716" s="31">
        <v>42740</v>
      </c>
      <c r="K1716" s="31">
        <v>44347</v>
      </c>
      <c r="L1716" s="31">
        <v>44926</v>
      </c>
      <c r="M1716" s="2">
        <f t="shared" si="156"/>
        <v>580</v>
      </c>
      <c r="N1716" s="2">
        <f>IFERROR(VLOOKUP($G1716,'Breakdown Log'!$B$3:$E$940,2,FALSE),0)</f>
        <v>0</v>
      </c>
      <c r="O1716" s="2">
        <f>IFERROR(VLOOKUP($G1716,'Breakdown Log'!$B$3:$E$940,3,FALSE),0)</f>
        <v>0</v>
      </c>
      <c r="P1716" s="2">
        <f t="shared" si="157"/>
        <v>215</v>
      </c>
      <c r="Q1716" s="2">
        <f t="shared" si="158"/>
        <v>365</v>
      </c>
      <c r="R1716" s="38">
        <f t="shared" si="159"/>
        <v>1.6610958904109587</v>
      </c>
      <c r="S1716" s="76">
        <f t="shared" si="160"/>
        <v>2.82</v>
      </c>
      <c r="T1716" s="38">
        <f>2.82/365*N1716+'Breakdown Log'!$H$28*P1716</f>
        <v>0</v>
      </c>
      <c r="U1716" s="78">
        <f>2.82/365*O1716+'Breakdown Log'!$H$28*Q1716</f>
        <v>0</v>
      </c>
    </row>
    <row r="1717" spans="2:21" ht="14.4" customHeight="1" x14ac:dyDescent="0.4">
      <c r="B1717" s="30">
        <f t="shared" si="161"/>
        <v>1716</v>
      </c>
      <c r="C1717" s="2" t="s">
        <v>36</v>
      </c>
      <c r="D1717" s="2" t="s">
        <v>67</v>
      </c>
      <c r="E1717" s="2">
        <v>928</v>
      </c>
      <c r="F1717" s="2" t="s">
        <v>67</v>
      </c>
      <c r="G1717" s="2">
        <v>2043</v>
      </c>
      <c r="H1717" s="2">
        <v>47</v>
      </c>
      <c r="I1717" s="2" t="s">
        <v>1513</v>
      </c>
      <c r="J1717" s="31">
        <v>42739</v>
      </c>
      <c r="K1717" s="31">
        <v>44347</v>
      </c>
      <c r="L1717" s="31">
        <v>44926</v>
      </c>
      <c r="M1717" s="2">
        <f t="shared" si="156"/>
        <v>580</v>
      </c>
      <c r="N1717" s="2">
        <f>IFERROR(VLOOKUP($G1717,'Breakdown Log'!$B$3:$E$940,2,FALSE),0)</f>
        <v>0</v>
      </c>
      <c r="O1717" s="2">
        <f>IFERROR(VLOOKUP($G1717,'Breakdown Log'!$B$3:$E$940,3,FALSE),0)</f>
        <v>0</v>
      </c>
      <c r="P1717" s="2">
        <f t="shared" si="157"/>
        <v>215</v>
      </c>
      <c r="Q1717" s="2">
        <f t="shared" si="158"/>
        <v>365</v>
      </c>
      <c r="R1717" s="38">
        <f t="shared" si="159"/>
        <v>1.6610958904109587</v>
      </c>
      <c r="S1717" s="76">
        <f t="shared" si="160"/>
        <v>2.82</v>
      </c>
      <c r="T1717" s="38">
        <f>2.82/365*N1717+'Breakdown Log'!$H$28*P1717</f>
        <v>0</v>
      </c>
      <c r="U1717" s="78">
        <f>2.82/365*O1717+'Breakdown Log'!$H$28*Q1717</f>
        <v>0</v>
      </c>
    </row>
    <row r="1718" spans="2:21" ht="14.4" customHeight="1" x14ac:dyDescent="0.4">
      <c r="B1718" s="30">
        <f t="shared" si="161"/>
        <v>1717</v>
      </c>
      <c r="C1718" s="2" t="s">
        <v>302</v>
      </c>
      <c r="D1718" s="2" t="s">
        <v>1320</v>
      </c>
      <c r="E1718" s="2">
        <v>1041</v>
      </c>
      <c r="F1718" s="2" t="s">
        <v>1514</v>
      </c>
      <c r="G1718" s="2">
        <v>2044</v>
      </c>
      <c r="H1718" s="2">
        <v>1</v>
      </c>
      <c r="I1718" s="2" t="s">
        <v>1515</v>
      </c>
      <c r="J1718" s="31">
        <v>42470</v>
      </c>
      <c r="K1718" s="31">
        <v>44347</v>
      </c>
      <c r="L1718" s="31">
        <v>44926</v>
      </c>
      <c r="M1718" s="2">
        <f t="shared" si="156"/>
        <v>580</v>
      </c>
      <c r="N1718" s="2">
        <f>IFERROR(VLOOKUP($G1718,'Breakdown Log'!$B$3:$E$940,2,FALSE),0)</f>
        <v>0</v>
      </c>
      <c r="O1718" s="2">
        <f>IFERROR(VLOOKUP($G1718,'Breakdown Log'!$B$3:$E$940,3,FALSE),0)</f>
        <v>0</v>
      </c>
      <c r="P1718" s="2">
        <f t="shared" si="157"/>
        <v>215</v>
      </c>
      <c r="Q1718" s="2">
        <f t="shared" si="158"/>
        <v>365</v>
      </c>
      <c r="R1718" s="38">
        <f t="shared" si="159"/>
        <v>1.6610958904109587</v>
      </c>
      <c r="S1718" s="76">
        <f t="shared" si="160"/>
        <v>2.82</v>
      </c>
      <c r="T1718" s="38">
        <f>2.82/365*N1718+'Breakdown Log'!$H$28*P1718</f>
        <v>0</v>
      </c>
      <c r="U1718" s="78">
        <f>2.82/365*O1718+'Breakdown Log'!$H$28*Q1718</f>
        <v>0</v>
      </c>
    </row>
    <row r="1719" spans="2:21" ht="14.4" customHeight="1" x14ac:dyDescent="0.4">
      <c r="B1719" s="30">
        <f t="shared" si="161"/>
        <v>1718</v>
      </c>
      <c r="C1719" s="2" t="s">
        <v>302</v>
      </c>
      <c r="D1719" s="2" t="s">
        <v>1320</v>
      </c>
      <c r="E1719" s="2">
        <v>1041</v>
      </c>
      <c r="F1719" s="2" t="s">
        <v>1514</v>
      </c>
      <c r="G1719" s="2">
        <v>2045</v>
      </c>
      <c r="H1719" s="2">
        <v>2</v>
      </c>
      <c r="I1719" s="2" t="s">
        <v>1516</v>
      </c>
      <c r="J1719" s="31">
        <v>42470</v>
      </c>
      <c r="K1719" s="31">
        <v>44347</v>
      </c>
      <c r="L1719" s="31">
        <v>44926</v>
      </c>
      <c r="M1719" s="2">
        <f t="shared" si="156"/>
        <v>580</v>
      </c>
      <c r="N1719" s="2">
        <f>IFERROR(VLOOKUP($G1719,'Breakdown Log'!$B$3:$E$940,2,FALSE),0)</f>
        <v>0</v>
      </c>
      <c r="O1719" s="2">
        <f>IFERROR(VLOOKUP($G1719,'Breakdown Log'!$B$3:$E$940,3,FALSE),0)</f>
        <v>0</v>
      </c>
      <c r="P1719" s="2">
        <f t="shared" si="157"/>
        <v>215</v>
      </c>
      <c r="Q1719" s="2">
        <f t="shared" si="158"/>
        <v>365</v>
      </c>
      <c r="R1719" s="38">
        <f t="shared" si="159"/>
        <v>1.6610958904109587</v>
      </c>
      <c r="S1719" s="76">
        <f t="shared" si="160"/>
        <v>2.82</v>
      </c>
      <c r="T1719" s="38">
        <f>2.82/365*N1719+'Breakdown Log'!$H$28*P1719</f>
        <v>0</v>
      </c>
      <c r="U1719" s="78">
        <f>2.82/365*O1719+'Breakdown Log'!$H$28*Q1719</f>
        <v>0</v>
      </c>
    </row>
    <row r="1720" spans="2:21" ht="14.4" customHeight="1" x14ac:dyDescent="0.4">
      <c r="B1720" s="30">
        <f t="shared" si="161"/>
        <v>1719</v>
      </c>
      <c r="C1720" s="2" t="s">
        <v>302</v>
      </c>
      <c r="D1720" s="2" t="s">
        <v>1320</v>
      </c>
      <c r="E1720" s="2">
        <v>1041</v>
      </c>
      <c r="F1720" s="2" t="s">
        <v>1514</v>
      </c>
      <c r="G1720" s="2">
        <v>2046</v>
      </c>
      <c r="H1720" s="2">
        <v>3</v>
      </c>
      <c r="I1720" s="2" t="s">
        <v>1324</v>
      </c>
      <c r="J1720" s="31">
        <v>42470</v>
      </c>
      <c r="K1720" s="31">
        <v>44347</v>
      </c>
      <c r="L1720" s="31">
        <v>44926</v>
      </c>
      <c r="M1720" s="2">
        <f t="shared" si="156"/>
        <v>580</v>
      </c>
      <c r="N1720" s="2">
        <f>IFERROR(VLOOKUP($G1720,'Breakdown Log'!$B$3:$E$940,2,FALSE),0)</f>
        <v>0</v>
      </c>
      <c r="O1720" s="2">
        <f>IFERROR(VLOOKUP($G1720,'Breakdown Log'!$B$3:$E$940,3,FALSE),0)</f>
        <v>0</v>
      </c>
      <c r="P1720" s="2">
        <f t="shared" si="157"/>
        <v>215</v>
      </c>
      <c r="Q1720" s="2">
        <f t="shared" si="158"/>
        <v>365</v>
      </c>
      <c r="R1720" s="38">
        <f t="shared" si="159"/>
        <v>1.6610958904109587</v>
      </c>
      <c r="S1720" s="76">
        <f t="shared" si="160"/>
        <v>2.82</v>
      </c>
      <c r="T1720" s="38">
        <f>2.82/365*N1720+'Breakdown Log'!$H$28*P1720</f>
        <v>0</v>
      </c>
      <c r="U1720" s="78">
        <f>2.82/365*O1720+'Breakdown Log'!$H$28*Q1720</f>
        <v>0</v>
      </c>
    </row>
    <row r="1721" spans="2:21" ht="14.4" customHeight="1" x14ac:dyDescent="0.4">
      <c r="B1721" s="30">
        <f t="shared" si="161"/>
        <v>1720</v>
      </c>
      <c r="C1721" s="2" t="s">
        <v>302</v>
      </c>
      <c r="D1721" s="2" t="s">
        <v>1320</v>
      </c>
      <c r="E1721" s="2">
        <v>1041</v>
      </c>
      <c r="F1721" s="2" t="s">
        <v>1514</v>
      </c>
      <c r="G1721" s="2">
        <v>2047</v>
      </c>
      <c r="H1721" s="2">
        <v>4</v>
      </c>
      <c r="I1721" s="2" t="s">
        <v>1517</v>
      </c>
      <c r="J1721" s="31">
        <v>42470</v>
      </c>
      <c r="K1721" s="31">
        <v>44347</v>
      </c>
      <c r="L1721" s="31">
        <v>44926</v>
      </c>
      <c r="M1721" s="2">
        <f t="shared" si="156"/>
        <v>580</v>
      </c>
      <c r="N1721" s="2">
        <f>IFERROR(VLOOKUP($G1721,'Breakdown Log'!$B$3:$E$940,2,FALSE),0)</f>
        <v>0</v>
      </c>
      <c r="O1721" s="2">
        <f>IFERROR(VLOOKUP($G1721,'Breakdown Log'!$B$3:$E$940,3,FALSE),0)</f>
        <v>0</v>
      </c>
      <c r="P1721" s="2">
        <f t="shared" si="157"/>
        <v>215</v>
      </c>
      <c r="Q1721" s="2">
        <f t="shared" si="158"/>
        <v>365</v>
      </c>
      <c r="R1721" s="38">
        <f t="shared" si="159"/>
        <v>1.6610958904109587</v>
      </c>
      <c r="S1721" s="76">
        <f t="shared" si="160"/>
        <v>2.82</v>
      </c>
      <c r="T1721" s="38">
        <f>2.82/365*N1721+'Breakdown Log'!$H$28*P1721</f>
        <v>0</v>
      </c>
      <c r="U1721" s="78">
        <f>2.82/365*O1721+'Breakdown Log'!$H$28*Q1721</f>
        <v>0</v>
      </c>
    </row>
    <row r="1722" spans="2:21" ht="14.4" customHeight="1" x14ac:dyDescent="0.4">
      <c r="B1722" s="30">
        <f t="shared" si="161"/>
        <v>1721</v>
      </c>
      <c r="C1722" s="2" t="s">
        <v>518</v>
      </c>
      <c r="D1722" s="2" t="s">
        <v>518</v>
      </c>
      <c r="E1722" s="2">
        <v>1103</v>
      </c>
      <c r="F1722" s="2" t="s">
        <v>1273</v>
      </c>
      <c r="G1722" s="2">
        <v>2048</v>
      </c>
      <c r="H1722" s="2">
        <v>19</v>
      </c>
      <c r="I1722" s="2" t="s">
        <v>1518</v>
      </c>
      <c r="J1722" s="31">
        <v>42583</v>
      </c>
      <c r="K1722" s="31">
        <v>44347</v>
      </c>
      <c r="L1722" s="31">
        <v>44926</v>
      </c>
      <c r="M1722" s="2">
        <f t="shared" si="156"/>
        <v>580</v>
      </c>
      <c r="N1722" s="2">
        <f>IFERROR(VLOOKUP($G1722,'Breakdown Log'!$B$3:$E$940,2,FALSE),0)</f>
        <v>0</v>
      </c>
      <c r="O1722" s="2">
        <f>IFERROR(VLOOKUP($G1722,'Breakdown Log'!$B$3:$E$940,3,FALSE),0)</f>
        <v>0</v>
      </c>
      <c r="P1722" s="2">
        <f t="shared" si="157"/>
        <v>215</v>
      </c>
      <c r="Q1722" s="2">
        <f t="shared" si="158"/>
        <v>365</v>
      </c>
      <c r="R1722" s="38">
        <f t="shared" si="159"/>
        <v>1.6610958904109587</v>
      </c>
      <c r="S1722" s="76">
        <f t="shared" si="160"/>
        <v>2.82</v>
      </c>
      <c r="T1722" s="38">
        <f>2.82/365*N1722+'Breakdown Log'!$H$28*P1722</f>
        <v>0</v>
      </c>
      <c r="U1722" s="78">
        <f>2.82/365*O1722+'Breakdown Log'!$H$28*Q1722</f>
        <v>0</v>
      </c>
    </row>
    <row r="1723" spans="2:21" ht="14.4" customHeight="1" x14ac:dyDescent="0.4">
      <c r="B1723" s="30">
        <f t="shared" si="161"/>
        <v>1722</v>
      </c>
      <c r="C1723" s="2" t="s">
        <v>518</v>
      </c>
      <c r="D1723" s="2" t="s">
        <v>518</v>
      </c>
      <c r="E1723" s="2">
        <v>1103</v>
      </c>
      <c r="F1723" s="2" t="s">
        <v>1273</v>
      </c>
      <c r="G1723" s="2">
        <v>2049</v>
      </c>
      <c r="H1723" s="2">
        <v>20</v>
      </c>
      <c r="I1723" s="2" t="s">
        <v>1519</v>
      </c>
      <c r="J1723" s="31">
        <v>42919</v>
      </c>
      <c r="K1723" s="31">
        <v>44347</v>
      </c>
      <c r="L1723" s="31">
        <v>44926</v>
      </c>
      <c r="M1723" s="2">
        <f t="shared" si="156"/>
        <v>580</v>
      </c>
      <c r="N1723" s="2">
        <f>IFERROR(VLOOKUP($G1723,'Breakdown Log'!$B$3:$E$940,2,FALSE),0)</f>
        <v>0</v>
      </c>
      <c r="O1723" s="2">
        <f>IFERROR(VLOOKUP($G1723,'Breakdown Log'!$B$3:$E$940,3,FALSE),0)</f>
        <v>0</v>
      </c>
      <c r="P1723" s="2">
        <f t="shared" si="157"/>
        <v>215</v>
      </c>
      <c r="Q1723" s="2">
        <f t="shared" si="158"/>
        <v>365</v>
      </c>
      <c r="R1723" s="38">
        <f t="shared" si="159"/>
        <v>1.6610958904109587</v>
      </c>
      <c r="S1723" s="76">
        <f t="shared" si="160"/>
        <v>2.82</v>
      </c>
      <c r="T1723" s="38">
        <f>2.82/365*N1723+'Breakdown Log'!$H$28*P1723</f>
        <v>0</v>
      </c>
      <c r="U1723" s="78">
        <f>2.82/365*O1723+'Breakdown Log'!$H$28*Q1723</f>
        <v>0</v>
      </c>
    </row>
    <row r="1724" spans="2:21" ht="14.4" customHeight="1" x14ac:dyDescent="0.4">
      <c r="B1724" s="30">
        <f t="shared" si="161"/>
        <v>1723</v>
      </c>
      <c r="C1724" s="2" t="s">
        <v>518</v>
      </c>
      <c r="D1724" s="2" t="s">
        <v>518</v>
      </c>
      <c r="E1724" s="2">
        <v>1103</v>
      </c>
      <c r="F1724" s="2" t="s">
        <v>1273</v>
      </c>
      <c r="G1724" s="2">
        <v>2050</v>
      </c>
      <c r="H1724" s="2">
        <v>21</v>
      </c>
      <c r="I1724" s="2" t="s">
        <v>2634</v>
      </c>
      <c r="J1724" s="31">
        <v>42486</v>
      </c>
      <c r="K1724" s="31">
        <v>44347</v>
      </c>
      <c r="L1724" s="31">
        <v>44926</v>
      </c>
      <c r="M1724" s="2">
        <f t="shared" si="156"/>
        <v>580</v>
      </c>
      <c r="N1724" s="2">
        <f>IFERROR(VLOOKUP($G1724,'Breakdown Log'!$B$3:$E$940,2,FALSE),0)</f>
        <v>0</v>
      </c>
      <c r="O1724" s="2">
        <f>IFERROR(VLOOKUP($G1724,'Breakdown Log'!$B$3:$E$940,3,FALSE),0)</f>
        <v>0</v>
      </c>
      <c r="P1724" s="2">
        <f t="shared" si="157"/>
        <v>215</v>
      </c>
      <c r="Q1724" s="2">
        <f t="shared" si="158"/>
        <v>365</v>
      </c>
      <c r="R1724" s="38">
        <f t="shared" si="159"/>
        <v>1.6610958904109587</v>
      </c>
      <c r="S1724" s="76">
        <f t="shared" si="160"/>
        <v>2.82</v>
      </c>
      <c r="T1724" s="38">
        <f>2.82/365*N1724+'Breakdown Log'!$H$28*P1724</f>
        <v>0</v>
      </c>
      <c r="U1724" s="78">
        <f>2.82/365*O1724+'Breakdown Log'!$H$28*Q1724</f>
        <v>0</v>
      </c>
    </row>
    <row r="1725" spans="2:21" ht="14.4" customHeight="1" x14ac:dyDescent="0.4">
      <c r="B1725" s="30">
        <f t="shared" si="161"/>
        <v>1724</v>
      </c>
      <c r="C1725" s="2" t="s">
        <v>518</v>
      </c>
      <c r="D1725" s="2" t="s">
        <v>518</v>
      </c>
      <c r="E1725" s="2">
        <v>1103</v>
      </c>
      <c r="F1725" s="2" t="s">
        <v>1273</v>
      </c>
      <c r="G1725" s="2">
        <v>2051</v>
      </c>
      <c r="H1725" s="2">
        <v>22</v>
      </c>
      <c r="I1725" s="2" t="s">
        <v>1520</v>
      </c>
      <c r="J1725" s="31">
        <v>42583</v>
      </c>
      <c r="K1725" s="31">
        <v>44347</v>
      </c>
      <c r="L1725" s="31">
        <v>44926</v>
      </c>
      <c r="M1725" s="2">
        <f t="shared" si="156"/>
        <v>580</v>
      </c>
      <c r="N1725" s="2">
        <f>IFERROR(VLOOKUP($G1725,'Breakdown Log'!$B$3:$E$940,2,FALSE),0)</f>
        <v>0</v>
      </c>
      <c r="O1725" s="2">
        <f>IFERROR(VLOOKUP($G1725,'Breakdown Log'!$B$3:$E$940,3,FALSE),0)</f>
        <v>0</v>
      </c>
      <c r="P1725" s="2">
        <f t="shared" si="157"/>
        <v>215</v>
      </c>
      <c r="Q1725" s="2">
        <f t="shared" si="158"/>
        <v>365</v>
      </c>
      <c r="R1725" s="38">
        <f t="shared" si="159"/>
        <v>1.6610958904109587</v>
      </c>
      <c r="S1725" s="76">
        <f t="shared" si="160"/>
        <v>2.82</v>
      </c>
      <c r="T1725" s="38">
        <f>2.82/365*N1725+'Breakdown Log'!$H$28*P1725</f>
        <v>0</v>
      </c>
      <c r="U1725" s="78">
        <f>2.82/365*O1725+'Breakdown Log'!$H$28*Q1725</f>
        <v>0</v>
      </c>
    </row>
    <row r="1726" spans="2:21" ht="14.4" customHeight="1" x14ac:dyDescent="0.4">
      <c r="B1726" s="30">
        <f t="shared" si="161"/>
        <v>1725</v>
      </c>
      <c r="C1726" s="2" t="s">
        <v>518</v>
      </c>
      <c r="D1726" s="2" t="s">
        <v>518</v>
      </c>
      <c r="E1726" s="2">
        <v>1103</v>
      </c>
      <c r="F1726" s="2" t="s">
        <v>1273</v>
      </c>
      <c r="G1726" s="2">
        <v>2052</v>
      </c>
      <c r="H1726" s="2">
        <v>23</v>
      </c>
      <c r="I1726" s="2" t="s">
        <v>1521</v>
      </c>
      <c r="J1726" s="31">
        <v>42480</v>
      </c>
      <c r="K1726" s="31">
        <v>44347</v>
      </c>
      <c r="L1726" s="31">
        <v>44926</v>
      </c>
      <c r="M1726" s="2">
        <f t="shared" si="156"/>
        <v>580</v>
      </c>
      <c r="N1726" s="2">
        <f>IFERROR(VLOOKUP($G1726,'Breakdown Log'!$B$3:$E$940,2,FALSE),0)</f>
        <v>0</v>
      </c>
      <c r="O1726" s="2">
        <f>IFERROR(VLOOKUP($G1726,'Breakdown Log'!$B$3:$E$940,3,FALSE),0)</f>
        <v>0</v>
      </c>
      <c r="P1726" s="2">
        <f t="shared" si="157"/>
        <v>215</v>
      </c>
      <c r="Q1726" s="2">
        <f t="shared" si="158"/>
        <v>365</v>
      </c>
      <c r="R1726" s="38">
        <f t="shared" si="159"/>
        <v>1.6610958904109587</v>
      </c>
      <c r="S1726" s="76">
        <f t="shared" si="160"/>
        <v>2.82</v>
      </c>
      <c r="T1726" s="38">
        <f>2.82/365*N1726+'Breakdown Log'!$H$28*P1726</f>
        <v>0</v>
      </c>
      <c r="U1726" s="78">
        <f>2.82/365*O1726+'Breakdown Log'!$H$28*Q1726</f>
        <v>0</v>
      </c>
    </row>
    <row r="1727" spans="2:21" ht="14.4" customHeight="1" x14ac:dyDescent="0.4">
      <c r="B1727" s="30">
        <f t="shared" si="161"/>
        <v>1726</v>
      </c>
      <c r="C1727" s="2" t="s">
        <v>518</v>
      </c>
      <c r="D1727" s="2" t="s">
        <v>518</v>
      </c>
      <c r="E1727" s="2">
        <v>1103</v>
      </c>
      <c r="F1727" s="2" t="s">
        <v>1273</v>
      </c>
      <c r="G1727" s="2">
        <v>2053</v>
      </c>
      <c r="H1727" s="2">
        <v>24</v>
      </c>
      <c r="I1727" s="2" t="s">
        <v>632</v>
      </c>
      <c r="J1727" s="31">
        <v>42480</v>
      </c>
      <c r="K1727" s="31">
        <v>44347</v>
      </c>
      <c r="L1727" s="31">
        <v>44926</v>
      </c>
      <c r="M1727" s="2">
        <f t="shared" si="156"/>
        <v>580</v>
      </c>
      <c r="N1727" s="2">
        <f>IFERROR(VLOOKUP($G1727,'Breakdown Log'!$B$3:$E$940,2,FALSE),0)</f>
        <v>0</v>
      </c>
      <c r="O1727" s="2">
        <f>IFERROR(VLOOKUP($G1727,'Breakdown Log'!$B$3:$E$940,3,FALSE),0)</f>
        <v>0</v>
      </c>
      <c r="P1727" s="2">
        <f t="shared" si="157"/>
        <v>215</v>
      </c>
      <c r="Q1727" s="2">
        <f t="shared" si="158"/>
        <v>365</v>
      </c>
      <c r="R1727" s="38">
        <f t="shared" si="159"/>
        <v>1.6610958904109587</v>
      </c>
      <c r="S1727" s="76">
        <f t="shared" si="160"/>
        <v>2.82</v>
      </c>
      <c r="T1727" s="38">
        <f>2.82/365*N1727+'Breakdown Log'!$H$28*P1727</f>
        <v>0</v>
      </c>
      <c r="U1727" s="78">
        <f>2.82/365*O1727+'Breakdown Log'!$H$28*Q1727</f>
        <v>0</v>
      </c>
    </row>
    <row r="1728" spans="2:21" ht="14.4" customHeight="1" x14ac:dyDescent="0.4">
      <c r="B1728" s="30">
        <f t="shared" si="161"/>
        <v>1727</v>
      </c>
      <c r="C1728" s="2" t="s">
        <v>518</v>
      </c>
      <c r="D1728" s="2" t="s">
        <v>518</v>
      </c>
      <c r="E1728" s="2">
        <v>1103</v>
      </c>
      <c r="F1728" s="2" t="s">
        <v>1273</v>
      </c>
      <c r="G1728" s="2">
        <v>2054</v>
      </c>
      <c r="H1728" s="2">
        <v>25</v>
      </c>
      <c r="I1728" s="2" t="s">
        <v>1522</v>
      </c>
      <c r="J1728" s="31">
        <v>42502</v>
      </c>
      <c r="K1728" s="31">
        <v>44347</v>
      </c>
      <c r="L1728" s="31">
        <v>44926</v>
      </c>
      <c r="M1728" s="2">
        <f t="shared" si="156"/>
        <v>580</v>
      </c>
      <c r="N1728" s="2">
        <f>IFERROR(VLOOKUP($G1728,'Breakdown Log'!$B$3:$E$940,2,FALSE),0)</f>
        <v>0</v>
      </c>
      <c r="O1728" s="2">
        <f>IFERROR(VLOOKUP($G1728,'Breakdown Log'!$B$3:$E$940,3,FALSE),0)</f>
        <v>0</v>
      </c>
      <c r="P1728" s="2">
        <f t="shared" si="157"/>
        <v>215</v>
      </c>
      <c r="Q1728" s="2">
        <f t="shared" si="158"/>
        <v>365</v>
      </c>
      <c r="R1728" s="38">
        <f t="shared" si="159"/>
        <v>1.6610958904109587</v>
      </c>
      <c r="S1728" s="76">
        <f t="shared" si="160"/>
        <v>2.82</v>
      </c>
      <c r="T1728" s="38">
        <f>2.82/365*N1728+'Breakdown Log'!$H$28*P1728</f>
        <v>0</v>
      </c>
      <c r="U1728" s="78">
        <f>2.82/365*O1728+'Breakdown Log'!$H$28*Q1728</f>
        <v>0</v>
      </c>
    </row>
    <row r="1729" spans="2:21" ht="14.4" customHeight="1" x14ac:dyDescent="0.4">
      <c r="B1729" s="30">
        <f t="shared" si="161"/>
        <v>1728</v>
      </c>
      <c r="C1729" s="2" t="s">
        <v>45</v>
      </c>
      <c r="D1729" s="2" t="s">
        <v>1523</v>
      </c>
      <c r="E1729" s="2">
        <v>3</v>
      </c>
      <c r="F1729" s="2" t="s">
        <v>1523</v>
      </c>
      <c r="G1729" s="2">
        <v>2055</v>
      </c>
      <c r="H1729" s="2">
        <v>1</v>
      </c>
      <c r="I1729" s="2" t="s">
        <v>1524</v>
      </c>
      <c r="J1729" s="31">
        <v>42488</v>
      </c>
      <c r="K1729" s="31">
        <v>44347</v>
      </c>
      <c r="L1729" s="31">
        <v>44926</v>
      </c>
      <c r="M1729" s="2">
        <f t="shared" si="156"/>
        <v>580</v>
      </c>
      <c r="N1729" s="2">
        <f>IFERROR(VLOOKUP($G1729,'Breakdown Log'!$B$3:$E$940,2,FALSE),0)</f>
        <v>0</v>
      </c>
      <c r="O1729" s="2">
        <f>IFERROR(VLOOKUP($G1729,'Breakdown Log'!$B$3:$E$940,3,FALSE),0)</f>
        <v>0</v>
      </c>
      <c r="P1729" s="2">
        <f t="shared" si="157"/>
        <v>215</v>
      </c>
      <c r="Q1729" s="2">
        <f t="shared" si="158"/>
        <v>365</v>
      </c>
      <c r="R1729" s="38">
        <f t="shared" si="159"/>
        <v>1.6610958904109587</v>
      </c>
      <c r="S1729" s="76">
        <f t="shared" si="160"/>
        <v>2.82</v>
      </c>
      <c r="T1729" s="38">
        <f>2.82/365*N1729+'Breakdown Log'!$H$28*P1729</f>
        <v>0</v>
      </c>
      <c r="U1729" s="78">
        <f>2.82/365*O1729+'Breakdown Log'!$H$28*Q1729</f>
        <v>0</v>
      </c>
    </row>
    <row r="1730" spans="2:21" ht="14.4" customHeight="1" x14ac:dyDescent="0.4">
      <c r="B1730" s="30">
        <f t="shared" si="161"/>
        <v>1729</v>
      </c>
      <c r="C1730" s="2" t="s">
        <v>36</v>
      </c>
      <c r="D1730" s="2" t="s">
        <v>67</v>
      </c>
      <c r="E1730" s="2">
        <v>928</v>
      </c>
      <c r="F1730" s="2" t="s">
        <v>67</v>
      </c>
      <c r="G1730" s="2">
        <v>2057</v>
      </c>
      <c r="H1730" s="2">
        <v>48</v>
      </c>
      <c r="I1730" s="2" t="s">
        <v>1525</v>
      </c>
      <c r="J1730" s="31">
        <v>42755</v>
      </c>
      <c r="K1730" s="31">
        <v>44347</v>
      </c>
      <c r="L1730" s="31">
        <v>44926</v>
      </c>
      <c r="M1730" s="2">
        <f t="shared" ref="M1730:M1793" si="162">IFERROR(L1730-K1730+1,0)</f>
        <v>580</v>
      </c>
      <c r="N1730" s="2">
        <f>IFERROR(VLOOKUP($G1730,'Breakdown Log'!$B$3:$E$940,2,FALSE),0)</f>
        <v>0</v>
      </c>
      <c r="O1730" s="2">
        <f>IFERROR(VLOOKUP($G1730,'Breakdown Log'!$B$3:$E$940,3,FALSE),0)</f>
        <v>0</v>
      </c>
      <c r="P1730" s="2">
        <f t="shared" si="157"/>
        <v>215</v>
      </c>
      <c r="Q1730" s="2">
        <f t="shared" si="158"/>
        <v>365</v>
      </c>
      <c r="R1730" s="38">
        <f t="shared" si="159"/>
        <v>1.6610958904109587</v>
      </c>
      <c r="S1730" s="76">
        <f t="shared" si="160"/>
        <v>2.82</v>
      </c>
      <c r="T1730" s="38">
        <f>2.82/365*N1730+'Breakdown Log'!$H$28*P1730</f>
        <v>0</v>
      </c>
      <c r="U1730" s="78">
        <f>2.82/365*O1730+'Breakdown Log'!$H$28*Q1730</f>
        <v>0</v>
      </c>
    </row>
    <row r="1731" spans="2:21" ht="14.4" customHeight="1" x14ac:dyDescent="0.4">
      <c r="B1731" s="30">
        <f t="shared" si="161"/>
        <v>1730</v>
      </c>
      <c r="C1731" s="2" t="s">
        <v>45</v>
      </c>
      <c r="D1731" s="2" t="s">
        <v>1523</v>
      </c>
      <c r="E1731" s="2">
        <v>3</v>
      </c>
      <c r="F1731" s="2" t="s">
        <v>1523</v>
      </c>
      <c r="G1731" s="2">
        <v>2058</v>
      </c>
      <c r="H1731" s="2">
        <v>72</v>
      </c>
      <c r="I1731" s="2" t="s">
        <v>1526</v>
      </c>
      <c r="J1731" s="31">
        <v>42392</v>
      </c>
      <c r="K1731" s="31">
        <v>44347</v>
      </c>
      <c r="L1731" s="31">
        <v>44926</v>
      </c>
      <c r="M1731" s="2">
        <f t="shared" si="162"/>
        <v>580</v>
      </c>
      <c r="N1731" s="2">
        <f>IFERROR(VLOOKUP($G1731,'Breakdown Log'!$B$3:$E$940,2,FALSE),0)</f>
        <v>0</v>
      </c>
      <c r="O1731" s="2">
        <f>IFERROR(VLOOKUP($G1731,'Breakdown Log'!$B$3:$E$940,3,FALSE),0)</f>
        <v>0</v>
      </c>
      <c r="P1731" s="2">
        <f t="shared" ref="P1731:P1794" si="163">DATE(2021,12,31)-DATE(2021,5,31)+1-N1731</f>
        <v>215</v>
      </c>
      <c r="Q1731" s="2">
        <f t="shared" ref="Q1731:Q1794" si="164">365-O1731</f>
        <v>365</v>
      </c>
      <c r="R1731" s="38">
        <f t="shared" ref="R1731:R1794" si="165">2.82/365*215</f>
        <v>1.6610958904109587</v>
      </c>
      <c r="S1731" s="76">
        <f t="shared" ref="S1731:S1794" si="166">2.82/365*365</f>
        <v>2.82</v>
      </c>
      <c r="T1731" s="38">
        <f>2.82/365*N1731+'Breakdown Log'!$H$28*P1731</f>
        <v>0</v>
      </c>
      <c r="U1731" s="78">
        <f>2.82/365*O1731+'Breakdown Log'!$H$28*Q1731</f>
        <v>0</v>
      </c>
    </row>
    <row r="1732" spans="2:21" ht="14.4" customHeight="1" x14ac:dyDescent="0.4">
      <c r="B1732" s="30">
        <f t="shared" ref="B1732:B1795" si="167">B1731+1</f>
        <v>1731</v>
      </c>
      <c r="C1732" s="2" t="s">
        <v>45</v>
      </c>
      <c r="D1732" s="2" t="s">
        <v>1523</v>
      </c>
      <c r="E1732" s="2">
        <v>3</v>
      </c>
      <c r="F1732" s="2" t="s">
        <v>1523</v>
      </c>
      <c r="G1732" s="2">
        <v>2059</v>
      </c>
      <c r="H1732" s="2">
        <v>73</v>
      </c>
      <c r="I1732" s="2" t="s">
        <v>1527</v>
      </c>
      <c r="J1732" s="31">
        <v>42384</v>
      </c>
      <c r="K1732" s="31">
        <v>44347</v>
      </c>
      <c r="L1732" s="31">
        <v>44926</v>
      </c>
      <c r="M1732" s="2">
        <f t="shared" si="162"/>
        <v>580</v>
      </c>
      <c r="N1732" s="2">
        <f>IFERROR(VLOOKUP($G1732,'Breakdown Log'!$B$3:$E$940,2,FALSE),0)</f>
        <v>0</v>
      </c>
      <c r="O1732" s="2">
        <f>IFERROR(VLOOKUP($G1732,'Breakdown Log'!$B$3:$E$940,3,FALSE),0)</f>
        <v>0</v>
      </c>
      <c r="P1732" s="2">
        <f t="shared" si="163"/>
        <v>215</v>
      </c>
      <c r="Q1732" s="2">
        <f t="shared" si="164"/>
        <v>365</v>
      </c>
      <c r="R1732" s="38">
        <f t="shared" si="165"/>
        <v>1.6610958904109587</v>
      </c>
      <c r="S1732" s="76">
        <f t="shared" si="166"/>
        <v>2.82</v>
      </c>
      <c r="T1732" s="38">
        <f>2.82/365*N1732+'Breakdown Log'!$H$28*P1732</f>
        <v>0</v>
      </c>
      <c r="U1732" s="78">
        <f>2.82/365*O1732+'Breakdown Log'!$H$28*Q1732</f>
        <v>0</v>
      </c>
    </row>
    <row r="1733" spans="2:21" ht="14.4" customHeight="1" x14ac:dyDescent="0.4">
      <c r="B1733" s="30">
        <f t="shared" si="167"/>
        <v>1732</v>
      </c>
      <c r="C1733" s="2" t="s">
        <v>45</v>
      </c>
      <c r="D1733" s="2" t="s">
        <v>1523</v>
      </c>
      <c r="E1733" s="2">
        <v>3</v>
      </c>
      <c r="F1733" s="2" t="s">
        <v>1523</v>
      </c>
      <c r="G1733" s="2">
        <v>2060</v>
      </c>
      <c r="H1733" s="2">
        <v>74</v>
      </c>
      <c r="I1733" s="2" t="s">
        <v>1528</v>
      </c>
      <c r="J1733" s="31">
        <v>42393</v>
      </c>
      <c r="K1733" s="31">
        <v>44347</v>
      </c>
      <c r="L1733" s="31">
        <v>44926</v>
      </c>
      <c r="M1733" s="2">
        <f t="shared" si="162"/>
        <v>580</v>
      </c>
      <c r="N1733" s="2">
        <f>IFERROR(VLOOKUP($G1733,'Breakdown Log'!$B$3:$E$940,2,FALSE),0)</f>
        <v>0</v>
      </c>
      <c r="O1733" s="2">
        <f>IFERROR(VLOOKUP($G1733,'Breakdown Log'!$B$3:$E$940,3,FALSE),0)</f>
        <v>0</v>
      </c>
      <c r="P1733" s="2">
        <f t="shared" si="163"/>
        <v>215</v>
      </c>
      <c r="Q1733" s="2">
        <f t="shared" si="164"/>
        <v>365</v>
      </c>
      <c r="R1733" s="38">
        <f t="shared" si="165"/>
        <v>1.6610958904109587</v>
      </c>
      <c r="S1733" s="76">
        <f t="shared" si="166"/>
        <v>2.82</v>
      </c>
      <c r="T1733" s="38">
        <f>2.82/365*N1733+'Breakdown Log'!$H$28*P1733</f>
        <v>0</v>
      </c>
      <c r="U1733" s="78">
        <f>2.82/365*O1733+'Breakdown Log'!$H$28*Q1733</f>
        <v>0</v>
      </c>
    </row>
    <row r="1734" spans="2:21" ht="14.4" customHeight="1" x14ac:dyDescent="0.4">
      <c r="B1734" s="30">
        <f t="shared" si="167"/>
        <v>1733</v>
      </c>
      <c r="C1734" s="2" t="s">
        <v>45</v>
      </c>
      <c r="D1734" s="2" t="s">
        <v>1523</v>
      </c>
      <c r="E1734" s="2">
        <v>3</v>
      </c>
      <c r="F1734" s="2" t="s">
        <v>1523</v>
      </c>
      <c r="G1734" s="2">
        <v>2061</v>
      </c>
      <c r="H1734" s="2">
        <v>75</v>
      </c>
      <c r="I1734" s="2" t="s">
        <v>274</v>
      </c>
      <c r="J1734" s="31">
        <v>42390</v>
      </c>
      <c r="K1734" s="31">
        <v>44347</v>
      </c>
      <c r="L1734" s="31">
        <v>44926</v>
      </c>
      <c r="M1734" s="2">
        <f t="shared" si="162"/>
        <v>580</v>
      </c>
      <c r="N1734" s="2">
        <f>IFERROR(VLOOKUP($G1734,'Breakdown Log'!$B$3:$E$940,2,FALSE),0)</f>
        <v>215</v>
      </c>
      <c r="O1734" s="2">
        <f>IFERROR(VLOOKUP($G1734,'Breakdown Log'!$B$3:$E$940,3,FALSE),0)</f>
        <v>365</v>
      </c>
      <c r="P1734" s="2">
        <f t="shared" si="163"/>
        <v>0</v>
      </c>
      <c r="Q1734" s="2">
        <f t="shared" si="164"/>
        <v>0</v>
      </c>
      <c r="R1734" s="38">
        <f t="shared" si="165"/>
        <v>1.6610958904109587</v>
      </c>
      <c r="S1734" s="76">
        <f t="shared" si="166"/>
        <v>2.82</v>
      </c>
      <c r="T1734" s="38">
        <f>2.82/365*N1734+'Breakdown Log'!$H$28*P1734</f>
        <v>1.6610958904109587</v>
      </c>
      <c r="U1734" s="78">
        <f>2.82/365*O1734+'Breakdown Log'!$H$28*Q1734</f>
        <v>2.82</v>
      </c>
    </row>
    <row r="1735" spans="2:21" ht="14.4" customHeight="1" x14ac:dyDescent="0.4">
      <c r="B1735" s="30">
        <f t="shared" si="167"/>
        <v>1734</v>
      </c>
      <c r="C1735" s="2" t="s">
        <v>45</v>
      </c>
      <c r="D1735" s="2" t="s">
        <v>1523</v>
      </c>
      <c r="E1735" s="2">
        <v>3</v>
      </c>
      <c r="F1735" s="2" t="s">
        <v>1523</v>
      </c>
      <c r="G1735" s="2">
        <v>2062</v>
      </c>
      <c r="H1735" s="2">
        <v>76</v>
      </c>
      <c r="I1735" s="2" t="s">
        <v>1529</v>
      </c>
      <c r="J1735" s="31">
        <v>42398</v>
      </c>
      <c r="K1735" s="31">
        <v>44347</v>
      </c>
      <c r="L1735" s="31">
        <v>44926</v>
      </c>
      <c r="M1735" s="2">
        <f t="shared" si="162"/>
        <v>580</v>
      </c>
      <c r="N1735" s="2">
        <f>IFERROR(VLOOKUP($G1735,'Breakdown Log'!$B$3:$E$940,2,FALSE),0)</f>
        <v>0</v>
      </c>
      <c r="O1735" s="2">
        <f>IFERROR(VLOOKUP($G1735,'Breakdown Log'!$B$3:$E$940,3,FALSE),0)</f>
        <v>0</v>
      </c>
      <c r="P1735" s="2">
        <f t="shared" si="163"/>
        <v>215</v>
      </c>
      <c r="Q1735" s="2">
        <f t="shared" si="164"/>
        <v>365</v>
      </c>
      <c r="R1735" s="38">
        <f t="shared" si="165"/>
        <v>1.6610958904109587</v>
      </c>
      <c r="S1735" s="76">
        <f t="shared" si="166"/>
        <v>2.82</v>
      </c>
      <c r="T1735" s="38">
        <f>2.82/365*N1735+'Breakdown Log'!$H$28*P1735</f>
        <v>0</v>
      </c>
      <c r="U1735" s="78">
        <f>2.82/365*O1735+'Breakdown Log'!$H$28*Q1735</f>
        <v>0</v>
      </c>
    </row>
    <row r="1736" spans="2:21" ht="14.4" customHeight="1" x14ac:dyDescent="0.4">
      <c r="B1736" s="30">
        <f t="shared" si="167"/>
        <v>1735</v>
      </c>
      <c r="C1736" s="2" t="s">
        <v>45</v>
      </c>
      <c r="D1736" s="2" t="s">
        <v>1523</v>
      </c>
      <c r="E1736" s="2">
        <v>3</v>
      </c>
      <c r="F1736" s="2" t="s">
        <v>1523</v>
      </c>
      <c r="G1736" s="2">
        <v>2063</v>
      </c>
      <c r="H1736" s="2">
        <v>77</v>
      </c>
      <c r="I1736" s="2" t="s">
        <v>1530</v>
      </c>
      <c r="J1736" s="31">
        <v>42398</v>
      </c>
      <c r="K1736" s="31">
        <v>44347</v>
      </c>
      <c r="L1736" s="31">
        <v>44926</v>
      </c>
      <c r="M1736" s="2">
        <f t="shared" si="162"/>
        <v>580</v>
      </c>
      <c r="N1736" s="2">
        <f>IFERROR(VLOOKUP($G1736,'Breakdown Log'!$B$3:$E$940,2,FALSE),0)</f>
        <v>0</v>
      </c>
      <c r="O1736" s="2">
        <f>IFERROR(VLOOKUP($G1736,'Breakdown Log'!$B$3:$E$940,3,FALSE),0)</f>
        <v>0</v>
      </c>
      <c r="P1736" s="2">
        <f t="shared" si="163"/>
        <v>215</v>
      </c>
      <c r="Q1736" s="2">
        <f t="shared" si="164"/>
        <v>365</v>
      </c>
      <c r="R1736" s="38">
        <f t="shared" si="165"/>
        <v>1.6610958904109587</v>
      </c>
      <c r="S1736" s="76">
        <f t="shared" si="166"/>
        <v>2.82</v>
      </c>
      <c r="T1736" s="38">
        <f>2.82/365*N1736+'Breakdown Log'!$H$28*P1736</f>
        <v>0</v>
      </c>
      <c r="U1736" s="78">
        <f>2.82/365*O1736+'Breakdown Log'!$H$28*Q1736</f>
        <v>0</v>
      </c>
    </row>
    <row r="1737" spans="2:21" ht="14.4" customHeight="1" x14ac:dyDescent="0.4">
      <c r="B1737" s="30">
        <f t="shared" si="167"/>
        <v>1736</v>
      </c>
      <c r="C1737" s="2" t="s">
        <v>45</v>
      </c>
      <c r="D1737" s="2" t="s">
        <v>1523</v>
      </c>
      <c r="E1737" s="2">
        <v>3</v>
      </c>
      <c r="F1737" s="2" t="s">
        <v>1523</v>
      </c>
      <c r="G1737" s="2">
        <v>2064</v>
      </c>
      <c r="H1737" s="2">
        <v>78</v>
      </c>
      <c r="I1737" s="2" t="s">
        <v>1531</v>
      </c>
      <c r="J1737" s="31">
        <v>42485</v>
      </c>
      <c r="K1737" s="31">
        <v>44347</v>
      </c>
      <c r="L1737" s="31">
        <v>44926</v>
      </c>
      <c r="M1737" s="2">
        <f t="shared" si="162"/>
        <v>580</v>
      </c>
      <c r="N1737" s="2">
        <f>IFERROR(VLOOKUP($G1737,'Breakdown Log'!$B$3:$E$940,2,FALSE),0)</f>
        <v>0</v>
      </c>
      <c r="O1737" s="2">
        <f>IFERROR(VLOOKUP($G1737,'Breakdown Log'!$B$3:$E$940,3,FALSE),0)</f>
        <v>0</v>
      </c>
      <c r="P1737" s="2">
        <f t="shared" si="163"/>
        <v>215</v>
      </c>
      <c r="Q1737" s="2">
        <f t="shared" si="164"/>
        <v>365</v>
      </c>
      <c r="R1737" s="38">
        <f t="shared" si="165"/>
        <v>1.6610958904109587</v>
      </c>
      <c r="S1737" s="76">
        <f t="shared" si="166"/>
        <v>2.82</v>
      </c>
      <c r="T1737" s="38">
        <f>2.82/365*N1737+'Breakdown Log'!$H$28*P1737</f>
        <v>0</v>
      </c>
      <c r="U1737" s="78">
        <f>2.82/365*O1737+'Breakdown Log'!$H$28*Q1737</f>
        <v>0</v>
      </c>
    </row>
    <row r="1738" spans="2:21" ht="14.4" customHeight="1" x14ac:dyDescent="0.4">
      <c r="B1738" s="30">
        <f t="shared" si="167"/>
        <v>1737</v>
      </c>
      <c r="C1738" s="2" t="s">
        <v>45</v>
      </c>
      <c r="D1738" s="2" t="s">
        <v>1523</v>
      </c>
      <c r="E1738" s="2">
        <v>3</v>
      </c>
      <c r="F1738" s="2" t="s">
        <v>1523</v>
      </c>
      <c r="G1738" s="2">
        <v>2065</v>
      </c>
      <c r="H1738" s="2">
        <v>79</v>
      </c>
      <c r="I1738" s="2" t="s">
        <v>1423</v>
      </c>
      <c r="J1738" s="31">
        <v>42393</v>
      </c>
      <c r="K1738" s="31">
        <v>44347</v>
      </c>
      <c r="L1738" s="31">
        <v>44926</v>
      </c>
      <c r="M1738" s="2">
        <f t="shared" si="162"/>
        <v>580</v>
      </c>
      <c r="N1738" s="2">
        <f>IFERROR(VLOOKUP($G1738,'Breakdown Log'!$B$3:$E$940,2,FALSE),0)</f>
        <v>215</v>
      </c>
      <c r="O1738" s="2">
        <f>IFERROR(VLOOKUP($G1738,'Breakdown Log'!$B$3:$E$940,3,FALSE),0)</f>
        <v>365</v>
      </c>
      <c r="P1738" s="2">
        <f t="shared" si="163"/>
        <v>0</v>
      </c>
      <c r="Q1738" s="2">
        <f t="shared" si="164"/>
        <v>0</v>
      </c>
      <c r="R1738" s="38">
        <f t="shared" si="165"/>
        <v>1.6610958904109587</v>
      </c>
      <c r="S1738" s="76">
        <f t="shared" si="166"/>
        <v>2.82</v>
      </c>
      <c r="T1738" s="38">
        <f>2.82/365*N1738+'Breakdown Log'!$H$28*P1738</f>
        <v>1.6610958904109587</v>
      </c>
      <c r="U1738" s="78">
        <f>2.82/365*O1738+'Breakdown Log'!$H$28*Q1738</f>
        <v>2.82</v>
      </c>
    </row>
    <row r="1739" spans="2:21" ht="14.4" customHeight="1" x14ac:dyDescent="0.4">
      <c r="B1739" s="30">
        <f t="shared" si="167"/>
        <v>1738</v>
      </c>
      <c r="C1739" s="2" t="s">
        <v>45</v>
      </c>
      <c r="D1739" s="2" t="s">
        <v>1523</v>
      </c>
      <c r="E1739" s="2">
        <v>3</v>
      </c>
      <c r="F1739" s="2" t="s">
        <v>1523</v>
      </c>
      <c r="G1739" s="2">
        <v>2066</v>
      </c>
      <c r="H1739" s="2">
        <v>80</v>
      </c>
      <c r="I1739" s="2" t="s">
        <v>1532</v>
      </c>
      <c r="J1739" s="31">
        <v>42462</v>
      </c>
      <c r="K1739" s="31">
        <v>44347</v>
      </c>
      <c r="L1739" s="31">
        <v>44926</v>
      </c>
      <c r="M1739" s="2">
        <f t="shared" si="162"/>
        <v>580</v>
      </c>
      <c r="N1739" s="2">
        <f>IFERROR(VLOOKUP($G1739,'Breakdown Log'!$B$3:$E$940,2,FALSE),0)</f>
        <v>0</v>
      </c>
      <c r="O1739" s="2">
        <f>IFERROR(VLOOKUP($G1739,'Breakdown Log'!$B$3:$E$940,3,FALSE),0)</f>
        <v>0</v>
      </c>
      <c r="P1739" s="2">
        <f t="shared" si="163"/>
        <v>215</v>
      </c>
      <c r="Q1739" s="2">
        <f t="shared" si="164"/>
        <v>365</v>
      </c>
      <c r="R1739" s="38">
        <f t="shared" si="165"/>
        <v>1.6610958904109587</v>
      </c>
      <c r="S1739" s="76">
        <f t="shared" si="166"/>
        <v>2.82</v>
      </c>
      <c r="T1739" s="38">
        <f>2.82/365*N1739+'Breakdown Log'!$H$28*P1739</f>
        <v>0</v>
      </c>
      <c r="U1739" s="78">
        <f>2.82/365*O1739+'Breakdown Log'!$H$28*Q1739</f>
        <v>0</v>
      </c>
    </row>
    <row r="1740" spans="2:21" ht="14.4" customHeight="1" x14ac:dyDescent="0.4">
      <c r="B1740" s="30">
        <f t="shared" si="167"/>
        <v>1739</v>
      </c>
      <c r="C1740" s="2" t="s">
        <v>45</v>
      </c>
      <c r="D1740" s="2" t="s">
        <v>1523</v>
      </c>
      <c r="E1740" s="2">
        <v>3</v>
      </c>
      <c r="F1740" s="2" t="s">
        <v>1523</v>
      </c>
      <c r="G1740" s="2">
        <v>2067</v>
      </c>
      <c r="H1740" s="2">
        <v>81</v>
      </c>
      <c r="I1740" s="2" t="s">
        <v>231</v>
      </c>
      <c r="J1740" s="31">
        <v>42462</v>
      </c>
      <c r="K1740" s="31">
        <v>44347</v>
      </c>
      <c r="L1740" s="31">
        <v>44926</v>
      </c>
      <c r="M1740" s="2">
        <f t="shared" si="162"/>
        <v>580</v>
      </c>
      <c r="N1740" s="2">
        <f>IFERROR(VLOOKUP($G1740,'Breakdown Log'!$B$3:$E$940,2,FALSE),0)</f>
        <v>0</v>
      </c>
      <c r="O1740" s="2">
        <f>IFERROR(VLOOKUP($G1740,'Breakdown Log'!$B$3:$E$940,3,FALSE),0)</f>
        <v>0</v>
      </c>
      <c r="P1740" s="2">
        <f t="shared" si="163"/>
        <v>215</v>
      </c>
      <c r="Q1740" s="2">
        <f t="shared" si="164"/>
        <v>365</v>
      </c>
      <c r="R1740" s="38">
        <f t="shared" si="165"/>
        <v>1.6610958904109587</v>
      </c>
      <c r="S1740" s="76">
        <f t="shared" si="166"/>
        <v>2.82</v>
      </c>
      <c r="T1740" s="38">
        <f>2.82/365*N1740+'Breakdown Log'!$H$28*P1740</f>
        <v>0</v>
      </c>
      <c r="U1740" s="78">
        <f>2.82/365*O1740+'Breakdown Log'!$H$28*Q1740</f>
        <v>0</v>
      </c>
    </row>
    <row r="1741" spans="2:21" ht="14.4" customHeight="1" x14ac:dyDescent="0.4">
      <c r="B1741" s="30">
        <f t="shared" si="167"/>
        <v>1740</v>
      </c>
      <c r="C1741" s="2" t="s">
        <v>45</v>
      </c>
      <c r="D1741" s="2" t="s">
        <v>1523</v>
      </c>
      <c r="E1741" s="2">
        <v>3</v>
      </c>
      <c r="F1741" s="2" t="s">
        <v>1523</v>
      </c>
      <c r="G1741" s="2">
        <v>2068</v>
      </c>
      <c r="H1741" s="2">
        <v>82</v>
      </c>
      <c r="I1741" s="2" t="s">
        <v>345</v>
      </c>
      <c r="J1741" s="31">
        <v>42393</v>
      </c>
      <c r="K1741" s="31">
        <v>44347</v>
      </c>
      <c r="L1741" s="31">
        <v>44926</v>
      </c>
      <c r="M1741" s="2">
        <f t="shared" si="162"/>
        <v>580</v>
      </c>
      <c r="N1741" s="2">
        <f>IFERROR(VLOOKUP($G1741,'Breakdown Log'!$B$3:$E$940,2,FALSE),0)</f>
        <v>0</v>
      </c>
      <c r="O1741" s="2">
        <f>IFERROR(VLOOKUP($G1741,'Breakdown Log'!$B$3:$E$940,3,FALSE),0)</f>
        <v>0</v>
      </c>
      <c r="P1741" s="2">
        <f t="shared" si="163"/>
        <v>215</v>
      </c>
      <c r="Q1741" s="2">
        <f t="shared" si="164"/>
        <v>365</v>
      </c>
      <c r="R1741" s="38">
        <f t="shared" si="165"/>
        <v>1.6610958904109587</v>
      </c>
      <c r="S1741" s="76">
        <f t="shared" si="166"/>
        <v>2.82</v>
      </c>
      <c r="T1741" s="38">
        <f>2.82/365*N1741+'Breakdown Log'!$H$28*P1741</f>
        <v>0</v>
      </c>
      <c r="U1741" s="78">
        <f>2.82/365*O1741+'Breakdown Log'!$H$28*Q1741</f>
        <v>0</v>
      </c>
    </row>
    <row r="1742" spans="2:21" ht="14.4" customHeight="1" x14ac:dyDescent="0.4">
      <c r="B1742" s="30">
        <f t="shared" si="167"/>
        <v>1741</v>
      </c>
      <c r="C1742" s="2" t="s">
        <v>45</v>
      </c>
      <c r="D1742" s="2" t="s">
        <v>1523</v>
      </c>
      <c r="E1742" s="2">
        <v>3</v>
      </c>
      <c r="F1742" s="2" t="s">
        <v>1523</v>
      </c>
      <c r="G1742" s="2">
        <v>2069</v>
      </c>
      <c r="H1742" s="2">
        <v>83</v>
      </c>
      <c r="I1742" s="2" t="s">
        <v>341</v>
      </c>
      <c r="J1742" s="31">
        <v>42398</v>
      </c>
      <c r="K1742" s="31">
        <v>44347</v>
      </c>
      <c r="L1742" s="31">
        <v>44926</v>
      </c>
      <c r="M1742" s="2">
        <f t="shared" si="162"/>
        <v>580</v>
      </c>
      <c r="N1742" s="2">
        <f>IFERROR(VLOOKUP($G1742,'Breakdown Log'!$B$3:$E$940,2,FALSE),0)</f>
        <v>0</v>
      </c>
      <c r="O1742" s="2">
        <f>IFERROR(VLOOKUP($G1742,'Breakdown Log'!$B$3:$E$940,3,FALSE),0)</f>
        <v>0</v>
      </c>
      <c r="P1742" s="2">
        <f t="shared" si="163"/>
        <v>215</v>
      </c>
      <c r="Q1742" s="2">
        <f t="shared" si="164"/>
        <v>365</v>
      </c>
      <c r="R1742" s="38">
        <f t="shared" si="165"/>
        <v>1.6610958904109587</v>
      </c>
      <c r="S1742" s="76">
        <f t="shared" si="166"/>
        <v>2.82</v>
      </c>
      <c r="T1742" s="38">
        <f>2.82/365*N1742+'Breakdown Log'!$H$28*P1742</f>
        <v>0</v>
      </c>
      <c r="U1742" s="78">
        <f>2.82/365*O1742+'Breakdown Log'!$H$28*Q1742</f>
        <v>0</v>
      </c>
    </row>
    <row r="1743" spans="2:21" ht="14.4" customHeight="1" x14ac:dyDescent="0.4">
      <c r="B1743" s="30">
        <f t="shared" si="167"/>
        <v>1742</v>
      </c>
      <c r="C1743" s="2" t="s">
        <v>45</v>
      </c>
      <c r="D1743" s="2" t="s">
        <v>1523</v>
      </c>
      <c r="E1743" s="2">
        <v>3</v>
      </c>
      <c r="F1743" s="2" t="s">
        <v>1523</v>
      </c>
      <c r="G1743" s="2">
        <v>2070</v>
      </c>
      <c r="H1743" s="2">
        <v>84</v>
      </c>
      <c r="I1743" s="2" t="s">
        <v>1533</v>
      </c>
      <c r="J1743" s="31">
        <v>42397</v>
      </c>
      <c r="K1743" s="31">
        <v>44347</v>
      </c>
      <c r="L1743" s="31">
        <v>44926</v>
      </c>
      <c r="M1743" s="2">
        <f t="shared" si="162"/>
        <v>580</v>
      </c>
      <c r="N1743" s="2">
        <f>IFERROR(VLOOKUP($G1743,'Breakdown Log'!$B$3:$E$940,2,FALSE),0)</f>
        <v>0</v>
      </c>
      <c r="O1743" s="2">
        <f>IFERROR(VLOOKUP($G1743,'Breakdown Log'!$B$3:$E$940,3,FALSE),0)</f>
        <v>0</v>
      </c>
      <c r="P1743" s="2">
        <f t="shared" si="163"/>
        <v>215</v>
      </c>
      <c r="Q1743" s="2">
        <f t="shared" si="164"/>
        <v>365</v>
      </c>
      <c r="R1743" s="38">
        <f t="shared" si="165"/>
        <v>1.6610958904109587</v>
      </c>
      <c r="S1743" s="76">
        <f t="shared" si="166"/>
        <v>2.82</v>
      </c>
      <c r="T1743" s="38">
        <f>2.82/365*N1743+'Breakdown Log'!$H$28*P1743</f>
        <v>0</v>
      </c>
      <c r="U1743" s="78">
        <f>2.82/365*O1743+'Breakdown Log'!$H$28*Q1743</f>
        <v>0</v>
      </c>
    </row>
    <row r="1744" spans="2:21" ht="14.4" customHeight="1" x14ac:dyDescent="0.4">
      <c r="B1744" s="30">
        <f t="shared" si="167"/>
        <v>1743</v>
      </c>
      <c r="C1744" s="2" t="s">
        <v>45</v>
      </c>
      <c r="D1744" s="2" t="s">
        <v>1523</v>
      </c>
      <c r="E1744" s="2">
        <v>3</v>
      </c>
      <c r="F1744" s="2" t="s">
        <v>1523</v>
      </c>
      <c r="G1744" s="2">
        <v>2071</v>
      </c>
      <c r="H1744" s="2">
        <v>85</v>
      </c>
      <c r="I1744" s="2" t="s">
        <v>1534</v>
      </c>
      <c r="J1744" s="31">
        <v>42391</v>
      </c>
      <c r="K1744" s="31">
        <v>44347</v>
      </c>
      <c r="L1744" s="31">
        <v>44926</v>
      </c>
      <c r="M1744" s="2">
        <f t="shared" si="162"/>
        <v>580</v>
      </c>
      <c r="N1744" s="2">
        <f>IFERROR(VLOOKUP($G1744,'Breakdown Log'!$B$3:$E$940,2,FALSE),0)</f>
        <v>215</v>
      </c>
      <c r="O1744" s="2">
        <f>IFERROR(VLOOKUP($G1744,'Breakdown Log'!$B$3:$E$940,3,FALSE),0)</f>
        <v>365</v>
      </c>
      <c r="P1744" s="2">
        <f t="shared" si="163"/>
        <v>0</v>
      </c>
      <c r="Q1744" s="2">
        <f t="shared" si="164"/>
        <v>0</v>
      </c>
      <c r="R1744" s="38">
        <f t="shared" si="165"/>
        <v>1.6610958904109587</v>
      </c>
      <c r="S1744" s="76">
        <f t="shared" si="166"/>
        <v>2.82</v>
      </c>
      <c r="T1744" s="38">
        <f>2.82/365*N1744+'Breakdown Log'!$H$28*P1744</f>
        <v>1.6610958904109587</v>
      </c>
      <c r="U1744" s="78">
        <f>2.82/365*O1744+'Breakdown Log'!$H$28*Q1744</f>
        <v>2.82</v>
      </c>
    </row>
    <row r="1745" spans="2:21" ht="14.4" customHeight="1" x14ac:dyDescent="0.4">
      <c r="B1745" s="30">
        <f t="shared" si="167"/>
        <v>1744</v>
      </c>
      <c r="C1745" s="2" t="s">
        <v>45</v>
      </c>
      <c r="D1745" s="2" t="s">
        <v>1523</v>
      </c>
      <c r="E1745" s="2">
        <v>3</v>
      </c>
      <c r="F1745" s="2" t="s">
        <v>1523</v>
      </c>
      <c r="G1745" s="2">
        <v>2072</v>
      </c>
      <c r="H1745" s="2">
        <v>86</v>
      </c>
      <c r="I1745" s="2" t="s">
        <v>1535</v>
      </c>
      <c r="J1745" s="31">
        <v>42397</v>
      </c>
      <c r="K1745" s="31">
        <v>44347</v>
      </c>
      <c r="L1745" s="31">
        <v>44926</v>
      </c>
      <c r="M1745" s="2">
        <f t="shared" si="162"/>
        <v>580</v>
      </c>
      <c r="N1745" s="2">
        <f>IFERROR(VLOOKUP($G1745,'Breakdown Log'!$B$3:$E$940,2,FALSE),0)</f>
        <v>0</v>
      </c>
      <c r="O1745" s="2">
        <f>IFERROR(VLOOKUP($G1745,'Breakdown Log'!$B$3:$E$940,3,FALSE),0)</f>
        <v>0</v>
      </c>
      <c r="P1745" s="2">
        <f t="shared" si="163"/>
        <v>215</v>
      </c>
      <c r="Q1745" s="2">
        <f t="shared" si="164"/>
        <v>365</v>
      </c>
      <c r="R1745" s="38">
        <f t="shared" si="165"/>
        <v>1.6610958904109587</v>
      </c>
      <c r="S1745" s="76">
        <f t="shared" si="166"/>
        <v>2.82</v>
      </c>
      <c r="T1745" s="38">
        <f>2.82/365*N1745+'Breakdown Log'!$H$28*P1745</f>
        <v>0</v>
      </c>
      <c r="U1745" s="78">
        <f>2.82/365*O1745+'Breakdown Log'!$H$28*Q1745</f>
        <v>0</v>
      </c>
    </row>
    <row r="1746" spans="2:21" ht="14.4" customHeight="1" x14ac:dyDescent="0.4">
      <c r="B1746" s="30">
        <f t="shared" si="167"/>
        <v>1745</v>
      </c>
      <c r="C1746" s="2" t="s">
        <v>45</v>
      </c>
      <c r="D1746" s="2" t="s">
        <v>1523</v>
      </c>
      <c r="E1746" s="2">
        <v>3</v>
      </c>
      <c r="F1746" s="2" t="s">
        <v>1523</v>
      </c>
      <c r="G1746" s="2">
        <v>2073</v>
      </c>
      <c r="H1746" s="2">
        <v>87</v>
      </c>
      <c r="I1746" s="2" t="s">
        <v>454</v>
      </c>
      <c r="J1746" s="31">
        <v>42391</v>
      </c>
      <c r="K1746" s="31">
        <v>44347</v>
      </c>
      <c r="L1746" s="31">
        <v>44926</v>
      </c>
      <c r="M1746" s="2">
        <f t="shared" si="162"/>
        <v>580</v>
      </c>
      <c r="N1746" s="2">
        <f>IFERROR(VLOOKUP($G1746,'Breakdown Log'!$B$3:$E$940,2,FALSE),0)</f>
        <v>0</v>
      </c>
      <c r="O1746" s="2">
        <f>IFERROR(VLOOKUP($G1746,'Breakdown Log'!$B$3:$E$940,3,FALSE),0)</f>
        <v>0</v>
      </c>
      <c r="P1746" s="2">
        <f t="shared" si="163"/>
        <v>215</v>
      </c>
      <c r="Q1746" s="2">
        <f t="shared" si="164"/>
        <v>365</v>
      </c>
      <c r="R1746" s="38">
        <f t="shared" si="165"/>
        <v>1.6610958904109587</v>
      </c>
      <c r="S1746" s="76">
        <f t="shared" si="166"/>
        <v>2.82</v>
      </c>
      <c r="T1746" s="38">
        <f>2.82/365*N1746+'Breakdown Log'!$H$28*P1746</f>
        <v>0</v>
      </c>
      <c r="U1746" s="78">
        <f>2.82/365*O1746+'Breakdown Log'!$H$28*Q1746</f>
        <v>0</v>
      </c>
    </row>
    <row r="1747" spans="2:21" ht="14.4" customHeight="1" x14ac:dyDescent="0.4">
      <c r="B1747" s="30">
        <f t="shared" si="167"/>
        <v>1746</v>
      </c>
      <c r="C1747" s="2" t="s">
        <v>45</v>
      </c>
      <c r="D1747" s="2" t="s">
        <v>1523</v>
      </c>
      <c r="E1747" s="2">
        <v>3</v>
      </c>
      <c r="F1747" s="2" t="s">
        <v>1523</v>
      </c>
      <c r="G1747" s="2">
        <v>2074</v>
      </c>
      <c r="H1747" s="2">
        <v>88</v>
      </c>
      <c r="I1747" s="2" t="s">
        <v>1505</v>
      </c>
      <c r="J1747" s="31">
        <v>42397</v>
      </c>
      <c r="K1747" s="31">
        <v>44347</v>
      </c>
      <c r="L1747" s="31">
        <v>44926</v>
      </c>
      <c r="M1747" s="2">
        <f t="shared" si="162"/>
        <v>580</v>
      </c>
      <c r="N1747" s="2">
        <f>IFERROR(VLOOKUP($G1747,'Breakdown Log'!$B$3:$E$940,2,FALSE),0)</f>
        <v>0</v>
      </c>
      <c r="O1747" s="2">
        <f>IFERROR(VLOOKUP($G1747,'Breakdown Log'!$B$3:$E$940,3,FALSE),0)</f>
        <v>0</v>
      </c>
      <c r="P1747" s="2">
        <f t="shared" si="163"/>
        <v>215</v>
      </c>
      <c r="Q1747" s="2">
        <f t="shared" si="164"/>
        <v>365</v>
      </c>
      <c r="R1747" s="38">
        <f t="shared" si="165"/>
        <v>1.6610958904109587</v>
      </c>
      <c r="S1747" s="76">
        <f t="shared" si="166"/>
        <v>2.82</v>
      </c>
      <c r="T1747" s="38">
        <f>2.82/365*N1747+'Breakdown Log'!$H$28*P1747</f>
        <v>0</v>
      </c>
      <c r="U1747" s="78">
        <f>2.82/365*O1747+'Breakdown Log'!$H$28*Q1747</f>
        <v>0</v>
      </c>
    </row>
    <row r="1748" spans="2:21" ht="14.4" customHeight="1" x14ac:dyDescent="0.4">
      <c r="B1748" s="30">
        <f t="shared" si="167"/>
        <v>1747</v>
      </c>
      <c r="C1748" s="2" t="s">
        <v>45</v>
      </c>
      <c r="D1748" s="2" t="s">
        <v>1523</v>
      </c>
      <c r="E1748" s="2">
        <v>3</v>
      </c>
      <c r="F1748" s="2" t="s">
        <v>1523</v>
      </c>
      <c r="G1748" s="2">
        <v>2075</v>
      </c>
      <c r="H1748" s="2">
        <v>89</v>
      </c>
      <c r="I1748" s="2" t="s">
        <v>1536</v>
      </c>
      <c r="J1748" s="31">
        <v>42397</v>
      </c>
      <c r="K1748" s="31">
        <v>44347</v>
      </c>
      <c r="L1748" s="31">
        <v>44926</v>
      </c>
      <c r="M1748" s="2">
        <f t="shared" si="162"/>
        <v>580</v>
      </c>
      <c r="N1748" s="2">
        <f>IFERROR(VLOOKUP($G1748,'Breakdown Log'!$B$3:$E$940,2,FALSE),0)</f>
        <v>215</v>
      </c>
      <c r="O1748" s="2">
        <f>IFERROR(VLOOKUP($G1748,'Breakdown Log'!$B$3:$E$940,3,FALSE),0)</f>
        <v>365</v>
      </c>
      <c r="P1748" s="2">
        <f t="shared" si="163"/>
        <v>0</v>
      </c>
      <c r="Q1748" s="2">
        <f t="shared" si="164"/>
        <v>0</v>
      </c>
      <c r="R1748" s="38">
        <f t="shared" si="165"/>
        <v>1.6610958904109587</v>
      </c>
      <c r="S1748" s="76">
        <f t="shared" si="166"/>
        <v>2.82</v>
      </c>
      <c r="T1748" s="38">
        <f>2.82/365*N1748+'Breakdown Log'!$H$28*P1748</f>
        <v>1.6610958904109587</v>
      </c>
      <c r="U1748" s="78">
        <f>2.82/365*O1748+'Breakdown Log'!$H$28*Q1748</f>
        <v>2.82</v>
      </c>
    </row>
    <row r="1749" spans="2:21" ht="14.4" customHeight="1" x14ac:dyDescent="0.4">
      <c r="B1749" s="30">
        <f t="shared" si="167"/>
        <v>1748</v>
      </c>
      <c r="C1749" s="2" t="s">
        <v>45</v>
      </c>
      <c r="D1749" s="2" t="s">
        <v>1523</v>
      </c>
      <c r="E1749" s="2">
        <v>3</v>
      </c>
      <c r="F1749" s="2" t="s">
        <v>1523</v>
      </c>
      <c r="G1749" s="2">
        <v>2076</v>
      </c>
      <c r="H1749" s="2">
        <v>90</v>
      </c>
      <c r="I1749" s="2" t="s">
        <v>695</v>
      </c>
      <c r="J1749" s="31">
        <v>42397</v>
      </c>
      <c r="K1749" s="31">
        <v>44347</v>
      </c>
      <c r="L1749" s="31">
        <v>44926</v>
      </c>
      <c r="M1749" s="2">
        <f t="shared" si="162"/>
        <v>580</v>
      </c>
      <c r="N1749" s="2">
        <f>IFERROR(VLOOKUP($G1749,'Breakdown Log'!$B$3:$E$940,2,FALSE),0)</f>
        <v>0</v>
      </c>
      <c r="O1749" s="2">
        <f>IFERROR(VLOOKUP($G1749,'Breakdown Log'!$B$3:$E$940,3,FALSE),0)</f>
        <v>0</v>
      </c>
      <c r="P1749" s="2">
        <f t="shared" si="163"/>
        <v>215</v>
      </c>
      <c r="Q1749" s="2">
        <f t="shared" si="164"/>
        <v>365</v>
      </c>
      <c r="R1749" s="38">
        <f t="shared" si="165"/>
        <v>1.6610958904109587</v>
      </c>
      <c r="S1749" s="76">
        <f t="shared" si="166"/>
        <v>2.82</v>
      </c>
      <c r="T1749" s="38">
        <f>2.82/365*N1749+'Breakdown Log'!$H$28*P1749</f>
        <v>0</v>
      </c>
      <c r="U1749" s="78">
        <f>2.82/365*O1749+'Breakdown Log'!$H$28*Q1749</f>
        <v>0</v>
      </c>
    </row>
    <row r="1750" spans="2:21" ht="14.4" customHeight="1" x14ac:dyDescent="0.4">
      <c r="B1750" s="30">
        <f t="shared" si="167"/>
        <v>1749</v>
      </c>
      <c r="C1750" s="2" t="s">
        <v>302</v>
      </c>
      <c r="D1750" s="2" t="s">
        <v>875</v>
      </c>
      <c r="E1750" s="2">
        <v>1038</v>
      </c>
      <c r="F1750" s="2" t="s">
        <v>875</v>
      </c>
      <c r="G1750" s="2">
        <v>2077</v>
      </c>
      <c r="H1750" s="2">
        <v>35</v>
      </c>
      <c r="I1750" s="2" t="s">
        <v>1537</v>
      </c>
      <c r="J1750" s="31">
        <v>42689</v>
      </c>
      <c r="K1750" s="31">
        <v>44347</v>
      </c>
      <c r="L1750" s="31">
        <v>44926</v>
      </c>
      <c r="M1750" s="2">
        <f t="shared" si="162"/>
        <v>580</v>
      </c>
      <c r="N1750" s="2">
        <f>IFERROR(VLOOKUP($G1750,'Breakdown Log'!$B$3:$E$940,2,FALSE),0)</f>
        <v>0</v>
      </c>
      <c r="O1750" s="2">
        <f>IFERROR(VLOOKUP($G1750,'Breakdown Log'!$B$3:$E$940,3,FALSE),0)</f>
        <v>0</v>
      </c>
      <c r="P1750" s="2">
        <f t="shared" si="163"/>
        <v>215</v>
      </c>
      <c r="Q1750" s="2">
        <f t="shared" si="164"/>
        <v>365</v>
      </c>
      <c r="R1750" s="38">
        <f t="shared" si="165"/>
        <v>1.6610958904109587</v>
      </c>
      <c r="S1750" s="76">
        <f t="shared" si="166"/>
        <v>2.82</v>
      </c>
      <c r="T1750" s="38">
        <f>2.82/365*N1750+'Breakdown Log'!$H$28*P1750</f>
        <v>0</v>
      </c>
      <c r="U1750" s="78">
        <f>2.82/365*O1750+'Breakdown Log'!$H$28*Q1750</f>
        <v>0</v>
      </c>
    </row>
    <row r="1751" spans="2:21" ht="14.4" customHeight="1" x14ac:dyDescent="0.4">
      <c r="B1751" s="30">
        <f t="shared" si="167"/>
        <v>1750</v>
      </c>
      <c r="C1751" s="2" t="s">
        <v>302</v>
      </c>
      <c r="D1751" s="2" t="s">
        <v>875</v>
      </c>
      <c r="E1751" s="2">
        <v>1038</v>
      </c>
      <c r="F1751" s="2" t="s">
        <v>875</v>
      </c>
      <c r="G1751" s="2">
        <v>2078</v>
      </c>
      <c r="H1751" s="2">
        <v>36</v>
      </c>
      <c r="I1751" s="2" t="s">
        <v>1538</v>
      </c>
      <c r="J1751" s="31">
        <v>42567</v>
      </c>
      <c r="K1751" s="31">
        <v>44347</v>
      </c>
      <c r="L1751" s="31">
        <v>44926</v>
      </c>
      <c r="M1751" s="2">
        <f t="shared" si="162"/>
        <v>580</v>
      </c>
      <c r="N1751" s="2">
        <f>IFERROR(VLOOKUP($G1751,'Breakdown Log'!$B$3:$E$940,2,FALSE),0)</f>
        <v>0</v>
      </c>
      <c r="O1751" s="2">
        <f>IFERROR(VLOOKUP($G1751,'Breakdown Log'!$B$3:$E$940,3,FALSE),0)</f>
        <v>0</v>
      </c>
      <c r="P1751" s="2">
        <f t="shared" si="163"/>
        <v>215</v>
      </c>
      <c r="Q1751" s="2">
        <f t="shared" si="164"/>
        <v>365</v>
      </c>
      <c r="R1751" s="38">
        <f t="shared" si="165"/>
        <v>1.6610958904109587</v>
      </c>
      <c r="S1751" s="76">
        <f t="shared" si="166"/>
        <v>2.82</v>
      </c>
      <c r="T1751" s="38">
        <f>2.82/365*N1751+'Breakdown Log'!$H$28*P1751</f>
        <v>0</v>
      </c>
      <c r="U1751" s="78">
        <f>2.82/365*O1751+'Breakdown Log'!$H$28*Q1751</f>
        <v>0</v>
      </c>
    </row>
    <row r="1752" spans="2:21" ht="14.4" customHeight="1" x14ac:dyDescent="0.4">
      <c r="B1752" s="30">
        <f t="shared" si="167"/>
        <v>1751</v>
      </c>
      <c r="C1752" s="2" t="s">
        <v>302</v>
      </c>
      <c r="D1752" s="2" t="s">
        <v>875</v>
      </c>
      <c r="E1752" s="2">
        <v>1038</v>
      </c>
      <c r="F1752" s="2" t="s">
        <v>875</v>
      </c>
      <c r="G1752" s="2">
        <v>2079</v>
      </c>
      <c r="H1752" s="2">
        <v>37</v>
      </c>
      <c r="I1752" s="2" t="s">
        <v>1539</v>
      </c>
      <c r="J1752" s="31">
        <v>42838</v>
      </c>
      <c r="K1752" s="31">
        <v>44347</v>
      </c>
      <c r="L1752" s="31">
        <v>44926</v>
      </c>
      <c r="M1752" s="2">
        <f t="shared" si="162"/>
        <v>580</v>
      </c>
      <c r="N1752" s="2">
        <f>IFERROR(VLOOKUP($G1752,'Breakdown Log'!$B$3:$E$940,2,FALSE),0)</f>
        <v>0</v>
      </c>
      <c r="O1752" s="2">
        <f>IFERROR(VLOOKUP($G1752,'Breakdown Log'!$B$3:$E$940,3,FALSE),0)</f>
        <v>0</v>
      </c>
      <c r="P1752" s="2">
        <f t="shared" si="163"/>
        <v>215</v>
      </c>
      <c r="Q1752" s="2">
        <f t="shared" si="164"/>
        <v>365</v>
      </c>
      <c r="R1752" s="38">
        <f t="shared" si="165"/>
        <v>1.6610958904109587</v>
      </c>
      <c r="S1752" s="76">
        <f t="shared" si="166"/>
        <v>2.82</v>
      </c>
      <c r="T1752" s="38">
        <f>2.82/365*N1752+'Breakdown Log'!$H$28*P1752</f>
        <v>0</v>
      </c>
      <c r="U1752" s="78">
        <f>2.82/365*O1752+'Breakdown Log'!$H$28*Q1752</f>
        <v>0</v>
      </c>
    </row>
    <row r="1753" spans="2:21" ht="14.4" customHeight="1" x14ac:dyDescent="0.4">
      <c r="B1753" s="30">
        <f t="shared" si="167"/>
        <v>1752</v>
      </c>
      <c r="C1753" s="2" t="s">
        <v>302</v>
      </c>
      <c r="D1753" s="2" t="s">
        <v>875</v>
      </c>
      <c r="E1753" s="2">
        <v>1038</v>
      </c>
      <c r="F1753" s="2" t="s">
        <v>875</v>
      </c>
      <c r="G1753" s="2">
        <v>2080</v>
      </c>
      <c r="H1753" s="2">
        <v>38</v>
      </c>
      <c r="I1753" s="2" t="s">
        <v>1540</v>
      </c>
      <c r="J1753" s="31">
        <v>42841</v>
      </c>
      <c r="K1753" s="31">
        <v>44347</v>
      </c>
      <c r="L1753" s="31">
        <v>44926</v>
      </c>
      <c r="M1753" s="2">
        <f t="shared" si="162"/>
        <v>580</v>
      </c>
      <c r="N1753" s="2">
        <f>IFERROR(VLOOKUP($G1753,'Breakdown Log'!$B$3:$E$940,2,FALSE),0)</f>
        <v>0</v>
      </c>
      <c r="O1753" s="2">
        <f>IFERROR(VLOOKUP($G1753,'Breakdown Log'!$B$3:$E$940,3,FALSE),0)</f>
        <v>0</v>
      </c>
      <c r="P1753" s="2">
        <f t="shared" si="163"/>
        <v>215</v>
      </c>
      <c r="Q1753" s="2">
        <f t="shared" si="164"/>
        <v>365</v>
      </c>
      <c r="R1753" s="38">
        <f t="shared" si="165"/>
        <v>1.6610958904109587</v>
      </c>
      <c r="S1753" s="76">
        <f t="shared" si="166"/>
        <v>2.82</v>
      </c>
      <c r="T1753" s="38">
        <f>2.82/365*N1753+'Breakdown Log'!$H$28*P1753</f>
        <v>0</v>
      </c>
      <c r="U1753" s="78">
        <f>2.82/365*O1753+'Breakdown Log'!$H$28*Q1753</f>
        <v>0</v>
      </c>
    </row>
    <row r="1754" spans="2:21" ht="14.4" customHeight="1" x14ac:dyDescent="0.4">
      <c r="B1754" s="30">
        <f t="shared" si="167"/>
        <v>1753</v>
      </c>
      <c r="C1754" s="2" t="s">
        <v>302</v>
      </c>
      <c r="D1754" s="2" t="s">
        <v>875</v>
      </c>
      <c r="E1754" s="2">
        <v>1038</v>
      </c>
      <c r="F1754" s="2" t="s">
        <v>875</v>
      </c>
      <c r="G1754" s="2">
        <v>2081</v>
      </c>
      <c r="H1754" s="2">
        <v>39</v>
      </c>
      <c r="I1754" s="2" t="s">
        <v>1541</v>
      </c>
      <c r="J1754" s="31">
        <v>42929</v>
      </c>
      <c r="K1754" s="31">
        <v>44347</v>
      </c>
      <c r="L1754" s="31">
        <v>44926</v>
      </c>
      <c r="M1754" s="2">
        <f t="shared" si="162"/>
        <v>580</v>
      </c>
      <c r="N1754" s="2">
        <f>IFERROR(VLOOKUP($G1754,'Breakdown Log'!$B$3:$E$940,2,FALSE),0)</f>
        <v>0</v>
      </c>
      <c r="O1754" s="2">
        <f>IFERROR(VLOOKUP($G1754,'Breakdown Log'!$B$3:$E$940,3,FALSE),0)</f>
        <v>0</v>
      </c>
      <c r="P1754" s="2">
        <f t="shared" si="163"/>
        <v>215</v>
      </c>
      <c r="Q1754" s="2">
        <f t="shared" si="164"/>
        <v>365</v>
      </c>
      <c r="R1754" s="38">
        <f t="shared" si="165"/>
        <v>1.6610958904109587</v>
      </c>
      <c r="S1754" s="76">
        <f t="shared" si="166"/>
        <v>2.82</v>
      </c>
      <c r="T1754" s="38">
        <f>2.82/365*N1754+'Breakdown Log'!$H$28*P1754</f>
        <v>0</v>
      </c>
      <c r="U1754" s="78">
        <f>2.82/365*O1754+'Breakdown Log'!$H$28*Q1754</f>
        <v>0</v>
      </c>
    </row>
    <row r="1755" spans="2:21" ht="14.4" customHeight="1" x14ac:dyDescent="0.4">
      <c r="B1755" s="30">
        <f t="shared" si="167"/>
        <v>1754</v>
      </c>
      <c r="C1755" s="2" t="s">
        <v>302</v>
      </c>
      <c r="D1755" s="2" t="s">
        <v>875</v>
      </c>
      <c r="E1755" s="2">
        <v>1038</v>
      </c>
      <c r="F1755" s="2" t="s">
        <v>875</v>
      </c>
      <c r="G1755" s="2">
        <v>2082</v>
      </c>
      <c r="H1755" s="2">
        <v>40</v>
      </c>
      <c r="I1755" s="2" t="s">
        <v>1542</v>
      </c>
      <c r="J1755" s="31">
        <v>42756</v>
      </c>
      <c r="K1755" s="31">
        <v>44347</v>
      </c>
      <c r="L1755" s="31">
        <v>44926</v>
      </c>
      <c r="M1755" s="2">
        <f t="shared" si="162"/>
        <v>580</v>
      </c>
      <c r="N1755" s="2">
        <f>IFERROR(VLOOKUP($G1755,'Breakdown Log'!$B$3:$E$940,2,FALSE),0)</f>
        <v>0</v>
      </c>
      <c r="O1755" s="2">
        <f>IFERROR(VLOOKUP($G1755,'Breakdown Log'!$B$3:$E$940,3,FALSE),0)</f>
        <v>0</v>
      </c>
      <c r="P1755" s="2">
        <f t="shared" si="163"/>
        <v>215</v>
      </c>
      <c r="Q1755" s="2">
        <f t="shared" si="164"/>
        <v>365</v>
      </c>
      <c r="R1755" s="38">
        <f t="shared" si="165"/>
        <v>1.6610958904109587</v>
      </c>
      <c r="S1755" s="76">
        <f t="shared" si="166"/>
        <v>2.82</v>
      </c>
      <c r="T1755" s="38">
        <f>2.82/365*N1755+'Breakdown Log'!$H$28*P1755</f>
        <v>0</v>
      </c>
      <c r="U1755" s="78">
        <f>2.82/365*O1755+'Breakdown Log'!$H$28*Q1755</f>
        <v>0</v>
      </c>
    </row>
    <row r="1756" spans="2:21" ht="14.4" customHeight="1" x14ac:dyDescent="0.4">
      <c r="B1756" s="30">
        <f t="shared" si="167"/>
        <v>1755</v>
      </c>
      <c r="C1756" s="2" t="s">
        <v>302</v>
      </c>
      <c r="D1756" s="2" t="s">
        <v>875</v>
      </c>
      <c r="E1756" s="2">
        <v>1038</v>
      </c>
      <c r="F1756" s="2" t="s">
        <v>875</v>
      </c>
      <c r="G1756" s="2">
        <v>2083</v>
      </c>
      <c r="H1756" s="2">
        <v>41</v>
      </c>
      <c r="I1756" s="2" t="s">
        <v>1543</v>
      </c>
      <c r="J1756" s="31">
        <v>42571</v>
      </c>
      <c r="K1756" s="31">
        <v>44347</v>
      </c>
      <c r="L1756" s="31">
        <v>44926</v>
      </c>
      <c r="M1756" s="2">
        <f t="shared" si="162"/>
        <v>580</v>
      </c>
      <c r="N1756" s="2">
        <f>IFERROR(VLOOKUP($G1756,'Breakdown Log'!$B$3:$E$940,2,FALSE),0)</f>
        <v>0</v>
      </c>
      <c r="O1756" s="2">
        <f>IFERROR(VLOOKUP($G1756,'Breakdown Log'!$B$3:$E$940,3,FALSE),0)</f>
        <v>0</v>
      </c>
      <c r="P1756" s="2">
        <f t="shared" si="163"/>
        <v>215</v>
      </c>
      <c r="Q1756" s="2">
        <f t="shared" si="164"/>
        <v>365</v>
      </c>
      <c r="R1756" s="38">
        <f t="shared" si="165"/>
        <v>1.6610958904109587</v>
      </c>
      <c r="S1756" s="76">
        <f t="shared" si="166"/>
        <v>2.82</v>
      </c>
      <c r="T1756" s="38">
        <f>2.82/365*N1756+'Breakdown Log'!$H$28*P1756</f>
        <v>0</v>
      </c>
      <c r="U1756" s="78">
        <f>2.82/365*O1756+'Breakdown Log'!$H$28*Q1756</f>
        <v>0</v>
      </c>
    </row>
    <row r="1757" spans="2:21" ht="14.4" customHeight="1" x14ac:dyDescent="0.4">
      <c r="B1757" s="30">
        <f t="shared" si="167"/>
        <v>1756</v>
      </c>
      <c r="C1757" s="2" t="s">
        <v>302</v>
      </c>
      <c r="D1757" s="2" t="s">
        <v>1320</v>
      </c>
      <c r="E1757" s="2">
        <v>1041</v>
      </c>
      <c r="F1757" s="2" t="s">
        <v>1514</v>
      </c>
      <c r="G1757" s="2">
        <v>2084</v>
      </c>
      <c r="H1757" s="2">
        <v>5</v>
      </c>
      <c r="I1757" s="2" t="s">
        <v>1544</v>
      </c>
      <c r="J1757" s="31">
        <v>42470</v>
      </c>
      <c r="K1757" s="31">
        <v>44347</v>
      </c>
      <c r="L1757" s="31">
        <v>44926</v>
      </c>
      <c r="M1757" s="2">
        <f t="shared" si="162"/>
        <v>580</v>
      </c>
      <c r="N1757" s="2">
        <f>IFERROR(VLOOKUP($G1757,'Breakdown Log'!$B$3:$E$940,2,FALSE),0)</f>
        <v>0</v>
      </c>
      <c r="O1757" s="2">
        <f>IFERROR(VLOOKUP($G1757,'Breakdown Log'!$B$3:$E$940,3,FALSE),0)</f>
        <v>0</v>
      </c>
      <c r="P1757" s="2">
        <f t="shared" si="163"/>
        <v>215</v>
      </c>
      <c r="Q1757" s="2">
        <f t="shared" si="164"/>
        <v>365</v>
      </c>
      <c r="R1757" s="38">
        <f t="shared" si="165"/>
        <v>1.6610958904109587</v>
      </c>
      <c r="S1757" s="76">
        <f t="shared" si="166"/>
        <v>2.82</v>
      </c>
      <c r="T1757" s="38">
        <f>2.82/365*N1757+'Breakdown Log'!$H$28*P1757</f>
        <v>0</v>
      </c>
      <c r="U1757" s="78">
        <f>2.82/365*O1757+'Breakdown Log'!$H$28*Q1757</f>
        <v>0</v>
      </c>
    </row>
    <row r="1758" spans="2:21" ht="14.4" customHeight="1" x14ac:dyDescent="0.4">
      <c r="B1758" s="30">
        <f t="shared" si="167"/>
        <v>1757</v>
      </c>
      <c r="C1758" s="2" t="s">
        <v>302</v>
      </c>
      <c r="D1758" s="2" t="s">
        <v>1320</v>
      </c>
      <c r="E1758" s="2">
        <v>1041</v>
      </c>
      <c r="F1758" s="2" t="s">
        <v>1514</v>
      </c>
      <c r="G1758" s="2">
        <v>2085</v>
      </c>
      <c r="H1758" s="2">
        <v>6</v>
      </c>
      <c r="I1758" s="2" t="s">
        <v>1545</v>
      </c>
      <c r="J1758" s="31">
        <v>42470</v>
      </c>
      <c r="K1758" s="31">
        <v>44347</v>
      </c>
      <c r="L1758" s="31">
        <v>44926</v>
      </c>
      <c r="M1758" s="2">
        <f t="shared" si="162"/>
        <v>580</v>
      </c>
      <c r="N1758" s="2">
        <f>IFERROR(VLOOKUP($G1758,'Breakdown Log'!$B$3:$E$940,2,FALSE),0)</f>
        <v>0</v>
      </c>
      <c r="O1758" s="2">
        <f>IFERROR(VLOOKUP($G1758,'Breakdown Log'!$B$3:$E$940,3,FALSE),0)</f>
        <v>0</v>
      </c>
      <c r="P1758" s="2">
        <f t="shared" si="163"/>
        <v>215</v>
      </c>
      <c r="Q1758" s="2">
        <f t="shared" si="164"/>
        <v>365</v>
      </c>
      <c r="R1758" s="38">
        <f t="shared" si="165"/>
        <v>1.6610958904109587</v>
      </c>
      <c r="S1758" s="76">
        <f t="shared" si="166"/>
        <v>2.82</v>
      </c>
      <c r="T1758" s="38">
        <f>2.82/365*N1758+'Breakdown Log'!$H$28*P1758</f>
        <v>0</v>
      </c>
      <c r="U1758" s="78">
        <f>2.82/365*O1758+'Breakdown Log'!$H$28*Q1758</f>
        <v>0</v>
      </c>
    </row>
    <row r="1759" spans="2:21" ht="14.4" customHeight="1" x14ac:dyDescent="0.4">
      <c r="B1759" s="30">
        <f t="shared" si="167"/>
        <v>1758</v>
      </c>
      <c r="C1759" s="2" t="s">
        <v>302</v>
      </c>
      <c r="D1759" s="2" t="s">
        <v>1320</v>
      </c>
      <c r="E1759" s="2">
        <v>1041</v>
      </c>
      <c r="F1759" s="2" t="s">
        <v>1514</v>
      </c>
      <c r="G1759" s="2">
        <v>2086</v>
      </c>
      <c r="H1759" s="2">
        <v>7</v>
      </c>
      <c r="I1759" s="2" t="s">
        <v>1546</v>
      </c>
      <c r="J1759" s="31">
        <v>42470</v>
      </c>
      <c r="K1759" s="31">
        <v>44347</v>
      </c>
      <c r="L1759" s="31">
        <v>44926</v>
      </c>
      <c r="M1759" s="2">
        <f t="shared" si="162"/>
        <v>580</v>
      </c>
      <c r="N1759" s="2">
        <f>IFERROR(VLOOKUP($G1759,'Breakdown Log'!$B$3:$E$940,2,FALSE),0)</f>
        <v>0</v>
      </c>
      <c r="O1759" s="2">
        <f>IFERROR(VLOOKUP($G1759,'Breakdown Log'!$B$3:$E$940,3,FALSE),0)</f>
        <v>0</v>
      </c>
      <c r="P1759" s="2">
        <f t="shared" si="163"/>
        <v>215</v>
      </c>
      <c r="Q1759" s="2">
        <f t="shared" si="164"/>
        <v>365</v>
      </c>
      <c r="R1759" s="38">
        <f t="shared" si="165"/>
        <v>1.6610958904109587</v>
      </c>
      <c r="S1759" s="76">
        <f t="shared" si="166"/>
        <v>2.82</v>
      </c>
      <c r="T1759" s="38">
        <f>2.82/365*N1759+'Breakdown Log'!$H$28*P1759</f>
        <v>0</v>
      </c>
      <c r="U1759" s="78">
        <f>2.82/365*O1759+'Breakdown Log'!$H$28*Q1759</f>
        <v>0</v>
      </c>
    </row>
    <row r="1760" spans="2:21" ht="14.4" customHeight="1" x14ac:dyDescent="0.4">
      <c r="B1760" s="30">
        <f t="shared" si="167"/>
        <v>1759</v>
      </c>
      <c r="C1760" s="2" t="s">
        <v>302</v>
      </c>
      <c r="D1760" s="2" t="s">
        <v>1320</v>
      </c>
      <c r="E1760" s="2">
        <v>1041</v>
      </c>
      <c r="F1760" s="2" t="s">
        <v>1514</v>
      </c>
      <c r="G1760" s="2">
        <v>2087</v>
      </c>
      <c r="H1760" s="2">
        <v>8</v>
      </c>
      <c r="I1760" s="2" t="s">
        <v>1547</v>
      </c>
      <c r="J1760" s="31">
        <v>42470</v>
      </c>
      <c r="K1760" s="31">
        <v>44347</v>
      </c>
      <c r="L1760" s="31">
        <v>44926</v>
      </c>
      <c r="M1760" s="2">
        <f t="shared" si="162"/>
        <v>580</v>
      </c>
      <c r="N1760" s="2">
        <f>IFERROR(VLOOKUP($G1760,'Breakdown Log'!$B$3:$E$940,2,FALSE),0)</f>
        <v>0</v>
      </c>
      <c r="O1760" s="2">
        <f>IFERROR(VLOOKUP($G1760,'Breakdown Log'!$B$3:$E$940,3,FALSE),0)</f>
        <v>0</v>
      </c>
      <c r="P1760" s="2">
        <f t="shared" si="163"/>
        <v>215</v>
      </c>
      <c r="Q1760" s="2">
        <f t="shared" si="164"/>
        <v>365</v>
      </c>
      <c r="R1760" s="38">
        <f t="shared" si="165"/>
        <v>1.6610958904109587</v>
      </c>
      <c r="S1760" s="76">
        <f t="shared" si="166"/>
        <v>2.82</v>
      </c>
      <c r="T1760" s="38">
        <f>2.82/365*N1760+'Breakdown Log'!$H$28*P1760</f>
        <v>0</v>
      </c>
      <c r="U1760" s="78">
        <f>2.82/365*O1760+'Breakdown Log'!$H$28*Q1760</f>
        <v>0</v>
      </c>
    </row>
    <row r="1761" spans="2:21" ht="14.4" customHeight="1" x14ac:dyDescent="0.4">
      <c r="B1761" s="30">
        <f t="shared" si="167"/>
        <v>1760</v>
      </c>
      <c r="C1761" s="2" t="s">
        <v>302</v>
      </c>
      <c r="D1761" s="2" t="s">
        <v>1320</v>
      </c>
      <c r="E1761" s="2">
        <v>1040</v>
      </c>
      <c r="F1761" s="2" t="s">
        <v>1320</v>
      </c>
      <c r="G1761" s="2">
        <v>2088</v>
      </c>
      <c r="H1761" s="2">
        <v>12</v>
      </c>
      <c r="I1761" s="2" t="s">
        <v>1548</v>
      </c>
      <c r="J1761" s="31">
        <v>42387</v>
      </c>
      <c r="K1761" s="31">
        <v>44347</v>
      </c>
      <c r="L1761" s="31">
        <v>44926</v>
      </c>
      <c r="M1761" s="2">
        <f t="shared" si="162"/>
        <v>580</v>
      </c>
      <c r="N1761" s="2">
        <f>IFERROR(VLOOKUP($G1761,'Breakdown Log'!$B$3:$E$940,2,FALSE),0)</f>
        <v>0</v>
      </c>
      <c r="O1761" s="2">
        <f>IFERROR(VLOOKUP($G1761,'Breakdown Log'!$B$3:$E$940,3,FALSE),0)</f>
        <v>0</v>
      </c>
      <c r="P1761" s="2">
        <f t="shared" si="163"/>
        <v>215</v>
      </c>
      <c r="Q1761" s="2">
        <f t="shared" si="164"/>
        <v>365</v>
      </c>
      <c r="R1761" s="38">
        <f t="shared" si="165"/>
        <v>1.6610958904109587</v>
      </c>
      <c r="S1761" s="76">
        <f t="shared" si="166"/>
        <v>2.82</v>
      </c>
      <c r="T1761" s="38">
        <f>2.82/365*N1761+'Breakdown Log'!$H$28*P1761</f>
        <v>0</v>
      </c>
      <c r="U1761" s="78">
        <f>2.82/365*O1761+'Breakdown Log'!$H$28*Q1761</f>
        <v>0</v>
      </c>
    </row>
    <row r="1762" spans="2:21" ht="14.4" customHeight="1" x14ac:dyDescent="0.4">
      <c r="B1762" s="30">
        <f t="shared" si="167"/>
        <v>1761</v>
      </c>
      <c r="C1762" s="2" t="s">
        <v>302</v>
      </c>
      <c r="D1762" s="2" t="s">
        <v>1320</v>
      </c>
      <c r="E1762" s="2">
        <v>1040</v>
      </c>
      <c r="F1762" s="2" t="s">
        <v>1320</v>
      </c>
      <c r="G1762" s="2">
        <v>2089</v>
      </c>
      <c r="H1762" s="2">
        <v>13</v>
      </c>
      <c r="I1762" s="2" t="s">
        <v>1549</v>
      </c>
      <c r="J1762" s="31">
        <v>42923</v>
      </c>
      <c r="K1762" s="31">
        <v>44347</v>
      </c>
      <c r="L1762" s="31">
        <v>44926</v>
      </c>
      <c r="M1762" s="2">
        <f t="shared" si="162"/>
        <v>580</v>
      </c>
      <c r="N1762" s="2">
        <f>IFERROR(VLOOKUP($G1762,'Breakdown Log'!$B$3:$E$940,2,FALSE),0)</f>
        <v>0</v>
      </c>
      <c r="O1762" s="2">
        <f>IFERROR(VLOOKUP($G1762,'Breakdown Log'!$B$3:$E$940,3,FALSE),0)</f>
        <v>0</v>
      </c>
      <c r="P1762" s="2">
        <f t="shared" si="163"/>
        <v>215</v>
      </c>
      <c r="Q1762" s="2">
        <f t="shared" si="164"/>
        <v>365</v>
      </c>
      <c r="R1762" s="38">
        <f t="shared" si="165"/>
        <v>1.6610958904109587</v>
      </c>
      <c r="S1762" s="76">
        <f t="shared" si="166"/>
        <v>2.82</v>
      </c>
      <c r="T1762" s="38">
        <f>2.82/365*N1762+'Breakdown Log'!$H$28*P1762</f>
        <v>0</v>
      </c>
      <c r="U1762" s="78">
        <f>2.82/365*O1762+'Breakdown Log'!$H$28*Q1762</f>
        <v>0</v>
      </c>
    </row>
    <row r="1763" spans="2:21" ht="14.4" customHeight="1" x14ac:dyDescent="0.4">
      <c r="B1763" s="30">
        <f t="shared" si="167"/>
        <v>1762</v>
      </c>
      <c r="C1763" s="2" t="s">
        <v>518</v>
      </c>
      <c r="D1763" s="2" t="s">
        <v>1550</v>
      </c>
      <c r="E1763" s="2">
        <v>1110</v>
      </c>
      <c r="F1763" s="2" t="s">
        <v>1551</v>
      </c>
      <c r="G1763" s="2">
        <v>2090</v>
      </c>
      <c r="H1763" s="2">
        <v>1</v>
      </c>
      <c r="I1763" s="2" t="s">
        <v>1552</v>
      </c>
      <c r="J1763" s="31">
        <v>42405</v>
      </c>
      <c r="K1763" s="31">
        <v>44347</v>
      </c>
      <c r="L1763" s="31">
        <v>44926</v>
      </c>
      <c r="M1763" s="2">
        <f t="shared" si="162"/>
        <v>580</v>
      </c>
      <c r="N1763" s="2">
        <f>IFERROR(VLOOKUP($G1763,'Breakdown Log'!$B$3:$E$940,2,FALSE),0)</f>
        <v>157</v>
      </c>
      <c r="O1763" s="2">
        <f>IFERROR(VLOOKUP($G1763,'Breakdown Log'!$B$3:$E$940,3,FALSE),0)</f>
        <v>1</v>
      </c>
      <c r="P1763" s="2">
        <f t="shared" si="163"/>
        <v>58</v>
      </c>
      <c r="Q1763" s="2">
        <f t="shared" si="164"/>
        <v>364</v>
      </c>
      <c r="R1763" s="38">
        <f t="shared" si="165"/>
        <v>1.6610958904109587</v>
      </c>
      <c r="S1763" s="76">
        <f t="shared" si="166"/>
        <v>2.82</v>
      </c>
      <c r="T1763" s="38">
        <f>2.82/365*N1763+'Breakdown Log'!$H$28*P1763</f>
        <v>1.212986301369863</v>
      </c>
      <c r="U1763" s="78">
        <f>2.82/365*O1763+'Breakdown Log'!$H$28*Q1763</f>
        <v>7.7260273972602732E-3</v>
      </c>
    </row>
    <row r="1764" spans="2:21" ht="14.4" customHeight="1" x14ac:dyDescent="0.4">
      <c r="B1764" s="30">
        <f t="shared" si="167"/>
        <v>1763</v>
      </c>
      <c r="C1764" s="2" t="s">
        <v>518</v>
      </c>
      <c r="D1764" s="2" t="s">
        <v>1550</v>
      </c>
      <c r="E1764" s="2">
        <v>1110</v>
      </c>
      <c r="F1764" s="2" t="s">
        <v>1551</v>
      </c>
      <c r="G1764" s="2">
        <v>2091</v>
      </c>
      <c r="H1764" s="2">
        <v>2</v>
      </c>
      <c r="I1764" s="2" t="s">
        <v>1553</v>
      </c>
      <c r="J1764" s="31">
        <v>42430</v>
      </c>
      <c r="K1764" s="31">
        <v>44347</v>
      </c>
      <c r="L1764" s="31">
        <v>44926</v>
      </c>
      <c r="M1764" s="2">
        <f t="shared" si="162"/>
        <v>580</v>
      </c>
      <c r="N1764" s="2">
        <f>IFERROR(VLOOKUP($G1764,'Breakdown Log'!$B$3:$E$940,2,FALSE),0)</f>
        <v>0</v>
      </c>
      <c r="O1764" s="2">
        <f>IFERROR(VLOOKUP($G1764,'Breakdown Log'!$B$3:$E$940,3,FALSE),0)</f>
        <v>0</v>
      </c>
      <c r="P1764" s="2">
        <f t="shared" si="163"/>
        <v>215</v>
      </c>
      <c r="Q1764" s="2">
        <f t="shared" si="164"/>
        <v>365</v>
      </c>
      <c r="R1764" s="38">
        <f t="shared" si="165"/>
        <v>1.6610958904109587</v>
      </c>
      <c r="S1764" s="76">
        <f t="shared" si="166"/>
        <v>2.82</v>
      </c>
      <c r="T1764" s="38">
        <f>2.82/365*N1764+'Breakdown Log'!$H$28*P1764</f>
        <v>0</v>
      </c>
      <c r="U1764" s="78">
        <f>2.82/365*O1764+'Breakdown Log'!$H$28*Q1764</f>
        <v>0</v>
      </c>
    </row>
    <row r="1765" spans="2:21" ht="14.4" customHeight="1" x14ac:dyDescent="0.4">
      <c r="B1765" s="30">
        <f t="shared" si="167"/>
        <v>1764</v>
      </c>
      <c r="C1765" s="2" t="s">
        <v>518</v>
      </c>
      <c r="D1765" s="2" t="s">
        <v>1550</v>
      </c>
      <c r="E1765" s="2">
        <v>1110</v>
      </c>
      <c r="F1765" s="2" t="s">
        <v>1551</v>
      </c>
      <c r="G1765" s="2">
        <v>2092</v>
      </c>
      <c r="H1765" s="2">
        <v>3</v>
      </c>
      <c r="I1765" s="2" t="s">
        <v>1554</v>
      </c>
      <c r="J1765" s="31">
        <v>42405</v>
      </c>
      <c r="K1765" s="31">
        <v>44347</v>
      </c>
      <c r="L1765" s="31">
        <v>44926</v>
      </c>
      <c r="M1765" s="2">
        <f t="shared" si="162"/>
        <v>580</v>
      </c>
      <c r="N1765" s="2">
        <f>IFERROR(VLOOKUP($G1765,'Breakdown Log'!$B$3:$E$940,2,FALSE),0)</f>
        <v>268</v>
      </c>
      <c r="O1765" s="2">
        <f>IFERROR(VLOOKUP($G1765,'Breakdown Log'!$B$3:$E$940,3,FALSE),0)</f>
        <v>1</v>
      </c>
      <c r="P1765" s="2">
        <f t="shared" si="163"/>
        <v>-53</v>
      </c>
      <c r="Q1765" s="2">
        <f t="shared" si="164"/>
        <v>364</v>
      </c>
      <c r="R1765" s="38">
        <f t="shared" si="165"/>
        <v>1.6610958904109587</v>
      </c>
      <c r="S1765" s="76">
        <f t="shared" si="166"/>
        <v>2.82</v>
      </c>
      <c r="T1765" s="38">
        <f>2.82/365*N1765+'Breakdown Log'!$H$28*P1765</f>
        <v>2.0705753424657534</v>
      </c>
      <c r="U1765" s="78">
        <f>2.82/365*O1765+'Breakdown Log'!$H$28*Q1765</f>
        <v>7.7260273972602732E-3</v>
      </c>
    </row>
    <row r="1766" spans="2:21" ht="14.4" customHeight="1" x14ac:dyDescent="0.4">
      <c r="B1766" s="30">
        <f t="shared" si="167"/>
        <v>1765</v>
      </c>
      <c r="C1766" s="2" t="s">
        <v>518</v>
      </c>
      <c r="D1766" s="2" t="s">
        <v>1550</v>
      </c>
      <c r="E1766" s="2">
        <v>1110</v>
      </c>
      <c r="F1766" s="2" t="s">
        <v>1551</v>
      </c>
      <c r="G1766" s="2">
        <v>2093</v>
      </c>
      <c r="H1766" s="2">
        <v>4</v>
      </c>
      <c r="I1766" s="2" t="s">
        <v>1555</v>
      </c>
      <c r="J1766" s="31">
        <v>42407</v>
      </c>
      <c r="K1766" s="31">
        <v>44347</v>
      </c>
      <c r="L1766" s="31">
        <v>44926</v>
      </c>
      <c r="M1766" s="2">
        <f t="shared" si="162"/>
        <v>580</v>
      </c>
      <c r="N1766" s="2">
        <f>IFERROR(VLOOKUP($G1766,'Breakdown Log'!$B$3:$E$940,2,FALSE),0)</f>
        <v>0</v>
      </c>
      <c r="O1766" s="2">
        <f>IFERROR(VLOOKUP($G1766,'Breakdown Log'!$B$3:$E$940,3,FALSE),0)</f>
        <v>0</v>
      </c>
      <c r="P1766" s="2">
        <f t="shared" si="163"/>
        <v>215</v>
      </c>
      <c r="Q1766" s="2">
        <f t="shared" si="164"/>
        <v>365</v>
      </c>
      <c r="R1766" s="38">
        <f t="shared" si="165"/>
        <v>1.6610958904109587</v>
      </c>
      <c r="S1766" s="76">
        <f t="shared" si="166"/>
        <v>2.82</v>
      </c>
      <c r="T1766" s="38">
        <f>2.82/365*N1766+'Breakdown Log'!$H$28*P1766</f>
        <v>0</v>
      </c>
      <c r="U1766" s="78">
        <f>2.82/365*O1766+'Breakdown Log'!$H$28*Q1766</f>
        <v>0</v>
      </c>
    </row>
    <row r="1767" spans="2:21" ht="14.4" customHeight="1" x14ac:dyDescent="0.4">
      <c r="B1767" s="30">
        <f t="shared" si="167"/>
        <v>1766</v>
      </c>
      <c r="C1767" s="2" t="s">
        <v>518</v>
      </c>
      <c r="D1767" s="2" t="s">
        <v>1550</v>
      </c>
      <c r="E1767" s="2">
        <v>1110</v>
      </c>
      <c r="F1767" s="2" t="s">
        <v>1551</v>
      </c>
      <c r="G1767" s="2">
        <v>2094</v>
      </c>
      <c r="H1767" s="2">
        <v>5</v>
      </c>
      <c r="I1767" s="2" t="s">
        <v>1556</v>
      </c>
      <c r="J1767" s="31">
        <v>42408</v>
      </c>
      <c r="K1767" s="31">
        <v>44347</v>
      </c>
      <c r="L1767" s="31">
        <v>44926</v>
      </c>
      <c r="M1767" s="2">
        <f t="shared" si="162"/>
        <v>580</v>
      </c>
      <c r="N1767" s="2">
        <f>IFERROR(VLOOKUP($G1767,'Breakdown Log'!$B$3:$E$940,2,FALSE),0)</f>
        <v>0</v>
      </c>
      <c r="O1767" s="2">
        <f>IFERROR(VLOOKUP($G1767,'Breakdown Log'!$B$3:$E$940,3,FALSE),0)</f>
        <v>0</v>
      </c>
      <c r="P1767" s="2">
        <f t="shared" si="163"/>
        <v>215</v>
      </c>
      <c r="Q1767" s="2">
        <f t="shared" si="164"/>
        <v>365</v>
      </c>
      <c r="R1767" s="38">
        <f t="shared" si="165"/>
        <v>1.6610958904109587</v>
      </c>
      <c r="S1767" s="76">
        <f t="shared" si="166"/>
        <v>2.82</v>
      </c>
      <c r="T1767" s="38">
        <f>2.82/365*N1767+'Breakdown Log'!$H$28*P1767</f>
        <v>0</v>
      </c>
      <c r="U1767" s="78">
        <f>2.82/365*O1767+'Breakdown Log'!$H$28*Q1767</f>
        <v>0</v>
      </c>
    </row>
    <row r="1768" spans="2:21" ht="14.4" customHeight="1" x14ac:dyDescent="0.4">
      <c r="B1768" s="30">
        <f t="shared" si="167"/>
        <v>1767</v>
      </c>
      <c r="C1768" s="2" t="s">
        <v>518</v>
      </c>
      <c r="D1768" s="2" t="s">
        <v>1550</v>
      </c>
      <c r="E1768" s="2">
        <v>1110</v>
      </c>
      <c r="F1768" s="2" t="s">
        <v>1551</v>
      </c>
      <c r="G1768" s="2">
        <v>2095</v>
      </c>
      <c r="H1768" s="2">
        <v>6</v>
      </c>
      <c r="I1768" s="2" t="s">
        <v>1557</v>
      </c>
      <c r="J1768" s="31">
        <v>42408</v>
      </c>
      <c r="K1768" s="31">
        <v>44347</v>
      </c>
      <c r="L1768" s="31">
        <v>44926</v>
      </c>
      <c r="M1768" s="2">
        <f t="shared" si="162"/>
        <v>580</v>
      </c>
      <c r="N1768" s="2">
        <f>IFERROR(VLOOKUP($G1768,'Breakdown Log'!$B$3:$E$940,2,FALSE),0)</f>
        <v>0</v>
      </c>
      <c r="O1768" s="2">
        <f>IFERROR(VLOOKUP($G1768,'Breakdown Log'!$B$3:$E$940,3,FALSE),0)</f>
        <v>1</v>
      </c>
      <c r="P1768" s="2">
        <f t="shared" si="163"/>
        <v>215</v>
      </c>
      <c r="Q1768" s="2">
        <f t="shared" si="164"/>
        <v>364</v>
      </c>
      <c r="R1768" s="38">
        <f t="shared" si="165"/>
        <v>1.6610958904109587</v>
      </c>
      <c r="S1768" s="76">
        <f t="shared" si="166"/>
        <v>2.82</v>
      </c>
      <c r="T1768" s="38">
        <f>2.82/365*N1768+'Breakdown Log'!$H$28*P1768</f>
        <v>0</v>
      </c>
      <c r="U1768" s="78">
        <f>2.82/365*O1768+'Breakdown Log'!$H$28*Q1768</f>
        <v>7.7260273972602732E-3</v>
      </c>
    </row>
    <row r="1769" spans="2:21" ht="14.4" customHeight="1" x14ac:dyDescent="0.4">
      <c r="B1769" s="30">
        <f t="shared" si="167"/>
        <v>1768</v>
      </c>
      <c r="C1769" s="2" t="s">
        <v>518</v>
      </c>
      <c r="D1769" s="2" t="s">
        <v>1550</v>
      </c>
      <c r="E1769" s="2">
        <v>1110</v>
      </c>
      <c r="F1769" s="2" t="s">
        <v>1551</v>
      </c>
      <c r="G1769" s="2">
        <v>2096</v>
      </c>
      <c r="H1769" s="2">
        <v>7</v>
      </c>
      <c r="I1769" s="2" t="s">
        <v>1558</v>
      </c>
      <c r="J1769" s="31">
        <v>42409</v>
      </c>
      <c r="K1769" s="31">
        <v>44347</v>
      </c>
      <c r="L1769" s="31">
        <v>44926</v>
      </c>
      <c r="M1769" s="2">
        <f t="shared" si="162"/>
        <v>580</v>
      </c>
      <c r="N1769" s="2">
        <f>IFERROR(VLOOKUP($G1769,'Breakdown Log'!$B$3:$E$940,2,FALSE),0)</f>
        <v>375</v>
      </c>
      <c r="O1769" s="2">
        <f>IFERROR(VLOOKUP($G1769,'Breakdown Log'!$B$3:$E$940,3,FALSE),0)</f>
        <v>1</v>
      </c>
      <c r="P1769" s="2">
        <f t="shared" si="163"/>
        <v>-160</v>
      </c>
      <c r="Q1769" s="2">
        <f t="shared" si="164"/>
        <v>364</v>
      </c>
      <c r="R1769" s="38">
        <f t="shared" si="165"/>
        <v>1.6610958904109587</v>
      </c>
      <c r="S1769" s="76">
        <f t="shared" si="166"/>
        <v>2.82</v>
      </c>
      <c r="T1769" s="38">
        <f>2.82/365*N1769+'Breakdown Log'!$H$28*P1769</f>
        <v>2.8972602739726026</v>
      </c>
      <c r="U1769" s="78">
        <f>2.82/365*O1769+'Breakdown Log'!$H$28*Q1769</f>
        <v>7.7260273972602732E-3</v>
      </c>
    </row>
    <row r="1770" spans="2:21" ht="14.4" customHeight="1" x14ac:dyDescent="0.4">
      <c r="B1770" s="30">
        <f t="shared" si="167"/>
        <v>1769</v>
      </c>
      <c r="C1770" s="2" t="s">
        <v>518</v>
      </c>
      <c r="D1770" s="2" t="s">
        <v>1550</v>
      </c>
      <c r="E1770" s="2">
        <v>1110</v>
      </c>
      <c r="F1770" s="2" t="s">
        <v>1551</v>
      </c>
      <c r="G1770" s="2">
        <v>2097</v>
      </c>
      <c r="H1770" s="2">
        <v>8</v>
      </c>
      <c r="I1770" s="2" t="s">
        <v>1559</v>
      </c>
      <c r="J1770" s="31">
        <v>42410</v>
      </c>
      <c r="K1770" s="31">
        <v>44347</v>
      </c>
      <c r="L1770" s="31">
        <v>44926</v>
      </c>
      <c r="M1770" s="2">
        <f t="shared" si="162"/>
        <v>580</v>
      </c>
      <c r="N1770" s="2">
        <f>IFERROR(VLOOKUP($G1770,'Breakdown Log'!$B$3:$E$940,2,FALSE),0)</f>
        <v>0</v>
      </c>
      <c r="O1770" s="2">
        <f>IFERROR(VLOOKUP($G1770,'Breakdown Log'!$B$3:$E$940,3,FALSE),0)</f>
        <v>0</v>
      </c>
      <c r="P1770" s="2">
        <f t="shared" si="163"/>
        <v>215</v>
      </c>
      <c r="Q1770" s="2">
        <f t="shared" si="164"/>
        <v>365</v>
      </c>
      <c r="R1770" s="38">
        <f t="shared" si="165"/>
        <v>1.6610958904109587</v>
      </c>
      <c r="S1770" s="76">
        <f t="shared" si="166"/>
        <v>2.82</v>
      </c>
      <c r="T1770" s="38">
        <f>2.82/365*N1770+'Breakdown Log'!$H$28*P1770</f>
        <v>0</v>
      </c>
      <c r="U1770" s="78">
        <f>2.82/365*O1770+'Breakdown Log'!$H$28*Q1770</f>
        <v>0</v>
      </c>
    </row>
    <row r="1771" spans="2:21" ht="14.4" customHeight="1" x14ac:dyDescent="0.4">
      <c r="B1771" s="30">
        <f t="shared" si="167"/>
        <v>1770</v>
      </c>
      <c r="C1771" s="2" t="s">
        <v>518</v>
      </c>
      <c r="D1771" s="2" t="s">
        <v>1550</v>
      </c>
      <c r="E1771" s="2">
        <v>1110</v>
      </c>
      <c r="F1771" s="2" t="s">
        <v>1551</v>
      </c>
      <c r="G1771" s="2">
        <v>2098</v>
      </c>
      <c r="H1771" s="2">
        <v>9</v>
      </c>
      <c r="I1771" s="2" t="s">
        <v>1560</v>
      </c>
      <c r="J1771" s="31">
        <v>42410</v>
      </c>
      <c r="K1771" s="31">
        <v>44347</v>
      </c>
      <c r="L1771" s="31">
        <v>44926</v>
      </c>
      <c r="M1771" s="2">
        <f t="shared" si="162"/>
        <v>580</v>
      </c>
      <c r="N1771" s="2">
        <f>IFERROR(VLOOKUP($G1771,'Breakdown Log'!$B$3:$E$940,2,FALSE),0)</f>
        <v>0</v>
      </c>
      <c r="O1771" s="2">
        <f>IFERROR(VLOOKUP($G1771,'Breakdown Log'!$B$3:$E$940,3,FALSE),0)</f>
        <v>0</v>
      </c>
      <c r="P1771" s="2">
        <f t="shared" si="163"/>
        <v>215</v>
      </c>
      <c r="Q1771" s="2">
        <f t="shared" si="164"/>
        <v>365</v>
      </c>
      <c r="R1771" s="38">
        <f t="shared" si="165"/>
        <v>1.6610958904109587</v>
      </c>
      <c r="S1771" s="76">
        <f t="shared" si="166"/>
        <v>2.82</v>
      </c>
      <c r="T1771" s="38">
        <f>2.82/365*N1771+'Breakdown Log'!$H$28*P1771</f>
        <v>0</v>
      </c>
      <c r="U1771" s="78">
        <f>2.82/365*O1771+'Breakdown Log'!$H$28*Q1771</f>
        <v>0</v>
      </c>
    </row>
    <row r="1772" spans="2:21" ht="14.4" customHeight="1" x14ac:dyDescent="0.4">
      <c r="B1772" s="30">
        <f t="shared" si="167"/>
        <v>1771</v>
      </c>
      <c r="C1772" s="2" t="s">
        <v>518</v>
      </c>
      <c r="D1772" s="2" t="s">
        <v>1550</v>
      </c>
      <c r="E1772" s="2">
        <v>1110</v>
      </c>
      <c r="F1772" s="2" t="s">
        <v>1551</v>
      </c>
      <c r="G1772" s="2">
        <v>2099</v>
      </c>
      <c r="H1772" s="2">
        <v>10</v>
      </c>
      <c r="I1772" s="2" t="s">
        <v>2617</v>
      </c>
      <c r="J1772" s="31">
        <v>42405</v>
      </c>
      <c r="K1772" s="31">
        <v>44347</v>
      </c>
      <c r="L1772" s="31">
        <v>44926</v>
      </c>
      <c r="M1772" s="2">
        <f t="shared" si="162"/>
        <v>580</v>
      </c>
      <c r="N1772" s="2">
        <f>IFERROR(VLOOKUP($G1772,'Breakdown Log'!$B$3:$E$940,2,FALSE),0)</f>
        <v>0</v>
      </c>
      <c r="O1772" s="2">
        <f>IFERROR(VLOOKUP($G1772,'Breakdown Log'!$B$3:$E$940,3,FALSE),0)</f>
        <v>0</v>
      </c>
      <c r="P1772" s="2">
        <f t="shared" si="163"/>
        <v>215</v>
      </c>
      <c r="Q1772" s="2">
        <f t="shared" si="164"/>
        <v>365</v>
      </c>
      <c r="R1772" s="38">
        <f t="shared" si="165"/>
        <v>1.6610958904109587</v>
      </c>
      <c r="S1772" s="76">
        <f t="shared" si="166"/>
        <v>2.82</v>
      </c>
      <c r="T1772" s="38">
        <f>2.82/365*N1772+'Breakdown Log'!$H$28*P1772</f>
        <v>0</v>
      </c>
      <c r="U1772" s="78">
        <f>2.82/365*O1772+'Breakdown Log'!$H$28*Q1772</f>
        <v>0</v>
      </c>
    </row>
    <row r="1773" spans="2:21" ht="14.4" customHeight="1" x14ac:dyDescent="0.4">
      <c r="B1773" s="30">
        <f t="shared" si="167"/>
        <v>1772</v>
      </c>
      <c r="C1773" s="2" t="s">
        <v>518</v>
      </c>
      <c r="D1773" s="2" t="s">
        <v>1550</v>
      </c>
      <c r="E1773" s="2">
        <v>1110</v>
      </c>
      <c r="F1773" s="2" t="s">
        <v>1551</v>
      </c>
      <c r="G1773" s="2">
        <v>2100</v>
      </c>
      <c r="H1773" s="2">
        <v>11</v>
      </c>
      <c r="I1773" s="2" t="s">
        <v>1561</v>
      </c>
      <c r="J1773" s="31">
        <v>42430</v>
      </c>
      <c r="K1773" s="31">
        <v>44347</v>
      </c>
      <c r="L1773" s="31">
        <v>44926</v>
      </c>
      <c r="M1773" s="2">
        <f t="shared" si="162"/>
        <v>580</v>
      </c>
      <c r="N1773" s="2">
        <f>IFERROR(VLOOKUP($G1773,'Breakdown Log'!$B$3:$E$940,2,FALSE),0)</f>
        <v>0</v>
      </c>
      <c r="O1773" s="2">
        <f>IFERROR(VLOOKUP($G1773,'Breakdown Log'!$B$3:$E$940,3,FALSE),0)</f>
        <v>1</v>
      </c>
      <c r="P1773" s="2">
        <f t="shared" si="163"/>
        <v>215</v>
      </c>
      <c r="Q1773" s="2">
        <f t="shared" si="164"/>
        <v>364</v>
      </c>
      <c r="R1773" s="38">
        <f t="shared" si="165"/>
        <v>1.6610958904109587</v>
      </c>
      <c r="S1773" s="76">
        <f t="shared" si="166"/>
        <v>2.82</v>
      </c>
      <c r="T1773" s="38">
        <f>2.82/365*N1773+'Breakdown Log'!$H$28*P1773</f>
        <v>0</v>
      </c>
      <c r="U1773" s="78">
        <f>2.82/365*O1773+'Breakdown Log'!$H$28*Q1773</f>
        <v>7.7260273972602732E-3</v>
      </c>
    </row>
    <row r="1774" spans="2:21" ht="14.4" customHeight="1" x14ac:dyDescent="0.4">
      <c r="B1774" s="30">
        <f t="shared" si="167"/>
        <v>1773</v>
      </c>
      <c r="C1774" s="2" t="s">
        <v>518</v>
      </c>
      <c r="D1774" s="2" t="s">
        <v>1550</v>
      </c>
      <c r="E1774" s="2">
        <v>1110</v>
      </c>
      <c r="F1774" s="2" t="s">
        <v>1551</v>
      </c>
      <c r="G1774" s="2">
        <v>2101</v>
      </c>
      <c r="H1774" s="2">
        <v>12</v>
      </c>
      <c r="I1774" s="2" t="s">
        <v>2629</v>
      </c>
      <c r="J1774" s="31">
        <v>42465</v>
      </c>
      <c r="K1774" s="31">
        <v>44347</v>
      </c>
      <c r="L1774" s="31">
        <v>44926</v>
      </c>
      <c r="M1774" s="2">
        <f t="shared" si="162"/>
        <v>580</v>
      </c>
      <c r="N1774" s="2">
        <f>IFERROR(VLOOKUP($G1774,'Breakdown Log'!$B$3:$E$940,2,FALSE),0)</f>
        <v>0</v>
      </c>
      <c r="O1774" s="2">
        <f>IFERROR(VLOOKUP($G1774,'Breakdown Log'!$B$3:$E$940,3,FALSE),0)</f>
        <v>0</v>
      </c>
      <c r="P1774" s="2">
        <f t="shared" si="163"/>
        <v>215</v>
      </c>
      <c r="Q1774" s="2">
        <f t="shared" si="164"/>
        <v>365</v>
      </c>
      <c r="R1774" s="38">
        <f t="shared" si="165"/>
        <v>1.6610958904109587</v>
      </c>
      <c r="S1774" s="76">
        <f t="shared" si="166"/>
        <v>2.82</v>
      </c>
      <c r="T1774" s="38">
        <f>2.82/365*N1774+'Breakdown Log'!$H$28*P1774</f>
        <v>0</v>
      </c>
      <c r="U1774" s="78">
        <f>2.82/365*O1774+'Breakdown Log'!$H$28*Q1774</f>
        <v>0</v>
      </c>
    </row>
    <row r="1775" spans="2:21" ht="14.4" customHeight="1" x14ac:dyDescent="0.4">
      <c r="B1775" s="30">
        <f t="shared" si="167"/>
        <v>1774</v>
      </c>
      <c r="C1775" s="2" t="s">
        <v>518</v>
      </c>
      <c r="D1775" s="2" t="s">
        <v>1550</v>
      </c>
      <c r="E1775" s="2">
        <v>1110</v>
      </c>
      <c r="F1775" s="2" t="s">
        <v>1551</v>
      </c>
      <c r="G1775" s="2">
        <v>2102</v>
      </c>
      <c r="H1775" s="2">
        <v>13</v>
      </c>
      <c r="I1775" s="2" t="s">
        <v>2619</v>
      </c>
      <c r="J1775" s="31">
        <v>42408</v>
      </c>
      <c r="K1775" s="31">
        <v>44347</v>
      </c>
      <c r="L1775" s="31">
        <v>44926</v>
      </c>
      <c r="M1775" s="2">
        <f t="shared" si="162"/>
        <v>580</v>
      </c>
      <c r="N1775" s="2">
        <f>IFERROR(VLOOKUP($G1775,'Breakdown Log'!$B$3:$E$940,2,FALSE),0)</f>
        <v>0</v>
      </c>
      <c r="O1775" s="2">
        <f>IFERROR(VLOOKUP($G1775,'Breakdown Log'!$B$3:$E$940,3,FALSE),0)</f>
        <v>0</v>
      </c>
      <c r="P1775" s="2">
        <f t="shared" si="163"/>
        <v>215</v>
      </c>
      <c r="Q1775" s="2">
        <f t="shared" si="164"/>
        <v>365</v>
      </c>
      <c r="R1775" s="38">
        <f t="shared" si="165"/>
        <v>1.6610958904109587</v>
      </c>
      <c r="S1775" s="76">
        <f t="shared" si="166"/>
        <v>2.82</v>
      </c>
      <c r="T1775" s="38">
        <f>2.82/365*N1775+'Breakdown Log'!$H$28*P1775</f>
        <v>0</v>
      </c>
      <c r="U1775" s="78">
        <f>2.82/365*O1775+'Breakdown Log'!$H$28*Q1775</f>
        <v>0</v>
      </c>
    </row>
    <row r="1776" spans="2:21" ht="14.4" customHeight="1" x14ac:dyDescent="0.4">
      <c r="B1776" s="30">
        <f t="shared" si="167"/>
        <v>1775</v>
      </c>
      <c r="C1776" s="2" t="s">
        <v>518</v>
      </c>
      <c r="D1776" s="2" t="s">
        <v>1550</v>
      </c>
      <c r="E1776" s="2">
        <v>1110</v>
      </c>
      <c r="F1776" s="2" t="s">
        <v>1551</v>
      </c>
      <c r="G1776" s="2">
        <v>2103</v>
      </c>
      <c r="H1776" s="2">
        <v>14</v>
      </c>
      <c r="I1776" s="2" t="s">
        <v>2624</v>
      </c>
      <c r="J1776" s="31">
        <v>42434</v>
      </c>
      <c r="K1776" s="31">
        <v>44347</v>
      </c>
      <c r="L1776" s="31">
        <v>44926</v>
      </c>
      <c r="M1776" s="2">
        <f t="shared" si="162"/>
        <v>580</v>
      </c>
      <c r="N1776" s="2">
        <f>IFERROR(VLOOKUP($G1776,'Breakdown Log'!$B$3:$E$940,2,FALSE),0)</f>
        <v>0</v>
      </c>
      <c r="O1776" s="2">
        <f>IFERROR(VLOOKUP($G1776,'Breakdown Log'!$B$3:$E$940,3,FALSE),0)</f>
        <v>0</v>
      </c>
      <c r="P1776" s="2">
        <f t="shared" si="163"/>
        <v>215</v>
      </c>
      <c r="Q1776" s="2">
        <f t="shared" si="164"/>
        <v>365</v>
      </c>
      <c r="R1776" s="38">
        <f t="shared" si="165"/>
        <v>1.6610958904109587</v>
      </c>
      <c r="S1776" s="76">
        <f t="shared" si="166"/>
        <v>2.82</v>
      </c>
      <c r="T1776" s="38">
        <f>2.82/365*N1776+'Breakdown Log'!$H$28*P1776</f>
        <v>0</v>
      </c>
      <c r="U1776" s="78">
        <f>2.82/365*O1776+'Breakdown Log'!$H$28*Q1776</f>
        <v>0</v>
      </c>
    </row>
    <row r="1777" spans="2:21" ht="14.4" customHeight="1" x14ac:dyDescent="0.4">
      <c r="B1777" s="30">
        <f t="shared" si="167"/>
        <v>1776</v>
      </c>
      <c r="C1777" s="2" t="s">
        <v>36</v>
      </c>
      <c r="D1777" s="2" t="s">
        <v>67</v>
      </c>
      <c r="E1777" s="2">
        <v>929</v>
      </c>
      <c r="F1777" s="2" t="s">
        <v>1422</v>
      </c>
      <c r="G1777" s="2">
        <v>2104</v>
      </c>
      <c r="H1777" s="2">
        <v>13</v>
      </c>
      <c r="I1777" s="2" t="s">
        <v>1562</v>
      </c>
      <c r="J1777" s="31">
        <v>42558</v>
      </c>
      <c r="K1777" s="31">
        <v>44347</v>
      </c>
      <c r="L1777" s="31">
        <v>44926</v>
      </c>
      <c r="M1777" s="2">
        <f t="shared" si="162"/>
        <v>580</v>
      </c>
      <c r="N1777" s="2">
        <f>IFERROR(VLOOKUP($G1777,'Breakdown Log'!$B$3:$E$940,2,FALSE),0)</f>
        <v>0</v>
      </c>
      <c r="O1777" s="2">
        <f>IFERROR(VLOOKUP($G1777,'Breakdown Log'!$B$3:$E$940,3,FALSE),0)</f>
        <v>0</v>
      </c>
      <c r="P1777" s="2">
        <f t="shared" si="163"/>
        <v>215</v>
      </c>
      <c r="Q1777" s="2">
        <f t="shared" si="164"/>
        <v>365</v>
      </c>
      <c r="R1777" s="38">
        <f t="shared" si="165"/>
        <v>1.6610958904109587</v>
      </c>
      <c r="S1777" s="76">
        <f t="shared" si="166"/>
        <v>2.82</v>
      </c>
      <c r="T1777" s="38">
        <f>2.82/365*N1777+'Breakdown Log'!$H$28*P1777</f>
        <v>0</v>
      </c>
      <c r="U1777" s="78">
        <f>2.82/365*O1777+'Breakdown Log'!$H$28*Q1777</f>
        <v>0</v>
      </c>
    </row>
    <row r="1778" spans="2:21" ht="14.4" customHeight="1" x14ac:dyDescent="0.4">
      <c r="B1778" s="30">
        <f t="shared" si="167"/>
        <v>1777</v>
      </c>
      <c r="C1778" s="2" t="s">
        <v>36</v>
      </c>
      <c r="D1778" s="2" t="s">
        <v>67</v>
      </c>
      <c r="E1778" s="2">
        <v>929</v>
      </c>
      <c r="F1778" s="2" t="s">
        <v>1422</v>
      </c>
      <c r="G1778" s="2">
        <v>2105</v>
      </c>
      <c r="H1778" s="2">
        <v>14</v>
      </c>
      <c r="I1778" s="2" t="s">
        <v>129</v>
      </c>
      <c r="J1778" s="31">
        <v>42726</v>
      </c>
      <c r="K1778" s="31">
        <v>44347</v>
      </c>
      <c r="L1778" s="31">
        <v>44926</v>
      </c>
      <c r="M1778" s="2">
        <f t="shared" si="162"/>
        <v>580</v>
      </c>
      <c r="N1778" s="2">
        <f>IFERROR(VLOOKUP($G1778,'Breakdown Log'!$B$3:$E$940,2,FALSE),0)</f>
        <v>215</v>
      </c>
      <c r="O1778" s="2">
        <f>IFERROR(VLOOKUP($G1778,'Breakdown Log'!$B$3:$E$940,3,FALSE),0)</f>
        <v>365</v>
      </c>
      <c r="P1778" s="2">
        <f t="shared" si="163"/>
        <v>0</v>
      </c>
      <c r="Q1778" s="2">
        <f t="shared" si="164"/>
        <v>0</v>
      </c>
      <c r="R1778" s="38">
        <f t="shared" si="165"/>
        <v>1.6610958904109587</v>
      </c>
      <c r="S1778" s="76">
        <f t="shared" si="166"/>
        <v>2.82</v>
      </c>
      <c r="T1778" s="38">
        <f>2.82/365*N1778+'Breakdown Log'!$H$28*P1778</f>
        <v>1.6610958904109587</v>
      </c>
      <c r="U1778" s="78">
        <f>2.82/365*O1778+'Breakdown Log'!$H$28*Q1778</f>
        <v>2.82</v>
      </c>
    </row>
    <row r="1779" spans="2:21" ht="14.4" customHeight="1" x14ac:dyDescent="0.4">
      <c r="B1779" s="30">
        <f t="shared" si="167"/>
        <v>1778</v>
      </c>
      <c r="C1779" s="2" t="s">
        <v>302</v>
      </c>
      <c r="D1779" s="2" t="s">
        <v>1320</v>
      </c>
      <c r="E1779" s="2">
        <v>1040</v>
      </c>
      <c r="F1779" s="2" t="s">
        <v>1320</v>
      </c>
      <c r="G1779" s="2">
        <v>2106</v>
      </c>
      <c r="H1779" s="2">
        <v>14</v>
      </c>
      <c r="I1779" s="2" t="s">
        <v>958</v>
      </c>
      <c r="J1779" s="31">
        <v>42387</v>
      </c>
      <c r="K1779" s="31">
        <v>44347</v>
      </c>
      <c r="L1779" s="31">
        <v>44926</v>
      </c>
      <c r="M1779" s="2">
        <f t="shared" si="162"/>
        <v>580</v>
      </c>
      <c r="N1779" s="2">
        <f>IFERROR(VLOOKUP($G1779,'Breakdown Log'!$B$3:$E$940,2,FALSE),0)</f>
        <v>0</v>
      </c>
      <c r="O1779" s="2">
        <f>IFERROR(VLOOKUP($G1779,'Breakdown Log'!$B$3:$E$940,3,FALSE),0)</f>
        <v>0</v>
      </c>
      <c r="P1779" s="2">
        <f t="shared" si="163"/>
        <v>215</v>
      </c>
      <c r="Q1779" s="2">
        <f t="shared" si="164"/>
        <v>365</v>
      </c>
      <c r="R1779" s="38">
        <f t="shared" si="165"/>
        <v>1.6610958904109587</v>
      </c>
      <c r="S1779" s="76">
        <f t="shared" si="166"/>
        <v>2.82</v>
      </c>
      <c r="T1779" s="38">
        <f>2.82/365*N1779+'Breakdown Log'!$H$28*P1779</f>
        <v>0</v>
      </c>
      <c r="U1779" s="78">
        <f>2.82/365*O1779+'Breakdown Log'!$H$28*Q1779</f>
        <v>0</v>
      </c>
    </row>
    <row r="1780" spans="2:21" ht="14.4" customHeight="1" x14ac:dyDescent="0.4">
      <c r="B1780" s="30">
        <f t="shared" si="167"/>
        <v>1779</v>
      </c>
      <c r="C1780" s="2" t="s">
        <v>302</v>
      </c>
      <c r="D1780" s="2" t="s">
        <v>875</v>
      </c>
      <c r="E1780" s="2">
        <v>1038</v>
      </c>
      <c r="F1780" s="2" t="s">
        <v>875</v>
      </c>
      <c r="G1780" s="2">
        <v>2107</v>
      </c>
      <c r="H1780" s="2">
        <v>42</v>
      </c>
      <c r="I1780" s="2" t="s">
        <v>1094</v>
      </c>
      <c r="J1780" s="31">
        <v>42929</v>
      </c>
      <c r="K1780" s="31">
        <v>44347</v>
      </c>
      <c r="L1780" s="31">
        <v>44926</v>
      </c>
      <c r="M1780" s="2">
        <f t="shared" si="162"/>
        <v>580</v>
      </c>
      <c r="N1780" s="2">
        <f>IFERROR(VLOOKUP($G1780,'Breakdown Log'!$B$3:$E$940,2,FALSE),0)</f>
        <v>215</v>
      </c>
      <c r="O1780" s="2">
        <f>IFERROR(VLOOKUP($G1780,'Breakdown Log'!$B$3:$E$940,3,FALSE),0)</f>
        <v>365</v>
      </c>
      <c r="P1780" s="2">
        <f t="shared" si="163"/>
        <v>0</v>
      </c>
      <c r="Q1780" s="2">
        <f t="shared" si="164"/>
        <v>0</v>
      </c>
      <c r="R1780" s="38">
        <f t="shared" si="165"/>
        <v>1.6610958904109587</v>
      </c>
      <c r="S1780" s="76">
        <f t="shared" si="166"/>
        <v>2.82</v>
      </c>
      <c r="T1780" s="38">
        <f>2.82/365*N1780+'Breakdown Log'!$H$28*P1780</f>
        <v>1.6610958904109587</v>
      </c>
      <c r="U1780" s="78">
        <f>2.82/365*O1780+'Breakdown Log'!$H$28*Q1780</f>
        <v>2.82</v>
      </c>
    </row>
    <row r="1781" spans="2:21" ht="14.4" customHeight="1" x14ac:dyDescent="0.4">
      <c r="B1781" s="30">
        <f t="shared" si="167"/>
        <v>1780</v>
      </c>
      <c r="C1781" s="2" t="s">
        <v>302</v>
      </c>
      <c r="D1781" s="2" t="s">
        <v>875</v>
      </c>
      <c r="E1781" s="2">
        <v>1038</v>
      </c>
      <c r="F1781" s="2" t="s">
        <v>875</v>
      </c>
      <c r="G1781" s="2">
        <v>2108</v>
      </c>
      <c r="H1781" s="2">
        <v>43</v>
      </c>
      <c r="I1781" s="2" t="s">
        <v>1563</v>
      </c>
      <c r="J1781" s="31">
        <v>42689</v>
      </c>
      <c r="K1781" s="31">
        <v>44347</v>
      </c>
      <c r="L1781" s="31">
        <v>44926</v>
      </c>
      <c r="M1781" s="2">
        <f t="shared" si="162"/>
        <v>580</v>
      </c>
      <c r="N1781" s="2">
        <f>IFERROR(VLOOKUP($G1781,'Breakdown Log'!$B$3:$E$940,2,FALSE),0)</f>
        <v>0</v>
      </c>
      <c r="O1781" s="2">
        <f>IFERROR(VLOOKUP($G1781,'Breakdown Log'!$B$3:$E$940,3,FALSE),0)</f>
        <v>0</v>
      </c>
      <c r="P1781" s="2">
        <f t="shared" si="163"/>
        <v>215</v>
      </c>
      <c r="Q1781" s="2">
        <f t="shared" si="164"/>
        <v>365</v>
      </c>
      <c r="R1781" s="38">
        <f t="shared" si="165"/>
        <v>1.6610958904109587</v>
      </c>
      <c r="S1781" s="76">
        <f t="shared" si="166"/>
        <v>2.82</v>
      </c>
      <c r="T1781" s="38">
        <f>2.82/365*N1781+'Breakdown Log'!$H$28*P1781</f>
        <v>0</v>
      </c>
      <c r="U1781" s="78">
        <f>2.82/365*O1781+'Breakdown Log'!$H$28*Q1781</f>
        <v>0</v>
      </c>
    </row>
    <row r="1782" spans="2:21" ht="14.4" customHeight="1" x14ac:dyDescent="0.4">
      <c r="B1782" s="30">
        <f t="shared" si="167"/>
        <v>1781</v>
      </c>
      <c r="C1782" s="2" t="s">
        <v>302</v>
      </c>
      <c r="D1782" s="2" t="s">
        <v>875</v>
      </c>
      <c r="E1782" s="2">
        <v>1038</v>
      </c>
      <c r="F1782" s="2" t="s">
        <v>875</v>
      </c>
      <c r="G1782" s="2">
        <v>2109</v>
      </c>
      <c r="H1782" s="2">
        <v>44</v>
      </c>
      <c r="I1782" s="2" t="s">
        <v>1564</v>
      </c>
      <c r="J1782" s="31">
        <v>42594</v>
      </c>
      <c r="K1782" s="31">
        <v>44347</v>
      </c>
      <c r="L1782" s="31">
        <v>44926</v>
      </c>
      <c r="M1782" s="2">
        <f t="shared" si="162"/>
        <v>580</v>
      </c>
      <c r="N1782" s="2">
        <f>IFERROR(VLOOKUP($G1782,'Breakdown Log'!$B$3:$E$940,2,FALSE),0)</f>
        <v>0</v>
      </c>
      <c r="O1782" s="2">
        <f>IFERROR(VLOOKUP($G1782,'Breakdown Log'!$B$3:$E$940,3,FALSE),0)</f>
        <v>0</v>
      </c>
      <c r="P1782" s="2">
        <f t="shared" si="163"/>
        <v>215</v>
      </c>
      <c r="Q1782" s="2">
        <f t="shared" si="164"/>
        <v>365</v>
      </c>
      <c r="R1782" s="38">
        <f t="shared" si="165"/>
        <v>1.6610958904109587</v>
      </c>
      <c r="S1782" s="76">
        <f t="shared" si="166"/>
        <v>2.82</v>
      </c>
      <c r="T1782" s="38">
        <f>2.82/365*N1782+'Breakdown Log'!$H$28*P1782</f>
        <v>0</v>
      </c>
      <c r="U1782" s="78">
        <f>2.82/365*O1782+'Breakdown Log'!$H$28*Q1782</f>
        <v>0</v>
      </c>
    </row>
    <row r="1783" spans="2:21" ht="14.4" customHeight="1" x14ac:dyDescent="0.4">
      <c r="B1783" s="30">
        <f t="shared" si="167"/>
        <v>1782</v>
      </c>
      <c r="C1783" s="2" t="s">
        <v>302</v>
      </c>
      <c r="D1783" s="2" t="s">
        <v>875</v>
      </c>
      <c r="E1783" s="2">
        <v>1038</v>
      </c>
      <c r="F1783" s="2" t="s">
        <v>875</v>
      </c>
      <c r="G1783" s="2">
        <v>2110</v>
      </c>
      <c r="H1783" s="2">
        <v>45</v>
      </c>
      <c r="I1783" s="2" t="s">
        <v>532</v>
      </c>
      <c r="J1783" s="31">
        <v>42909</v>
      </c>
      <c r="K1783" s="31">
        <v>44347</v>
      </c>
      <c r="L1783" s="31">
        <v>44926</v>
      </c>
      <c r="M1783" s="2">
        <f t="shared" si="162"/>
        <v>580</v>
      </c>
      <c r="N1783" s="2">
        <f>IFERROR(VLOOKUP($G1783,'Breakdown Log'!$B$3:$E$940,2,FALSE),0)</f>
        <v>0</v>
      </c>
      <c r="O1783" s="2">
        <f>IFERROR(VLOOKUP($G1783,'Breakdown Log'!$B$3:$E$940,3,FALSE),0)</f>
        <v>0</v>
      </c>
      <c r="P1783" s="2">
        <f t="shared" si="163"/>
        <v>215</v>
      </c>
      <c r="Q1783" s="2">
        <f t="shared" si="164"/>
        <v>365</v>
      </c>
      <c r="R1783" s="38">
        <f t="shared" si="165"/>
        <v>1.6610958904109587</v>
      </c>
      <c r="S1783" s="76">
        <f t="shared" si="166"/>
        <v>2.82</v>
      </c>
      <c r="T1783" s="38">
        <f>2.82/365*N1783+'Breakdown Log'!$H$28*P1783</f>
        <v>0</v>
      </c>
      <c r="U1783" s="78">
        <f>2.82/365*O1783+'Breakdown Log'!$H$28*Q1783</f>
        <v>0</v>
      </c>
    </row>
    <row r="1784" spans="2:21" ht="14.4" customHeight="1" x14ac:dyDescent="0.4">
      <c r="B1784" s="30">
        <f t="shared" si="167"/>
        <v>1783</v>
      </c>
      <c r="C1784" s="2" t="s">
        <v>302</v>
      </c>
      <c r="D1784" s="2" t="s">
        <v>875</v>
      </c>
      <c r="E1784" s="2">
        <v>1038</v>
      </c>
      <c r="F1784" s="2" t="s">
        <v>875</v>
      </c>
      <c r="G1784" s="2">
        <v>2111</v>
      </c>
      <c r="H1784" s="2">
        <v>46</v>
      </c>
      <c r="I1784" s="2" t="s">
        <v>1565</v>
      </c>
      <c r="J1784" s="31">
        <v>42929</v>
      </c>
      <c r="K1784" s="31">
        <v>44347</v>
      </c>
      <c r="L1784" s="31">
        <v>44926</v>
      </c>
      <c r="M1784" s="2">
        <f t="shared" si="162"/>
        <v>580</v>
      </c>
      <c r="N1784" s="2">
        <f>IFERROR(VLOOKUP($G1784,'Breakdown Log'!$B$3:$E$940,2,FALSE),0)</f>
        <v>0</v>
      </c>
      <c r="O1784" s="2">
        <f>IFERROR(VLOOKUP($G1784,'Breakdown Log'!$B$3:$E$940,3,FALSE),0)</f>
        <v>0</v>
      </c>
      <c r="P1784" s="2">
        <f t="shared" si="163"/>
        <v>215</v>
      </c>
      <c r="Q1784" s="2">
        <f t="shared" si="164"/>
        <v>365</v>
      </c>
      <c r="R1784" s="38">
        <f t="shared" si="165"/>
        <v>1.6610958904109587</v>
      </c>
      <c r="S1784" s="76">
        <f t="shared" si="166"/>
        <v>2.82</v>
      </c>
      <c r="T1784" s="38">
        <f>2.82/365*N1784+'Breakdown Log'!$H$28*P1784</f>
        <v>0</v>
      </c>
      <c r="U1784" s="78">
        <f>2.82/365*O1784+'Breakdown Log'!$H$28*Q1784</f>
        <v>0</v>
      </c>
    </row>
    <row r="1785" spans="2:21" ht="14.4" customHeight="1" x14ac:dyDescent="0.4">
      <c r="B1785" s="30">
        <f t="shared" si="167"/>
        <v>1784</v>
      </c>
      <c r="C1785" s="2" t="s">
        <v>302</v>
      </c>
      <c r="D1785" s="2" t="s">
        <v>875</v>
      </c>
      <c r="E1785" s="2">
        <v>1038</v>
      </c>
      <c r="F1785" s="2" t="s">
        <v>875</v>
      </c>
      <c r="G1785" s="2">
        <v>2112</v>
      </c>
      <c r="H1785" s="2">
        <v>47</v>
      </c>
      <c r="I1785" s="2" t="s">
        <v>1566</v>
      </c>
      <c r="J1785" s="31">
        <v>42755</v>
      </c>
      <c r="K1785" s="31">
        <v>44347</v>
      </c>
      <c r="L1785" s="31">
        <v>44926</v>
      </c>
      <c r="M1785" s="2">
        <f t="shared" si="162"/>
        <v>580</v>
      </c>
      <c r="N1785" s="2">
        <f>IFERROR(VLOOKUP($G1785,'Breakdown Log'!$B$3:$E$940,2,FALSE),0)</f>
        <v>0</v>
      </c>
      <c r="O1785" s="2">
        <f>IFERROR(VLOOKUP($G1785,'Breakdown Log'!$B$3:$E$940,3,FALSE),0)</f>
        <v>0</v>
      </c>
      <c r="P1785" s="2">
        <f t="shared" si="163"/>
        <v>215</v>
      </c>
      <c r="Q1785" s="2">
        <f t="shared" si="164"/>
        <v>365</v>
      </c>
      <c r="R1785" s="38">
        <f t="shared" si="165"/>
        <v>1.6610958904109587</v>
      </c>
      <c r="S1785" s="76">
        <f t="shared" si="166"/>
        <v>2.82</v>
      </c>
      <c r="T1785" s="38">
        <f>2.82/365*N1785+'Breakdown Log'!$H$28*P1785</f>
        <v>0</v>
      </c>
      <c r="U1785" s="78">
        <f>2.82/365*O1785+'Breakdown Log'!$H$28*Q1785</f>
        <v>0</v>
      </c>
    </row>
    <row r="1786" spans="2:21" ht="14.4" customHeight="1" x14ac:dyDescent="0.4">
      <c r="B1786" s="30">
        <f t="shared" si="167"/>
        <v>1785</v>
      </c>
      <c r="C1786" s="2" t="s">
        <v>302</v>
      </c>
      <c r="D1786" s="2" t="s">
        <v>875</v>
      </c>
      <c r="E1786" s="2">
        <v>1038</v>
      </c>
      <c r="F1786" s="2" t="s">
        <v>875</v>
      </c>
      <c r="G1786" s="2">
        <v>2113</v>
      </c>
      <c r="H1786" s="2">
        <v>48</v>
      </c>
      <c r="I1786" s="2" t="s">
        <v>1567</v>
      </c>
      <c r="J1786" s="31">
        <v>42895</v>
      </c>
      <c r="K1786" s="31">
        <v>44347</v>
      </c>
      <c r="L1786" s="31">
        <v>44926</v>
      </c>
      <c r="M1786" s="2">
        <f t="shared" si="162"/>
        <v>580</v>
      </c>
      <c r="N1786" s="2">
        <f>IFERROR(VLOOKUP($G1786,'Breakdown Log'!$B$3:$E$940,2,FALSE),0)</f>
        <v>0</v>
      </c>
      <c r="O1786" s="2">
        <f>IFERROR(VLOOKUP($G1786,'Breakdown Log'!$B$3:$E$940,3,FALSE),0)</f>
        <v>0</v>
      </c>
      <c r="P1786" s="2">
        <f t="shared" si="163"/>
        <v>215</v>
      </c>
      <c r="Q1786" s="2">
        <f t="shared" si="164"/>
        <v>365</v>
      </c>
      <c r="R1786" s="38">
        <f t="shared" si="165"/>
        <v>1.6610958904109587</v>
      </c>
      <c r="S1786" s="76">
        <f t="shared" si="166"/>
        <v>2.82</v>
      </c>
      <c r="T1786" s="38">
        <f>2.82/365*N1786+'Breakdown Log'!$H$28*P1786</f>
        <v>0</v>
      </c>
      <c r="U1786" s="78">
        <f>2.82/365*O1786+'Breakdown Log'!$H$28*Q1786</f>
        <v>0</v>
      </c>
    </row>
    <row r="1787" spans="2:21" ht="14.4" customHeight="1" x14ac:dyDescent="0.4">
      <c r="B1787" s="30">
        <f t="shared" si="167"/>
        <v>1786</v>
      </c>
      <c r="C1787" s="2" t="s">
        <v>36</v>
      </c>
      <c r="D1787" s="2" t="s">
        <v>2637</v>
      </c>
      <c r="E1787" s="2">
        <v>922</v>
      </c>
      <c r="F1787" s="2" t="s">
        <v>1568</v>
      </c>
      <c r="G1787" s="2">
        <v>2114</v>
      </c>
      <c r="H1787" s="2">
        <v>1</v>
      </c>
      <c r="I1787" s="2" t="s">
        <v>1569</v>
      </c>
      <c r="J1787" s="31">
        <v>42496</v>
      </c>
      <c r="K1787" s="31">
        <v>44347</v>
      </c>
      <c r="L1787" s="31">
        <v>44926</v>
      </c>
      <c r="M1787" s="2">
        <f t="shared" si="162"/>
        <v>580</v>
      </c>
      <c r="N1787" s="2">
        <f>IFERROR(VLOOKUP($G1787,'Breakdown Log'!$B$3:$E$940,2,FALSE),0)</f>
        <v>0</v>
      </c>
      <c r="O1787" s="2">
        <f>IFERROR(VLOOKUP($G1787,'Breakdown Log'!$B$3:$E$940,3,FALSE),0)</f>
        <v>92</v>
      </c>
      <c r="P1787" s="2">
        <f t="shared" si="163"/>
        <v>215</v>
      </c>
      <c r="Q1787" s="2">
        <f t="shared" si="164"/>
        <v>273</v>
      </c>
      <c r="R1787" s="38">
        <f t="shared" si="165"/>
        <v>1.6610958904109587</v>
      </c>
      <c r="S1787" s="76">
        <f t="shared" si="166"/>
        <v>2.82</v>
      </c>
      <c r="T1787" s="38">
        <f>2.82/365*N1787+'Breakdown Log'!$H$28*P1787</f>
        <v>0</v>
      </c>
      <c r="U1787" s="78">
        <f>2.82/365*O1787+'Breakdown Log'!$H$28*Q1787</f>
        <v>0.71079452054794512</v>
      </c>
    </row>
    <row r="1788" spans="2:21" ht="14.4" customHeight="1" x14ac:dyDescent="0.4">
      <c r="B1788" s="30">
        <f t="shared" si="167"/>
        <v>1787</v>
      </c>
      <c r="C1788" s="2" t="s">
        <v>36</v>
      </c>
      <c r="D1788" s="2" t="s">
        <v>2637</v>
      </c>
      <c r="E1788" s="2">
        <v>922</v>
      </c>
      <c r="F1788" s="2" t="s">
        <v>1568</v>
      </c>
      <c r="G1788" s="2">
        <v>2115</v>
      </c>
      <c r="H1788" s="2">
        <v>2</v>
      </c>
      <c r="I1788" s="2" t="s">
        <v>1570</v>
      </c>
      <c r="J1788" s="31">
        <v>42496</v>
      </c>
      <c r="K1788" s="31">
        <v>44347</v>
      </c>
      <c r="L1788" s="31">
        <v>44926</v>
      </c>
      <c r="M1788" s="2">
        <f t="shared" si="162"/>
        <v>580</v>
      </c>
      <c r="N1788" s="2">
        <f>IFERROR(VLOOKUP($G1788,'Breakdown Log'!$B$3:$E$940,2,FALSE),0)</f>
        <v>0</v>
      </c>
      <c r="O1788" s="2">
        <f>IFERROR(VLOOKUP($G1788,'Breakdown Log'!$B$3:$E$940,3,FALSE),0)</f>
        <v>3</v>
      </c>
      <c r="P1788" s="2">
        <f t="shared" si="163"/>
        <v>215</v>
      </c>
      <c r="Q1788" s="2">
        <f t="shared" si="164"/>
        <v>362</v>
      </c>
      <c r="R1788" s="38">
        <f t="shared" si="165"/>
        <v>1.6610958904109587</v>
      </c>
      <c r="S1788" s="76">
        <f t="shared" si="166"/>
        <v>2.82</v>
      </c>
      <c r="T1788" s="38">
        <f>2.82/365*N1788+'Breakdown Log'!$H$28*P1788</f>
        <v>0</v>
      </c>
      <c r="U1788" s="78">
        <f>2.82/365*O1788+'Breakdown Log'!$H$28*Q1788</f>
        <v>2.317808219178082E-2</v>
      </c>
    </row>
    <row r="1789" spans="2:21" ht="14.4" customHeight="1" x14ac:dyDescent="0.4">
      <c r="B1789" s="30">
        <f t="shared" si="167"/>
        <v>1788</v>
      </c>
      <c r="C1789" s="2" t="s">
        <v>36</v>
      </c>
      <c r="D1789" s="2" t="s">
        <v>2637</v>
      </c>
      <c r="E1789" s="2">
        <v>922</v>
      </c>
      <c r="F1789" s="2" t="s">
        <v>1568</v>
      </c>
      <c r="G1789" s="2">
        <v>2116</v>
      </c>
      <c r="H1789" s="2">
        <v>3</v>
      </c>
      <c r="I1789" s="2" t="s">
        <v>1571</v>
      </c>
      <c r="J1789" s="31">
        <v>42496</v>
      </c>
      <c r="K1789" s="31">
        <v>44347</v>
      </c>
      <c r="L1789" s="31">
        <v>44926</v>
      </c>
      <c r="M1789" s="2">
        <f t="shared" si="162"/>
        <v>580</v>
      </c>
      <c r="N1789" s="2">
        <f>IFERROR(VLOOKUP($G1789,'Breakdown Log'!$B$3:$E$940,2,FALSE),0)</f>
        <v>0</v>
      </c>
      <c r="O1789" s="2">
        <f>IFERROR(VLOOKUP($G1789,'Breakdown Log'!$B$3:$E$940,3,FALSE),0)</f>
        <v>0</v>
      </c>
      <c r="P1789" s="2">
        <f t="shared" si="163"/>
        <v>215</v>
      </c>
      <c r="Q1789" s="2">
        <f t="shared" si="164"/>
        <v>365</v>
      </c>
      <c r="R1789" s="38">
        <f t="shared" si="165"/>
        <v>1.6610958904109587</v>
      </c>
      <c r="S1789" s="76">
        <f t="shared" si="166"/>
        <v>2.82</v>
      </c>
      <c r="T1789" s="38">
        <f>2.82/365*N1789+'Breakdown Log'!$H$28*P1789</f>
        <v>0</v>
      </c>
      <c r="U1789" s="78">
        <f>2.82/365*O1789+'Breakdown Log'!$H$28*Q1789</f>
        <v>0</v>
      </c>
    </row>
    <row r="1790" spans="2:21" ht="14.4" customHeight="1" x14ac:dyDescent="0.4">
      <c r="B1790" s="30">
        <f t="shared" si="167"/>
        <v>1789</v>
      </c>
      <c r="C1790" s="2" t="s">
        <v>36</v>
      </c>
      <c r="D1790" s="2" t="s">
        <v>2637</v>
      </c>
      <c r="E1790" s="2">
        <v>922</v>
      </c>
      <c r="F1790" s="2" t="s">
        <v>1568</v>
      </c>
      <c r="G1790" s="2">
        <v>2117</v>
      </c>
      <c r="H1790" s="2">
        <v>4</v>
      </c>
      <c r="I1790" s="2" t="s">
        <v>1572</v>
      </c>
      <c r="J1790" s="31">
        <v>42496</v>
      </c>
      <c r="K1790" s="31">
        <v>44347</v>
      </c>
      <c r="L1790" s="31">
        <v>44926</v>
      </c>
      <c r="M1790" s="2">
        <f t="shared" si="162"/>
        <v>580</v>
      </c>
      <c r="N1790" s="2">
        <f>IFERROR(VLOOKUP($G1790,'Breakdown Log'!$B$3:$E$940,2,FALSE),0)</f>
        <v>0</v>
      </c>
      <c r="O1790" s="2">
        <f>IFERROR(VLOOKUP($G1790,'Breakdown Log'!$B$3:$E$940,3,FALSE),0)</f>
        <v>0</v>
      </c>
      <c r="P1790" s="2">
        <f t="shared" si="163"/>
        <v>215</v>
      </c>
      <c r="Q1790" s="2">
        <f t="shared" si="164"/>
        <v>365</v>
      </c>
      <c r="R1790" s="38">
        <f t="shared" si="165"/>
        <v>1.6610958904109587</v>
      </c>
      <c r="S1790" s="76">
        <f t="shared" si="166"/>
        <v>2.82</v>
      </c>
      <c r="T1790" s="38">
        <f>2.82/365*N1790+'Breakdown Log'!$H$28*P1790</f>
        <v>0</v>
      </c>
      <c r="U1790" s="78">
        <f>2.82/365*O1790+'Breakdown Log'!$H$28*Q1790</f>
        <v>0</v>
      </c>
    </row>
    <row r="1791" spans="2:21" ht="14.4" customHeight="1" x14ac:dyDescent="0.4">
      <c r="B1791" s="30">
        <f t="shared" si="167"/>
        <v>1790</v>
      </c>
      <c r="C1791" s="2" t="s">
        <v>36</v>
      </c>
      <c r="D1791" s="2" t="s">
        <v>2637</v>
      </c>
      <c r="E1791" s="2">
        <v>922</v>
      </c>
      <c r="F1791" s="2" t="s">
        <v>1568</v>
      </c>
      <c r="G1791" s="2">
        <v>2118</v>
      </c>
      <c r="H1791" s="2">
        <v>5</v>
      </c>
      <c r="I1791" s="2" t="s">
        <v>1573</v>
      </c>
      <c r="J1791" s="31">
        <v>42496</v>
      </c>
      <c r="K1791" s="31">
        <v>44347</v>
      </c>
      <c r="L1791" s="31">
        <v>44926</v>
      </c>
      <c r="M1791" s="2">
        <f t="shared" si="162"/>
        <v>580</v>
      </c>
      <c r="N1791" s="2">
        <f>IFERROR(VLOOKUP($G1791,'Breakdown Log'!$B$3:$E$940,2,FALSE),0)</f>
        <v>215</v>
      </c>
      <c r="O1791" s="2">
        <f>IFERROR(VLOOKUP($G1791,'Breakdown Log'!$B$3:$E$940,3,FALSE),0)</f>
        <v>91</v>
      </c>
      <c r="P1791" s="2">
        <f t="shared" si="163"/>
        <v>0</v>
      </c>
      <c r="Q1791" s="2">
        <f t="shared" si="164"/>
        <v>274</v>
      </c>
      <c r="R1791" s="38">
        <f t="shared" si="165"/>
        <v>1.6610958904109587</v>
      </c>
      <c r="S1791" s="76">
        <f t="shared" si="166"/>
        <v>2.82</v>
      </c>
      <c r="T1791" s="38">
        <f>2.82/365*N1791+'Breakdown Log'!$H$28*P1791</f>
        <v>1.6610958904109587</v>
      </c>
      <c r="U1791" s="78">
        <f>2.82/365*O1791+'Breakdown Log'!$H$28*Q1791</f>
        <v>0.70306849315068487</v>
      </c>
    </row>
    <row r="1792" spans="2:21" ht="14.4" customHeight="1" x14ac:dyDescent="0.4">
      <c r="B1792" s="30">
        <f t="shared" si="167"/>
        <v>1791</v>
      </c>
      <c r="C1792" s="2" t="s">
        <v>36</v>
      </c>
      <c r="D1792" s="2" t="s">
        <v>2637</v>
      </c>
      <c r="E1792" s="2">
        <v>922</v>
      </c>
      <c r="F1792" s="2" t="s">
        <v>1568</v>
      </c>
      <c r="G1792" s="2">
        <v>2119</v>
      </c>
      <c r="H1792" s="2">
        <v>6</v>
      </c>
      <c r="I1792" s="2" t="s">
        <v>1574</v>
      </c>
      <c r="J1792" s="31">
        <v>42496</v>
      </c>
      <c r="K1792" s="31">
        <v>44347</v>
      </c>
      <c r="L1792" s="31">
        <v>44926</v>
      </c>
      <c r="M1792" s="2">
        <f t="shared" si="162"/>
        <v>580</v>
      </c>
      <c r="N1792" s="2">
        <f>IFERROR(VLOOKUP($G1792,'Breakdown Log'!$B$3:$E$940,2,FALSE),0)</f>
        <v>0</v>
      </c>
      <c r="O1792" s="2">
        <f>IFERROR(VLOOKUP($G1792,'Breakdown Log'!$B$3:$E$940,3,FALSE),0)</f>
        <v>2</v>
      </c>
      <c r="P1792" s="2">
        <f t="shared" si="163"/>
        <v>215</v>
      </c>
      <c r="Q1792" s="2">
        <f t="shared" si="164"/>
        <v>363</v>
      </c>
      <c r="R1792" s="38">
        <f t="shared" si="165"/>
        <v>1.6610958904109587</v>
      </c>
      <c r="S1792" s="76">
        <f t="shared" si="166"/>
        <v>2.82</v>
      </c>
      <c r="T1792" s="38">
        <f>2.82/365*N1792+'Breakdown Log'!$H$28*P1792</f>
        <v>0</v>
      </c>
      <c r="U1792" s="78">
        <f>2.82/365*O1792+'Breakdown Log'!$H$28*Q1792</f>
        <v>1.5452054794520546E-2</v>
      </c>
    </row>
    <row r="1793" spans="2:21" ht="14.4" customHeight="1" x14ac:dyDescent="0.4">
      <c r="B1793" s="30">
        <f t="shared" si="167"/>
        <v>1792</v>
      </c>
      <c r="C1793" s="2" t="s">
        <v>36</v>
      </c>
      <c r="D1793" s="2" t="s">
        <v>2637</v>
      </c>
      <c r="E1793" s="2">
        <v>922</v>
      </c>
      <c r="F1793" s="2" t="s">
        <v>1568</v>
      </c>
      <c r="G1793" s="2">
        <v>2120</v>
      </c>
      <c r="H1793" s="2">
        <v>7</v>
      </c>
      <c r="I1793" s="2" t="s">
        <v>1575</v>
      </c>
      <c r="J1793" s="31">
        <v>42496</v>
      </c>
      <c r="K1793" s="31">
        <v>44347</v>
      </c>
      <c r="L1793" s="31">
        <v>44926</v>
      </c>
      <c r="M1793" s="2">
        <f t="shared" si="162"/>
        <v>580</v>
      </c>
      <c r="N1793" s="2">
        <f>IFERROR(VLOOKUP($G1793,'Breakdown Log'!$B$3:$E$940,2,FALSE),0)</f>
        <v>215</v>
      </c>
      <c r="O1793" s="2">
        <f>IFERROR(VLOOKUP($G1793,'Breakdown Log'!$B$3:$E$940,3,FALSE),0)</f>
        <v>91</v>
      </c>
      <c r="P1793" s="2">
        <f t="shared" si="163"/>
        <v>0</v>
      </c>
      <c r="Q1793" s="2">
        <f t="shared" si="164"/>
        <v>274</v>
      </c>
      <c r="R1793" s="38">
        <f t="shared" si="165"/>
        <v>1.6610958904109587</v>
      </c>
      <c r="S1793" s="76">
        <f t="shared" si="166"/>
        <v>2.82</v>
      </c>
      <c r="T1793" s="38">
        <f>2.82/365*N1793+'Breakdown Log'!$H$28*P1793</f>
        <v>1.6610958904109587</v>
      </c>
      <c r="U1793" s="78">
        <f>2.82/365*O1793+'Breakdown Log'!$H$28*Q1793</f>
        <v>0.70306849315068487</v>
      </c>
    </row>
    <row r="1794" spans="2:21" ht="14.4" customHeight="1" x14ac:dyDescent="0.4">
      <c r="B1794" s="30">
        <f t="shared" si="167"/>
        <v>1793</v>
      </c>
      <c r="C1794" s="2" t="s">
        <v>36</v>
      </c>
      <c r="D1794" s="2" t="s">
        <v>2637</v>
      </c>
      <c r="E1794" s="2">
        <v>922</v>
      </c>
      <c r="F1794" s="2" t="s">
        <v>1568</v>
      </c>
      <c r="G1794" s="2">
        <v>2121</v>
      </c>
      <c r="H1794" s="2">
        <v>8</v>
      </c>
      <c r="I1794" s="2" t="s">
        <v>1576</v>
      </c>
      <c r="J1794" s="31">
        <v>42496</v>
      </c>
      <c r="K1794" s="31">
        <v>44347</v>
      </c>
      <c r="L1794" s="31">
        <v>44926</v>
      </c>
      <c r="M1794" s="2">
        <f t="shared" ref="M1794:M1857" si="168">IFERROR(L1794-K1794+1,0)</f>
        <v>580</v>
      </c>
      <c r="N1794" s="2">
        <f>IFERROR(VLOOKUP($G1794,'Breakdown Log'!$B$3:$E$940,2,FALSE),0)</f>
        <v>0</v>
      </c>
      <c r="O1794" s="2">
        <f>IFERROR(VLOOKUP($G1794,'Breakdown Log'!$B$3:$E$940,3,FALSE),0)</f>
        <v>0</v>
      </c>
      <c r="P1794" s="2">
        <f t="shared" si="163"/>
        <v>215</v>
      </c>
      <c r="Q1794" s="2">
        <f t="shared" si="164"/>
        <v>365</v>
      </c>
      <c r="R1794" s="38">
        <f t="shared" si="165"/>
        <v>1.6610958904109587</v>
      </c>
      <c r="S1794" s="76">
        <f t="shared" si="166"/>
        <v>2.82</v>
      </c>
      <c r="T1794" s="38">
        <f>2.82/365*N1794+'Breakdown Log'!$H$28*P1794</f>
        <v>0</v>
      </c>
      <c r="U1794" s="78">
        <f>2.82/365*O1794+'Breakdown Log'!$H$28*Q1794</f>
        <v>0</v>
      </c>
    </row>
    <row r="1795" spans="2:21" ht="14.4" customHeight="1" x14ac:dyDescent="0.4">
      <c r="B1795" s="30">
        <f t="shared" si="167"/>
        <v>1794</v>
      </c>
      <c r="C1795" s="2" t="s">
        <v>36</v>
      </c>
      <c r="D1795" s="2" t="s">
        <v>2637</v>
      </c>
      <c r="E1795" s="2">
        <v>922</v>
      </c>
      <c r="F1795" s="2" t="s">
        <v>1568</v>
      </c>
      <c r="G1795" s="2">
        <v>2122</v>
      </c>
      <c r="H1795" s="2">
        <v>9</v>
      </c>
      <c r="I1795" s="2" t="s">
        <v>1577</v>
      </c>
      <c r="J1795" s="31">
        <v>42496</v>
      </c>
      <c r="K1795" s="31">
        <v>44347</v>
      </c>
      <c r="L1795" s="31">
        <v>44926</v>
      </c>
      <c r="M1795" s="2">
        <f t="shared" si="168"/>
        <v>580</v>
      </c>
      <c r="N1795" s="2">
        <f>IFERROR(VLOOKUP($G1795,'Breakdown Log'!$B$3:$E$940,2,FALSE),0)</f>
        <v>215</v>
      </c>
      <c r="O1795" s="2">
        <f>IFERROR(VLOOKUP($G1795,'Breakdown Log'!$B$3:$E$940,3,FALSE),0)</f>
        <v>365</v>
      </c>
      <c r="P1795" s="2">
        <f t="shared" ref="P1795:P1858" si="169">DATE(2021,12,31)-DATE(2021,5,31)+1-N1795</f>
        <v>0</v>
      </c>
      <c r="Q1795" s="2">
        <f t="shared" ref="Q1795:Q1858" si="170">365-O1795</f>
        <v>0</v>
      </c>
      <c r="R1795" s="38">
        <f t="shared" ref="R1795:R1858" si="171">2.82/365*215</f>
        <v>1.6610958904109587</v>
      </c>
      <c r="S1795" s="76">
        <f t="shared" ref="S1795:S1858" si="172">2.82/365*365</f>
        <v>2.82</v>
      </c>
      <c r="T1795" s="38">
        <f>2.82/365*N1795+'Breakdown Log'!$H$28*P1795</f>
        <v>1.6610958904109587</v>
      </c>
      <c r="U1795" s="78">
        <f>2.82/365*O1795+'Breakdown Log'!$H$28*Q1795</f>
        <v>2.82</v>
      </c>
    </row>
    <row r="1796" spans="2:21" ht="14.4" customHeight="1" x14ac:dyDescent="0.4">
      <c r="B1796" s="30">
        <f t="shared" ref="B1796:B1859" si="173">B1795+1</f>
        <v>1795</v>
      </c>
      <c r="C1796" s="2" t="s">
        <v>36</v>
      </c>
      <c r="D1796" s="2" t="s">
        <v>2637</v>
      </c>
      <c r="E1796" s="2">
        <v>922</v>
      </c>
      <c r="F1796" s="2" t="s">
        <v>1568</v>
      </c>
      <c r="G1796" s="2">
        <v>2123</v>
      </c>
      <c r="H1796" s="2">
        <v>10</v>
      </c>
      <c r="I1796" s="2" t="s">
        <v>1578</v>
      </c>
      <c r="J1796" s="31">
        <v>42496</v>
      </c>
      <c r="K1796" s="31">
        <v>44347</v>
      </c>
      <c r="L1796" s="31">
        <v>44926</v>
      </c>
      <c r="M1796" s="2">
        <f t="shared" si="168"/>
        <v>580</v>
      </c>
      <c r="N1796" s="2">
        <f>IFERROR(VLOOKUP($G1796,'Breakdown Log'!$B$3:$E$940,2,FALSE),0)</f>
        <v>0</v>
      </c>
      <c r="O1796" s="2">
        <f>IFERROR(VLOOKUP($G1796,'Breakdown Log'!$B$3:$E$940,3,FALSE),0)</f>
        <v>2</v>
      </c>
      <c r="P1796" s="2">
        <f t="shared" si="169"/>
        <v>215</v>
      </c>
      <c r="Q1796" s="2">
        <f t="shared" si="170"/>
        <v>363</v>
      </c>
      <c r="R1796" s="38">
        <f t="shared" si="171"/>
        <v>1.6610958904109587</v>
      </c>
      <c r="S1796" s="76">
        <f t="shared" si="172"/>
        <v>2.82</v>
      </c>
      <c r="T1796" s="38">
        <f>2.82/365*N1796+'Breakdown Log'!$H$28*P1796</f>
        <v>0</v>
      </c>
      <c r="U1796" s="78">
        <f>2.82/365*O1796+'Breakdown Log'!$H$28*Q1796</f>
        <v>1.5452054794520546E-2</v>
      </c>
    </row>
    <row r="1797" spans="2:21" ht="14.4" customHeight="1" x14ac:dyDescent="0.4">
      <c r="B1797" s="30">
        <f t="shared" si="173"/>
        <v>1796</v>
      </c>
      <c r="C1797" s="2" t="s">
        <v>36</v>
      </c>
      <c r="D1797" s="2" t="s">
        <v>1579</v>
      </c>
      <c r="E1797" s="2">
        <v>953</v>
      </c>
      <c r="F1797" s="2" t="s">
        <v>1580</v>
      </c>
      <c r="G1797" s="2">
        <v>2124</v>
      </c>
      <c r="H1797" s="2">
        <v>1</v>
      </c>
      <c r="I1797" s="2" t="s">
        <v>1581</v>
      </c>
      <c r="J1797" s="31">
        <v>42536</v>
      </c>
      <c r="K1797" s="31">
        <v>44347</v>
      </c>
      <c r="L1797" s="31">
        <v>44926</v>
      </c>
      <c r="M1797" s="2">
        <f t="shared" si="168"/>
        <v>580</v>
      </c>
      <c r="N1797" s="2">
        <f>IFERROR(VLOOKUP($G1797,'Breakdown Log'!$B$3:$E$940,2,FALSE),0)</f>
        <v>0</v>
      </c>
      <c r="O1797" s="2">
        <f>IFERROR(VLOOKUP($G1797,'Breakdown Log'!$B$3:$E$940,3,FALSE),0)</f>
        <v>1</v>
      </c>
      <c r="P1797" s="2">
        <f t="shared" si="169"/>
        <v>215</v>
      </c>
      <c r="Q1797" s="2">
        <f t="shared" si="170"/>
        <v>364</v>
      </c>
      <c r="R1797" s="38">
        <f t="shared" si="171"/>
        <v>1.6610958904109587</v>
      </c>
      <c r="S1797" s="76">
        <f t="shared" si="172"/>
        <v>2.82</v>
      </c>
      <c r="T1797" s="38">
        <f>2.82/365*N1797+'Breakdown Log'!$H$28*P1797</f>
        <v>0</v>
      </c>
      <c r="U1797" s="78">
        <f>2.82/365*O1797+'Breakdown Log'!$H$28*Q1797</f>
        <v>7.7260273972602732E-3</v>
      </c>
    </row>
    <row r="1798" spans="2:21" ht="14.4" customHeight="1" x14ac:dyDescent="0.4">
      <c r="B1798" s="30">
        <f t="shared" si="173"/>
        <v>1797</v>
      </c>
      <c r="C1798" s="2" t="s">
        <v>36</v>
      </c>
      <c r="D1798" s="2" t="s">
        <v>1579</v>
      </c>
      <c r="E1798" s="2">
        <v>953</v>
      </c>
      <c r="F1798" s="2" t="s">
        <v>1580</v>
      </c>
      <c r="G1798" s="2">
        <v>2125</v>
      </c>
      <c r="H1798" s="2">
        <v>2</v>
      </c>
      <c r="I1798" s="2" t="s">
        <v>1582</v>
      </c>
      <c r="J1798" s="31">
        <v>42536</v>
      </c>
      <c r="K1798" s="31">
        <v>44347</v>
      </c>
      <c r="L1798" s="31">
        <v>44926</v>
      </c>
      <c r="M1798" s="2">
        <f t="shared" si="168"/>
        <v>580</v>
      </c>
      <c r="N1798" s="2">
        <f>IFERROR(VLOOKUP($G1798,'Breakdown Log'!$B$3:$E$940,2,FALSE),0)</f>
        <v>47</v>
      </c>
      <c r="O1798" s="2">
        <f>IFERROR(VLOOKUP($G1798,'Breakdown Log'!$B$3:$E$940,3,FALSE),0)</f>
        <v>0</v>
      </c>
      <c r="P1798" s="2">
        <f t="shared" si="169"/>
        <v>168</v>
      </c>
      <c r="Q1798" s="2">
        <f t="shared" si="170"/>
        <v>365</v>
      </c>
      <c r="R1798" s="38">
        <f t="shared" si="171"/>
        <v>1.6610958904109587</v>
      </c>
      <c r="S1798" s="76">
        <f t="shared" si="172"/>
        <v>2.82</v>
      </c>
      <c r="T1798" s="38">
        <f>2.82/365*N1798+'Breakdown Log'!$H$28*P1798</f>
        <v>0.36312328767123286</v>
      </c>
      <c r="U1798" s="78">
        <f>2.82/365*O1798+'Breakdown Log'!$H$28*Q1798</f>
        <v>0</v>
      </c>
    </row>
    <row r="1799" spans="2:21" ht="14.4" customHeight="1" x14ac:dyDescent="0.4">
      <c r="B1799" s="30">
        <f t="shared" si="173"/>
        <v>1798</v>
      </c>
      <c r="C1799" s="2" t="s">
        <v>36</v>
      </c>
      <c r="D1799" s="2" t="s">
        <v>1579</v>
      </c>
      <c r="E1799" s="2">
        <v>953</v>
      </c>
      <c r="F1799" s="2" t="s">
        <v>1580</v>
      </c>
      <c r="G1799" s="2">
        <v>2126</v>
      </c>
      <c r="H1799" s="2">
        <v>3</v>
      </c>
      <c r="I1799" s="2" t="s">
        <v>1583</v>
      </c>
      <c r="J1799" s="31">
        <v>42536</v>
      </c>
      <c r="K1799" s="31">
        <v>44347</v>
      </c>
      <c r="L1799" s="31">
        <v>44926</v>
      </c>
      <c r="M1799" s="2">
        <f t="shared" si="168"/>
        <v>580</v>
      </c>
      <c r="N1799" s="2">
        <f>IFERROR(VLOOKUP($G1799,'Breakdown Log'!$B$3:$E$940,2,FALSE),0)</f>
        <v>104</v>
      </c>
      <c r="O1799" s="2">
        <f>IFERROR(VLOOKUP($G1799,'Breakdown Log'!$B$3:$E$940,3,FALSE),0)</f>
        <v>2</v>
      </c>
      <c r="P1799" s="2">
        <f t="shared" si="169"/>
        <v>111</v>
      </c>
      <c r="Q1799" s="2">
        <f t="shared" si="170"/>
        <v>363</v>
      </c>
      <c r="R1799" s="38">
        <f t="shared" si="171"/>
        <v>1.6610958904109587</v>
      </c>
      <c r="S1799" s="76">
        <f t="shared" si="172"/>
        <v>2.82</v>
      </c>
      <c r="T1799" s="38">
        <f>2.82/365*N1799+'Breakdown Log'!$H$28*P1799</f>
        <v>0.80350684931506844</v>
      </c>
      <c r="U1799" s="78">
        <f>2.82/365*O1799+'Breakdown Log'!$H$28*Q1799</f>
        <v>1.5452054794520546E-2</v>
      </c>
    </row>
    <row r="1800" spans="2:21" ht="14.4" customHeight="1" x14ac:dyDescent="0.4">
      <c r="B1800" s="30">
        <f t="shared" si="173"/>
        <v>1799</v>
      </c>
      <c r="C1800" s="2" t="s">
        <v>36</v>
      </c>
      <c r="D1800" s="2" t="s">
        <v>1579</v>
      </c>
      <c r="E1800" s="2">
        <v>953</v>
      </c>
      <c r="F1800" s="2" t="s">
        <v>1580</v>
      </c>
      <c r="G1800" s="2">
        <v>2127</v>
      </c>
      <c r="H1800" s="2">
        <v>4</v>
      </c>
      <c r="I1800" s="2" t="s">
        <v>1584</v>
      </c>
      <c r="J1800" s="31">
        <v>42932</v>
      </c>
      <c r="K1800" s="31">
        <v>44347</v>
      </c>
      <c r="L1800" s="31">
        <v>44926</v>
      </c>
      <c r="M1800" s="2">
        <f t="shared" si="168"/>
        <v>580</v>
      </c>
      <c r="N1800" s="2">
        <f>IFERROR(VLOOKUP($G1800,'Breakdown Log'!$B$3:$E$940,2,FALSE),0)</f>
        <v>186</v>
      </c>
      <c r="O1800" s="2">
        <f>IFERROR(VLOOKUP($G1800,'Breakdown Log'!$B$3:$E$940,3,FALSE),0)</f>
        <v>0</v>
      </c>
      <c r="P1800" s="2">
        <f t="shared" si="169"/>
        <v>29</v>
      </c>
      <c r="Q1800" s="2">
        <f t="shared" si="170"/>
        <v>365</v>
      </c>
      <c r="R1800" s="38">
        <f t="shared" si="171"/>
        <v>1.6610958904109587</v>
      </c>
      <c r="S1800" s="76">
        <f t="shared" si="172"/>
        <v>2.82</v>
      </c>
      <c r="T1800" s="38">
        <f>2.82/365*N1800+'Breakdown Log'!$H$28*P1800</f>
        <v>1.4370410958904107</v>
      </c>
      <c r="U1800" s="78">
        <f>2.82/365*O1800+'Breakdown Log'!$H$28*Q1800</f>
        <v>0</v>
      </c>
    </row>
    <row r="1801" spans="2:21" ht="14.4" customHeight="1" x14ac:dyDescent="0.4">
      <c r="B1801" s="30">
        <f t="shared" si="173"/>
        <v>1800</v>
      </c>
      <c r="C1801" s="2" t="s">
        <v>36</v>
      </c>
      <c r="D1801" s="2" t="s">
        <v>1579</v>
      </c>
      <c r="E1801" s="2">
        <v>953</v>
      </c>
      <c r="F1801" s="2" t="s">
        <v>1580</v>
      </c>
      <c r="G1801" s="2">
        <v>2128</v>
      </c>
      <c r="H1801" s="2">
        <v>5</v>
      </c>
      <c r="I1801" s="2" t="s">
        <v>1585</v>
      </c>
      <c r="J1801" s="31">
        <v>42536</v>
      </c>
      <c r="K1801" s="31">
        <v>44347</v>
      </c>
      <c r="L1801" s="31">
        <v>44926</v>
      </c>
      <c r="M1801" s="2">
        <f t="shared" si="168"/>
        <v>580</v>
      </c>
      <c r="N1801" s="2">
        <f>IFERROR(VLOOKUP($G1801,'Breakdown Log'!$B$3:$E$940,2,FALSE),0)</f>
        <v>233</v>
      </c>
      <c r="O1801" s="2">
        <f>IFERROR(VLOOKUP($G1801,'Breakdown Log'!$B$3:$E$940,3,FALSE),0)</f>
        <v>7</v>
      </c>
      <c r="P1801" s="2">
        <f t="shared" si="169"/>
        <v>-18</v>
      </c>
      <c r="Q1801" s="2">
        <f t="shared" si="170"/>
        <v>358</v>
      </c>
      <c r="R1801" s="38">
        <f t="shared" si="171"/>
        <v>1.6610958904109587</v>
      </c>
      <c r="S1801" s="76">
        <f t="shared" si="172"/>
        <v>2.82</v>
      </c>
      <c r="T1801" s="38">
        <f>2.82/365*N1801+'Breakdown Log'!$H$28*P1801</f>
        <v>1.8001643835616437</v>
      </c>
      <c r="U1801" s="78">
        <f>2.82/365*O1801+'Breakdown Log'!$H$28*Q1801</f>
        <v>5.4082191780821909E-2</v>
      </c>
    </row>
    <row r="1802" spans="2:21" ht="14.4" customHeight="1" x14ac:dyDescent="0.4">
      <c r="B1802" s="30">
        <f t="shared" si="173"/>
        <v>1801</v>
      </c>
      <c r="C1802" s="2" t="s">
        <v>36</v>
      </c>
      <c r="D1802" s="2" t="s">
        <v>1579</v>
      </c>
      <c r="E1802" s="2">
        <v>953</v>
      </c>
      <c r="F1802" s="2" t="s">
        <v>1580</v>
      </c>
      <c r="G1802" s="2">
        <v>2129</v>
      </c>
      <c r="H1802" s="2">
        <v>6</v>
      </c>
      <c r="I1802" s="2" t="s">
        <v>2642</v>
      </c>
      <c r="J1802" s="31">
        <v>42536</v>
      </c>
      <c r="K1802" s="31">
        <v>44347</v>
      </c>
      <c r="L1802" s="31">
        <v>44926</v>
      </c>
      <c r="M1802" s="2">
        <f t="shared" si="168"/>
        <v>580</v>
      </c>
      <c r="N1802" s="2">
        <f>IFERROR(VLOOKUP($G1802,'Breakdown Log'!$B$3:$E$940,2,FALSE),0)</f>
        <v>0</v>
      </c>
      <c r="O1802" s="2">
        <f>IFERROR(VLOOKUP($G1802,'Breakdown Log'!$B$3:$E$940,3,FALSE),0)</f>
        <v>1</v>
      </c>
      <c r="P1802" s="2">
        <f t="shared" si="169"/>
        <v>215</v>
      </c>
      <c r="Q1802" s="2">
        <f t="shared" si="170"/>
        <v>364</v>
      </c>
      <c r="R1802" s="38">
        <f t="shared" si="171"/>
        <v>1.6610958904109587</v>
      </c>
      <c r="S1802" s="76">
        <f t="shared" si="172"/>
        <v>2.82</v>
      </c>
      <c r="T1802" s="38">
        <f>2.82/365*N1802+'Breakdown Log'!$H$28*P1802</f>
        <v>0</v>
      </c>
      <c r="U1802" s="78">
        <f>2.82/365*O1802+'Breakdown Log'!$H$28*Q1802</f>
        <v>7.7260273972602732E-3</v>
      </c>
    </row>
    <row r="1803" spans="2:21" ht="14.4" customHeight="1" x14ac:dyDescent="0.4">
      <c r="B1803" s="30">
        <f t="shared" si="173"/>
        <v>1802</v>
      </c>
      <c r="C1803" s="2" t="s">
        <v>36</v>
      </c>
      <c r="D1803" s="2" t="s">
        <v>1579</v>
      </c>
      <c r="E1803" s="2">
        <v>953</v>
      </c>
      <c r="F1803" s="2" t="s">
        <v>1580</v>
      </c>
      <c r="G1803" s="2">
        <v>2130</v>
      </c>
      <c r="H1803" s="2">
        <v>7</v>
      </c>
      <c r="I1803" s="2" t="s">
        <v>2665</v>
      </c>
      <c r="J1803" s="31">
        <v>42628</v>
      </c>
      <c r="K1803" s="31">
        <v>44347</v>
      </c>
      <c r="L1803" s="31">
        <v>44926</v>
      </c>
      <c r="M1803" s="2">
        <f t="shared" si="168"/>
        <v>580</v>
      </c>
      <c r="N1803" s="2">
        <f>IFERROR(VLOOKUP($G1803,'Breakdown Log'!$B$3:$E$940,2,FALSE),0)</f>
        <v>0</v>
      </c>
      <c r="O1803" s="2">
        <f>IFERROR(VLOOKUP($G1803,'Breakdown Log'!$B$3:$E$940,3,FALSE),0)</f>
        <v>6</v>
      </c>
      <c r="P1803" s="2">
        <f t="shared" si="169"/>
        <v>215</v>
      </c>
      <c r="Q1803" s="2">
        <f t="shared" si="170"/>
        <v>359</v>
      </c>
      <c r="R1803" s="38">
        <f t="shared" si="171"/>
        <v>1.6610958904109587</v>
      </c>
      <c r="S1803" s="76">
        <f t="shared" si="172"/>
        <v>2.82</v>
      </c>
      <c r="T1803" s="38">
        <f>2.82/365*N1803+'Breakdown Log'!$H$28*P1803</f>
        <v>0</v>
      </c>
      <c r="U1803" s="78">
        <f>2.82/365*O1803+'Breakdown Log'!$H$28*Q1803</f>
        <v>4.6356164383561639E-2</v>
      </c>
    </row>
    <row r="1804" spans="2:21" ht="14.4" customHeight="1" x14ac:dyDescent="0.4">
      <c r="B1804" s="30">
        <f t="shared" si="173"/>
        <v>1803</v>
      </c>
      <c r="C1804" s="2" t="s">
        <v>36</v>
      </c>
      <c r="D1804" s="2" t="s">
        <v>1579</v>
      </c>
      <c r="E1804" s="2">
        <v>953</v>
      </c>
      <c r="F1804" s="2" t="s">
        <v>1580</v>
      </c>
      <c r="G1804" s="2">
        <v>2131</v>
      </c>
      <c r="H1804" s="2">
        <v>8</v>
      </c>
      <c r="I1804" s="2" t="s">
        <v>2643</v>
      </c>
      <c r="J1804" s="31">
        <v>42536</v>
      </c>
      <c r="K1804" s="31">
        <v>44347</v>
      </c>
      <c r="L1804" s="31">
        <v>44926</v>
      </c>
      <c r="M1804" s="2">
        <f t="shared" si="168"/>
        <v>580</v>
      </c>
      <c r="N1804" s="2">
        <f>IFERROR(VLOOKUP($G1804,'Breakdown Log'!$B$3:$E$940,2,FALSE),0)</f>
        <v>151</v>
      </c>
      <c r="O1804" s="2">
        <f>IFERROR(VLOOKUP($G1804,'Breakdown Log'!$B$3:$E$940,3,FALSE),0)</f>
        <v>16</v>
      </c>
      <c r="P1804" s="2">
        <f t="shared" si="169"/>
        <v>64</v>
      </c>
      <c r="Q1804" s="2">
        <f t="shared" si="170"/>
        <v>349</v>
      </c>
      <c r="R1804" s="38">
        <f t="shared" si="171"/>
        <v>1.6610958904109587</v>
      </c>
      <c r="S1804" s="76">
        <f t="shared" si="172"/>
        <v>2.82</v>
      </c>
      <c r="T1804" s="38">
        <f>2.82/365*N1804+'Breakdown Log'!$H$28*P1804</f>
        <v>1.1666301369863012</v>
      </c>
      <c r="U1804" s="78">
        <f>2.82/365*O1804+'Breakdown Log'!$H$28*Q1804</f>
        <v>0.12361643835616437</v>
      </c>
    </row>
    <row r="1805" spans="2:21" ht="14.4" customHeight="1" x14ac:dyDescent="0.4">
      <c r="B1805" s="30">
        <f t="shared" si="173"/>
        <v>1804</v>
      </c>
      <c r="C1805" s="2" t="s">
        <v>36</v>
      </c>
      <c r="D1805" s="2" t="s">
        <v>1579</v>
      </c>
      <c r="E1805" s="2">
        <v>953</v>
      </c>
      <c r="F1805" s="2" t="s">
        <v>1580</v>
      </c>
      <c r="G1805" s="2">
        <v>2132</v>
      </c>
      <c r="H1805" s="2">
        <v>9</v>
      </c>
      <c r="I1805" s="2" t="s">
        <v>1586</v>
      </c>
      <c r="J1805" s="31">
        <v>42856</v>
      </c>
      <c r="K1805" s="31">
        <v>44347</v>
      </c>
      <c r="L1805" s="31">
        <v>44926</v>
      </c>
      <c r="M1805" s="2">
        <f t="shared" si="168"/>
        <v>580</v>
      </c>
      <c r="N1805" s="2">
        <f>IFERROR(VLOOKUP($G1805,'Breakdown Log'!$B$3:$E$940,2,FALSE),0)</f>
        <v>186</v>
      </c>
      <c r="O1805" s="2">
        <f>IFERROR(VLOOKUP($G1805,'Breakdown Log'!$B$3:$E$940,3,FALSE),0)</f>
        <v>5</v>
      </c>
      <c r="P1805" s="2">
        <f t="shared" si="169"/>
        <v>29</v>
      </c>
      <c r="Q1805" s="2">
        <f t="shared" si="170"/>
        <v>360</v>
      </c>
      <c r="R1805" s="38">
        <f t="shared" si="171"/>
        <v>1.6610958904109587</v>
      </c>
      <c r="S1805" s="76">
        <f t="shared" si="172"/>
        <v>2.82</v>
      </c>
      <c r="T1805" s="38">
        <f>2.82/365*N1805+'Breakdown Log'!$H$28*P1805</f>
        <v>1.4370410958904107</v>
      </c>
      <c r="U1805" s="78">
        <f>2.82/365*O1805+'Breakdown Log'!$H$28*Q1805</f>
        <v>3.8630136986301369E-2</v>
      </c>
    </row>
    <row r="1806" spans="2:21" ht="14.4" customHeight="1" x14ac:dyDescent="0.4">
      <c r="B1806" s="30">
        <f t="shared" si="173"/>
        <v>1805</v>
      </c>
      <c r="C1806" s="2" t="s">
        <v>36</v>
      </c>
      <c r="D1806" s="2" t="s">
        <v>1579</v>
      </c>
      <c r="E1806" s="2">
        <v>953</v>
      </c>
      <c r="F1806" s="2" t="s">
        <v>1580</v>
      </c>
      <c r="G1806" s="2">
        <v>2133</v>
      </c>
      <c r="H1806" s="2">
        <v>10</v>
      </c>
      <c r="I1806" s="2" t="s">
        <v>1587</v>
      </c>
      <c r="J1806" s="31">
        <v>42628</v>
      </c>
      <c r="K1806" s="31">
        <v>44347</v>
      </c>
      <c r="L1806" s="31">
        <v>44926</v>
      </c>
      <c r="M1806" s="2">
        <f t="shared" si="168"/>
        <v>580</v>
      </c>
      <c r="N1806" s="2">
        <f>IFERROR(VLOOKUP($G1806,'Breakdown Log'!$B$3:$E$940,2,FALSE),0)</f>
        <v>0</v>
      </c>
      <c r="O1806" s="2">
        <f>IFERROR(VLOOKUP($G1806,'Breakdown Log'!$B$3:$E$940,3,FALSE),0)</f>
        <v>4</v>
      </c>
      <c r="P1806" s="2">
        <f t="shared" si="169"/>
        <v>215</v>
      </c>
      <c r="Q1806" s="2">
        <f t="shared" si="170"/>
        <v>361</v>
      </c>
      <c r="R1806" s="38">
        <f t="shared" si="171"/>
        <v>1.6610958904109587</v>
      </c>
      <c r="S1806" s="76">
        <f t="shared" si="172"/>
        <v>2.82</v>
      </c>
      <c r="T1806" s="38">
        <f>2.82/365*N1806+'Breakdown Log'!$H$28*P1806</f>
        <v>0</v>
      </c>
      <c r="U1806" s="78">
        <f>2.82/365*O1806+'Breakdown Log'!$H$28*Q1806</f>
        <v>3.0904109589041093E-2</v>
      </c>
    </row>
    <row r="1807" spans="2:21" ht="14.4" customHeight="1" x14ac:dyDescent="0.4">
      <c r="B1807" s="30">
        <f t="shared" si="173"/>
        <v>1806</v>
      </c>
      <c r="C1807" s="2" t="s">
        <v>36</v>
      </c>
      <c r="D1807" s="2" t="s">
        <v>1579</v>
      </c>
      <c r="E1807" s="2">
        <v>953</v>
      </c>
      <c r="F1807" s="2" t="s">
        <v>1580</v>
      </c>
      <c r="G1807" s="2">
        <v>2134</v>
      </c>
      <c r="H1807" s="2">
        <v>11</v>
      </c>
      <c r="I1807" s="2" t="s">
        <v>1588</v>
      </c>
      <c r="J1807" s="31">
        <v>42756</v>
      </c>
      <c r="K1807" s="31">
        <v>44347</v>
      </c>
      <c r="L1807" s="31">
        <v>44926</v>
      </c>
      <c r="M1807" s="2">
        <f t="shared" si="168"/>
        <v>580</v>
      </c>
      <c r="N1807" s="2">
        <f>IFERROR(VLOOKUP($G1807,'Breakdown Log'!$B$3:$E$940,2,FALSE),0)</f>
        <v>0</v>
      </c>
      <c r="O1807" s="2">
        <f>IFERROR(VLOOKUP($G1807,'Breakdown Log'!$B$3:$E$940,3,FALSE),0)</f>
        <v>5</v>
      </c>
      <c r="P1807" s="2">
        <f t="shared" si="169"/>
        <v>215</v>
      </c>
      <c r="Q1807" s="2">
        <f t="shared" si="170"/>
        <v>360</v>
      </c>
      <c r="R1807" s="38">
        <f t="shared" si="171"/>
        <v>1.6610958904109587</v>
      </c>
      <c r="S1807" s="76">
        <f t="shared" si="172"/>
        <v>2.82</v>
      </c>
      <c r="T1807" s="38">
        <f>2.82/365*N1807+'Breakdown Log'!$H$28*P1807</f>
        <v>0</v>
      </c>
      <c r="U1807" s="78">
        <f>2.82/365*O1807+'Breakdown Log'!$H$28*Q1807</f>
        <v>3.8630136986301369E-2</v>
      </c>
    </row>
    <row r="1808" spans="2:21" ht="14.4" customHeight="1" x14ac:dyDescent="0.4">
      <c r="B1808" s="30">
        <f t="shared" si="173"/>
        <v>1807</v>
      </c>
      <c r="C1808" s="2" t="s">
        <v>36</v>
      </c>
      <c r="D1808" s="2" t="s">
        <v>1579</v>
      </c>
      <c r="E1808" s="2">
        <v>953</v>
      </c>
      <c r="F1808" s="2" t="s">
        <v>1580</v>
      </c>
      <c r="G1808" s="2">
        <v>2135</v>
      </c>
      <c r="H1808" s="2">
        <v>12</v>
      </c>
      <c r="I1808" s="2" t="s">
        <v>1589</v>
      </c>
      <c r="J1808" s="31">
        <v>42756</v>
      </c>
      <c r="K1808" s="31">
        <v>44347</v>
      </c>
      <c r="L1808" s="31">
        <v>44926</v>
      </c>
      <c r="M1808" s="2">
        <f t="shared" si="168"/>
        <v>580</v>
      </c>
      <c r="N1808" s="2">
        <f>IFERROR(VLOOKUP($G1808,'Breakdown Log'!$B$3:$E$940,2,FALSE),0)</f>
        <v>215</v>
      </c>
      <c r="O1808" s="2">
        <f>IFERROR(VLOOKUP($G1808,'Breakdown Log'!$B$3:$E$940,3,FALSE),0)</f>
        <v>365</v>
      </c>
      <c r="P1808" s="2">
        <f t="shared" si="169"/>
        <v>0</v>
      </c>
      <c r="Q1808" s="2">
        <f t="shared" si="170"/>
        <v>0</v>
      </c>
      <c r="R1808" s="38">
        <f t="shared" si="171"/>
        <v>1.6610958904109587</v>
      </c>
      <c r="S1808" s="76">
        <f t="shared" si="172"/>
        <v>2.82</v>
      </c>
      <c r="T1808" s="38">
        <f>2.82/365*N1808+'Breakdown Log'!$H$28*P1808</f>
        <v>1.6610958904109587</v>
      </c>
      <c r="U1808" s="78">
        <f>2.82/365*O1808+'Breakdown Log'!$H$28*Q1808</f>
        <v>2.82</v>
      </c>
    </row>
    <row r="1809" spans="2:21" ht="14.4" customHeight="1" x14ac:dyDescent="0.4">
      <c r="B1809" s="30">
        <f t="shared" si="173"/>
        <v>1808</v>
      </c>
      <c r="C1809" s="2" t="s">
        <v>36</v>
      </c>
      <c r="D1809" s="2" t="s">
        <v>1579</v>
      </c>
      <c r="E1809" s="2">
        <v>953</v>
      </c>
      <c r="F1809" s="2" t="s">
        <v>1580</v>
      </c>
      <c r="G1809" s="2">
        <v>2136</v>
      </c>
      <c r="H1809" s="2">
        <v>13</v>
      </c>
      <c r="I1809" s="2" t="s">
        <v>2638</v>
      </c>
      <c r="J1809" s="31">
        <v>42536</v>
      </c>
      <c r="K1809" s="31">
        <v>44347</v>
      </c>
      <c r="L1809" s="31">
        <v>44926</v>
      </c>
      <c r="M1809" s="2">
        <f t="shared" si="168"/>
        <v>580</v>
      </c>
      <c r="N1809" s="2">
        <f>IFERROR(VLOOKUP($G1809,'Breakdown Log'!$B$3:$E$940,2,FALSE),0)</f>
        <v>0</v>
      </c>
      <c r="O1809" s="2">
        <f>IFERROR(VLOOKUP($G1809,'Breakdown Log'!$B$3:$E$940,3,FALSE),0)</f>
        <v>16</v>
      </c>
      <c r="P1809" s="2">
        <f t="shared" si="169"/>
        <v>215</v>
      </c>
      <c r="Q1809" s="2">
        <f t="shared" si="170"/>
        <v>349</v>
      </c>
      <c r="R1809" s="38">
        <f t="shared" si="171"/>
        <v>1.6610958904109587</v>
      </c>
      <c r="S1809" s="76">
        <f t="shared" si="172"/>
        <v>2.82</v>
      </c>
      <c r="T1809" s="38">
        <f>2.82/365*N1809+'Breakdown Log'!$H$28*P1809</f>
        <v>0</v>
      </c>
      <c r="U1809" s="78">
        <f>2.82/365*O1809+'Breakdown Log'!$H$28*Q1809</f>
        <v>0.12361643835616437</v>
      </c>
    </row>
    <row r="1810" spans="2:21" ht="14.4" customHeight="1" x14ac:dyDescent="0.4">
      <c r="B1810" s="30">
        <f t="shared" si="173"/>
        <v>1809</v>
      </c>
      <c r="C1810" s="2" t="s">
        <v>36</v>
      </c>
      <c r="D1810" s="2" t="s">
        <v>1579</v>
      </c>
      <c r="E1810" s="2">
        <v>953</v>
      </c>
      <c r="F1810" s="2" t="s">
        <v>1580</v>
      </c>
      <c r="G1810" s="2">
        <v>2137</v>
      </c>
      <c r="H1810" s="2">
        <v>14</v>
      </c>
      <c r="I1810" s="2" t="s">
        <v>2678</v>
      </c>
      <c r="J1810" s="31">
        <v>42900</v>
      </c>
      <c r="K1810" s="31">
        <v>44347</v>
      </c>
      <c r="L1810" s="31">
        <v>44926</v>
      </c>
      <c r="M1810" s="2">
        <f t="shared" si="168"/>
        <v>580</v>
      </c>
      <c r="N1810" s="2">
        <f>IFERROR(VLOOKUP($G1810,'Breakdown Log'!$B$3:$E$940,2,FALSE),0)</f>
        <v>186</v>
      </c>
      <c r="O1810" s="2">
        <f>IFERROR(VLOOKUP($G1810,'Breakdown Log'!$B$3:$E$940,3,FALSE),0)</f>
        <v>0</v>
      </c>
      <c r="P1810" s="2">
        <f t="shared" si="169"/>
        <v>29</v>
      </c>
      <c r="Q1810" s="2">
        <f t="shared" si="170"/>
        <v>365</v>
      </c>
      <c r="R1810" s="38">
        <f t="shared" si="171"/>
        <v>1.6610958904109587</v>
      </c>
      <c r="S1810" s="76">
        <f t="shared" si="172"/>
        <v>2.82</v>
      </c>
      <c r="T1810" s="38">
        <f>2.82/365*N1810+'Breakdown Log'!$H$28*P1810</f>
        <v>1.4370410958904107</v>
      </c>
      <c r="U1810" s="78">
        <f>2.82/365*O1810+'Breakdown Log'!$H$28*Q1810</f>
        <v>0</v>
      </c>
    </row>
    <row r="1811" spans="2:21" ht="14.4" customHeight="1" x14ac:dyDescent="0.4">
      <c r="B1811" s="30">
        <f t="shared" si="173"/>
        <v>1810</v>
      </c>
      <c r="C1811" s="2" t="s">
        <v>36</v>
      </c>
      <c r="D1811" s="2" t="s">
        <v>1579</v>
      </c>
      <c r="E1811" s="2">
        <v>953</v>
      </c>
      <c r="F1811" s="2" t="s">
        <v>1580</v>
      </c>
      <c r="G1811" s="2">
        <v>2138</v>
      </c>
      <c r="H1811" s="2">
        <v>15</v>
      </c>
      <c r="I1811" s="2" t="s">
        <v>1590</v>
      </c>
      <c r="J1811" s="31">
        <v>42906</v>
      </c>
      <c r="K1811" s="31">
        <v>44347</v>
      </c>
      <c r="L1811" s="31">
        <v>44926</v>
      </c>
      <c r="M1811" s="2">
        <f t="shared" si="168"/>
        <v>580</v>
      </c>
      <c r="N1811" s="2">
        <f>IFERROR(VLOOKUP($G1811,'Breakdown Log'!$B$3:$E$940,2,FALSE),0)</f>
        <v>0</v>
      </c>
      <c r="O1811" s="2">
        <f>IFERROR(VLOOKUP($G1811,'Breakdown Log'!$B$3:$E$940,3,FALSE),0)</f>
        <v>1</v>
      </c>
      <c r="P1811" s="2">
        <f t="shared" si="169"/>
        <v>215</v>
      </c>
      <c r="Q1811" s="2">
        <f t="shared" si="170"/>
        <v>364</v>
      </c>
      <c r="R1811" s="38">
        <f t="shared" si="171"/>
        <v>1.6610958904109587</v>
      </c>
      <c r="S1811" s="76">
        <f t="shared" si="172"/>
        <v>2.82</v>
      </c>
      <c r="T1811" s="38">
        <f>2.82/365*N1811+'Breakdown Log'!$H$28*P1811</f>
        <v>0</v>
      </c>
      <c r="U1811" s="78">
        <f>2.82/365*O1811+'Breakdown Log'!$H$28*Q1811</f>
        <v>7.7260273972602732E-3</v>
      </c>
    </row>
    <row r="1812" spans="2:21" ht="14.4" customHeight="1" x14ac:dyDescent="0.4">
      <c r="B1812" s="30">
        <f t="shared" si="173"/>
        <v>1811</v>
      </c>
      <c r="C1812" s="2" t="s">
        <v>36</v>
      </c>
      <c r="D1812" s="2" t="s">
        <v>1579</v>
      </c>
      <c r="E1812" s="2">
        <v>953</v>
      </c>
      <c r="F1812" s="2" t="s">
        <v>1580</v>
      </c>
      <c r="G1812" s="2">
        <v>2139</v>
      </c>
      <c r="H1812" s="2">
        <v>16</v>
      </c>
      <c r="I1812" s="2" t="s">
        <v>6</v>
      </c>
      <c r="J1812" s="31">
        <v>42536</v>
      </c>
      <c r="K1812" s="31">
        <v>44347</v>
      </c>
      <c r="L1812" s="31">
        <v>44926</v>
      </c>
      <c r="M1812" s="2">
        <f t="shared" si="168"/>
        <v>580</v>
      </c>
      <c r="N1812" s="2">
        <f>IFERROR(VLOOKUP($G1812,'Breakdown Log'!$B$3:$E$940,2,FALSE),0)</f>
        <v>0</v>
      </c>
      <c r="O1812" s="2">
        <f>IFERROR(VLOOKUP($G1812,'Breakdown Log'!$B$3:$E$940,3,FALSE),0)</f>
        <v>5</v>
      </c>
      <c r="P1812" s="2">
        <f t="shared" si="169"/>
        <v>215</v>
      </c>
      <c r="Q1812" s="2">
        <f t="shared" si="170"/>
        <v>360</v>
      </c>
      <c r="R1812" s="38">
        <f t="shared" si="171"/>
        <v>1.6610958904109587</v>
      </c>
      <c r="S1812" s="76">
        <f t="shared" si="172"/>
        <v>2.82</v>
      </c>
      <c r="T1812" s="38">
        <f>2.82/365*N1812+'Breakdown Log'!$H$28*P1812</f>
        <v>0</v>
      </c>
      <c r="U1812" s="78">
        <f>2.82/365*O1812+'Breakdown Log'!$H$28*Q1812</f>
        <v>3.8630136986301369E-2</v>
      </c>
    </row>
    <row r="1813" spans="2:21" ht="14.4" customHeight="1" x14ac:dyDescent="0.4">
      <c r="B1813" s="30">
        <f t="shared" si="173"/>
        <v>1812</v>
      </c>
      <c r="C1813" s="2" t="s">
        <v>151</v>
      </c>
      <c r="D1813" s="2" t="s">
        <v>190</v>
      </c>
      <c r="E1813" s="2">
        <v>1113</v>
      </c>
      <c r="F1813" s="2" t="s">
        <v>192</v>
      </c>
      <c r="G1813" s="2">
        <v>2140</v>
      </c>
      <c r="H1813" s="2">
        <v>1</v>
      </c>
      <c r="I1813" s="2" t="s">
        <v>1591</v>
      </c>
      <c r="J1813" s="31">
        <v>42516</v>
      </c>
      <c r="K1813" s="31">
        <v>44347</v>
      </c>
      <c r="L1813" s="31">
        <v>44926</v>
      </c>
      <c r="M1813" s="2">
        <f t="shared" si="168"/>
        <v>580</v>
      </c>
      <c r="N1813" s="2">
        <f>IFERROR(VLOOKUP($G1813,'Breakdown Log'!$B$3:$E$940,2,FALSE),0)</f>
        <v>0</v>
      </c>
      <c r="O1813" s="2">
        <f>IFERROR(VLOOKUP($G1813,'Breakdown Log'!$B$3:$E$940,3,FALSE),0)</f>
        <v>0</v>
      </c>
      <c r="P1813" s="2">
        <f t="shared" si="169"/>
        <v>215</v>
      </c>
      <c r="Q1813" s="2">
        <f t="shared" si="170"/>
        <v>365</v>
      </c>
      <c r="R1813" s="38">
        <f t="shared" si="171"/>
        <v>1.6610958904109587</v>
      </c>
      <c r="S1813" s="76">
        <f t="shared" si="172"/>
        <v>2.82</v>
      </c>
      <c r="T1813" s="38">
        <f>2.82/365*N1813+'Breakdown Log'!$H$28*P1813</f>
        <v>0</v>
      </c>
      <c r="U1813" s="78">
        <f>2.82/365*O1813+'Breakdown Log'!$H$28*Q1813</f>
        <v>0</v>
      </c>
    </row>
    <row r="1814" spans="2:21" ht="14.4" customHeight="1" x14ac:dyDescent="0.4">
      <c r="B1814" s="30">
        <f t="shared" si="173"/>
        <v>1813</v>
      </c>
      <c r="C1814" s="2" t="s">
        <v>151</v>
      </c>
      <c r="D1814" s="2" t="s">
        <v>190</v>
      </c>
      <c r="E1814" s="2">
        <v>1113</v>
      </c>
      <c r="F1814" s="2" t="s">
        <v>192</v>
      </c>
      <c r="G1814" s="2">
        <v>2141</v>
      </c>
      <c r="H1814" s="2">
        <v>2</v>
      </c>
      <c r="I1814" s="2" t="s">
        <v>1592</v>
      </c>
      <c r="J1814" s="31">
        <v>42577</v>
      </c>
      <c r="K1814" s="31">
        <v>44347</v>
      </c>
      <c r="L1814" s="31">
        <v>44926</v>
      </c>
      <c r="M1814" s="2">
        <f t="shared" si="168"/>
        <v>580</v>
      </c>
      <c r="N1814" s="2">
        <f>IFERROR(VLOOKUP($G1814,'Breakdown Log'!$B$3:$E$940,2,FALSE),0)</f>
        <v>0</v>
      </c>
      <c r="O1814" s="2">
        <f>IFERROR(VLOOKUP($G1814,'Breakdown Log'!$B$3:$E$940,3,FALSE),0)</f>
        <v>0</v>
      </c>
      <c r="P1814" s="2">
        <f t="shared" si="169"/>
        <v>215</v>
      </c>
      <c r="Q1814" s="2">
        <f t="shared" si="170"/>
        <v>365</v>
      </c>
      <c r="R1814" s="38">
        <f t="shared" si="171"/>
        <v>1.6610958904109587</v>
      </c>
      <c r="S1814" s="76">
        <f t="shared" si="172"/>
        <v>2.82</v>
      </c>
      <c r="T1814" s="38">
        <f>2.82/365*N1814+'Breakdown Log'!$H$28*P1814</f>
        <v>0</v>
      </c>
      <c r="U1814" s="78">
        <f>2.82/365*O1814+'Breakdown Log'!$H$28*Q1814</f>
        <v>0</v>
      </c>
    </row>
    <row r="1815" spans="2:21" ht="14.4" customHeight="1" x14ac:dyDescent="0.4">
      <c r="B1815" s="30">
        <f t="shared" si="173"/>
        <v>1814</v>
      </c>
      <c r="C1815" s="2" t="s">
        <v>151</v>
      </c>
      <c r="D1815" s="2" t="s">
        <v>190</v>
      </c>
      <c r="E1815" s="2">
        <v>1113</v>
      </c>
      <c r="F1815" s="2" t="s">
        <v>192</v>
      </c>
      <c r="G1815" s="2">
        <v>2142</v>
      </c>
      <c r="H1815" s="2">
        <v>3</v>
      </c>
      <c r="I1815" s="2" t="s">
        <v>1593</v>
      </c>
      <c r="J1815" s="31">
        <v>42577</v>
      </c>
      <c r="K1815" s="31">
        <v>44347</v>
      </c>
      <c r="L1815" s="31">
        <v>44926</v>
      </c>
      <c r="M1815" s="2">
        <f t="shared" si="168"/>
        <v>580</v>
      </c>
      <c r="N1815" s="2">
        <f>IFERROR(VLOOKUP($G1815,'Breakdown Log'!$B$3:$E$940,2,FALSE),0)</f>
        <v>0</v>
      </c>
      <c r="O1815" s="2">
        <f>IFERROR(VLOOKUP($G1815,'Breakdown Log'!$B$3:$E$940,3,FALSE),0)</f>
        <v>0</v>
      </c>
      <c r="P1815" s="2">
        <f t="shared" si="169"/>
        <v>215</v>
      </c>
      <c r="Q1815" s="2">
        <f t="shared" si="170"/>
        <v>365</v>
      </c>
      <c r="R1815" s="38">
        <f t="shared" si="171"/>
        <v>1.6610958904109587</v>
      </c>
      <c r="S1815" s="76">
        <f t="shared" si="172"/>
        <v>2.82</v>
      </c>
      <c r="T1815" s="38">
        <f>2.82/365*N1815+'Breakdown Log'!$H$28*P1815</f>
        <v>0</v>
      </c>
      <c r="U1815" s="78">
        <f>2.82/365*O1815+'Breakdown Log'!$H$28*Q1815</f>
        <v>0</v>
      </c>
    </row>
    <row r="1816" spans="2:21" ht="14.4" customHeight="1" x14ac:dyDescent="0.4">
      <c r="B1816" s="30">
        <f t="shared" si="173"/>
        <v>1815</v>
      </c>
      <c r="C1816" s="2" t="s">
        <v>151</v>
      </c>
      <c r="D1816" s="2" t="s">
        <v>190</v>
      </c>
      <c r="E1816" s="2">
        <v>1113</v>
      </c>
      <c r="F1816" s="2" t="s">
        <v>192</v>
      </c>
      <c r="G1816" s="2">
        <v>2143</v>
      </c>
      <c r="H1816" s="2">
        <v>4</v>
      </c>
      <c r="I1816" s="2" t="s">
        <v>1594</v>
      </c>
      <c r="J1816" s="31">
        <v>42577</v>
      </c>
      <c r="K1816" s="31">
        <v>44347</v>
      </c>
      <c r="L1816" s="31">
        <v>44926</v>
      </c>
      <c r="M1816" s="2">
        <f t="shared" si="168"/>
        <v>580</v>
      </c>
      <c r="N1816" s="2">
        <f>IFERROR(VLOOKUP($G1816,'Breakdown Log'!$B$3:$E$940,2,FALSE),0)</f>
        <v>0</v>
      </c>
      <c r="O1816" s="2">
        <f>IFERROR(VLOOKUP($G1816,'Breakdown Log'!$B$3:$E$940,3,FALSE),0)</f>
        <v>0</v>
      </c>
      <c r="P1816" s="2">
        <f t="shared" si="169"/>
        <v>215</v>
      </c>
      <c r="Q1816" s="2">
        <f t="shared" si="170"/>
        <v>365</v>
      </c>
      <c r="R1816" s="38">
        <f t="shared" si="171"/>
        <v>1.6610958904109587</v>
      </c>
      <c r="S1816" s="76">
        <f t="shared" si="172"/>
        <v>2.82</v>
      </c>
      <c r="T1816" s="38">
        <f>2.82/365*N1816+'Breakdown Log'!$H$28*P1816</f>
        <v>0</v>
      </c>
      <c r="U1816" s="78">
        <f>2.82/365*O1816+'Breakdown Log'!$H$28*Q1816</f>
        <v>0</v>
      </c>
    </row>
    <row r="1817" spans="2:21" ht="14.4" customHeight="1" x14ac:dyDescent="0.4">
      <c r="B1817" s="30">
        <f t="shared" si="173"/>
        <v>1816</v>
      </c>
      <c r="C1817" s="2" t="s">
        <v>151</v>
      </c>
      <c r="D1817" s="2" t="s">
        <v>190</v>
      </c>
      <c r="E1817" s="2">
        <v>1113</v>
      </c>
      <c r="F1817" s="2" t="s">
        <v>192</v>
      </c>
      <c r="G1817" s="2">
        <v>2144</v>
      </c>
      <c r="H1817" s="2">
        <v>5</v>
      </c>
      <c r="I1817" s="2" t="s">
        <v>1595</v>
      </c>
      <c r="J1817" s="31">
        <v>42623</v>
      </c>
      <c r="K1817" s="31">
        <v>44347</v>
      </c>
      <c r="L1817" s="31">
        <v>44926</v>
      </c>
      <c r="M1817" s="2">
        <f t="shared" si="168"/>
        <v>580</v>
      </c>
      <c r="N1817" s="2">
        <f>IFERROR(VLOOKUP($G1817,'Breakdown Log'!$B$3:$E$940,2,FALSE),0)</f>
        <v>0</v>
      </c>
      <c r="O1817" s="2">
        <f>IFERROR(VLOOKUP($G1817,'Breakdown Log'!$B$3:$E$940,3,FALSE),0)</f>
        <v>0</v>
      </c>
      <c r="P1817" s="2">
        <f t="shared" si="169"/>
        <v>215</v>
      </c>
      <c r="Q1817" s="2">
        <f t="shared" si="170"/>
        <v>365</v>
      </c>
      <c r="R1817" s="38">
        <f t="shared" si="171"/>
        <v>1.6610958904109587</v>
      </c>
      <c r="S1817" s="76">
        <f t="shared" si="172"/>
        <v>2.82</v>
      </c>
      <c r="T1817" s="38">
        <f>2.82/365*N1817+'Breakdown Log'!$H$28*P1817</f>
        <v>0</v>
      </c>
      <c r="U1817" s="78">
        <f>2.82/365*O1817+'Breakdown Log'!$H$28*Q1817</f>
        <v>0</v>
      </c>
    </row>
    <row r="1818" spans="2:21" ht="14.4" customHeight="1" x14ac:dyDescent="0.4">
      <c r="B1818" s="30">
        <f t="shared" si="173"/>
        <v>1817</v>
      </c>
      <c r="C1818" s="2" t="s">
        <v>151</v>
      </c>
      <c r="D1818" s="2" t="s">
        <v>190</v>
      </c>
      <c r="E1818" s="2">
        <v>1113</v>
      </c>
      <c r="F1818" s="2" t="s">
        <v>192</v>
      </c>
      <c r="G1818" s="2">
        <v>2145</v>
      </c>
      <c r="H1818" s="2">
        <v>6</v>
      </c>
      <c r="I1818" s="2" t="s">
        <v>1596</v>
      </c>
      <c r="J1818" s="31">
        <v>42543</v>
      </c>
      <c r="K1818" s="31">
        <v>44347</v>
      </c>
      <c r="L1818" s="31">
        <v>44926</v>
      </c>
      <c r="M1818" s="2">
        <f t="shared" si="168"/>
        <v>580</v>
      </c>
      <c r="N1818" s="2">
        <f>IFERROR(VLOOKUP($G1818,'Breakdown Log'!$B$3:$E$940,2,FALSE),0)</f>
        <v>0</v>
      </c>
      <c r="O1818" s="2">
        <f>IFERROR(VLOOKUP($G1818,'Breakdown Log'!$B$3:$E$940,3,FALSE),0)</f>
        <v>0</v>
      </c>
      <c r="P1818" s="2">
        <f t="shared" si="169"/>
        <v>215</v>
      </c>
      <c r="Q1818" s="2">
        <f t="shared" si="170"/>
        <v>365</v>
      </c>
      <c r="R1818" s="38">
        <f t="shared" si="171"/>
        <v>1.6610958904109587</v>
      </c>
      <c r="S1818" s="76">
        <f t="shared" si="172"/>
        <v>2.82</v>
      </c>
      <c r="T1818" s="38">
        <f>2.82/365*N1818+'Breakdown Log'!$H$28*P1818</f>
        <v>0</v>
      </c>
      <c r="U1818" s="78">
        <f>2.82/365*O1818+'Breakdown Log'!$H$28*Q1818</f>
        <v>0</v>
      </c>
    </row>
    <row r="1819" spans="2:21" ht="14.4" customHeight="1" x14ac:dyDescent="0.4">
      <c r="B1819" s="30">
        <f t="shared" si="173"/>
        <v>1818</v>
      </c>
      <c r="C1819" s="2" t="s">
        <v>151</v>
      </c>
      <c r="D1819" s="2" t="s">
        <v>190</v>
      </c>
      <c r="E1819" s="2">
        <v>1113</v>
      </c>
      <c r="F1819" s="2" t="s">
        <v>192</v>
      </c>
      <c r="G1819" s="2">
        <v>2146</v>
      </c>
      <c r="H1819" s="2">
        <v>7</v>
      </c>
      <c r="I1819" s="2" t="s">
        <v>167</v>
      </c>
      <c r="J1819" s="31">
        <v>42578</v>
      </c>
      <c r="K1819" s="31">
        <v>44347</v>
      </c>
      <c r="L1819" s="31">
        <v>44926</v>
      </c>
      <c r="M1819" s="2">
        <f t="shared" si="168"/>
        <v>580</v>
      </c>
      <c r="N1819" s="2">
        <f>IFERROR(VLOOKUP($G1819,'Breakdown Log'!$B$3:$E$940,2,FALSE),0)</f>
        <v>215</v>
      </c>
      <c r="O1819" s="2">
        <f>IFERROR(VLOOKUP($G1819,'Breakdown Log'!$B$3:$E$940,3,FALSE),0)</f>
        <v>365</v>
      </c>
      <c r="P1819" s="2">
        <f t="shared" si="169"/>
        <v>0</v>
      </c>
      <c r="Q1819" s="2">
        <f t="shared" si="170"/>
        <v>0</v>
      </c>
      <c r="R1819" s="38">
        <f t="shared" si="171"/>
        <v>1.6610958904109587</v>
      </c>
      <c r="S1819" s="76">
        <f t="shared" si="172"/>
        <v>2.82</v>
      </c>
      <c r="T1819" s="38">
        <f>2.82/365*N1819+'Breakdown Log'!$H$28*P1819</f>
        <v>1.6610958904109587</v>
      </c>
      <c r="U1819" s="78">
        <f>2.82/365*O1819+'Breakdown Log'!$H$28*Q1819</f>
        <v>2.82</v>
      </c>
    </row>
    <row r="1820" spans="2:21" ht="14.4" customHeight="1" x14ac:dyDescent="0.4">
      <c r="B1820" s="30">
        <f t="shared" si="173"/>
        <v>1819</v>
      </c>
      <c r="C1820" s="2" t="s">
        <v>151</v>
      </c>
      <c r="D1820" s="2" t="s">
        <v>190</v>
      </c>
      <c r="E1820" s="2">
        <v>1113</v>
      </c>
      <c r="F1820" s="2" t="s">
        <v>192</v>
      </c>
      <c r="G1820" s="2">
        <v>2147</v>
      </c>
      <c r="H1820" s="2">
        <v>8</v>
      </c>
      <c r="I1820" s="2" t="s">
        <v>1597</v>
      </c>
      <c r="J1820" s="31">
        <v>42510</v>
      </c>
      <c r="K1820" s="31">
        <v>44347</v>
      </c>
      <c r="L1820" s="31">
        <v>44926</v>
      </c>
      <c r="M1820" s="2">
        <f t="shared" si="168"/>
        <v>580</v>
      </c>
      <c r="N1820" s="2">
        <f>IFERROR(VLOOKUP($G1820,'Breakdown Log'!$B$3:$E$940,2,FALSE),0)</f>
        <v>0</v>
      </c>
      <c r="O1820" s="2">
        <f>IFERROR(VLOOKUP($G1820,'Breakdown Log'!$B$3:$E$940,3,FALSE),0)</f>
        <v>0</v>
      </c>
      <c r="P1820" s="2">
        <f t="shared" si="169"/>
        <v>215</v>
      </c>
      <c r="Q1820" s="2">
        <f t="shared" si="170"/>
        <v>365</v>
      </c>
      <c r="R1820" s="38">
        <f t="shared" si="171"/>
        <v>1.6610958904109587</v>
      </c>
      <c r="S1820" s="76">
        <f t="shared" si="172"/>
        <v>2.82</v>
      </c>
      <c r="T1820" s="38">
        <f>2.82/365*N1820+'Breakdown Log'!$H$28*P1820</f>
        <v>0</v>
      </c>
      <c r="U1820" s="78">
        <f>2.82/365*O1820+'Breakdown Log'!$H$28*Q1820</f>
        <v>0</v>
      </c>
    </row>
    <row r="1821" spans="2:21" ht="14.4" customHeight="1" x14ac:dyDescent="0.4">
      <c r="B1821" s="30">
        <f t="shared" si="173"/>
        <v>1820</v>
      </c>
      <c r="C1821" s="2" t="s">
        <v>151</v>
      </c>
      <c r="D1821" s="2" t="s">
        <v>190</v>
      </c>
      <c r="E1821" s="2">
        <v>1113</v>
      </c>
      <c r="F1821" s="2" t="s">
        <v>192</v>
      </c>
      <c r="G1821" s="2">
        <v>2148</v>
      </c>
      <c r="H1821" s="2">
        <v>9</v>
      </c>
      <c r="I1821" s="2" t="s">
        <v>1598</v>
      </c>
      <c r="J1821" s="31">
        <v>42543</v>
      </c>
      <c r="K1821" s="31">
        <v>44347</v>
      </c>
      <c r="L1821" s="31">
        <v>44926</v>
      </c>
      <c r="M1821" s="2">
        <f t="shared" si="168"/>
        <v>580</v>
      </c>
      <c r="N1821" s="2">
        <f>IFERROR(VLOOKUP($G1821,'Breakdown Log'!$B$3:$E$940,2,FALSE),0)</f>
        <v>215</v>
      </c>
      <c r="O1821" s="2">
        <f>IFERROR(VLOOKUP($G1821,'Breakdown Log'!$B$3:$E$940,3,FALSE),0)</f>
        <v>365</v>
      </c>
      <c r="P1821" s="2">
        <f t="shared" si="169"/>
        <v>0</v>
      </c>
      <c r="Q1821" s="2">
        <f t="shared" si="170"/>
        <v>0</v>
      </c>
      <c r="R1821" s="38">
        <f t="shared" si="171"/>
        <v>1.6610958904109587</v>
      </c>
      <c r="S1821" s="76">
        <f t="shared" si="172"/>
        <v>2.82</v>
      </c>
      <c r="T1821" s="38">
        <f>2.82/365*N1821+'Breakdown Log'!$H$28*P1821</f>
        <v>1.6610958904109587</v>
      </c>
      <c r="U1821" s="78">
        <f>2.82/365*O1821+'Breakdown Log'!$H$28*Q1821</f>
        <v>2.82</v>
      </c>
    </row>
    <row r="1822" spans="2:21" ht="14.4" customHeight="1" x14ac:dyDescent="0.4">
      <c r="B1822" s="30">
        <f t="shared" si="173"/>
        <v>1821</v>
      </c>
      <c r="C1822" s="2" t="s">
        <v>151</v>
      </c>
      <c r="D1822" s="2" t="s">
        <v>190</v>
      </c>
      <c r="E1822" s="2">
        <v>1113</v>
      </c>
      <c r="F1822" s="2" t="s">
        <v>192</v>
      </c>
      <c r="G1822" s="2">
        <v>2149</v>
      </c>
      <c r="H1822" s="2">
        <v>10</v>
      </c>
      <c r="I1822" s="2" t="s">
        <v>1599</v>
      </c>
      <c r="J1822" s="31">
        <v>42577</v>
      </c>
      <c r="K1822" s="31">
        <v>44347</v>
      </c>
      <c r="L1822" s="31">
        <v>44926</v>
      </c>
      <c r="M1822" s="2">
        <f t="shared" si="168"/>
        <v>580</v>
      </c>
      <c r="N1822" s="2">
        <f>IFERROR(VLOOKUP($G1822,'Breakdown Log'!$B$3:$E$940,2,FALSE),0)</f>
        <v>0</v>
      </c>
      <c r="O1822" s="2">
        <f>IFERROR(VLOOKUP($G1822,'Breakdown Log'!$B$3:$E$940,3,FALSE),0)</f>
        <v>0</v>
      </c>
      <c r="P1822" s="2">
        <f t="shared" si="169"/>
        <v>215</v>
      </c>
      <c r="Q1822" s="2">
        <f t="shared" si="170"/>
        <v>365</v>
      </c>
      <c r="R1822" s="38">
        <f t="shared" si="171"/>
        <v>1.6610958904109587</v>
      </c>
      <c r="S1822" s="76">
        <f t="shared" si="172"/>
        <v>2.82</v>
      </c>
      <c r="T1822" s="38">
        <f>2.82/365*N1822+'Breakdown Log'!$H$28*P1822</f>
        <v>0</v>
      </c>
      <c r="U1822" s="78">
        <f>2.82/365*O1822+'Breakdown Log'!$H$28*Q1822</f>
        <v>0</v>
      </c>
    </row>
    <row r="1823" spans="2:21" ht="14.4" customHeight="1" x14ac:dyDescent="0.4">
      <c r="B1823" s="30">
        <f t="shared" si="173"/>
        <v>1822</v>
      </c>
      <c r="C1823" s="2" t="s">
        <v>151</v>
      </c>
      <c r="D1823" s="2" t="s">
        <v>190</v>
      </c>
      <c r="E1823" s="2">
        <v>1113</v>
      </c>
      <c r="F1823" s="2" t="s">
        <v>192</v>
      </c>
      <c r="G1823" s="2">
        <v>2150</v>
      </c>
      <c r="H1823" s="2">
        <v>11</v>
      </c>
      <c r="I1823" s="2" t="s">
        <v>1595</v>
      </c>
      <c r="J1823" s="31">
        <v>42543</v>
      </c>
      <c r="K1823" s="31">
        <v>44347</v>
      </c>
      <c r="L1823" s="31">
        <v>44926</v>
      </c>
      <c r="M1823" s="2">
        <f t="shared" si="168"/>
        <v>580</v>
      </c>
      <c r="N1823" s="2">
        <f>IFERROR(VLOOKUP($G1823,'Breakdown Log'!$B$3:$E$940,2,FALSE),0)</f>
        <v>0</v>
      </c>
      <c r="O1823" s="2">
        <f>IFERROR(VLOOKUP($G1823,'Breakdown Log'!$B$3:$E$940,3,FALSE),0)</f>
        <v>0</v>
      </c>
      <c r="P1823" s="2">
        <f t="shared" si="169"/>
        <v>215</v>
      </c>
      <c r="Q1823" s="2">
        <f t="shared" si="170"/>
        <v>365</v>
      </c>
      <c r="R1823" s="38">
        <f t="shared" si="171"/>
        <v>1.6610958904109587</v>
      </c>
      <c r="S1823" s="76">
        <f t="shared" si="172"/>
        <v>2.82</v>
      </c>
      <c r="T1823" s="38">
        <f>2.82/365*N1823+'Breakdown Log'!$H$28*P1823</f>
        <v>0</v>
      </c>
      <c r="U1823" s="78">
        <f>2.82/365*O1823+'Breakdown Log'!$H$28*Q1823</f>
        <v>0</v>
      </c>
    </row>
    <row r="1824" spans="2:21" ht="14.4" customHeight="1" x14ac:dyDescent="0.4">
      <c r="B1824" s="30">
        <f t="shared" si="173"/>
        <v>1823</v>
      </c>
      <c r="C1824" s="2" t="s">
        <v>151</v>
      </c>
      <c r="D1824" s="2" t="s">
        <v>190</v>
      </c>
      <c r="E1824" s="2">
        <v>1113</v>
      </c>
      <c r="F1824" s="2" t="s">
        <v>192</v>
      </c>
      <c r="G1824" s="2">
        <v>2151</v>
      </c>
      <c r="H1824" s="2">
        <v>12</v>
      </c>
      <c r="I1824" s="2" t="s">
        <v>1600</v>
      </c>
      <c r="J1824" s="31">
        <v>42510</v>
      </c>
      <c r="K1824" s="31">
        <v>44347</v>
      </c>
      <c r="L1824" s="31">
        <v>44926</v>
      </c>
      <c r="M1824" s="2">
        <f t="shared" si="168"/>
        <v>580</v>
      </c>
      <c r="N1824" s="2">
        <f>IFERROR(VLOOKUP($G1824,'Breakdown Log'!$B$3:$E$940,2,FALSE),0)</f>
        <v>215</v>
      </c>
      <c r="O1824" s="2">
        <f>IFERROR(VLOOKUP($G1824,'Breakdown Log'!$B$3:$E$940,3,FALSE),0)</f>
        <v>365</v>
      </c>
      <c r="P1824" s="2">
        <f t="shared" si="169"/>
        <v>0</v>
      </c>
      <c r="Q1824" s="2">
        <f t="shared" si="170"/>
        <v>0</v>
      </c>
      <c r="R1824" s="38">
        <f t="shared" si="171"/>
        <v>1.6610958904109587</v>
      </c>
      <c r="S1824" s="76">
        <f t="shared" si="172"/>
        <v>2.82</v>
      </c>
      <c r="T1824" s="38">
        <f>2.82/365*N1824+'Breakdown Log'!$H$28*P1824</f>
        <v>1.6610958904109587</v>
      </c>
      <c r="U1824" s="78">
        <f>2.82/365*O1824+'Breakdown Log'!$H$28*Q1824</f>
        <v>2.82</v>
      </c>
    </row>
    <row r="1825" spans="2:21" ht="14.4" customHeight="1" x14ac:dyDescent="0.4">
      <c r="B1825" s="30">
        <f t="shared" si="173"/>
        <v>1824</v>
      </c>
      <c r="C1825" s="2" t="s">
        <v>151</v>
      </c>
      <c r="D1825" s="2" t="s">
        <v>190</v>
      </c>
      <c r="E1825" s="2">
        <v>1113</v>
      </c>
      <c r="F1825" s="2" t="s">
        <v>192</v>
      </c>
      <c r="G1825" s="2">
        <v>2152</v>
      </c>
      <c r="H1825" s="2">
        <v>13</v>
      </c>
      <c r="I1825" s="2" t="s">
        <v>1601</v>
      </c>
      <c r="J1825" s="31">
        <v>42558</v>
      </c>
      <c r="K1825" s="31">
        <v>44347</v>
      </c>
      <c r="L1825" s="31">
        <v>44926</v>
      </c>
      <c r="M1825" s="2">
        <f t="shared" si="168"/>
        <v>580</v>
      </c>
      <c r="N1825" s="2">
        <f>IFERROR(VLOOKUP($G1825,'Breakdown Log'!$B$3:$E$940,2,FALSE),0)</f>
        <v>0</v>
      </c>
      <c r="O1825" s="2">
        <f>IFERROR(VLOOKUP($G1825,'Breakdown Log'!$B$3:$E$940,3,FALSE),0)</f>
        <v>0</v>
      </c>
      <c r="P1825" s="2">
        <f t="shared" si="169"/>
        <v>215</v>
      </c>
      <c r="Q1825" s="2">
        <f t="shared" si="170"/>
        <v>365</v>
      </c>
      <c r="R1825" s="38">
        <f t="shared" si="171"/>
        <v>1.6610958904109587</v>
      </c>
      <c r="S1825" s="76">
        <f t="shared" si="172"/>
        <v>2.82</v>
      </c>
      <c r="T1825" s="38">
        <f>2.82/365*N1825+'Breakdown Log'!$H$28*P1825</f>
        <v>0</v>
      </c>
      <c r="U1825" s="78">
        <f>2.82/365*O1825+'Breakdown Log'!$H$28*Q1825</f>
        <v>0</v>
      </c>
    </row>
    <row r="1826" spans="2:21" ht="14.4" customHeight="1" x14ac:dyDescent="0.4">
      <c r="B1826" s="30">
        <f t="shared" si="173"/>
        <v>1825</v>
      </c>
      <c r="C1826" s="2" t="s">
        <v>151</v>
      </c>
      <c r="D1826" s="2" t="s">
        <v>190</v>
      </c>
      <c r="E1826" s="2">
        <v>1113</v>
      </c>
      <c r="F1826" s="2" t="s">
        <v>192</v>
      </c>
      <c r="G1826" s="2">
        <v>2153</v>
      </c>
      <c r="H1826" s="2">
        <v>14</v>
      </c>
      <c r="I1826" s="2" t="s">
        <v>1602</v>
      </c>
      <c r="J1826" s="31">
        <v>42577</v>
      </c>
      <c r="K1826" s="31">
        <v>44347</v>
      </c>
      <c r="L1826" s="31">
        <v>44926</v>
      </c>
      <c r="M1826" s="2">
        <f t="shared" si="168"/>
        <v>580</v>
      </c>
      <c r="N1826" s="2">
        <f>IFERROR(VLOOKUP($G1826,'Breakdown Log'!$B$3:$E$940,2,FALSE),0)</f>
        <v>215</v>
      </c>
      <c r="O1826" s="2">
        <f>IFERROR(VLOOKUP($G1826,'Breakdown Log'!$B$3:$E$940,3,FALSE),0)</f>
        <v>365</v>
      </c>
      <c r="P1826" s="2">
        <f t="shared" si="169"/>
        <v>0</v>
      </c>
      <c r="Q1826" s="2">
        <f t="shared" si="170"/>
        <v>0</v>
      </c>
      <c r="R1826" s="38">
        <f t="shared" si="171"/>
        <v>1.6610958904109587</v>
      </c>
      <c r="S1826" s="76">
        <f t="shared" si="172"/>
        <v>2.82</v>
      </c>
      <c r="T1826" s="38">
        <f>2.82/365*N1826+'Breakdown Log'!$H$28*P1826</f>
        <v>1.6610958904109587</v>
      </c>
      <c r="U1826" s="78">
        <f>2.82/365*O1826+'Breakdown Log'!$H$28*Q1826</f>
        <v>2.82</v>
      </c>
    </row>
    <row r="1827" spans="2:21" ht="14.4" customHeight="1" x14ac:dyDescent="0.4">
      <c r="B1827" s="30">
        <f t="shared" si="173"/>
        <v>1826</v>
      </c>
      <c r="C1827" s="2" t="s">
        <v>151</v>
      </c>
      <c r="D1827" s="2" t="s">
        <v>190</v>
      </c>
      <c r="E1827" s="2">
        <v>1113</v>
      </c>
      <c r="F1827" s="2" t="s">
        <v>192</v>
      </c>
      <c r="G1827" s="2">
        <v>2154</v>
      </c>
      <c r="H1827" s="2">
        <v>15</v>
      </c>
      <c r="I1827" s="2" t="s">
        <v>1595</v>
      </c>
      <c r="J1827" s="31">
        <v>42598</v>
      </c>
      <c r="K1827" s="31">
        <v>44347</v>
      </c>
      <c r="L1827" s="31">
        <v>44926</v>
      </c>
      <c r="M1827" s="2">
        <f t="shared" si="168"/>
        <v>580</v>
      </c>
      <c r="N1827" s="2">
        <f>IFERROR(VLOOKUP($G1827,'Breakdown Log'!$B$3:$E$940,2,FALSE),0)</f>
        <v>215</v>
      </c>
      <c r="O1827" s="2">
        <f>IFERROR(VLOOKUP($G1827,'Breakdown Log'!$B$3:$E$940,3,FALSE),0)</f>
        <v>365</v>
      </c>
      <c r="P1827" s="2">
        <f t="shared" si="169"/>
        <v>0</v>
      </c>
      <c r="Q1827" s="2">
        <f t="shared" si="170"/>
        <v>0</v>
      </c>
      <c r="R1827" s="38">
        <f t="shared" si="171"/>
        <v>1.6610958904109587</v>
      </c>
      <c r="S1827" s="76">
        <f t="shared" si="172"/>
        <v>2.82</v>
      </c>
      <c r="T1827" s="38">
        <f>2.82/365*N1827+'Breakdown Log'!$H$28*P1827</f>
        <v>1.6610958904109587</v>
      </c>
      <c r="U1827" s="78">
        <f>2.82/365*O1827+'Breakdown Log'!$H$28*Q1827</f>
        <v>2.82</v>
      </c>
    </row>
    <row r="1828" spans="2:21" ht="14.4" customHeight="1" x14ac:dyDescent="0.4">
      <c r="B1828" s="30">
        <f t="shared" si="173"/>
        <v>1827</v>
      </c>
      <c r="C1828" s="2" t="s">
        <v>151</v>
      </c>
      <c r="D1828" s="2" t="s">
        <v>190</v>
      </c>
      <c r="E1828" s="2">
        <v>1113</v>
      </c>
      <c r="F1828" s="2" t="s">
        <v>192</v>
      </c>
      <c r="G1828" s="2">
        <v>2155</v>
      </c>
      <c r="H1828" s="2">
        <v>16</v>
      </c>
      <c r="I1828" s="2" t="s">
        <v>1603</v>
      </c>
      <c r="J1828" s="31">
        <v>42577</v>
      </c>
      <c r="K1828" s="31">
        <v>44347</v>
      </c>
      <c r="L1828" s="31">
        <v>44926</v>
      </c>
      <c r="M1828" s="2">
        <f t="shared" si="168"/>
        <v>580</v>
      </c>
      <c r="N1828" s="2">
        <f>IFERROR(VLOOKUP($G1828,'Breakdown Log'!$B$3:$E$940,2,FALSE),0)</f>
        <v>0</v>
      </c>
      <c r="O1828" s="2">
        <f>IFERROR(VLOOKUP($G1828,'Breakdown Log'!$B$3:$E$940,3,FALSE),0)</f>
        <v>0</v>
      </c>
      <c r="P1828" s="2">
        <f t="shared" si="169"/>
        <v>215</v>
      </c>
      <c r="Q1828" s="2">
        <f t="shared" si="170"/>
        <v>365</v>
      </c>
      <c r="R1828" s="38">
        <f t="shared" si="171"/>
        <v>1.6610958904109587</v>
      </c>
      <c r="S1828" s="76">
        <f t="shared" si="172"/>
        <v>2.82</v>
      </c>
      <c r="T1828" s="38">
        <f>2.82/365*N1828+'Breakdown Log'!$H$28*P1828</f>
        <v>0</v>
      </c>
      <c r="U1828" s="78">
        <f>2.82/365*O1828+'Breakdown Log'!$H$28*Q1828</f>
        <v>0</v>
      </c>
    </row>
    <row r="1829" spans="2:21" ht="14.4" customHeight="1" x14ac:dyDescent="0.4">
      <c r="B1829" s="30">
        <f t="shared" si="173"/>
        <v>1828</v>
      </c>
      <c r="C1829" s="2" t="s">
        <v>151</v>
      </c>
      <c r="D1829" s="2" t="s">
        <v>190</v>
      </c>
      <c r="E1829" s="2">
        <v>1113</v>
      </c>
      <c r="F1829" s="2" t="s">
        <v>192</v>
      </c>
      <c r="G1829" s="2">
        <v>2156</v>
      </c>
      <c r="H1829" s="2">
        <v>17</v>
      </c>
      <c r="I1829" s="2" t="s">
        <v>1604</v>
      </c>
      <c r="J1829" s="31">
        <v>42577</v>
      </c>
      <c r="K1829" s="31">
        <v>44347</v>
      </c>
      <c r="L1829" s="31">
        <v>44926</v>
      </c>
      <c r="M1829" s="2">
        <f t="shared" si="168"/>
        <v>580</v>
      </c>
      <c r="N1829" s="2">
        <f>IFERROR(VLOOKUP($G1829,'Breakdown Log'!$B$3:$E$940,2,FALSE),0)</f>
        <v>0</v>
      </c>
      <c r="O1829" s="2">
        <f>IFERROR(VLOOKUP($G1829,'Breakdown Log'!$B$3:$E$940,3,FALSE),0)</f>
        <v>0</v>
      </c>
      <c r="P1829" s="2">
        <f t="shared" si="169"/>
        <v>215</v>
      </c>
      <c r="Q1829" s="2">
        <f t="shared" si="170"/>
        <v>365</v>
      </c>
      <c r="R1829" s="38">
        <f t="shared" si="171"/>
        <v>1.6610958904109587</v>
      </c>
      <c r="S1829" s="76">
        <f t="shared" si="172"/>
        <v>2.82</v>
      </c>
      <c r="T1829" s="38">
        <f>2.82/365*N1829+'Breakdown Log'!$H$28*P1829</f>
        <v>0</v>
      </c>
      <c r="U1829" s="78">
        <f>2.82/365*O1829+'Breakdown Log'!$H$28*Q1829</f>
        <v>0</v>
      </c>
    </row>
    <row r="1830" spans="2:21" ht="14.4" customHeight="1" x14ac:dyDescent="0.4">
      <c r="B1830" s="30">
        <f t="shared" si="173"/>
        <v>1829</v>
      </c>
      <c r="C1830" s="2" t="s">
        <v>151</v>
      </c>
      <c r="D1830" s="2" t="s">
        <v>190</v>
      </c>
      <c r="E1830" s="2">
        <v>1113</v>
      </c>
      <c r="F1830" s="2" t="s">
        <v>192</v>
      </c>
      <c r="G1830" s="2">
        <v>2157</v>
      </c>
      <c r="H1830" s="2">
        <v>18</v>
      </c>
      <c r="I1830" s="2" t="s">
        <v>1605</v>
      </c>
      <c r="J1830" s="31">
        <v>42577</v>
      </c>
      <c r="K1830" s="31">
        <v>44347</v>
      </c>
      <c r="L1830" s="31">
        <v>44926</v>
      </c>
      <c r="M1830" s="2">
        <f t="shared" si="168"/>
        <v>580</v>
      </c>
      <c r="N1830" s="2">
        <f>IFERROR(VLOOKUP($G1830,'Breakdown Log'!$B$3:$E$940,2,FALSE),0)</f>
        <v>0</v>
      </c>
      <c r="O1830" s="2">
        <f>IFERROR(VLOOKUP($G1830,'Breakdown Log'!$B$3:$E$940,3,FALSE),0)</f>
        <v>0</v>
      </c>
      <c r="P1830" s="2">
        <f t="shared" si="169"/>
        <v>215</v>
      </c>
      <c r="Q1830" s="2">
        <f t="shared" si="170"/>
        <v>365</v>
      </c>
      <c r="R1830" s="38">
        <f t="shared" si="171"/>
        <v>1.6610958904109587</v>
      </c>
      <c r="S1830" s="76">
        <f t="shared" si="172"/>
        <v>2.82</v>
      </c>
      <c r="T1830" s="38">
        <f>2.82/365*N1830+'Breakdown Log'!$H$28*P1830</f>
        <v>0</v>
      </c>
      <c r="U1830" s="78">
        <f>2.82/365*O1830+'Breakdown Log'!$H$28*Q1830</f>
        <v>0</v>
      </c>
    </row>
    <row r="1831" spans="2:21" ht="14.4" customHeight="1" x14ac:dyDescent="0.4">
      <c r="B1831" s="30">
        <f t="shared" si="173"/>
        <v>1830</v>
      </c>
      <c r="C1831" s="2" t="s">
        <v>518</v>
      </c>
      <c r="D1831" s="2" t="s">
        <v>518</v>
      </c>
      <c r="E1831" s="2">
        <v>1106</v>
      </c>
      <c r="F1831" s="2" t="s">
        <v>1447</v>
      </c>
      <c r="G1831" s="2">
        <v>2158</v>
      </c>
      <c r="H1831" s="2">
        <v>13</v>
      </c>
      <c r="I1831" s="2" t="s">
        <v>1606</v>
      </c>
      <c r="J1831" s="31">
        <v>42470</v>
      </c>
      <c r="K1831" s="31">
        <v>44347</v>
      </c>
      <c r="L1831" s="31">
        <v>44926</v>
      </c>
      <c r="M1831" s="2">
        <f t="shared" si="168"/>
        <v>580</v>
      </c>
      <c r="N1831" s="2">
        <f>IFERROR(VLOOKUP($G1831,'Breakdown Log'!$B$3:$E$940,2,FALSE),0)</f>
        <v>215</v>
      </c>
      <c r="O1831" s="2">
        <f>IFERROR(VLOOKUP($G1831,'Breakdown Log'!$B$3:$E$940,3,FALSE),0)</f>
        <v>365</v>
      </c>
      <c r="P1831" s="2">
        <f t="shared" si="169"/>
        <v>0</v>
      </c>
      <c r="Q1831" s="2">
        <f t="shared" si="170"/>
        <v>0</v>
      </c>
      <c r="R1831" s="38">
        <f t="shared" si="171"/>
        <v>1.6610958904109587</v>
      </c>
      <c r="S1831" s="76">
        <f t="shared" si="172"/>
        <v>2.82</v>
      </c>
      <c r="T1831" s="38">
        <f>2.82/365*N1831+'Breakdown Log'!$H$28*P1831</f>
        <v>1.6610958904109587</v>
      </c>
      <c r="U1831" s="78">
        <f>2.82/365*O1831+'Breakdown Log'!$H$28*Q1831</f>
        <v>2.82</v>
      </c>
    </row>
    <row r="1832" spans="2:21" ht="14.4" customHeight="1" x14ac:dyDescent="0.4">
      <c r="B1832" s="30">
        <f t="shared" si="173"/>
        <v>1831</v>
      </c>
      <c r="C1832" s="2" t="s">
        <v>518</v>
      </c>
      <c r="D1832" s="2" t="s">
        <v>518</v>
      </c>
      <c r="E1832" s="2">
        <v>1106</v>
      </c>
      <c r="F1832" s="2" t="s">
        <v>1447</v>
      </c>
      <c r="G1832" s="2">
        <v>2159</v>
      </c>
      <c r="H1832" s="2">
        <v>14</v>
      </c>
      <c r="I1832" s="2" t="s">
        <v>1607</v>
      </c>
      <c r="J1832" s="31">
        <v>42500</v>
      </c>
      <c r="K1832" s="31">
        <v>44347</v>
      </c>
      <c r="L1832" s="31">
        <v>44926</v>
      </c>
      <c r="M1832" s="2">
        <f t="shared" si="168"/>
        <v>580</v>
      </c>
      <c r="N1832" s="2">
        <f>IFERROR(VLOOKUP($G1832,'Breakdown Log'!$B$3:$E$940,2,FALSE),0)</f>
        <v>0</v>
      </c>
      <c r="O1832" s="2">
        <f>IFERROR(VLOOKUP($G1832,'Breakdown Log'!$B$3:$E$940,3,FALSE),0)</f>
        <v>0</v>
      </c>
      <c r="P1832" s="2">
        <f t="shared" si="169"/>
        <v>215</v>
      </c>
      <c r="Q1832" s="2">
        <f t="shared" si="170"/>
        <v>365</v>
      </c>
      <c r="R1832" s="38">
        <f t="shared" si="171"/>
        <v>1.6610958904109587</v>
      </c>
      <c r="S1832" s="76">
        <f t="shared" si="172"/>
        <v>2.82</v>
      </c>
      <c r="T1832" s="38">
        <f>2.82/365*N1832+'Breakdown Log'!$H$28*P1832</f>
        <v>0</v>
      </c>
      <c r="U1832" s="78">
        <f>2.82/365*O1832+'Breakdown Log'!$H$28*Q1832</f>
        <v>0</v>
      </c>
    </row>
    <row r="1833" spans="2:21" ht="14.4" customHeight="1" x14ac:dyDescent="0.4">
      <c r="B1833" s="30">
        <f t="shared" si="173"/>
        <v>1832</v>
      </c>
      <c r="C1833" s="2" t="s">
        <v>518</v>
      </c>
      <c r="D1833" s="2" t="s">
        <v>518</v>
      </c>
      <c r="E1833" s="2">
        <v>1106</v>
      </c>
      <c r="F1833" s="2" t="s">
        <v>1447</v>
      </c>
      <c r="G1833" s="2">
        <v>2160</v>
      </c>
      <c r="H1833" s="2">
        <v>15</v>
      </c>
      <c r="I1833" s="2" t="s">
        <v>2639</v>
      </c>
      <c r="J1833" s="31">
        <v>42501</v>
      </c>
      <c r="K1833" s="31">
        <v>44347</v>
      </c>
      <c r="L1833" s="31">
        <v>44926</v>
      </c>
      <c r="M1833" s="2">
        <f t="shared" si="168"/>
        <v>580</v>
      </c>
      <c r="N1833" s="2">
        <f>IFERROR(VLOOKUP($G1833,'Breakdown Log'!$B$3:$E$940,2,FALSE),0)</f>
        <v>215</v>
      </c>
      <c r="O1833" s="2">
        <f>IFERROR(VLOOKUP($G1833,'Breakdown Log'!$B$3:$E$940,3,FALSE),0)</f>
        <v>365</v>
      </c>
      <c r="P1833" s="2">
        <f t="shared" si="169"/>
        <v>0</v>
      </c>
      <c r="Q1833" s="2">
        <f t="shared" si="170"/>
        <v>0</v>
      </c>
      <c r="R1833" s="38">
        <f t="shared" si="171"/>
        <v>1.6610958904109587</v>
      </c>
      <c r="S1833" s="76">
        <f t="shared" si="172"/>
        <v>2.82</v>
      </c>
      <c r="T1833" s="38">
        <f>2.82/365*N1833+'Breakdown Log'!$H$28*P1833</f>
        <v>1.6610958904109587</v>
      </c>
      <c r="U1833" s="78">
        <f>2.82/365*O1833+'Breakdown Log'!$H$28*Q1833</f>
        <v>2.82</v>
      </c>
    </row>
    <row r="1834" spans="2:21" ht="14.4" customHeight="1" x14ac:dyDescent="0.4">
      <c r="B1834" s="30">
        <f t="shared" si="173"/>
        <v>1833</v>
      </c>
      <c r="C1834" s="2" t="s">
        <v>36</v>
      </c>
      <c r="D1834" s="2" t="s">
        <v>2637</v>
      </c>
      <c r="E1834" s="2">
        <v>922</v>
      </c>
      <c r="F1834" s="2" t="s">
        <v>1568</v>
      </c>
      <c r="G1834" s="2">
        <v>2161</v>
      </c>
      <c r="H1834" s="2">
        <v>11</v>
      </c>
      <c r="I1834" s="2" t="s">
        <v>2638</v>
      </c>
      <c r="J1834" s="31">
        <v>42496</v>
      </c>
      <c r="K1834" s="31">
        <v>44347</v>
      </c>
      <c r="L1834" s="31">
        <v>44926</v>
      </c>
      <c r="M1834" s="2">
        <f t="shared" si="168"/>
        <v>580</v>
      </c>
      <c r="N1834" s="2">
        <f>IFERROR(VLOOKUP($G1834,'Breakdown Log'!$B$3:$E$940,2,FALSE),0)</f>
        <v>215</v>
      </c>
      <c r="O1834" s="2">
        <f>IFERROR(VLOOKUP($G1834,'Breakdown Log'!$B$3:$E$940,3,FALSE),0)</f>
        <v>365</v>
      </c>
      <c r="P1834" s="2">
        <f t="shared" si="169"/>
        <v>0</v>
      </c>
      <c r="Q1834" s="2">
        <f t="shared" si="170"/>
        <v>0</v>
      </c>
      <c r="R1834" s="38">
        <f t="shared" si="171"/>
        <v>1.6610958904109587</v>
      </c>
      <c r="S1834" s="76">
        <f t="shared" si="172"/>
        <v>2.82</v>
      </c>
      <c r="T1834" s="38">
        <f>2.82/365*N1834+'Breakdown Log'!$H$28*P1834</f>
        <v>1.6610958904109587</v>
      </c>
      <c r="U1834" s="78">
        <f>2.82/365*O1834+'Breakdown Log'!$H$28*Q1834</f>
        <v>2.82</v>
      </c>
    </row>
    <row r="1835" spans="2:21" ht="14.4" customHeight="1" x14ac:dyDescent="0.4">
      <c r="B1835" s="30">
        <f t="shared" si="173"/>
        <v>1834</v>
      </c>
      <c r="C1835" s="2" t="s">
        <v>287</v>
      </c>
      <c r="D1835" s="2" t="s">
        <v>623</v>
      </c>
      <c r="E1835" s="2">
        <v>989</v>
      </c>
      <c r="F1835" s="2" t="s">
        <v>623</v>
      </c>
      <c r="G1835" s="2">
        <v>2162</v>
      </c>
      <c r="H1835" s="2">
        <v>1</v>
      </c>
      <c r="I1835" s="2" t="s">
        <v>793</v>
      </c>
      <c r="J1835" s="31">
        <v>42555</v>
      </c>
      <c r="K1835" s="31">
        <v>44347</v>
      </c>
      <c r="L1835" s="31">
        <v>44926</v>
      </c>
      <c r="M1835" s="2">
        <f t="shared" si="168"/>
        <v>580</v>
      </c>
      <c r="N1835" s="2">
        <f>IFERROR(VLOOKUP($G1835,'Breakdown Log'!$B$3:$E$940,2,FALSE),0)</f>
        <v>0</v>
      </c>
      <c r="O1835" s="2">
        <f>IFERROR(VLOOKUP($G1835,'Breakdown Log'!$B$3:$E$940,3,FALSE),0)</f>
        <v>0</v>
      </c>
      <c r="P1835" s="2">
        <f t="shared" si="169"/>
        <v>215</v>
      </c>
      <c r="Q1835" s="2">
        <f t="shared" si="170"/>
        <v>365</v>
      </c>
      <c r="R1835" s="38">
        <f t="shared" si="171"/>
        <v>1.6610958904109587</v>
      </c>
      <c r="S1835" s="76">
        <f t="shared" si="172"/>
        <v>2.82</v>
      </c>
      <c r="T1835" s="38">
        <f>2.82/365*N1835+'Breakdown Log'!$H$28*P1835</f>
        <v>0</v>
      </c>
      <c r="U1835" s="78">
        <f>2.82/365*O1835+'Breakdown Log'!$H$28*Q1835</f>
        <v>0</v>
      </c>
    </row>
    <row r="1836" spans="2:21" ht="14.4" customHeight="1" x14ac:dyDescent="0.4">
      <c r="B1836" s="30">
        <f t="shared" si="173"/>
        <v>1835</v>
      </c>
      <c r="C1836" s="2" t="s">
        <v>287</v>
      </c>
      <c r="D1836" s="2" t="s">
        <v>623</v>
      </c>
      <c r="E1836" s="2">
        <v>989</v>
      </c>
      <c r="F1836" s="2" t="s">
        <v>623</v>
      </c>
      <c r="G1836" s="2">
        <v>2163</v>
      </c>
      <c r="H1836" s="2">
        <v>2</v>
      </c>
      <c r="I1836" s="2" t="s">
        <v>1608</v>
      </c>
      <c r="J1836" s="31">
        <v>42555</v>
      </c>
      <c r="K1836" s="31">
        <v>44347</v>
      </c>
      <c r="L1836" s="31">
        <v>44926</v>
      </c>
      <c r="M1836" s="2">
        <f t="shared" si="168"/>
        <v>580</v>
      </c>
      <c r="N1836" s="2">
        <f>IFERROR(VLOOKUP($G1836,'Breakdown Log'!$B$3:$E$940,2,FALSE),0)</f>
        <v>0</v>
      </c>
      <c r="O1836" s="2">
        <f>IFERROR(VLOOKUP($G1836,'Breakdown Log'!$B$3:$E$940,3,FALSE),0)</f>
        <v>0</v>
      </c>
      <c r="P1836" s="2">
        <f t="shared" si="169"/>
        <v>215</v>
      </c>
      <c r="Q1836" s="2">
        <f t="shared" si="170"/>
        <v>365</v>
      </c>
      <c r="R1836" s="38">
        <f t="shared" si="171"/>
        <v>1.6610958904109587</v>
      </c>
      <c r="S1836" s="76">
        <f t="shared" si="172"/>
        <v>2.82</v>
      </c>
      <c r="T1836" s="38">
        <f>2.82/365*N1836+'Breakdown Log'!$H$28*P1836</f>
        <v>0</v>
      </c>
      <c r="U1836" s="78">
        <f>2.82/365*O1836+'Breakdown Log'!$H$28*Q1836</f>
        <v>0</v>
      </c>
    </row>
    <row r="1837" spans="2:21" ht="14.4" customHeight="1" x14ac:dyDescent="0.4">
      <c r="B1837" s="30">
        <f t="shared" si="173"/>
        <v>1836</v>
      </c>
      <c r="C1837" s="2" t="s">
        <v>287</v>
      </c>
      <c r="D1837" s="2" t="s">
        <v>623</v>
      </c>
      <c r="E1837" s="2">
        <v>989</v>
      </c>
      <c r="F1837" s="2" t="s">
        <v>623</v>
      </c>
      <c r="G1837" s="2">
        <v>2164</v>
      </c>
      <c r="H1837" s="2">
        <v>3</v>
      </c>
      <c r="I1837" s="2" t="s">
        <v>1609</v>
      </c>
      <c r="J1837" s="31">
        <v>42676</v>
      </c>
      <c r="K1837" s="31">
        <v>44347</v>
      </c>
      <c r="L1837" s="31">
        <v>44926</v>
      </c>
      <c r="M1837" s="2">
        <f t="shared" si="168"/>
        <v>580</v>
      </c>
      <c r="N1837" s="2">
        <f>IFERROR(VLOOKUP($G1837,'Breakdown Log'!$B$3:$E$940,2,FALSE),0)</f>
        <v>0</v>
      </c>
      <c r="O1837" s="2">
        <f>IFERROR(VLOOKUP($G1837,'Breakdown Log'!$B$3:$E$940,3,FALSE),0)</f>
        <v>0</v>
      </c>
      <c r="P1837" s="2">
        <f t="shared" si="169"/>
        <v>215</v>
      </c>
      <c r="Q1837" s="2">
        <f t="shared" si="170"/>
        <v>365</v>
      </c>
      <c r="R1837" s="38">
        <f t="shared" si="171"/>
        <v>1.6610958904109587</v>
      </c>
      <c r="S1837" s="76">
        <f t="shared" si="172"/>
        <v>2.82</v>
      </c>
      <c r="T1837" s="38">
        <f>2.82/365*N1837+'Breakdown Log'!$H$28*P1837</f>
        <v>0</v>
      </c>
      <c r="U1837" s="78">
        <f>2.82/365*O1837+'Breakdown Log'!$H$28*Q1837</f>
        <v>0</v>
      </c>
    </row>
    <row r="1838" spans="2:21" ht="14.4" customHeight="1" x14ac:dyDescent="0.4">
      <c r="B1838" s="30">
        <f t="shared" si="173"/>
        <v>1837</v>
      </c>
      <c r="C1838" s="2" t="s">
        <v>287</v>
      </c>
      <c r="D1838" s="2" t="s">
        <v>623</v>
      </c>
      <c r="E1838" s="2">
        <v>989</v>
      </c>
      <c r="F1838" s="2" t="s">
        <v>623</v>
      </c>
      <c r="G1838" s="2">
        <v>2165</v>
      </c>
      <c r="H1838" s="2">
        <v>4</v>
      </c>
      <c r="I1838" s="2" t="s">
        <v>1610</v>
      </c>
      <c r="J1838" s="31">
        <v>42555</v>
      </c>
      <c r="K1838" s="31">
        <v>44347</v>
      </c>
      <c r="L1838" s="31">
        <v>44926</v>
      </c>
      <c r="M1838" s="2">
        <f t="shared" si="168"/>
        <v>580</v>
      </c>
      <c r="N1838" s="2">
        <f>IFERROR(VLOOKUP($G1838,'Breakdown Log'!$B$3:$E$940,2,FALSE),0)</f>
        <v>0</v>
      </c>
      <c r="O1838" s="2">
        <f>IFERROR(VLOOKUP($G1838,'Breakdown Log'!$B$3:$E$940,3,FALSE),0)</f>
        <v>0</v>
      </c>
      <c r="P1838" s="2">
        <f t="shared" si="169"/>
        <v>215</v>
      </c>
      <c r="Q1838" s="2">
        <f t="shared" si="170"/>
        <v>365</v>
      </c>
      <c r="R1838" s="38">
        <f t="shared" si="171"/>
        <v>1.6610958904109587</v>
      </c>
      <c r="S1838" s="76">
        <f t="shared" si="172"/>
        <v>2.82</v>
      </c>
      <c r="T1838" s="38">
        <f>2.82/365*N1838+'Breakdown Log'!$H$28*P1838</f>
        <v>0</v>
      </c>
      <c r="U1838" s="78">
        <f>2.82/365*O1838+'Breakdown Log'!$H$28*Q1838</f>
        <v>0</v>
      </c>
    </row>
    <row r="1839" spans="2:21" ht="14.4" customHeight="1" x14ac:dyDescent="0.4">
      <c r="B1839" s="30">
        <f t="shared" si="173"/>
        <v>1838</v>
      </c>
      <c r="C1839" s="2" t="s">
        <v>287</v>
      </c>
      <c r="D1839" s="2" t="s">
        <v>623</v>
      </c>
      <c r="E1839" s="2">
        <v>989</v>
      </c>
      <c r="F1839" s="2" t="s">
        <v>623</v>
      </c>
      <c r="G1839" s="2">
        <v>2166</v>
      </c>
      <c r="H1839" s="2">
        <v>5</v>
      </c>
      <c r="I1839" s="2" t="s">
        <v>1611</v>
      </c>
      <c r="J1839" s="31">
        <v>42555</v>
      </c>
      <c r="K1839" s="31">
        <v>44347</v>
      </c>
      <c r="L1839" s="31">
        <v>44926</v>
      </c>
      <c r="M1839" s="2">
        <f t="shared" si="168"/>
        <v>580</v>
      </c>
      <c r="N1839" s="2">
        <f>IFERROR(VLOOKUP($G1839,'Breakdown Log'!$B$3:$E$940,2,FALSE),0)</f>
        <v>0</v>
      </c>
      <c r="O1839" s="2">
        <f>IFERROR(VLOOKUP($G1839,'Breakdown Log'!$B$3:$E$940,3,FALSE),0)</f>
        <v>0</v>
      </c>
      <c r="P1839" s="2">
        <f t="shared" si="169"/>
        <v>215</v>
      </c>
      <c r="Q1839" s="2">
        <f t="shared" si="170"/>
        <v>365</v>
      </c>
      <c r="R1839" s="38">
        <f t="shared" si="171"/>
        <v>1.6610958904109587</v>
      </c>
      <c r="S1839" s="76">
        <f t="shared" si="172"/>
        <v>2.82</v>
      </c>
      <c r="T1839" s="38">
        <f>2.82/365*N1839+'Breakdown Log'!$H$28*P1839</f>
        <v>0</v>
      </c>
      <c r="U1839" s="78">
        <f>2.82/365*O1839+'Breakdown Log'!$H$28*Q1839</f>
        <v>0</v>
      </c>
    </row>
    <row r="1840" spans="2:21" ht="14.4" customHeight="1" x14ac:dyDescent="0.4">
      <c r="B1840" s="30">
        <f t="shared" si="173"/>
        <v>1839</v>
      </c>
      <c r="C1840" s="2" t="s">
        <v>287</v>
      </c>
      <c r="D1840" s="2" t="s">
        <v>623</v>
      </c>
      <c r="E1840" s="2">
        <v>989</v>
      </c>
      <c r="F1840" s="2" t="s">
        <v>623</v>
      </c>
      <c r="G1840" s="2">
        <v>2167</v>
      </c>
      <c r="H1840" s="2">
        <v>6</v>
      </c>
      <c r="I1840" s="2" t="s">
        <v>1612</v>
      </c>
      <c r="J1840" s="31">
        <v>42555</v>
      </c>
      <c r="K1840" s="31">
        <v>44347</v>
      </c>
      <c r="L1840" s="31">
        <v>44926</v>
      </c>
      <c r="M1840" s="2">
        <f t="shared" si="168"/>
        <v>580</v>
      </c>
      <c r="N1840" s="2">
        <f>IFERROR(VLOOKUP($G1840,'Breakdown Log'!$B$3:$E$940,2,FALSE),0)</f>
        <v>0</v>
      </c>
      <c r="O1840" s="2">
        <f>IFERROR(VLOOKUP($G1840,'Breakdown Log'!$B$3:$E$940,3,FALSE),0)</f>
        <v>0</v>
      </c>
      <c r="P1840" s="2">
        <f t="shared" si="169"/>
        <v>215</v>
      </c>
      <c r="Q1840" s="2">
        <f t="shared" si="170"/>
        <v>365</v>
      </c>
      <c r="R1840" s="38">
        <f t="shared" si="171"/>
        <v>1.6610958904109587</v>
      </c>
      <c r="S1840" s="76">
        <f t="shared" si="172"/>
        <v>2.82</v>
      </c>
      <c r="T1840" s="38">
        <f>2.82/365*N1840+'Breakdown Log'!$H$28*P1840</f>
        <v>0</v>
      </c>
      <c r="U1840" s="78">
        <f>2.82/365*O1840+'Breakdown Log'!$H$28*Q1840</f>
        <v>0</v>
      </c>
    </row>
    <row r="1841" spans="2:21" ht="14.4" customHeight="1" x14ac:dyDescent="0.4">
      <c r="B1841" s="30">
        <f t="shared" si="173"/>
        <v>1840</v>
      </c>
      <c r="C1841" s="2" t="s">
        <v>287</v>
      </c>
      <c r="D1841" s="2" t="s">
        <v>623</v>
      </c>
      <c r="E1841" s="2">
        <v>989</v>
      </c>
      <c r="F1841" s="2" t="s">
        <v>623</v>
      </c>
      <c r="G1841" s="2">
        <v>2168</v>
      </c>
      <c r="H1841" s="2">
        <v>7</v>
      </c>
      <c r="I1841" s="2" t="s">
        <v>1613</v>
      </c>
      <c r="J1841" s="31">
        <v>42555</v>
      </c>
      <c r="K1841" s="31">
        <v>44347</v>
      </c>
      <c r="L1841" s="31">
        <v>44926</v>
      </c>
      <c r="M1841" s="2">
        <f t="shared" si="168"/>
        <v>580</v>
      </c>
      <c r="N1841" s="2">
        <f>IFERROR(VLOOKUP($G1841,'Breakdown Log'!$B$3:$E$940,2,FALSE),0)</f>
        <v>215</v>
      </c>
      <c r="O1841" s="2">
        <f>IFERROR(VLOOKUP($G1841,'Breakdown Log'!$B$3:$E$940,3,FALSE),0)</f>
        <v>365</v>
      </c>
      <c r="P1841" s="2">
        <f t="shared" si="169"/>
        <v>0</v>
      </c>
      <c r="Q1841" s="2">
        <f t="shared" si="170"/>
        <v>0</v>
      </c>
      <c r="R1841" s="38">
        <f t="shared" si="171"/>
        <v>1.6610958904109587</v>
      </c>
      <c r="S1841" s="76">
        <f t="shared" si="172"/>
        <v>2.82</v>
      </c>
      <c r="T1841" s="38">
        <f>2.82/365*N1841+'Breakdown Log'!$H$28*P1841</f>
        <v>1.6610958904109587</v>
      </c>
      <c r="U1841" s="78">
        <f>2.82/365*O1841+'Breakdown Log'!$H$28*Q1841</f>
        <v>2.82</v>
      </c>
    </row>
    <row r="1842" spans="2:21" ht="14.4" customHeight="1" x14ac:dyDescent="0.4">
      <c r="B1842" s="30">
        <f t="shared" si="173"/>
        <v>1841</v>
      </c>
      <c r="C1842" s="2" t="s">
        <v>287</v>
      </c>
      <c r="D1842" s="2" t="s">
        <v>623</v>
      </c>
      <c r="E1842" s="2">
        <v>989</v>
      </c>
      <c r="F1842" s="2" t="s">
        <v>623</v>
      </c>
      <c r="G1842" s="2">
        <v>2169</v>
      </c>
      <c r="H1842" s="2">
        <v>8</v>
      </c>
      <c r="I1842" s="2" t="s">
        <v>1614</v>
      </c>
      <c r="J1842" s="31">
        <v>42555</v>
      </c>
      <c r="K1842" s="31">
        <v>44347</v>
      </c>
      <c r="L1842" s="31">
        <v>44926</v>
      </c>
      <c r="M1842" s="2">
        <f t="shared" si="168"/>
        <v>580</v>
      </c>
      <c r="N1842" s="2">
        <f>IFERROR(VLOOKUP($G1842,'Breakdown Log'!$B$3:$E$940,2,FALSE),0)</f>
        <v>0</v>
      </c>
      <c r="O1842" s="2">
        <f>IFERROR(VLOOKUP($G1842,'Breakdown Log'!$B$3:$E$940,3,FALSE),0)</f>
        <v>0</v>
      </c>
      <c r="P1842" s="2">
        <f t="shared" si="169"/>
        <v>215</v>
      </c>
      <c r="Q1842" s="2">
        <f t="shared" si="170"/>
        <v>365</v>
      </c>
      <c r="R1842" s="38">
        <f t="shared" si="171"/>
        <v>1.6610958904109587</v>
      </c>
      <c r="S1842" s="76">
        <f t="shared" si="172"/>
        <v>2.82</v>
      </c>
      <c r="T1842" s="38">
        <f>2.82/365*N1842+'Breakdown Log'!$H$28*P1842</f>
        <v>0</v>
      </c>
      <c r="U1842" s="78">
        <f>2.82/365*O1842+'Breakdown Log'!$H$28*Q1842</f>
        <v>0</v>
      </c>
    </row>
    <row r="1843" spans="2:21" ht="14.4" customHeight="1" x14ac:dyDescent="0.4">
      <c r="B1843" s="30">
        <f t="shared" si="173"/>
        <v>1842</v>
      </c>
      <c r="C1843" s="2" t="s">
        <v>287</v>
      </c>
      <c r="D1843" s="2" t="s">
        <v>623</v>
      </c>
      <c r="E1843" s="2">
        <v>989</v>
      </c>
      <c r="F1843" s="2" t="s">
        <v>623</v>
      </c>
      <c r="G1843" s="2">
        <v>2170</v>
      </c>
      <c r="H1843" s="2">
        <v>9</v>
      </c>
      <c r="I1843" s="2" t="s">
        <v>1325</v>
      </c>
      <c r="J1843" s="31">
        <v>42555</v>
      </c>
      <c r="K1843" s="31">
        <v>44347</v>
      </c>
      <c r="L1843" s="31">
        <v>44926</v>
      </c>
      <c r="M1843" s="2">
        <f t="shared" si="168"/>
        <v>580</v>
      </c>
      <c r="N1843" s="2">
        <f>IFERROR(VLOOKUP($G1843,'Breakdown Log'!$B$3:$E$940,2,FALSE),0)</f>
        <v>0</v>
      </c>
      <c r="O1843" s="2">
        <f>IFERROR(VLOOKUP($G1843,'Breakdown Log'!$B$3:$E$940,3,FALSE),0)</f>
        <v>0</v>
      </c>
      <c r="P1843" s="2">
        <f t="shared" si="169"/>
        <v>215</v>
      </c>
      <c r="Q1843" s="2">
        <f t="shared" si="170"/>
        <v>365</v>
      </c>
      <c r="R1843" s="38">
        <f t="shared" si="171"/>
        <v>1.6610958904109587</v>
      </c>
      <c r="S1843" s="76">
        <f t="shared" si="172"/>
        <v>2.82</v>
      </c>
      <c r="T1843" s="38">
        <f>2.82/365*N1843+'Breakdown Log'!$H$28*P1843</f>
        <v>0</v>
      </c>
      <c r="U1843" s="78">
        <f>2.82/365*O1843+'Breakdown Log'!$H$28*Q1843</f>
        <v>0</v>
      </c>
    </row>
    <row r="1844" spans="2:21" ht="14.4" customHeight="1" x14ac:dyDescent="0.4">
      <c r="B1844" s="30">
        <f t="shared" si="173"/>
        <v>1843</v>
      </c>
      <c r="C1844" s="2" t="s">
        <v>287</v>
      </c>
      <c r="D1844" s="2" t="s">
        <v>623</v>
      </c>
      <c r="E1844" s="2">
        <v>989</v>
      </c>
      <c r="F1844" s="2" t="s">
        <v>623</v>
      </c>
      <c r="G1844" s="2">
        <v>2171</v>
      </c>
      <c r="H1844" s="2">
        <v>10</v>
      </c>
      <c r="I1844" s="2" t="s">
        <v>1615</v>
      </c>
      <c r="J1844" s="31">
        <v>42555</v>
      </c>
      <c r="K1844" s="31">
        <v>44347</v>
      </c>
      <c r="L1844" s="31">
        <v>44926</v>
      </c>
      <c r="M1844" s="2">
        <f t="shared" si="168"/>
        <v>580</v>
      </c>
      <c r="N1844" s="2">
        <f>IFERROR(VLOOKUP($G1844,'Breakdown Log'!$B$3:$E$940,2,FALSE),0)</f>
        <v>0</v>
      </c>
      <c r="O1844" s="2">
        <f>IFERROR(VLOOKUP($G1844,'Breakdown Log'!$B$3:$E$940,3,FALSE),0)</f>
        <v>0</v>
      </c>
      <c r="P1844" s="2">
        <f t="shared" si="169"/>
        <v>215</v>
      </c>
      <c r="Q1844" s="2">
        <f t="shared" si="170"/>
        <v>365</v>
      </c>
      <c r="R1844" s="38">
        <f t="shared" si="171"/>
        <v>1.6610958904109587</v>
      </c>
      <c r="S1844" s="76">
        <f t="shared" si="172"/>
        <v>2.82</v>
      </c>
      <c r="T1844" s="38">
        <f>2.82/365*N1844+'Breakdown Log'!$H$28*P1844</f>
        <v>0</v>
      </c>
      <c r="U1844" s="78">
        <f>2.82/365*O1844+'Breakdown Log'!$H$28*Q1844</f>
        <v>0</v>
      </c>
    </row>
    <row r="1845" spans="2:21" ht="14.4" customHeight="1" x14ac:dyDescent="0.4">
      <c r="B1845" s="30">
        <f t="shared" si="173"/>
        <v>1844</v>
      </c>
      <c r="C1845" s="2" t="s">
        <v>287</v>
      </c>
      <c r="D1845" s="2" t="s">
        <v>623</v>
      </c>
      <c r="E1845" s="2">
        <v>989</v>
      </c>
      <c r="F1845" s="2" t="s">
        <v>623</v>
      </c>
      <c r="G1845" s="2">
        <v>2172</v>
      </c>
      <c r="H1845" s="2">
        <v>11</v>
      </c>
      <c r="I1845" s="2" t="s">
        <v>1616</v>
      </c>
      <c r="J1845" s="31">
        <v>42555</v>
      </c>
      <c r="K1845" s="31">
        <v>44347</v>
      </c>
      <c r="L1845" s="31">
        <v>44926</v>
      </c>
      <c r="M1845" s="2">
        <f t="shared" si="168"/>
        <v>580</v>
      </c>
      <c r="N1845" s="2">
        <f>IFERROR(VLOOKUP($G1845,'Breakdown Log'!$B$3:$E$940,2,FALSE),0)</f>
        <v>215</v>
      </c>
      <c r="O1845" s="2">
        <f>IFERROR(VLOOKUP($G1845,'Breakdown Log'!$B$3:$E$940,3,FALSE),0)</f>
        <v>365</v>
      </c>
      <c r="P1845" s="2">
        <f t="shared" si="169"/>
        <v>0</v>
      </c>
      <c r="Q1845" s="2">
        <f t="shared" si="170"/>
        <v>0</v>
      </c>
      <c r="R1845" s="38">
        <f t="shared" si="171"/>
        <v>1.6610958904109587</v>
      </c>
      <c r="S1845" s="76">
        <f t="shared" si="172"/>
        <v>2.82</v>
      </c>
      <c r="T1845" s="38">
        <f>2.82/365*N1845+'Breakdown Log'!$H$28*P1845</f>
        <v>1.6610958904109587</v>
      </c>
      <c r="U1845" s="78">
        <f>2.82/365*O1845+'Breakdown Log'!$H$28*Q1845</f>
        <v>2.82</v>
      </c>
    </row>
    <row r="1846" spans="2:21" ht="14.4" customHeight="1" x14ac:dyDescent="0.4">
      <c r="B1846" s="30">
        <f t="shared" si="173"/>
        <v>1845</v>
      </c>
      <c r="C1846" s="2" t="s">
        <v>287</v>
      </c>
      <c r="D1846" s="2" t="s">
        <v>623</v>
      </c>
      <c r="E1846" s="2">
        <v>989</v>
      </c>
      <c r="F1846" s="2" t="s">
        <v>623</v>
      </c>
      <c r="G1846" s="2">
        <v>2173</v>
      </c>
      <c r="H1846" s="2">
        <v>12</v>
      </c>
      <c r="I1846" s="2" t="s">
        <v>1617</v>
      </c>
      <c r="J1846" s="31">
        <v>42558</v>
      </c>
      <c r="K1846" s="31">
        <v>44347</v>
      </c>
      <c r="L1846" s="31">
        <v>44926</v>
      </c>
      <c r="M1846" s="2">
        <f t="shared" si="168"/>
        <v>580</v>
      </c>
      <c r="N1846" s="2">
        <f>IFERROR(VLOOKUP($G1846,'Breakdown Log'!$B$3:$E$940,2,FALSE),0)</f>
        <v>0</v>
      </c>
      <c r="O1846" s="2">
        <f>IFERROR(VLOOKUP($G1846,'Breakdown Log'!$B$3:$E$940,3,FALSE),0)</f>
        <v>0</v>
      </c>
      <c r="P1846" s="2">
        <f t="shared" si="169"/>
        <v>215</v>
      </c>
      <c r="Q1846" s="2">
        <f t="shared" si="170"/>
        <v>365</v>
      </c>
      <c r="R1846" s="38">
        <f t="shared" si="171"/>
        <v>1.6610958904109587</v>
      </c>
      <c r="S1846" s="76">
        <f t="shared" si="172"/>
        <v>2.82</v>
      </c>
      <c r="T1846" s="38">
        <f>2.82/365*N1846+'Breakdown Log'!$H$28*P1846</f>
        <v>0</v>
      </c>
      <c r="U1846" s="78">
        <f>2.82/365*O1846+'Breakdown Log'!$H$28*Q1846</f>
        <v>0</v>
      </c>
    </row>
    <row r="1847" spans="2:21" ht="14.4" customHeight="1" x14ac:dyDescent="0.4">
      <c r="B1847" s="30">
        <f t="shared" si="173"/>
        <v>1846</v>
      </c>
      <c r="C1847" s="2" t="s">
        <v>287</v>
      </c>
      <c r="D1847" s="2" t="s">
        <v>623</v>
      </c>
      <c r="E1847" s="2">
        <v>989</v>
      </c>
      <c r="F1847" s="2" t="s">
        <v>623</v>
      </c>
      <c r="G1847" s="2">
        <v>2174</v>
      </c>
      <c r="H1847" s="2">
        <v>13</v>
      </c>
      <c r="I1847" s="2" t="s">
        <v>1618</v>
      </c>
      <c r="J1847" s="31">
        <v>42558</v>
      </c>
      <c r="K1847" s="31">
        <v>44347</v>
      </c>
      <c r="L1847" s="31">
        <v>44926</v>
      </c>
      <c r="M1847" s="2">
        <f t="shared" si="168"/>
        <v>580</v>
      </c>
      <c r="N1847" s="2">
        <f>IFERROR(VLOOKUP($G1847,'Breakdown Log'!$B$3:$E$940,2,FALSE),0)</f>
        <v>0</v>
      </c>
      <c r="O1847" s="2">
        <f>IFERROR(VLOOKUP($G1847,'Breakdown Log'!$B$3:$E$940,3,FALSE),0)</f>
        <v>0</v>
      </c>
      <c r="P1847" s="2">
        <f t="shared" si="169"/>
        <v>215</v>
      </c>
      <c r="Q1847" s="2">
        <f t="shared" si="170"/>
        <v>365</v>
      </c>
      <c r="R1847" s="38">
        <f t="shared" si="171"/>
        <v>1.6610958904109587</v>
      </c>
      <c r="S1847" s="76">
        <f t="shared" si="172"/>
        <v>2.82</v>
      </c>
      <c r="T1847" s="38">
        <f>2.82/365*N1847+'Breakdown Log'!$H$28*P1847</f>
        <v>0</v>
      </c>
      <c r="U1847" s="78">
        <f>2.82/365*O1847+'Breakdown Log'!$H$28*Q1847</f>
        <v>0</v>
      </c>
    </row>
    <row r="1848" spans="2:21" ht="14.4" customHeight="1" x14ac:dyDescent="0.4">
      <c r="B1848" s="30">
        <f t="shared" si="173"/>
        <v>1847</v>
      </c>
      <c r="C1848" s="2" t="s">
        <v>287</v>
      </c>
      <c r="D1848" s="2" t="s">
        <v>623</v>
      </c>
      <c r="E1848" s="2">
        <v>989</v>
      </c>
      <c r="F1848" s="2" t="s">
        <v>623</v>
      </c>
      <c r="G1848" s="2">
        <v>2175</v>
      </c>
      <c r="H1848" s="2">
        <v>14</v>
      </c>
      <c r="I1848" s="2" t="s">
        <v>1619</v>
      </c>
      <c r="J1848" s="31">
        <v>42558</v>
      </c>
      <c r="K1848" s="31">
        <v>44347</v>
      </c>
      <c r="L1848" s="31">
        <v>44926</v>
      </c>
      <c r="M1848" s="2">
        <f t="shared" si="168"/>
        <v>580</v>
      </c>
      <c r="N1848" s="2">
        <f>IFERROR(VLOOKUP($G1848,'Breakdown Log'!$B$3:$E$940,2,FALSE),0)</f>
        <v>0</v>
      </c>
      <c r="O1848" s="2">
        <f>IFERROR(VLOOKUP($G1848,'Breakdown Log'!$B$3:$E$940,3,FALSE),0)</f>
        <v>0</v>
      </c>
      <c r="P1848" s="2">
        <f t="shared" si="169"/>
        <v>215</v>
      </c>
      <c r="Q1848" s="2">
        <f t="shared" si="170"/>
        <v>365</v>
      </c>
      <c r="R1848" s="38">
        <f t="shared" si="171"/>
        <v>1.6610958904109587</v>
      </c>
      <c r="S1848" s="76">
        <f t="shared" si="172"/>
        <v>2.82</v>
      </c>
      <c r="T1848" s="38">
        <f>2.82/365*N1848+'Breakdown Log'!$H$28*P1848</f>
        <v>0</v>
      </c>
      <c r="U1848" s="78">
        <f>2.82/365*O1848+'Breakdown Log'!$H$28*Q1848</f>
        <v>0</v>
      </c>
    </row>
    <row r="1849" spans="2:21" ht="14.4" customHeight="1" x14ac:dyDescent="0.4">
      <c r="B1849" s="30">
        <f t="shared" si="173"/>
        <v>1848</v>
      </c>
      <c r="C1849" s="2" t="s">
        <v>287</v>
      </c>
      <c r="D1849" s="2" t="s">
        <v>623</v>
      </c>
      <c r="E1849" s="2">
        <v>989</v>
      </c>
      <c r="F1849" s="2" t="s">
        <v>623</v>
      </c>
      <c r="G1849" s="2">
        <v>2176</v>
      </c>
      <c r="H1849" s="2">
        <v>15</v>
      </c>
      <c r="I1849" s="2" t="s">
        <v>1620</v>
      </c>
      <c r="J1849" s="31">
        <v>42558</v>
      </c>
      <c r="K1849" s="31">
        <v>44347</v>
      </c>
      <c r="L1849" s="31">
        <v>44926</v>
      </c>
      <c r="M1849" s="2">
        <f t="shared" si="168"/>
        <v>580</v>
      </c>
      <c r="N1849" s="2">
        <f>IFERROR(VLOOKUP($G1849,'Breakdown Log'!$B$3:$E$940,2,FALSE),0)</f>
        <v>0</v>
      </c>
      <c r="O1849" s="2">
        <f>IFERROR(VLOOKUP($G1849,'Breakdown Log'!$B$3:$E$940,3,FALSE),0)</f>
        <v>0</v>
      </c>
      <c r="P1849" s="2">
        <f t="shared" si="169"/>
        <v>215</v>
      </c>
      <c r="Q1849" s="2">
        <f t="shared" si="170"/>
        <v>365</v>
      </c>
      <c r="R1849" s="38">
        <f t="shared" si="171"/>
        <v>1.6610958904109587</v>
      </c>
      <c r="S1849" s="76">
        <f t="shared" si="172"/>
        <v>2.82</v>
      </c>
      <c r="T1849" s="38">
        <f>2.82/365*N1849+'Breakdown Log'!$H$28*P1849</f>
        <v>0</v>
      </c>
      <c r="U1849" s="78">
        <f>2.82/365*O1849+'Breakdown Log'!$H$28*Q1849</f>
        <v>0</v>
      </c>
    </row>
    <row r="1850" spans="2:21" ht="14.4" customHeight="1" x14ac:dyDescent="0.4">
      <c r="B1850" s="30">
        <f t="shared" si="173"/>
        <v>1849</v>
      </c>
      <c r="C1850" s="2" t="s">
        <v>287</v>
      </c>
      <c r="D1850" s="2" t="s">
        <v>623</v>
      </c>
      <c r="E1850" s="2">
        <v>989</v>
      </c>
      <c r="F1850" s="2" t="s">
        <v>623</v>
      </c>
      <c r="G1850" s="2">
        <v>2177</v>
      </c>
      <c r="H1850" s="2">
        <v>16</v>
      </c>
      <c r="I1850" s="2" t="s">
        <v>1437</v>
      </c>
      <c r="J1850" s="31">
        <v>42644</v>
      </c>
      <c r="K1850" s="31">
        <v>44347</v>
      </c>
      <c r="L1850" s="31">
        <v>44926</v>
      </c>
      <c r="M1850" s="2">
        <f t="shared" si="168"/>
        <v>580</v>
      </c>
      <c r="N1850" s="2">
        <f>IFERROR(VLOOKUP($G1850,'Breakdown Log'!$B$3:$E$940,2,FALSE),0)</f>
        <v>0</v>
      </c>
      <c r="O1850" s="2">
        <f>IFERROR(VLOOKUP($G1850,'Breakdown Log'!$B$3:$E$940,3,FALSE),0)</f>
        <v>0</v>
      </c>
      <c r="P1850" s="2">
        <f t="shared" si="169"/>
        <v>215</v>
      </c>
      <c r="Q1850" s="2">
        <f t="shared" si="170"/>
        <v>365</v>
      </c>
      <c r="R1850" s="38">
        <f t="shared" si="171"/>
        <v>1.6610958904109587</v>
      </c>
      <c r="S1850" s="76">
        <f t="shared" si="172"/>
        <v>2.82</v>
      </c>
      <c r="T1850" s="38">
        <f>2.82/365*N1850+'Breakdown Log'!$H$28*P1850</f>
        <v>0</v>
      </c>
      <c r="U1850" s="78">
        <f>2.82/365*O1850+'Breakdown Log'!$H$28*Q1850</f>
        <v>0</v>
      </c>
    </row>
    <row r="1851" spans="2:21" ht="14.4" customHeight="1" x14ac:dyDescent="0.4">
      <c r="B1851" s="30">
        <f t="shared" si="173"/>
        <v>1850</v>
      </c>
      <c r="C1851" s="2" t="s">
        <v>287</v>
      </c>
      <c r="D1851" s="2" t="s">
        <v>623</v>
      </c>
      <c r="E1851" s="2">
        <v>989</v>
      </c>
      <c r="F1851" s="2" t="s">
        <v>623</v>
      </c>
      <c r="G1851" s="2">
        <v>2178</v>
      </c>
      <c r="H1851" s="2">
        <v>17</v>
      </c>
      <c r="I1851" s="2" t="s">
        <v>1621</v>
      </c>
      <c r="J1851" s="31">
        <v>42592</v>
      </c>
      <c r="K1851" s="31">
        <v>44347</v>
      </c>
      <c r="L1851" s="31">
        <v>44926</v>
      </c>
      <c r="M1851" s="2">
        <f t="shared" si="168"/>
        <v>580</v>
      </c>
      <c r="N1851" s="2">
        <f>IFERROR(VLOOKUP($G1851,'Breakdown Log'!$B$3:$E$940,2,FALSE),0)</f>
        <v>0</v>
      </c>
      <c r="O1851" s="2">
        <f>IFERROR(VLOOKUP($G1851,'Breakdown Log'!$B$3:$E$940,3,FALSE),0)</f>
        <v>0</v>
      </c>
      <c r="P1851" s="2">
        <f t="shared" si="169"/>
        <v>215</v>
      </c>
      <c r="Q1851" s="2">
        <f t="shared" si="170"/>
        <v>365</v>
      </c>
      <c r="R1851" s="38">
        <f t="shared" si="171"/>
        <v>1.6610958904109587</v>
      </c>
      <c r="S1851" s="76">
        <f t="shared" si="172"/>
        <v>2.82</v>
      </c>
      <c r="T1851" s="38">
        <f>2.82/365*N1851+'Breakdown Log'!$H$28*P1851</f>
        <v>0</v>
      </c>
      <c r="U1851" s="78">
        <f>2.82/365*O1851+'Breakdown Log'!$H$28*Q1851</f>
        <v>0</v>
      </c>
    </row>
    <row r="1852" spans="2:21" ht="14.4" customHeight="1" x14ac:dyDescent="0.4">
      <c r="B1852" s="30">
        <f t="shared" si="173"/>
        <v>1851</v>
      </c>
      <c r="C1852" s="2" t="s">
        <v>287</v>
      </c>
      <c r="D1852" s="2" t="s">
        <v>623</v>
      </c>
      <c r="E1852" s="2">
        <v>989</v>
      </c>
      <c r="F1852" s="2" t="s">
        <v>623</v>
      </c>
      <c r="G1852" s="2">
        <v>2179</v>
      </c>
      <c r="H1852" s="2">
        <v>18</v>
      </c>
      <c r="I1852" s="2" t="s">
        <v>1622</v>
      </c>
      <c r="J1852" s="31">
        <v>42558</v>
      </c>
      <c r="K1852" s="31">
        <v>44347</v>
      </c>
      <c r="L1852" s="31">
        <v>44926</v>
      </c>
      <c r="M1852" s="2">
        <f t="shared" si="168"/>
        <v>580</v>
      </c>
      <c r="N1852" s="2">
        <f>IFERROR(VLOOKUP($G1852,'Breakdown Log'!$B$3:$E$940,2,FALSE),0)</f>
        <v>0</v>
      </c>
      <c r="O1852" s="2">
        <f>IFERROR(VLOOKUP($G1852,'Breakdown Log'!$B$3:$E$940,3,FALSE),0)</f>
        <v>0</v>
      </c>
      <c r="P1852" s="2">
        <f t="shared" si="169"/>
        <v>215</v>
      </c>
      <c r="Q1852" s="2">
        <f t="shared" si="170"/>
        <v>365</v>
      </c>
      <c r="R1852" s="38">
        <f t="shared" si="171"/>
        <v>1.6610958904109587</v>
      </c>
      <c r="S1852" s="76">
        <f t="shared" si="172"/>
        <v>2.82</v>
      </c>
      <c r="T1852" s="38">
        <f>2.82/365*N1852+'Breakdown Log'!$H$28*P1852</f>
        <v>0</v>
      </c>
      <c r="U1852" s="78">
        <f>2.82/365*O1852+'Breakdown Log'!$H$28*Q1852</f>
        <v>0</v>
      </c>
    </row>
    <row r="1853" spans="2:21" ht="14.4" customHeight="1" x14ac:dyDescent="0.4">
      <c r="B1853" s="30">
        <f t="shared" si="173"/>
        <v>1852</v>
      </c>
      <c r="C1853" s="2" t="s">
        <v>287</v>
      </c>
      <c r="D1853" s="2" t="s">
        <v>623</v>
      </c>
      <c r="E1853" s="2">
        <v>989</v>
      </c>
      <c r="F1853" s="2" t="s">
        <v>623</v>
      </c>
      <c r="G1853" s="2">
        <v>2180</v>
      </c>
      <c r="H1853" s="2">
        <v>19</v>
      </c>
      <c r="I1853" s="2" t="s">
        <v>567</v>
      </c>
      <c r="J1853" s="31">
        <v>42592</v>
      </c>
      <c r="K1853" s="31">
        <v>44347</v>
      </c>
      <c r="L1853" s="31">
        <v>44926</v>
      </c>
      <c r="M1853" s="2">
        <f t="shared" si="168"/>
        <v>580</v>
      </c>
      <c r="N1853" s="2">
        <f>IFERROR(VLOOKUP($G1853,'Breakdown Log'!$B$3:$E$940,2,FALSE),0)</f>
        <v>0</v>
      </c>
      <c r="O1853" s="2">
        <f>IFERROR(VLOOKUP($G1853,'Breakdown Log'!$B$3:$E$940,3,FALSE),0)</f>
        <v>0</v>
      </c>
      <c r="P1853" s="2">
        <f t="shared" si="169"/>
        <v>215</v>
      </c>
      <c r="Q1853" s="2">
        <f t="shared" si="170"/>
        <v>365</v>
      </c>
      <c r="R1853" s="38">
        <f t="shared" si="171"/>
        <v>1.6610958904109587</v>
      </c>
      <c r="S1853" s="76">
        <f t="shared" si="172"/>
        <v>2.82</v>
      </c>
      <c r="T1853" s="38">
        <f>2.82/365*N1853+'Breakdown Log'!$H$28*P1853</f>
        <v>0</v>
      </c>
      <c r="U1853" s="78">
        <f>2.82/365*O1853+'Breakdown Log'!$H$28*Q1853</f>
        <v>0</v>
      </c>
    </row>
    <row r="1854" spans="2:21" ht="14.4" customHeight="1" x14ac:dyDescent="0.4">
      <c r="B1854" s="30">
        <f t="shared" si="173"/>
        <v>1853</v>
      </c>
      <c r="C1854" s="2" t="s">
        <v>287</v>
      </c>
      <c r="D1854" s="2" t="s">
        <v>623</v>
      </c>
      <c r="E1854" s="2">
        <v>989</v>
      </c>
      <c r="F1854" s="2" t="s">
        <v>623</v>
      </c>
      <c r="G1854" s="2">
        <v>2181</v>
      </c>
      <c r="H1854" s="2">
        <v>20</v>
      </c>
      <c r="I1854" s="2" t="s">
        <v>1623</v>
      </c>
      <c r="J1854" s="31">
        <v>42558</v>
      </c>
      <c r="K1854" s="31">
        <v>44347</v>
      </c>
      <c r="L1854" s="31">
        <v>44926</v>
      </c>
      <c r="M1854" s="2">
        <f t="shared" si="168"/>
        <v>580</v>
      </c>
      <c r="N1854" s="2">
        <f>IFERROR(VLOOKUP($G1854,'Breakdown Log'!$B$3:$E$940,2,FALSE),0)</f>
        <v>0</v>
      </c>
      <c r="O1854" s="2">
        <f>IFERROR(VLOOKUP($G1854,'Breakdown Log'!$B$3:$E$940,3,FALSE),0)</f>
        <v>0</v>
      </c>
      <c r="P1854" s="2">
        <f t="shared" si="169"/>
        <v>215</v>
      </c>
      <c r="Q1854" s="2">
        <f t="shared" si="170"/>
        <v>365</v>
      </c>
      <c r="R1854" s="38">
        <f t="shared" si="171"/>
        <v>1.6610958904109587</v>
      </c>
      <c r="S1854" s="76">
        <f t="shared" si="172"/>
        <v>2.82</v>
      </c>
      <c r="T1854" s="38">
        <f>2.82/365*N1854+'Breakdown Log'!$H$28*P1854</f>
        <v>0</v>
      </c>
      <c r="U1854" s="78">
        <f>2.82/365*O1854+'Breakdown Log'!$H$28*Q1854</f>
        <v>0</v>
      </c>
    </row>
    <row r="1855" spans="2:21" ht="14.4" customHeight="1" x14ac:dyDescent="0.4">
      <c r="B1855" s="30">
        <f t="shared" si="173"/>
        <v>1854</v>
      </c>
      <c r="C1855" s="2" t="s">
        <v>36</v>
      </c>
      <c r="D1855" s="2" t="s">
        <v>67</v>
      </c>
      <c r="E1855" s="2">
        <v>928</v>
      </c>
      <c r="F1855" s="2" t="s">
        <v>67</v>
      </c>
      <c r="G1855" s="2">
        <v>2182</v>
      </c>
      <c r="H1855" s="2">
        <v>49</v>
      </c>
      <c r="I1855" s="2" t="s">
        <v>1624</v>
      </c>
      <c r="J1855" s="31">
        <v>42402</v>
      </c>
      <c r="K1855" s="31">
        <v>44347</v>
      </c>
      <c r="L1855" s="31">
        <v>44926</v>
      </c>
      <c r="M1855" s="2">
        <f t="shared" si="168"/>
        <v>580</v>
      </c>
      <c r="N1855" s="2">
        <f>IFERROR(VLOOKUP($G1855,'Breakdown Log'!$B$3:$E$940,2,FALSE),0)</f>
        <v>0</v>
      </c>
      <c r="O1855" s="2">
        <f>IFERROR(VLOOKUP($G1855,'Breakdown Log'!$B$3:$E$940,3,FALSE),0)</f>
        <v>0</v>
      </c>
      <c r="P1855" s="2">
        <f t="shared" si="169"/>
        <v>215</v>
      </c>
      <c r="Q1855" s="2">
        <f t="shared" si="170"/>
        <v>365</v>
      </c>
      <c r="R1855" s="38">
        <f t="shared" si="171"/>
        <v>1.6610958904109587</v>
      </c>
      <c r="S1855" s="76">
        <f t="shared" si="172"/>
        <v>2.82</v>
      </c>
      <c r="T1855" s="38">
        <f>2.82/365*N1855+'Breakdown Log'!$H$28*P1855</f>
        <v>0</v>
      </c>
      <c r="U1855" s="78">
        <f>2.82/365*O1855+'Breakdown Log'!$H$28*Q1855</f>
        <v>0</v>
      </c>
    </row>
    <row r="1856" spans="2:21" ht="14.4" customHeight="1" x14ac:dyDescent="0.4">
      <c r="B1856" s="30">
        <f t="shared" si="173"/>
        <v>1855</v>
      </c>
      <c r="C1856" s="2" t="s">
        <v>2599</v>
      </c>
      <c r="D1856" s="2" t="s">
        <v>1350</v>
      </c>
      <c r="E1856" s="2">
        <v>1101</v>
      </c>
      <c r="F1856" s="2" t="s">
        <v>1351</v>
      </c>
      <c r="G1856" s="2">
        <v>2183</v>
      </c>
      <c r="H1856" s="2">
        <v>21</v>
      </c>
      <c r="I1856" s="2" t="s">
        <v>1625</v>
      </c>
      <c r="J1856" s="31">
        <v>42449</v>
      </c>
      <c r="K1856" s="31">
        <v>44347</v>
      </c>
      <c r="L1856" s="31">
        <v>44926</v>
      </c>
      <c r="M1856" s="2">
        <f t="shared" si="168"/>
        <v>580</v>
      </c>
      <c r="N1856" s="2">
        <f>IFERROR(VLOOKUP($G1856,'Breakdown Log'!$B$3:$E$940,2,FALSE),0)</f>
        <v>0</v>
      </c>
      <c r="O1856" s="2">
        <f>IFERROR(VLOOKUP($G1856,'Breakdown Log'!$B$3:$E$940,3,FALSE),0)</f>
        <v>0</v>
      </c>
      <c r="P1856" s="2">
        <f t="shared" si="169"/>
        <v>215</v>
      </c>
      <c r="Q1856" s="2">
        <f t="shared" si="170"/>
        <v>365</v>
      </c>
      <c r="R1856" s="38">
        <f t="shared" si="171"/>
        <v>1.6610958904109587</v>
      </c>
      <c r="S1856" s="76">
        <f t="shared" si="172"/>
        <v>2.82</v>
      </c>
      <c r="T1856" s="38">
        <f>2.82/365*N1856+'Breakdown Log'!$H$28*P1856</f>
        <v>0</v>
      </c>
      <c r="U1856" s="78">
        <f>2.82/365*O1856+'Breakdown Log'!$H$28*Q1856</f>
        <v>0</v>
      </c>
    </row>
    <row r="1857" spans="2:21" ht="14.4" customHeight="1" x14ac:dyDescent="0.4">
      <c r="B1857" s="30">
        <f t="shared" si="173"/>
        <v>1856</v>
      </c>
      <c r="C1857" s="2" t="s">
        <v>2599</v>
      </c>
      <c r="D1857" s="2" t="s">
        <v>1350</v>
      </c>
      <c r="E1857" s="2">
        <v>1101</v>
      </c>
      <c r="F1857" s="2" t="s">
        <v>1351</v>
      </c>
      <c r="G1857" s="2">
        <v>2184</v>
      </c>
      <c r="H1857" s="2">
        <v>22</v>
      </c>
      <c r="I1857" s="2" t="s">
        <v>1626</v>
      </c>
      <c r="J1857" s="31">
        <v>42592</v>
      </c>
      <c r="K1857" s="31">
        <v>44347</v>
      </c>
      <c r="L1857" s="31">
        <v>44926</v>
      </c>
      <c r="M1857" s="2">
        <f t="shared" si="168"/>
        <v>580</v>
      </c>
      <c r="N1857" s="2">
        <f>IFERROR(VLOOKUP($G1857,'Breakdown Log'!$B$3:$E$940,2,FALSE),0)</f>
        <v>215</v>
      </c>
      <c r="O1857" s="2">
        <f>IFERROR(VLOOKUP($G1857,'Breakdown Log'!$B$3:$E$940,3,FALSE),0)</f>
        <v>365</v>
      </c>
      <c r="P1857" s="2">
        <f t="shared" si="169"/>
        <v>0</v>
      </c>
      <c r="Q1857" s="2">
        <f t="shared" si="170"/>
        <v>0</v>
      </c>
      <c r="R1857" s="38">
        <f t="shared" si="171"/>
        <v>1.6610958904109587</v>
      </c>
      <c r="S1857" s="76">
        <f t="shared" si="172"/>
        <v>2.82</v>
      </c>
      <c r="T1857" s="38">
        <f>2.82/365*N1857+'Breakdown Log'!$H$28*P1857</f>
        <v>1.6610958904109587</v>
      </c>
      <c r="U1857" s="78">
        <f>2.82/365*O1857+'Breakdown Log'!$H$28*Q1857</f>
        <v>2.82</v>
      </c>
    </row>
    <row r="1858" spans="2:21" ht="14.4" customHeight="1" x14ac:dyDescent="0.4">
      <c r="B1858" s="30">
        <f t="shared" si="173"/>
        <v>1857</v>
      </c>
      <c r="C1858" s="2" t="s">
        <v>2599</v>
      </c>
      <c r="D1858" s="2" t="s">
        <v>1344</v>
      </c>
      <c r="E1858" s="2">
        <v>1102</v>
      </c>
      <c r="F1858" s="2" t="s">
        <v>1344</v>
      </c>
      <c r="G1858" s="2">
        <v>2185</v>
      </c>
      <c r="H1858" s="2">
        <v>27</v>
      </c>
      <c r="I1858" s="2" t="s">
        <v>111</v>
      </c>
      <c r="J1858" s="31">
        <v>42485</v>
      </c>
      <c r="K1858" s="31">
        <v>44347</v>
      </c>
      <c r="L1858" s="31">
        <v>44926</v>
      </c>
      <c r="M1858" s="2">
        <f t="shared" ref="M1858:M1921" si="174">IFERROR(L1858-K1858+1,0)</f>
        <v>580</v>
      </c>
      <c r="N1858" s="2">
        <f>IFERROR(VLOOKUP($G1858,'Breakdown Log'!$B$3:$E$940,2,FALSE),0)</f>
        <v>0</v>
      </c>
      <c r="O1858" s="2">
        <f>IFERROR(VLOOKUP($G1858,'Breakdown Log'!$B$3:$E$940,3,FALSE),0)</f>
        <v>0</v>
      </c>
      <c r="P1858" s="2">
        <f t="shared" si="169"/>
        <v>215</v>
      </c>
      <c r="Q1858" s="2">
        <f t="shared" si="170"/>
        <v>365</v>
      </c>
      <c r="R1858" s="38">
        <f t="shared" si="171"/>
        <v>1.6610958904109587</v>
      </c>
      <c r="S1858" s="76">
        <f t="shared" si="172"/>
        <v>2.82</v>
      </c>
      <c r="T1858" s="38">
        <f>2.82/365*N1858+'Breakdown Log'!$H$28*P1858</f>
        <v>0</v>
      </c>
      <c r="U1858" s="78">
        <f>2.82/365*O1858+'Breakdown Log'!$H$28*Q1858</f>
        <v>0</v>
      </c>
    </row>
    <row r="1859" spans="2:21" ht="14.4" customHeight="1" x14ac:dyDescent="0.4">
      <c r="B1859" s="30">
        <f t="shared" si="173"/>
        <v>1858</v>
      </c>
      <c r="C1859" s="2" t="s">
        <v>2599</v>
      </c>
      <c r="D1859" s="2" t="s">
        <v>1344</v>
      </c>
      <c r="E1859" s="2">
        <v>1102</v>
      </c>
      <c r="F1859" s="2" t="s">
        <v>1344</v>
      </c>
      <c r="G1859" s="2">
        <v>2186</v>
      </c>
      <c r="H1859" s="2">
        <v>28</v>
      </c>
      <c r="I1859" s="2" t="s">
        <v>1627</v>
      </c>
      <c r="J1859" s="31">
        <v>42485</v>
      </c>
      <c r="K1859" s="31">
        <v>44347</v>
      </c>
      <c r="L1859" s="31">
        <v>44926</v>
      </c>
      <c r="M1859" s="2">
        <f t="shared" si="174"/>
        <v>580</v>
      </c>
      <c r="N1859" s="2">
        <f>IFERROR(VLOOKUP($G1859,'Breakdown Log'!$B$3:$E$940,2,FALSE),0)</f>
        <v>0</v>
      </c>
      <c r="O1859" s="2">
        <f>IFERROR(VLOOKUP($G1859,'Breakdown Log'!$B$3:$E$940,3,FALSE),0)</f>
        <v>0</v>
      </c>
      <c r="P1859" s="2">
        <f t="shared" ref="P1859:P1922" si="175">DATE(2021,12,31)-DATE(2021,5,31)+1-N1859</f>
        <v>215</v>
      </c>
      <c r="Q1859" s="2">
        <f t="shared" ref="Q1859:Q1922" si="176">365-O1859</f>
        <v>365</v>
      </c>
      <c r="R1859" s="38">
        <f t="shared" ref="R1859:R1922" si="177">2.82/365*215</f>
        <v>1.6610958904109587</v>
      </c>
      <c r="S1859" s="76">
        <f t="shared" ref="S1859:S1922" si="178">2.82/365*365</f>
        <v>2.82</v>
      </c>
      <c r="T1859" s="38">
        <f>2.82/365*N1859+'Breakdown Log'!$H$28*P1859</f>
        <v>0</v>
      </c>
      <c r="U1859" s="78">
        <f>2.82/365*O1859+'Breakdown Log'!$H$28*Q1859</f>
        <v>0</v>
      </c>
    </row>
    <row r="1860" spans="2:21" ht="14.4" customHeight="1" x14ac:dyDescent="0.4">
      <c r="B1860" s="30">
        <f t="shared" ref="B1860:B1923" si="179">B1859+1</f>
        <v>1859</v>
      </c>
      <c r="C1860" s="2" t="s">
        <v>2599</v>
      </c>
      <c r="D1860" s="2" t="s">
        <v>1344</v>
      </c>
      <c r="E1860" s="2">
        <v>1102</v>
      </c>
      <c r="F1860" s="2" t="s">
        <v>1344</v>
      </c>
      <c r="G1860" s="2">
        <v>2187</v>
      </c>
      <c r="H1860" s="2">
        <v>29</v>
      </c>
      <c r="I1860" s="2" t="s">
        <v>1571</v>
      </c>
      <c r="J1860" s="31">
        <v>42485</v>
      </c>
      <c r="K1860" s="31">
        <v>44347</v>
      </c>
      <c r="L1860" s="31">
        <v>44926</v>
      </c>
      <c r="M1860" s="2">
        <f t="shared" si="174"/>
        <v>580</v>
      </c>
      <c r="N1860" s="2">
        <f>IFERROR(VLOOKUP($G1860,'Breakdown Log'!$B$3:$E$940,2,FALSE),0)</f>
        <v>0</v>
      </c>
      <c r="O1860" s="2">
        <f>IFERROR(VLOOKUP($G1860,'Breakdown Log'!$B$3:$E$940,3,FALSE),0)</f>
        <v>0</v>
      </c>
      <c r="P1860" s="2">
        <f t="shared" si="175"/>
        <v>215</v>
      </c>
      <c r="Q1860" s="2">
        <f t="shared" si="176"/>
        <v>365</v>
      </c>
      <c r="R1860" s="38">
        <f t="shared" si="177"/>
        <v>1.6610958904109587</v>
      </c>
      <c r="S1860" s="76">
        <f t="shared" si="178"/>
        <v>2.82</v>
      </c>
      <c r="T1860" s="38">
        <f>2.82/365*N1860+'Breakdown Log'!$H$28*P1860</f>
        <v>0</v>
      </c>
      <c r="U1860" s="78">
        <f>2.82/365*O1860+'Breakdown Log'!$H$28*Q1860</f>
        <v>0</v>
      </c>
    </row>
    <row r="1861" spans="2:21" ht="14.4" customHeight="1" x14ac:dyDescent="0.4">
      <c r="B1861" s="30">
        <f t="shared" si="179"/>
        <v>1860</v>
      </c>
      <c r="C1861" s="2" t="s">
        <v>2599</v>
      </c>
      <c r="D1861" s="2" t="s">
        <v>1500</v>
      </c>
      <c r="E1861" s="2">
        <v>1108</v>
      </c>
      <c r="F1861" s="2" t="s">
        <v>1501</v>
      </c>
      <c r="G1861" s="2">
        <v>2188</v>
      </c>
      <c r="H1861" s="2">
        <v>16</v>
      </c>
      <c r="I1861" s="2" t="s">
        <v>1628</v>
      </c>
      <c r="J1861" s="31">
        <v>42504</v>
      </c>
      <c r="K1861" s="31">
        <v>44347</v>
      </c>
      <c r="L1861" s="31">
        <v>44926</v>
      </c>
      <c r="M1861" s="2">
        <f t="shared" si="174"/>
        <v>580</v>
      </c>
      <c r="N1861" s="2">
        <f>IFERROR(VLOOKUP($G1861,'Breakdown Log'!$B$3:$E$940,2,FALSE),0)</f>
        <v>0</v>
      </c>
      <c r="O1861" s="2">
        <f>IFERROR(VLOOKUP($G1861,'Breakdown Log'!$B$3:$E$940,3,FALSE),0)</f>
        <v>0</v>
      </c>
      <c r="P1861" s="2">
        <f t="shared" si="175"/>
        <v>215</v>
      </c>
      <c r="Q1861" s="2">
        <f t="shared" si="176"/>
        <v>365</v>
      </c>
      <c r="R1861" s="38">
        <f t="shared" si="177"/>
        <v>1.6610958904109587</v>
      </c>
      <c r="S1861" s="76">
        <f t="shared" si="178"/>
        <v>2.82</v>
      </c>
      <c r="T1861" s="38">
        <f>2.82/365*N1861+'Breakdown Log'!$H$28*P1861</f>
        <v>0</v>
      </c>
      <c r="U1861" s="78">
        <f>2.82/365*O1861+'Breakdown Log'!$H$28*Q1861</f>
        <v>0</v>
      </c>
    </row>
    <row r="1862" spans="2:21" ht="14.4" customHeight="1" x14ac:dyDescent="0.4">
      <c r="B1862" s="30">
        <f t="shared" si="179"/>
        <v>1861</v>
      </c>
      <c r="C1862" s="2" t="s">
        <v>2599</v>
      </c>
      <c r="D1862" s="2" t="s">
        <v>1500</v>
      </c>
      <c r="E1862" s="2">
        <v>1108</v>
      </c>
      <c r="F1862" s="2" t="s">
        <v>1501</v>
      </c>
      <c r="G1862" s="2">
        <v>2189</v>
      </c>
      <c r="H1862" s="2">
        <v>17</v>
      </c>
      <c r="I1862" s="2" t="s">
        <v>1629</v>
      </c>
      <c r="J1862" s="31">
        <v>42504</v>
      </c>
      <c r="K1862" s="31">
        <v>44347</v>
      </c>
      <c r="L1862" s="31">
        <v>44926</v>
      </c>
      <c r="M1862" s="2">
        <f t="shared" si="174"/>
        <v>580</v>
      </c>
      <c r="N1862" s="2">
        <f>IFERROR(VLOOKUP($G1862,'Breakdown Log'!$B$3:$E$940,2,FALSE),0)</f>
        <v>0</v>
      </c>
      <c r="O1862" s="2">
        <f>IFERROR(VLOOKUP($G1862,'Breakdown Log'!$B$3:$E$940,3,FALSE),0)</f>
        <v>0</v>
      </c>
      <c r="P1862" s="2">
        <f t="shared" si="175"/>
        <v>215</v>
      </c>
      <c r="Q1862" s="2">
        <f t="shared" si="176"/>
        <v>365</v>
      </c>
      <c r="R1862" s="38">
        <f t="shared" si="177"/>
        <v>1.6610958904109587</v>
      </c>
      <c r="S1862" s="76">
        <f t="shared" si="178"/>
        <v>2.82</v>
      </c>
      <c r="T1862" s="38">
        <f>2.82/365*N1862+'Breakdown Log'!$H$28*P1862</f>
        <v>0</v>
      </c>
      <c r="U1862" s="78">
        <f>2.82/365*O1862+'Breakdown Log'!$H$28*Q1862</f>
        <v>0</v>
      </c>
    </row>
    <row r="1863" spans="2:21" ht="14.4" customHeight="1" x14ac:dyDescent="0.4">
      <c r="B1863" s="30">
        <f t="shared" si="179"/>
        <v>1862</v>
      </c>
      <c r="C1863" s="2" t="s">
        <v>2599</v>
      </c>
      <c r="D1863" s="2" t="s">
        <v>1500</v>
      </c>
      <c r="E1863" s="2">
        <v>1108</v>
      </c>
      <c r="F1863" s="2" t="s">
        <v>1501</v>
      </c>
      <c r="G1863" s="2">
        <v>2190</v>
      </c>
      <c r="H1863" s="2">
        <v>18</v>
      </c>
      <c r="I1863" s="2" t="s">
        <v>451</v>
      </c>
      <c r="J1863" s="31">
        <v>42504</v>
      </c>
      <c r="K1863" s="31">
        <v>44347</v>
      </c>
      <c r="L1863" s="31">
        <v>44926</v>
      </c>
      <c r="M1863" s="2">
        <f t="shared" si="174"/>
        <v>580</v>
      </c>
      <c r="N1863" s="2">
        <f>IFERROR(VLOOKUP($G1863,'Breakdown Log'!$B$3:$E$940,2,FALSE),0)</f>
        <v>215</v>
      </c>
      <c r="O1863" s="2">
        <f>IFERROR(VLOOKUP($G1863,'Breakdown Log'!$B$3:$E$940,3,FALSE),0)</f>
        <v>365</v>
      </c>
      <c r="P1863" s="2">
        <f t="shared" si="175"/>
        <v>0</v>
      </c>
      <c r="Q1863" s="2">
        <f t="shared" si="176"/>
        <v>0</v>
      </c>
      <c r="R1863" s="38">
        <f t="shared" si="177"/>
        <v>1.6610958904109587</v>
      </c>
      <c r="S1863" s="76">
        <f t="shared" si="178"/>
        <v>2.82</v>
      </c>
      <c r="T1863" s="38">
        <f>2.82/365*N1863+'Breakdown Log'!$H$28*P1863</f>
        <v>1.6610958904109587</v>
      </c>
      <c r="U1863" s="78">
        <f>2.82/365*O1863+'Breakdown Log'!$H$28*Q1863</f>
        <v>2.82</v>
      </c>
    </row>
    <row r="1864" spans="2:21" ht="14.4" customHeight="1" x14ac:dyDescent="0.4">
      <c r="B1864" s="30">
        <f t="shared" si="179"/>
        <v>1863</v>
      </c>
      <c r="C1864" s="2" t="s">
        <v>2599</v>
      </c>
      <c r="D1864" s="2" t="s">
        <v>1500</v>
      </c>
      <c r="E1864" s="2">
        <v>1108</v>
      </c>
      <c r="F1864" s="2" t="s">
        <v>1501</v>
      </c>
      <c r="G1864" s="2">
        <v>2191</v>
      </c>
      <c r="H1864" s="2">
        <v>19</v>
      </c>
      <c r="I1864" s="2" t="s">
        <v>83</v>
      </c>
      <c r="J1864" s="31">
        <v>42504</v>
      </c>
      <c r="K1864" s="31">
        <v>44347</v>
      </c>
      <c r="L1864" s="31">
        <v>44926</v>
      </c>
      <c r="M1864" s="2">
        <f t="shared" si="174"/>
        <v>580</v>
      </c>
      <c r="N1864" s="2">
        <f>IFERROR(VLOOKUP($G1864,'Breakdown Log'!$B$3:$E$940,2,FALSE),0)</f>
        <v>66</v>
      </c>
      <c r="O1864" s="2">
        <f>IFERROR(VLOOKUP($G1864,'Breakdown Log'!$B$3:$E$940,3,FALSE),0)</f>
        <v>0</v>
      </c>
      <c r="P1864" s="2">
        <f t="shared" si="175"/>
        <v>149</v>
      </c>
      <c r="Q1864" s="2">
        <f t="shared" si="176"/>
        <v>365</v>
      </c>
      <c r="R1864" s="38">
        <f t="shared" si="177"/>
        <v>1.6610958904109587</v>
      </c>
      <c r="S1864" s="76">
        <f t="shared" si="178"/>
        <v>2.82</v>
      </c>
      <c r="T1864" s="38">
        <f>2.82/365*N1864+'Breakdown Log'!$H$28*P1864</f>
        <v>0.50991780821917798</v>
      </c>
      <c r="U1864" s="78">
        <f>2.82/365*O1864+'Breakdown Log'!$H$28*Q1864</f>
        <v>0</v>
      </c>
    </row>
    <row r="1865" spans="2:21" ht="14.4" customHeight="1" x14ac:dyDescent="0.4">
      <c r="B1865" s="30">
        <f t="shared" si="179"/>
        <v>1864</v>
      </c>
      <c r="C1865" s="2" t="s">
        <v>2599</v>
      </c>
      <c r="D1865" s="2" t="s">
        <v>1500</v>
      </c>
      <c r="E1865" s="2">
        <v>1108</v>
      </c>
      <c r="F1865" s="2" t="s">
        <v>1501</v>
      </c>
      <c r="G1865" s="2">
        <v>2192</v>
      </c>
      <c r="H1865" s="2">
        <v>20</v>
      </c>
      <c r="I1865" s="2" t="s">
        <v>1630</v>
      </c>
      <c r="J1865" s="31">
        <v>42504</v>
      </c>
      <c r="K1865" s="31">
        <v>44347</v>
      </c>
      <c r="L1865" s="31">
        <v>44926</v>
      </c>
      <c r="M1865" s="2">
        <f t="shared" si="174"/>
        <v>580</v>
      </c>
      <c r="N1865" s="2">
        <f>IFERROR(VLOOKUP($G1865,'Breakdown Log'!$B$3:$E$940,2,FALSE),0)</f>
        <v>0</v>
      </c>
      <c r="O1865" s="2">
        <f>IFERROR(VLOOKUP($G1865,'Breakdown Log'!$B$3:$E$940,3,FALSE),0)</f>
        <v>0</v>
      </c>
      <c r="P1865" s="2">
        <f t="shared" si="175"/>
        <v>215</v>
      </c>
      <c r="Q1865" s="2">
        <f t="shared" si="176"/>
        <v>365</v>
      </c>
      <c r="R1865" s="38">
        <f t="shared" si="177"/>
        <v>1.6610958904109587</v>
      </c>
      <c r="S1865" s="76">
        <f t="shared" si="178"/>
        <v>2.82</v>
      </c>
      <c r="T1865" s="38">
        <f>2.82/365*N1865+'Breakdown Log'!$H$28*P1865</f>
        <v>0</v>
      </c>
      <c r="U1865" s="78">
        <f>2.82/365*O1865+'Breakdown Log'!$H$28*Q1865</f>
        <v>0</v>
      </c>
    </row>
    <row r="1866" spans="2:21" ht="14.4" customHeight="1" x14ac:dyDescent="0.4">
      <c r="B1866" s="30">
        <f t="shared" si="179"/>
        <v>1865</v>
      </c>
      <c r="C1866" s="2" t="s">
        <v>2599</v>
      </c>
      <c r="D1866" s="2" t="s">
        <v>1500</v>
      </c>
      <c r="E1866" s="2">
        <v>1108</v>
      </c>
      <c r="F1866" s="2" t="s">
        <v>1501</v>
      </c>
      <c r="G1866" s="2">
        <v>2193</v>
      </c>
      <c r="H1866" s="2">
        <v>21</v>
      </c>
      <c r="I1866" s="2" t="s">
        <v>1631</v>
      </c>
      <c r="J1866" s="31">
        <v>42541</v>
      </c>
      <c r="K1866" s="31">
        <v>44347</v>
      </c>
      <c r="L1866" s="31">
        <v>44926</v>
      </c>
      <c r="M1866" s="2">
        <f t="shared" si="174"/>
        <v>580</v>
      </c>
      <c r="N1866" s="2">
        <f>IFERROR(VLOOKUP($G1866,'Breakdown Log'!$B$3:$E$940,2,FALSE),0)</f>
        <v>0</v>
      </c>
      <c r="O1866" s="2">
        <f>IFERROR(VLOOKUP($G1866,'Breakdown Log'!$B$3:$E$940,3,FALSE),0)</f>
        <v>0</v>
      </c>
      <c r="P1866" s="2">
        <f t="shared" si="175"/>
        <v>215</v>
      </c>
      <c r="Q1866" s="2">
        <f t="shared" si="176"/>
        <v>365</v>
      </c>
      <c r="R1866" s="38">
        <f t="shared" si="177"/>
        <v>1.6610958904109587</v>
      </c>
      <c r="S1866" s="76">
        <f t="shared" si="178"/>
        <v>2.82</v>
      </c>
      <c r="T1866" s="38">
        <f>2.82/365*N1866+'Breakdown Log'!$H$28*P1866</f>
        <v>0</v>
      </c>
      <c r="U1866" s="78">
        <f>2.82/365*O1866+'Breakdown Log'!$H$28*Q1866</f>
        <v>0</v>
      </c>
    </row>
    <row r="1867" spans="2:21" ht="14.4" customHeight="1" x14ac:dyDescent="0.4">
      <c r="B1867" s="30">
        <f t="shared" si="179"/>
        <v>1866</v>
      </c>
      <c r="C1867" s="2" t="s">
        <v>2599</v>
      </c>
      <c r="D1867" s="2" t="s">
        <v>1500</v>
      </c>
      <c r="E1867" s="2">
        <v>1108</v>
      </c>
      <c r="F1867" s="2" t="s">
        <v>1501</v>
      </c>
      <c r="G1867" s="2">
        <v>2194</v>
      </c>
      <c r="H1867" s="2">
        <v>22</v>
      </c>
      <c r="I1867" s="2" t="s">
        <v>1632</v>
      </c>
      <c r="J1867" s="31">
        <v>42541</v>
      </c>
      <c r="K1867" s="31">
        <v>44347</v>
      </c>
      <c r="L1867" s="31">
        <v>44926</v>
      </c>
      <c r="M1867" s="2">
        <f t="shared" si="174"/>
        <v>580</v>
      </c>
      <c r="N1867" s="2">
        <f>IFERROR(VLOOKUP($G1867,'Breakdown Log'!$B$3:$E$940,2,FALSE),0)</f>
        <v>0</v>
      </c>
      <c r="O1867" s="2">
        <f>IFERROR(VLOOKUP($G1867,'Breakdown Log'!$B$3:$E$940,3,FALSE),0)</f>
        <v>0</v>
      </c>
      <c r="P1867" s="2">
        <f t="shared" si="175"/>
        <v>215</v>
      </c>
      <c r="Q1867" s="2">
        <f t="shared" si="176"/>
        <v>365</v>
      </c>
      <c r="R1867" s="38">
        <f t="shared" si="177"/>
        <v>1.6610958904109587</v>
      </c>
      <c r="S1867" s="76">
        <f t="shared" si="178"/>
        <v>2.82</v>
      </c>
      <c r="T1867" s="38">
        <f>2.82/365*N1867+'Breakdown Log'!$H$28*P1867</f>
        <v>0</v>
      </c>
      <c r="U1867" s="78">
        <f>2.82/365*O1867+'Breakdown Log'!$H$28*Q1867</f>
        <v>0</v>
      </c>
    </row>
    <row r="1868" spans="2:21" ht="14.4" customHeight="1" x14ac:dyDescent="0.4">
      <c r="B1868" s="30">
        <f t="shared" si="179"/>
        <v>1867</v>
      </c>
      <c r="C1868" s="2" t="s">
        <v>2599</v>
      </c>
      <c r="D1868" s="2" t="s">
        <v>1500</v>
      </c>
      <c r="E1868" s="2">
        <v>1108</v>
      </c>
      <c r="F1868" s="2" t="s">
        <v>1501</v>
      </c>
      <c r="G1868" s="2">
        <v>2195</v>
      </c>
      <c r="H1868" s="2">
        <v>23</v>
      </c>
      <c r="I1868" s="2" t="s">
        <v>585</v>
      </c>
      <c r="J1868" s="31">
        <v>42696</v>
      </c>
      <c r="K1868" s="31">
        <v>44347</v>
      </c>
      <c r="L1868" s="31">
        <v>44926</v>
      </c>
      <c r="M1868" s="2">
        <f t="shared" si="174"/>
        <v>580</v>
      </c>
      <c r="N1868" s="2">
        <f>IFERROR(VLOOKUP($G1868,'Breakdown Log'!$B$3:$E$940,2,FALSE),0)</f>
        <v>0</v>
      </c>
      <c r="O1868" s="2">
        <f>IFERROR(VLOOKUP($G1868,'Breakdown Log'!$B$3:$E$940,3,FALSE),0)</f>
        <v>0</v>
      </c>
      <c r="P1868" s="2">
        <f t="shared" si="175"/>
        <v>215</v>
      </c>
      <c r="Q1868" s="2">
        <f t="shared" si="176"/>
        <v>365</v>
      </c>
      <c r="R1868" s="38">
        <f t="shared" si="177"/>
        <v>1.6610958904109587</v>
      </c>
      <c r="S1868" s="76">
        <f t="shared" si="178"/>
        <v>2.82</v>
      </c>
      <c r="T1868" s="38">
        <f>2.82/365*N1868+'Breakdown Log'!$H$28*P1868</f>
        <v>0</v>
      </c>
      <c r="U1868" s="78">
        <f>2.82/365*O1868+'Breakdown Log'!$H$28*Q1868</f>
        <v>0</v>
      </c>
    </row>
    <row r="1869" spans="2:21" ht="14.4" customHeight="1" x14ac:dyDescent="0.4">
      <c r="B1869" s="30">
        <f t="shared" si="179"/>
        <v>1868</v>
      </c>
      <c r="C1869" s="2" t="s">
        <v>2599</v>
      </c>
      <c r="D1869" s="2" t="s">
        <v>1500</v>
      </c>
      <c r="E1869" s="2">
        <v>1108</v>
      </c>
      <c r="F1869" s="2" t="s">
        <v>1501</v>
      </c>
      <c r="G1869" s="2">
        <v>2196</v>
      </c>
      <c r="H1869" s="2">
        <v>24</v>
      </c>
      <c r="I1869" s="2" t="s">
        <v>111</v>
      </c>
      <c r="J1869" s="31">
        <v>42705</v>
      </c>
      <c r="K1869" s="31">
        <v>44347</v>
      </c>
      <c r="L1869" s="31">
        <v>44926</v>
      </c>
      <c r="M1869" s="2">
        <f t="shared" si="174"/>
        <v>580</v>
      </c>
      <c r="N1869" s="2">
        <f>IFERROR(VLOOKUP($G1869,'Breakdown Log'!$B$3:$E$940,2,FALSE),0)</f>
        <v>0</v>
      </c>
      <c r="O1869" s="2">
        <f>IFERROR(VLOOKUP($G1869,'Breakdown Log'!$B$3:$E$940,3,FALSE),0)</f>
        <v>0</v>
      </c>
      <c r="P1869" s="2">
        <f t="shared" si="175"/>
        <v>215</v>
      </c>
      <c r="Q1869" s="2">
        <f t="shared" si="176"/>
        <v>365</v>
      </c>
      <c r="R1869" s="38">
        <f t="shared" si="177"/>
        <v>1.6610958904109587</v>
      </c>
      <c r="S1869" s="76">
        <f t="shared" si="178"/>
        <v>2.82</v>
      </c>
      <c r="T1869" s="38">
        <f>2.82/365*N1869+'Breakdown Log'!$H$28*P1869</f>
        <v>0</v>
      </c>
      <c r="U1869" s="78">
        <f>2.82/365*O1869+'Breakdown Log'!$H$28*Q1869</f>
        <v>0</v>
      </c>
    </row>
    <row r="1870" spans="2:21" ht="14.4" customHeight="1" x14ac:dyDescent="0.4">
      <c r="B1870" s="30">
        <f t="shared" si="179"/>
        <v>1869</v>
      </c>
      <c r="C1870" s="2" t="s">
        <v>2599</v>
      </c>
      <c r="D1870" s="2" t="s">
        <v>1500</v>
      </c>
      <c r="E1870" s="2">
        <v>1108</v>
      </c>
      <c r="F1870" s="2" t="s">
        <v>1501</v>
      </c>
      <c r="G1870" s="2">
        <v>2197</v>
      </c>
      <c r="H1870" s="2">
        <v>25</v>
      </c>
      <c r="I1870" s="2" t="s">
        <v>1633</v>
      </c>
      <c r="J1870" s="31">
        <v>42541</v>
      </c>
      <c r="K1870" s="31">
        <v>44347</v>
      </c>
      <c r="L1870" s="31">
        <v>44926</v>
      </c>
      <c r="M1870" s="2">
        <f t="shared" si="174"/>
        <v>580</v>
      </c>
      <c r="N1870" s="2">
        <f>IFERROR(VLOOKUP($G1870,'Breakdown Log'!$B$3:$E$940,2,FALSE),0)</f>
        <v>0</v>
      </c>
      <c r="O1870" s="2">
        <f>IFERROR(VLOOKUP($G1870,'Breakdown Log'!$B$3:$E$940,3,FALSE),0)</f>
        <v>0</v>
      </c>
      <c r="P1870" s="2">
        <f t="shared" si="175"/>
        <v>215</v>
      </c>
      <c r="Q1870" s="2">
        <f t="shared" si="176"/>
        <v>365</v>
      </c>
      <c r="R1870" s="38">
        <f t="shared" si="177"/>
        <v>1.6610958904109587</v>
      </c>
      <c r="S1870" s="76">
        <f t="shared" si="178"/>
        <v>2.82</v>
      </c>
      <c r="T1870" s="38">
        <f>2.82/365*N1870+'Breakdown Log'!$H$28*P1870</f>
        <v>0</v>
      </c>
      <c r="U1870" s="78">
        <f>2.82/365*O1870+'Breakdown Log'!$H$28*Q1870</f>
        <v>0</v>
      </c>
    </row>
    <row r="1871" spans="2:21" ht="14.4" customHeight="1" x14ac:dyDescent="0.4">
      <c r="B1871" s="30">
        <f t="shared" si="179"/>
        <v>1870</v>
      </c>
      <c r="C1871" s="2" t="s">
        <v>2599</v>
      </c>
      <c r="D1871" s="2" t="s">
        <v>1500</v>
      </c>
      <c r="E1871" s="2">
        <v>1108</v>
      </c>
      <c r="F1871" s="2" t="s">
        <v>1501</v>
      </c>
      <c r="G1871" s="2">
        <v>2198</v>
      </c>
      <c r="H1871" s="2">
        <v>26</v>
      </c>
      <c r="I1871" s="2" t="s">
        <v>1634</v>
      </c>
      <c r="J1871" s="31">
        <v>42795</v>
      </c>
      <c r="K1871" s="31">
        <v>44347</v>
      </c>
      <c r="L1871" s="31">
        <v>44926</v>
      </c>
      <c r="M1871" s="2">
        <f t="shared" si="174"/>
        <v>580</v>
      </c>
      <c r="N1871" s="2">
        <f>IFERROR(VLOOKUP($G1871,'Breakdown Log'!$B$3:$E$940,2,FALSE),0)</f>
        <v>0</v>
      </c>
      <c r="O1871" s="2">
        <f>IFERROR(VLOOKUP($G1871,'Breakdown Log'!$B$3:$E$940,3,FALSE),0)</f>
        <v>0</v>
      </c>
      <c r="P1871" s="2">
        <f t="shared" si="175"/>
        <v>215</v>
      </c>
      <c r="Q1871" s="2">
        <f t="shared" si="176"/>
        <v>365</v>
      </c>
      <c r="R1871" s="38">
        <f t="shared" si="177"/>
        <v>1.6610958904109587</v>
      </c>
      <c r="S1871" s="76">
        <f t="shared" si="178"/>
        <v>2.82</v>
      </c>
      <c r="T1871" s="38">
        <f>2.82/365*N1871+'Breakdown Log'!$H$28*P1871</f>
        <v>0</v>
      </c>
      <c r="U1871" s="78">
        <f>2.82/365*O1871+'Breakdown Log'!$H$28*Q1871</f>
        <v>0</v>
      </c>
    </row>
    <row r="1872" spans="2:21" ht="14.4" customHeight="1" x14ac:dyDescent="0.4">
      <c r="B1872" s="30">
        <f t="shared" si="179"/>
        <v>1871</v>
      </c>
      <c r="C1872" s="2" t="s">
        <v>2599</v>
      </c>
      <c r="D1872" s="2" t="s">
        <v>1500</v>
      </c>
      <c r="E1872" s="2">
        <v>1108</v>
      </c>
      <c r="F1872" s="2" t="s">
        <v>1501</v>
      </c>
      <c r="G1872" s="2">
        <v>2199</v>
      </c>
      <c r="H1872" s="2">
        <v>27</v>
      </c>
      <c r="I1872" s="2" t="s">
        <v>1503</v>
      </c>
      <c r="J1872" s="31">
        <v>42919</v>
      </c>
      <c r="K1872" s="31">
        <v>44347</v>
      </c>
      <c r="L1872" s="31">
        <v>44926</v>
      </c>
      <c r="M1872" s="2">
        <f t="shared" si="174"/>
        <v>580</v>
      </c>
      <c r="N1872" s="2">
        <f>IFERROR(VLOOKUP($G1872,'Breakdown Log'!$B$3:$E$940,2,FALSE),0)</f>
        <v>0</v>
      </c>
      <c r="O1872" s="2">
        <f>IFERROR(VLOOKUP($G1872,'Breakdown Log'!$B$3:$E$940,3,FALSE),0)</f>
        <v>0</v>
      </c>
      <c r="P1872" s="2">
        <f t="shared" si="175"/>
        <v>215</v>
      </c>
      <c r="Q1872" s="2">
        <f t="shared" si="176"/>
        <v>365</v>
      </c>
      <c r="R1872" s="38">
        <f t="shared" si="177"/>
        <v>1.6610958904109587</v>
      </c>
      <c r="S1872" s="76">
        <f t="shared" si="178"/>
        <v>2.82</v>
      </c>
      <c r="T1872" s="38">
        <f>2.82/365*N1872+'Breakdown Log'!$H$28*P1872</f>
        <v>0</v>
      </c>
      <c r="U1872" s="78">
        <f>2.82/365*O1872+'Breakdown Log'!$H$28*Q1872</f>
        <v>0</v>
      </c>
    </row>
    <row r="1873" spans="2:21" ht="14.4" customHeight="1" x14ac:dyDescent="0.4">
      <c r="B1873" s="30">
        <f t="shared" si="179"/>
        <v>1872</v>
      </c>
      <c r="C1873" s="2" t="s">
        <v>2599</v>
      </c>
      <c r="D1873" s="2" t="s">
        <v>1500</v>
      </c>
      <c r="E1873" s="2">
        <v>1108</v>
      </c>
      <c r="F1873" s="2" t="s">
        <v>1501</v>
      </c>
      <c r="G1873" s="2">
        <v>2200</v>
      </c>
      <c r="H1873" s="2">
        <v>28</v>
      </c>
      <c r="I1873" s="2" t="s">
        <v>643</v>
      </c>
      <c r="J1873" s="31">
        <v>42919</v>
      </c>
      <c r="K1873" s="31">
        <v>44347</v>
      </c>
      <c r="L1873" s="31">
        <v>44926</v>
      </c>
      <c r="M1873" s="2">
        <f t="shared" si="174"/>
        <v>580</v>
      </c>
      <c r="N1873" s="2">
        <f>IFERROR(VLOOKUP($G1873,'Breakdown Log'!$B$3:$E$940,2,FALSE),0)</f>
        <v>116</v>
      </c>
      <c r="O1873" s="2">
        <f>IFERROR(VLOOKUP($G1873,'Breakdown Log'!$B$3:$E$940,3,FALSE),0)</f>
        <v>0</v>
      </c>
      <c r="P1873" s="2">
        <f t="shared" si="175"/>
        <v>99</v>
      </c>
      <c r="Q1873" s="2">
        <f t="shared" si="176"/>
        <v>365</v>
      </c>
      <c r="R1873" s="38">
        <f t="shared" si="177"/>
        <v>1.6610958904109587</v>
      </c>
      <c r="S1873" s="76">
        <f t="shared" si="178"/>
        <v>2.82</v>
      </c>
      <c r="T1873" s="38">
        <f>2.82/365*N1873+'Breakdown Log'!$H$28*P1873</f>
        <v>0.89621917808219165</v>
      </c>
      <c r="U1873" s="78">
        <f>2.82/365*O1873+'Breakdown Log'!$H$28*Q1873</f>
        <v>0</v>
      </c>
    </row>
    <row r="1874" spans="2:21" ht="14.4" customHeight="1" x14ac:dyDescent="0.4">
      <c r="B1874" s="30">
        <f t="shared" si="179"/>
        <v>1873</v>
      </c>
      <c r="C1874" s="2" t="s">
        <v>2599</v>
      </c>
      <c r="D1874" s="2" t="s">
        <v>1500</v>
      </c>
      <c r="E1874" s="2">
        <v>1108</v>
      </c>
      <c r="F1874" s="2" t="s">
        <v>1501</v>
      </c>
      <c r="G1874" s="2">
        <v>2201</v>
      </c>
      <c r="H1874" s="2">
        <v>29</v>
      </c>
      <c r="I1874" s="2" t="s">
        <v>1635</v>
      </c>
      <c r="J1874" s="31">
        <v>42705</v>
      </c>
      <c r="K1874" s="31">
        <v>44347</v>
      </c>
      <c r="L1874" s="31">
        <v>44926</v>
      </c>
      <c r="M1874" s="2">
        <f t="shared" si="174"/>
        <v>580</v>
      </c>
      <c r="N1874" s="2">
        <f>IFERROR(VLOOKUP($G1874,'Breakdown Log'!$B$3:$E$940,2,FALSE),0)</f>
        <v>0</v>
      </c>
      <c r="O1874" s="2">
        <f>IFERROR(VLOOKUP($G1874,'Breakdown Log'!$B$3:$E$940,3,FALSE),0)</f>
        <v>0</v>
      </c>
      <c r="P1874" s="2">
        <f t="shared" si="175"/>
        <v>215</v>
      </c>
      <c r="Q1874" s="2">
        <f t="shared" si="176"/>
        <v>365</v>
      </c>
      <c r="R1874" s="38">
        <f t="shared" si="177"/>
        <v>1.6610958904109587</v>
      </c>
      <c r="S1874" s="76">
        <f t="shared" si="178"/>
        <v>2.82</v>
      </c>
      <c r="T1874" s="38">
        <f>2.82/365*N1874+'Breakdown Log'!$H$28*P1874</f>
        <v>0</v>
      </c>
      <c r="U1874" s="78">
        <f>2.82/365*O1874+'Breakdown Log'!$H$28*Q1874</f>
        <v>0</v>
      </c>
    </row>
    <row r="1875" spans="2:21" ht="14.4" customHeight="1" x14ac:dyDescent="0.4">
      <c r="B1875" s="30">
        <f t="shared" si="179"/>
        <v>1874</v>
      </c>
      <c r="C1875" s="2" t="s">
        <v>2599</v>
      </c>
      <c r="D1875" s="2" t="s">
        <v>1350</v>
      </c>
      <c r="E1875" s="2">
        <v>1101</v>
      </c>
      <c r="F1875" s="2" t="s">
        <v>1351</v>
      </c>
      <c r="G1875" s="2">
        <v>2202</v>
      </c>
      <c r="H1875" s="2">
        <v>23</v>
      </c>
      <c r="I1875" s="2" t="s">
        <v>1636</v>
      </c>
      <c r="J1875" s="31">
        <v>42592</v>
      </c>
      <c r="K1875" s="31">
        <v>44347</v>
      </c>
      <c r="L1875" s="31">
        <v>44926</v>
      </c>
      <c r="M1875" s="2">
        <f t="shared" si="174"/>
        <v>580</v>
      </c>
      <c r="N1875" s="2">
        <f>IFERROR(VLOOKUP($G1875,'Breakdown Log'!$B$3:$E$940,2,FALSE),0)</f>
        <v>0</v>
      </c>
      <c r="O1875" s="2">
        <f>IFERROR(VLOOKUP($G1875,'Breakdown Log'!$B$3:$E$940,3,FALSE),0)</f>
        <v>0</v>
      </c>
      <c r="P1875" s="2">
        <f t="shared" si="175"/>
        <v>215</v>
      </c>
      <c r="Q1875" s="2">
        <f t="shared" si="176"/>
        <v>365</v>
      </c>
      <c r="R1875" s="38">
        <f t="shared" si="177"/>
        <v>1.6610958904109587</v>
      </c>
      <c r="S1875" s="76">
        <f t="shared" si="178"/>
        <v>2.82</v>
      </c>
      <c r="T1875" s="38">
        <f>2.82/365*N1875+'Breakdown Log'!$H$28*P1875</f>
        <v>0</v>
      </c>
      <c r="U1875" s="78">
        <f>2.82/365*O1875+'Breakdown Log'!$H$28*Q1875</f>
        <v>0</v>
      </c>
    </row>
    <row r="1876" spans="2:21" x14ac:dyDescent="0.4">
      <c r="B1876" s="30">
        <f t="shared" si="179"/>
        <v>1875</v>
      </c>
      <c r="C1876" s="2" t="s">
        <v>493</v>
      </c>
      <c r="D1876" s="2" t="s">
        <v>494</v>
      </c>
      <c r="E1876" s="2">
        <v>1100</v>
      </c>
      <c r="F1876" s="2" t="s">
        <v>493</v>
      </c>
      <c r="G1876" s="2">
        <v>2203</v>
      </c>
      <c r="H1876" s="2">
        <v>78</v>
      </c>
      <c r="I1876" s="2" t="s">
        <v>1637</v>
      </c>
      <c r="J1876" s="31">
        <v>42678</v>
      </c>
      <c r="K1876" s="31">
        <v>44347</v>
      </c>
      <c r="L1876" s="31">
        <v>44926</v>
      </c>
      <c r="M1876" s="2">
        <f t="shared" si="174"/>
        <v>580</v>
      </c>
      <c r="N1876" s="2">
        <f>IFERROR(VLOOKUP($G1876,'Breakdown Log'!$B$3:$E$940,2,FALSE),0)</f>
        <v>0</v>
      </c>
      <c r="O1876" s="2">
        <f>IFERROR(VLOOKUP($G1876,'Breakdown Log'!$B$3:$E$940,3,FALSE),0)</f>
        <v>0</v>
      </c>
      <c r="P1876" s="2">
        <f t="shared" si="175"/>
        <v>215</v>
      </c>
      <c r="Q1876" s="2">
        <f t="shared" si="176"/>
        <v>365</v>
      </c>
      <c r="R1876" s="38">
        <f t="shared" si="177"/>
        <v>1.6610958904109587</v>
      </c>
      <c r="S1876" s="76">
        <f t="shared" si="178"/>
        <v>2.82</v>
      </c>
      <c r="T1876" s="38">
        <f>2.82/365*N1876+'Breakdown Log'!$H$28*P1876</f>
        <v>0</v>
      </c>
      <c r="U1876" s="78">
        <f>2.82/365*O1876+'Breakdown Log'!$H$28*Q1876</f>
        <v>0</v>
      </c>
    </row>
    <row r="1877" spans="2:21" ht="14.4" customHeight="1" x14ac:dyDescent="0.4">
      <c r="B1877" s="30">
        <f t="shared" si="179"/>
        <v>1876</v>
      </c>
      <c r="C1877" s="2" t="s">
        <v>493</v>
      </c>
      <c r="D1877" s="2" t="s">
        <v>494</v>
      </c>
      <c r="E1877" s="2">
        <v>1100</v>
      </c>
      <c r="F1877" s="2" t="s">
        <v>493</v>
      </c>
      <c r="G1877" s="2">
        <v>2204</v>
      </c>
      <c r="H1877" s="2">
        <v>79</v>
      </c>
      <c r="I1877" s="2" t="s">
        <v>1638</v>
      </c>
      <c r="J1877" s="31">
        <v>42979</v>
      </c>
      <c r="K1877" s="31">
        <v>44347</v>
      </c>
      <c r="L1877" s="31">
        <v>44926</v>
      </c>
      <c r="M1877" s="2">
        <f t="shared" si="174"/>
        <v>580</v>
      </c>
      <c r="N1877" s="2">
        <f>IFERROR(VLOOKUP($G1877,'Breakdown Log'!$B$3:$E$940,2,FALSE),0)</f>
        <v>0</v>
      </c>
      <c r="O1877" s="2">
        <f>IFERROR(VLOOKUP($G1877,'Breakdown Log'!$B$3:$E$940,3,FALSE),0)</f>
        <v>0</v>
      </c>
      <c r="P1877" s="2">
        <f t="shared" si="175"/>
        <v>215</v>
      </c>
      <c r="Q1877" s="2">
        <f t="shared" si="176"/>
        <v>365</v>
      </c>
      <c r="R1877" s="38">
        <f t="shared" si="177"/>
        <v>1.6610958904109587</v>
      </c>
      <c r="S1877" s="76">
        <f t="shared" si="178"/>
        <v>2.82</v>
      </c>
      <c r="T1877" s="38">
        <f>2.82/365*N1877+'Breakdown Log'!$H$28*P1877</f>
        <v>0</v>
      </c>
      <c r="U1877" s="78">
        <f>2.82/365*O1877+'Breakdown Log'!$H$28*Q1877</f>
        <v>0</v>
      </c>
    </row>
    <row r="1878" spans="2:21" ht="14.4" customHeight="1" x14ac:dyDescent="0.4">
      <c r="B1878" s="30">
        <f t="shared" si="179"/>
        <v>1877</v>
      </c>
      <c r="C1878" s="2" t="s">
        <v>493</v>
      </c>
      <c r="D1878" s="2" t="s">
        <v>494</v>
      </c>
      <c r="E1878" s="2">
        <v>1100</v>
      </c>
      <c r="F1878" s="2" t="s">
        <v>493</v>
      </c>
      <c r="G1878" s="2">
        <v>2205</v>
      </c>
      <c r="H1878" s="2">
        <v>80</v>
      </c>
      <c r="I1878" s="2" t="s">
        <v>1639</v>
      </c>
      <c r="J1878" s="31">
        <v>42945</v>
      </c>
      <c r="K1878" s="31">
        <v>44347</v>
      </c>
      <c r="L1878" s="31">
        <v>44926</v>
      </c>
      <c r="M1878" s="2">
        <f t="shared" si="174"/>
        <v>580</v>
      </c>
      <c r="N1878" s="2">
        <f>IFERROR(VLOOKUP($G1878,'Breakdown Log'!$B$3:$E$940,2,FALSE),0)</f>
        <v>0</v>
      </c>
      <c r="O1878" s="2">
        <f>IFERROR(VLOOKUP($G1878,'Breakdown Log'!$B$3:$E$940,3,FALSE),0)</f>
        <v>0</v>
      </c>
      <c r="P1878" s="2">
        <f t="shared" si="175"/>
        <v>215</v>
      </c>
      <c r="Q1878" s="2">
        <f t="shared" si="176"/>
        <v>365</v>
      </c>
      <c r="R1878" s="38">
        <f t="shared" si="177"/>
        <v>1.6610958904109587</v>
      </c>
      <c r="S1878" s="76">
        <f t="shared" si="178"/>
        <v>2.82</v>
      </c>
      <c r="T1878" s="38">
        <f>2.82/365*N1878+'Breakdown Log'!$H$28*P1878</f>
        <v>0</v>
      </c>
      <c r="U1878" s="78">
        <f>2.82/365*O1878+'Breakdown Log'!$H$28*Q1878</f>
        <v>0</v>
      </c>
    </row>
    <row r="1879" spans="2:21" ht="14.4" customHeight="1" x14ac:dyDescent="0.4">
      <c r="B1879" s="30">
        <f t="shared" si="179"/>
        <v>1878</v>
      </c>
      <c r="C1879" s="2" t="s">
        <v>493</v>
      </c>
      <c r="D1879" s="2" t="s">
        <v>494</v>
      </c>
      <c r="E1879" s="2">
        <v>1100</v>
      </c>
      <c r="F1879" s="2" t="s">
        <v>493</v>
      </c>
      <c r="G1879" s="2">
        <v>2206</v>
      </c>
      <c r="H1879" s="2">
        <v>81</v>
      </c>
      <c r="I1879" s="2" t="s">
        <v>1640</v>
      </c>
      <c r="J1879" s="31">
        <v>42945</v>
      </c>
      <c r="K1879" s="31">
        <v>44347</v>
      </c>
      <c r="L1879" s="31">
        <v>44926</v>
      </c>
      <c r="M1879" s="2">
        <f t="shared" si="174"/>
        <v>580</v>
      </c>
      <c r="N1879" s="2">
        <f>IFERROR(VLOOKUP($G1879,'Breakdown Log'!$B$3:$E$940,2,FALSE),0)</f>
        <v>0</v>
      </c>
      <c r="O1879" s="2">
        <f>IFERROR(VLOOKUP($G1879,'Breakdown Log'!$B$3:$E$940,3,FALSE),0)</f>
        <v>0</v>
      </c>
      <c r="P1879" s="2">
        <f t="shared" si="175"/>
        <v>215</v>
      </c>
      <c r="Q1879" s="2">
        <f t="shared" si="176"/>
        <v>365</v>
      </c>
      <c r="R1879" s="38">
        <f t="shared" si="177"/>
        <v>1.6610958904109587</v>
      </c>
      <c r="S1879" s="76">
        <f t="shared" si="178"/>
        <v>2.82</v>
      </c>
      <c r="T1879" s="38">
        <f>2.82/365*N1879+'Breakdown Log'!$H$28*P1879</f>
        <v>0</v>
      </c>
      <c r="U1879" s="78">
        <f>2.82/365*O1879+'Breakdown Log'!$H$28*Q1879</f>
        <v>0</v>
      </c>
    </row>
    <row r="1880" spans="2:21" ht="14.4" customHeight="1" x14ac:dyDescent="0.4">
      <c r="B1880" s="30">
        <f t="shared" si="179"/>
        <v>1879</v>
      </c>
      <c r="C1880" s="2" t="s">
        <v>493</v>
      </c>
      <c r="D1880" s="2" t="s">
        <v>494</v>
      </c>
      <c r="E1880" s="2">
        <v>1100</v>
      </c>
      <c r="F1880" s="2" t="s">
        <v>493</v>
      </c>
      <c r="G1880" s="2">
        <v>2207</v>
      </c>
      <c r="H1880" s="2">
        <v>82</v>
      </c>
      <c r="I1880" s="2" t="s">
        <v>1641</v>
      </c>
      <c r="J1880" s="31">
        <v>42683</v>
      </c>
      <c r="K1880" s="31">
        <v>44347</v>
      </c>
      <c r="L1880" s="31">
        <v>44926</v>
      </c>
      <c r="M1880" s="2">
        <f t="shared" si="174"/>
        <v>580</v>
      </c>
      <c r="N1880" s="2">
        <f>IFERROR(VLOOKUP($G1880,'Breakdown Log'!$B$3:$E$940,2,FALSE),0)</f>
        <v>0</v>
      </c>
      <c r="O1880" s="2">
        <f>IFERROR(VLOOKUP($G1880,'Breakdown Log'!$B$3:$E$940,3,FALSE),0)</f>
        <v>0</v>
      </c>
      <c r="P1880" s="2">
        <f t="shared" si="175"/>
        <v>215</v>
      </c>
      <c r="Q1880" s="2">
        <f t="shared" si="176"/>
        <v>365</v>
      </c>
      <c r="R1880" s="38">
        <f t="shared" si="177"/>
        <v>1.6610958904109587</v>
      </c>
      <c r="S1880" s="76">
        <f t="shared" si="178"/>
        <v>2.82</v>
      </c>
      <c r="T1880" s="38">
        <f>2.82/365*N1880+'Breakdown Log'!$H$28*P1880</f>
        <v>0</v>
      </c>
      <c r="U1880" s="78">
        <f>2.82/365*O1880+'Breakdown Log'!$H$28*Q1880</f>
        <v>0</v>
      </c>
    </row>
    <row r="1881" spans="2:21" ht="14.4" customHeight="1" x14ac:dyDescent="0.4">
      <c r="B1881" s="30">
        <f t="shared" si="179"/>
        <v>1880</v>
      </c>
      <c r="C1881" s="2" t="s">
        <v>493</v>
      </c>
      <c r="D1881" s="2" t="s">
        <v>494</v>
      </c>
      <c r="E1881" s="2">
        <v>1100</v>
      </c>
      <c r="F1881" s="2" t="s">
        <v>493</v>
      </c>
      <c r="G1881" s="2">
        <v>2208</v>
      </c>
      <c r="H1881" s="2">
        <v>83</v>
      </c>
      <c r="I1881" s="2" t="s">
        <v>1642</v>
      </c>
      <c r="J1881" s="31">
        <v>42569</v>
      </c>
      <c r="K1881" s="31">
        <v>44347</v>
      </c>
      <c r="L1881" s="31">
        <v>44926</v>
      </c>
      <c r="M1881" s="2">
        <f t="shared" si="174"/>
        <v>580</v>
      </c>
      <c r="N1881" s="2">
        <f>IFERROR(VLOOKUP($G1881,'Breakdown Log'!$B$3:$E$940,2,FALSE),0)</f>
        <v>0</v>
      </c>
      <c r="O1881" s="2">
        <f>IFERROR(VLOOKUP($G1881,'Breakdown Log'!$B$3:$E$940,3,FALSE),0)</f>
        <v>0</v>
      </c>
      <c r="P1881" s="2">
        <f t="shared" si="175"/>
        <v>215</v>
      </c>
      <c r="Q1881" s="2">
        <f t="shared" si="176"/>
        <v>365</v>
      </c>
      <c r="R1881" s="38">
        <f t="shared" si="177"/>
        <v>1.6610958904109587</v>
      </c>
      <c r="S1881" s="76">
        <f t="shared" si="178"/>
        <v>2.82</v>
      </c>
      <c r="T1881" s="38">
        <f>2.82/365*N1881+'Breakdown Log'!$H$28*P1881</f>
        <v>0</v>
      </c>
      <c r="U1881" s="78">
        <f>2.82/365*O1881+'Breakdown Log'!$H$28*Q1881</f>
        <v>0</v>
      </c>
    </row>
    <row r="1882" spans="2:21" ht="14.4" customHeight="1" x14ac:dyDescent="0.4">
      <c r="B1882" s="30">
        <f t="shared" si="179"/>
        <v>1881</v>
      </c>
      <c r="C1882" s="2" t="s">
        <v>493</v>
      </c>
      <c r="D1882" s="2" t="s">
        <v>494</v>
      </c>
      <c r="E1882" s="2">
        <v>1100</v>
      </c>
      <c r="F1882" s="2" t="s">
        <v>493</v>
      </c>
      <c r="G1882" s="2">
        <v>2209</v>
      </c>
      <c r="H1882" s="2">
        <v>84</v>
      </c>
      <c r="I1882" s="2" t="s">
        <v>1643</v>
      </c>
      <c r="J1882" s="31">
        <v>42945</v>
      </c>
      <c r="K1882" s="31">
        <v>44347</v>
      </c>
      <c r="L1882" s="31">
        <v>44926</v>
      </c>
      <c r="M1882" s="2">
        <f t="shared" si="174"/>
        <v>580</v>
      </c>
      <c r="N1882" s="2">
        <f>IFERROR(VLOOKUP($G1882,'Breakdown Log'!$B$3:$E$940,2,FALSE),0)</f>
        <v>0</v>
      </c>
      <c r="O1882" s="2">
        <f>IFERROR(VLOOKUP($G1882,'Breakdown Log'!$B$3:$E$940,3,FALSE),0)</f>
        <v>0</v>
      </c>
      <c r="P1882" s="2">
        <f t="shared" si="175"/>
        <v>215</v>
      </c>
      <c r="Q1882" s="2">
        <f t="shared" si="176"/>
        <v>365</v>
      </c>
      <c r="R1882" s="38">
        <f t="shared" si="177"/>
        <v>1.6610958904109587</v>
      </c>
      <c r="S1882" s="76">
        <f t="shared" si="178"/>
        <v>2.82</v>
      </c>
      <c r="T1882" s="38">
        <f>2.82/365*N1882+'Breakdown Log'!$H$28*P1882</f>
        <v>0</v>
      </c>
      <c r="U1882" s="78">
        <f>2.82/365*O1882+'Breakdown Log'!$H$28*Q1882</f>
        <v>0</v>
      </c>
    </row>
    <row r="1883" spans="2:21" ht="14.4" customHeight="1" x14ac:dyDescent="0.4">
      <c r="B1883" s="30">
        <f t="shared" si="179"/>
        <v>1882</v>
      </c>
      <c r="C1883" s="2" t="s">
        <v>493</v>
      </c>
      <c r="D1883" s="2" t="s">
        <v>494</v>
      </c>
      <c r="E1883" s="2">
        <v>1100</v>
      </c>
      <c r="F1883" s="2" t="s">
        <v>493</v>
      </c>
      <c r="G1883" s="2">
        <v>2210</v>
      </c>
      <c r="H1883" s="2">
        <v>85</v>
      </c>
      <c r="I1883" s="2" t="s">
        <v>407</v>
      </c>
      <c r="J1883" s="31">
        <v>42945</v>
      </c>
      <c r="K1883" s="31">
        <v>44347</v>
      </c>
      <c r="L1883" s="31">
        <v>44926</v>
      </c>
      <c r="M1883" s="2">
        <f t="shared" si="174"/>
        <v>580</v>
      </c>
      <c r="N1883" s="2">
        <f>IFERROR(VLOOKUP($G1883,'Breakdown Log'!$B$3:$E$940,2,FALSE),0)</f>
        <v>0</v>
      </c>
      <c r="O1883" s="2">
        <f>IFERROR(VLOOKUP($G1883,'Breakdown Log'!$B$3:$E$940,3,FALSE),0)</f>
        <v>0</v>
      </c>
      <c r="P1883" s="2">
        <f t="shared" si="175"/>
        <v>215</v>
      </c>
      <c r="Q1883" s="2">
        <f t="shared" si="176"/>
        <v>365</v>
      </c>
      <c r="R1883" s="38">
        <f t="shared" si="177"/>
        <v>1.6610958904109587</v>
      </c>
      <c r="S1883" s="76">
        <f t="shared" si="178"/>
        <v>2.82</v>
      </c>
      <c r="T1883" s="38">
        <f>2.82/365*N1883+'Breakdown Log'!$H$28*P1883</f>
        <v>0</v>
      </c>
      <c r="U1883" s="78">
        <f>2.82/365*O1883+'Breakdown Log'!$H$28*Q1883</f>
        <v>0</v>
      </c>
    </row>
    <row r="1884" spans="2:21" ht="14.4" customHeight="1" x14ac:dyDescent="0.4">
      <c r="B1884" s="30">
        <f t="shared" si="179"/>
        <v>1883</v>
      </c>
      <c r="C1884" s="2" t="s">
        <v>493</v>
      </c>
      <c r="D1884" s="2" t="s">
        <v>494</v>
      </c>
      <c r="E1884" s="2">
        <v>1100</v>
      </c>
      <c r="F1884" s="2" t="s">
        <v>493</v>
      </c>
      <c r="G1884" s="2">
        <v>2211</v>
      </c>
      <c r="H1884" s="2">
        <v>86</v>
      </c>
      <c r="I1884" s="2" t="s">
        <v>1644</v>
      </c>
      <c r="J1884" s="31">
        <v>42835</v>
      </c>
      <c r="K1884" s="31">
        <v>44347</v>
      </c>
      <c r="L1884" s="31">
        <v>44926</v>
      </c>
      <c r="M1884" s="2">
        <f t="shared" si="174"/>
        <v>580</v>
      </c>
      <c r="N1884" s="2">
        <f>IFERROR(VLOOKUP($G1884,'Breakdown Log'!$B$3:$E$940,2,FALSE),0)</f>
        <v>0</v>
      </c>
      <c r="O1884" s="2">
        <f>IFERROR(VLOOKUP($G1884,'Breakdown Log'!$B$3:$E$940,3,FALSE),0)</f>
        <v>0</v>
      </c>
      <c r="P1884" s="2">
        <f t="shared" si="175"/>
        <v>215</v>
      </c>
      <c r="Q1884" s="2">
        <f t="shared" si="176"/>
        <v>365</v>
      </c>
      <c r="R1884" s="38">
        <f t="shared" si="177"/>
        <v>1.6610958904109587</v>
      </c>
      <c r="S1884" s="76">
        <f t="shared" si="178"/>
        <v>2.82</v>
      </c>
      <c r="T1884" s="38">
        <f>2.82/365*N1884+'Breakdown Log'!$H$28*P1884</f>
        <v>0</v>
      </c>
      <c r="U1884" s="78">
        <f>2.82/365*O1884+'Breakdown Log'!$H$28*Q1884</f>
        <v>0</v>
      </c>
    </row>
    <row r="1885" spans="2:21" ht="14.4" customHeight="1" x14ac:dyDescent="0.4">
      <c r="B1885" s="30">
        <f t="shared" si="179"/>
        <v>1884</v>
      </c>
      <c r="C1885" s="2" t="s">
        <v>493</v>
      </c>
      <c r="D1885" s="2" t="s">
        <v>494</v>
      </c>
      <c r="E1885" s="2">
        <v>1100</v>
      </c>
      <c r="F1885" s="2" t="s">
        <v>493</v>
      </c>
      <c r="G1885" s="2">
        <v>2212</v>
      </c>
      <c r="H1885" s="2">
        <v>87</v>
      </c>
      <c r="I1885" s="2" t="s">
        <v>1645</v>
      </c>
      <c r="J1885" s="31">
        <v>42945</v>
      </c>
      <c r="K1885" s="31">
        <v>44347</v>
      </c>
      <c r="L1885" s="31">
        <v>44926</v>
      </c>
      <c r="M1885" s="2">
        <f t="shared" si="174"/>
        <v>580</v>
      </c>
      <c r="N1885" s="2">
        <f>IFERROR(VLOOKUP($G1885,'Breakdown Log'!$B$3:$E$940,2,FALSE),0)</f>
        <v>0</v>
      </c>
      <c r="O1885" s="2">
        <f>IFERROR(VLOOKUP($G1885,'Breakdown Log'!$B$3:$E$940,3,FALSE),0)</f>
        <v>0</v>
      </c>
      <c r="P1885" s="2">
        <f t="shared" si="175"/>
        <v>215</v>
      </c>
      <c r="Q1885" s="2">
        <f t="shared" si="176"/>
        <v>365</v>
      </c>
      <c r="R1885" s="38">
        <f t="shared" si="177"/>
        <v>1.6610958904109587</v>
      </c>
      <c r="S1885" s="76">
        <f t="shared" si="178"/>
        <v>2.82</v>
      </c>
      <c r="T1885" s="38">
        <f>2.82/365*N1885+'Breakdown Log'!$H$28*P1885</f>
        <v>0</v>
      </c>
      <c r="U1885" s="78">
        <f>2.82/365*O1885+'Breakdown Log'!$H$28*Q1885</f>
        <v>0</v>
      </c>
    </row>
    <row r="1886" spans="2:21" ht="14.4" customHeight="1" x14ac:dyDescent="0.4">
      <c r="B1886" s="30">
        <f t="shared" si="179"/>
        <v>1885</v>
      </c>
      <c r="C1886" s="2" t="s">
        <v>493</v>
      </c>
      <c r="D1886" s="2" t="s">
        <v>494</v>
      </c>
      <c r="E1886" s="2">
        <v>1100</v>
      </c>
      <c r="F1886" s="2" t="s">
        <v>493</v>
      </c>
      <c r="G1886" s="2">
        <v>2213</v>
      </c>
      <c r="H1886" s="2">
        <v>88</v>
      </c>
      <c r="I1886" s="2" t="s">
        <v>1646</v>
      </c>
      <c r="J1886" s="31">
        <v>42683</v>
      </c>
      <c r="K1886" s="31">
        <v>44347</v>
      </c>
      <c r="L1886" s="31">
        <v>44926</v>
      </c>
      <c r="M1886" s="2">
        <f t="shared" si="174"/>
        <v>580</v>
      </c>
      <c r="N1886" s="2">
        <f>IFERROR(VLOOKUP($G1886,'Breakdown Log'!$B$3:$E$940,2,FALSE),0)</f>
        <v>0</v>
      </c>
      <c r="O1886" s="2">
        <f>IFERROR(VLOOKUP($G1886,'Breakdown Log'!$B$3:$E$940,3,FALSE),0)</f>
        <v>0</v>
      </c>
      <c r="P1886" s="2">
        <f t="shared" si="175"/>
        <v>215</v>
      </c>
      <c r="Q1886" s="2">
        <f t="shared" si="176"/>
        <v>365</v>
      </c>
      <c r="R1886" s="38">
        <f t="shared" si="177"/>
        <v>1.6610958904109587</v>
      </c>
      <c r="S1886" s="76">
        <f t="shared" si="178"/>
        <v>2.82</v>
      </c>
      <c r="T1886" s="38">
        <f>2.82/365*N1886+'Breakdown Log'!$H$28*P1886</f>
        <v>0</v>
      </c>
      <c r="U1886" s="78">
        <f>2.82/365*O1886+'Breakdown Log'!$H$28*Q1886</f>
        <v>0</v>
      </c>
    </row>
    <row r="1887" spans="2:21" ht="14.4" customHeight="1" x14ac:dyDescent="0.4">
      <c r="B1887" s="30">
        <f t="shared" si="179"/>
        <v>1886</v>
      </c>
      <c r="C1887" s="2" t="s">
        <v>493</v>
      </c>
      <c r="D1887" s="2" t="s">
        <v>494</v>
      </c>
      <c r="E1887" s="2">
        <v>1100</v>
      </c>
      <c r="F1887" s="2" t="s">
        <v>493</v>
      </c>
      <c r="G1887" s="2">
        <v>2214</v>
      </c>
      <c r="H1887" s="2">
        <v>89</v>
      </c>
      <c r="I1887" s="2" t="s">
        <v>1647</v>
      </c>
      <c r="J1887" s="31">
        <v>42643</v>
      </c>
      <c r="K1887" s="31">
        <v>44347</v>
      </c>
      <c r="L1887" s="31">
        <v>44926</v>
      </c>
      <c r="M1887" s="2">
        <f t="shared" si="174"/>
        <v>580</v>
      </c>
      <c r="N1887" s="2">
        <f>IFERROR(VLOOKUP($G1887,'Breakdown Log'!$B$3:$E$940,2,FALSE),0)</f>
        <v>0</v>
      </c>
      <c r="O1887" s="2">
        <f>IFERROR(VLOOKUP($G1887,'Breakdown Log'!$B$3:$E$940,3,FALSE),0)</f>
        <v>0</v>
      </c>
      <c r="P1887" s="2">
        <f t="shared" si="175"/>
        <v>215</v>
      </c>
      <c r="Q1887" s="2">
        <f t="shared" si="176"/>
        <v>365</v>
      </c>
      <c r="R1887" s="38">
        <f t="shared" si="177"/>
        <v>1.6610958904109587</v>
      </c>
      <c r="S1887" s="76">
        <f t="shared" si="178"/>
        <v>2.82</v>
      </c>
      <c r="T1887" s="38">
        <f>2.82/365*N1887+'Breakdown Log'!$H$28*P1887</f>
        <v>0</v>
      </c>
      <c r="U1887" s="78">
        <f>2.82/365*O1887+'Breakdown Log'!$H$28*Q1887</f>
        <v>0</v>
      </c>
    </row>
    <row r="1888" spans="2:21" ht="14.4" customHeight="1" x14ac:dyDescent="0.4">
      <c r="B1888" s="30">
        <f t="shared" si="179"/>
        <v>1887</v>
      </c>
      <c r="C1888" s="2" t="s">
        <v>493</v>
      </c>
      <c r="D1888" s="2" t="s">
        <v>494</v>
      </c>
      <c r="E1888" s="2">
        <v>1100</v>
      </c>
      <c r="F1888" s="2" t="s">
        <v>493</v>
      </c>
      <c r="G1888" s="2">
        <v>2215</v>
      </c>
      <c r="H1888" s="2">
        <v>90</v>
      </c>
      <c r="I1888" s="2" t="s">
        <v>1648</v>
      </c>
      <c r="J1888" s="31">
        <v>42881</v>
      </c>
      <c r="K1888" s="31">
        <v>44347</v>
      </c>
      <c r="L1888" s="31">
        <v>44926</v>
      </c>
      <c r="M1888" s="2">
        <f t="shared" si="174"/>
        <v>580</v>
      </c>
      <c r="N1888" s="2">
        <f>IFERROR(VLOOKUP($G1888,'Breakdown Log'!$B$3:$E$940,2,FALSE),0)</f>
        <v>0</v>
      </c>
      <c r="O1888" s="2">
        <f>IFERROR(VLOOKUP($G1888,'Breakdown Log'!$B$3:$E$940,3,FALSE),0)</f>
        <v>0</v>
      </c>
      <c r="P1888" s="2">
        <f t="shared" si="175"/>
        <v>215</v>
      </c>
      <c r="Q1888" s="2">
        <f t="shared" si="176"/>
        <v>365</v>
      </c>
      <c r="R1888" s="38">
        <f t="shared" si="177"/>
        <v>1.6610958904109587</v>
      </c>
      <c r="S1888" s="76">
        <f t="shared" si="178"/>
        <v>2.82</v>
      </c>
      <c r="T1888" s="38">
        <f>2.82/365*N1888+'Breakdown Log'!$H$28*P1888</f>
        <v>0</v>
      </c>
      <c r="U1888" s="78">
        <f>2.82/365*O1888+'Breakdown Log'!$H$28*Q1888</f>
        <v>0</v>
      </c>
    </row>
    <row r="1889" spans="2:21" ht="14.4" customHeight="1" x14ac:dyDescent="0.4">
      <c r="B1889" s="30">
        <f t="shared" si="179"/>
        <v>1888</v>
      </c>
      <c r="C1889" s="2" t="s">
        <v>493</v>
      </c>
      <c r="D1889" s="2" t="s">
        <v>494</v>
      </c>
      <c r="E1889" s="2">
        <v>1100</v>
      </c>
      <c r="F1889" s="2" t="s">
        <v>493</v>
      </c>
      <c r="G1889" s="2">
        <v>2216</v>
      </c>
      <c r="H1889" s="2">
        <v>91</v>
      </c>
      <c r="I1889" s="2" t="s">
        <v>1649</v>
      </c>
      <c r="J1889" s="31">
        <v>42593</v>
      </c>
      <c r="K1889" s="31">
        <v>44347</v>
      </c>
      <c r="L1889" s="31">
        <v>44926</v>
      </c>
      <c r="M1889" s="2">
        <f t="shared" si="174"/>
        <v>580</v>
      </c>
      <c r="N1889" s="2">
        <f>IFERROR(VLOOKUP($G1889,'Breakdown Log'!$B$3:$E$940,2,FALSE),0)</f>
        <v>0</v>
      </c>
      <c r="O1889" s="2">
        <f>IFERROR(VLOOKUP($G1889,'Breakdown Log'!$B$3:$E$940,3,FALSE),0)</f>
        <v>0</v>
      </c>
      <c r="P1889" s="2">
        <f t="shared" si="175"/>
        <v>215</v>
      </c>
      <c r="Q1889" s="2">
        <f t="shared" si="176"/>
        <v>365</v>
      </c>
      <c r="R1889" s="38">
        <f t="shared" si="177"/>
        <v>1.6610958904109587</v>
      </c>
      <c r="S1889" s="76">
        <f t="shared" si="178"/>
        <v>2.82</v>
      </c>
      <c r="T1889" s="38">
        <f>2.82/365*N1889+'Breakdown Log'!$H$28*P1889</f>
        <v>0</v>
      </c>
      <c r="U1889" s="78">
        <f>2.82/365*O1889+'Breakdown Log'!$H$28*Q1889</f>
        <v>0</v>
      </c>
    </row>
    <row r="1890" spans="2:21" ht="14.4" customHeight="1" x14ac:dyDescent="0.4">
      <c r="B1890" s="30">
        <f t="shared" si="179"/>
        <v>1889</v>
      </c>
      <c r="C1890" s="2" t="s">
        <v>493</v>
      </c>
      <c r="D1890" s="2" t="s">
        <v>494</v>
      </c>
      <c r="E1890" s="2">
        <v>1100</v>
      </c>
      <c r="F1890" s="2" t="s">
        <v>493</v>
      </c>
      <c r="G1890" s="2">
        <v>2217</v>
      </c>
      <c r="H1890" s="2">
        <v>92</v>
      </c>
      <c r="I1890" s="2" t="s">
        <v>340</v>
      </c>
      <c r="J1890" s="31">
        <v>42945</v>
      </c>
      <c r="K1890" s="31">
        <v>44347</v>
      </c>
      <c r="L1890" s="31">
        <v>44926</v>
      </c>
      <c r="M1890" s="2">
        <f t="shared" si="174"/>
        <v>580</v>
      </c>
      <c r="N1890" s="2">
        <f>IFERROR(VLOOKUP($G1890,'Breakdown Log'!$B$3:$E$940,2,FALSE),0)</f>
        <v>0</v>
      </c>
      <c r="O1890" s="2">
        <f>IFERROR(VLOOKUP($G1890,'Breakdown Log'!$B$3:$E$940,3,FALSE),0)</f>
        <v>0</v>
      </c>
      <c r="P1890" s="2">
        <f t="shared" si="175"/>
        <v>215</v>
      </c>
      <c r="Q1890" s="2">
        <f t="shared" si="176"/>
        <v>365</v>
      </c>
      <c r="R1890" s="38">
        <f t="shared" si="177"/>
        <v>1.6610958904109587</v>
      </c>
      <c r="S1890" s="76">
        <f t="shared" si="178"/>
        <v>2.82</v>
      </c>
      <c r="T1890" s="38">
        <f>2.82/365*N1890+'Breakdown Log'!$H$28*P1890</f>
        <v>0</v>
      </c>
      <c r="U1890" s="78">
        <f>2.82/365*O1890+'Breakdown Log'!$H$28*Q1890</f>
        <v>0</v>
      </c>
    </row>
    <row r="1891" spans="2:21" ht="14.4" customHeight="1" x14ac:dyDescent="0.4">
      <c r="B1891" s="30">
        <f t="shared" si="179"/>
        <v>1890</v>
      </c>
      <c r="C1891" s="2" t="s">
        <v>493</v>
      </c>
      <c r="D1891" s="2" t="s">
        <v>494</v>
      </c>
      <c r="E1891" s="2">
        <v>1100</v>
      </c>
      <c r="F1891" s="2" t="s">
        <v>493</v>
      </c>
      <c r="G1891" s="2">
        <v>2218</v>
      </c>
      <c r="H1891" s="2">
        <v>93</v>
      </c>
      <c r="I1891" s="2" t="s">
        <v>1650</v>
      </c>
      <c r="J1891" s="31">
        <v>42945</v>
      </c>
      <c r="K1891" s="31">
        <v>44347</v>
      </c>
      <c r="L1891" s="31">
        <v>44926</v>
      </c>
      <c r="M1891" s="2">
        <f t="shared" si="174"/>
        <v>580</v>
      </c>
      <c r="N1891" s="2">
        <f>IFERROR(VLOOKUP($G1891,'Breakdown Log'!$B$3:$E$940,2,FALSE),0)</f>
        <v>0</v>
      </c>
      <c r="O1891" s="2">
        <f>IFERROR(VLOOKUP($G1891,'Breakdown Log'!$B$3:$E$940,3,FALSE),0)</f>
        <v>0</v>
      </c>
      <c r="P1891" s="2">
        <f t="shared" si="175"/>
        <v>215</v>
      </c>
      <c r="Q1891" s="2">
        <f t="shared" si="176"/>
        <v>365</v>
      </c>
      <c r="R1891" s="38">
        <f t="shared" si="177"/>
        <v>1.6610958904109587</v>
      </c>
      <c r="S1891" s="76">
        <f t="shared" si="178"/>
        <v>2.82</v>
      </c>
      <c r="T1891" s="38">
        <f>2.82/365*N1891+'Breakdown Log'!$H$28*P1891</f>
        <v>0</v>
      </c>
      <c r="U1891" s="78">
        <f>2.82/365*O1891+'Breakdown Log'!$H$28*Q1891</f>
        <v>0</v>
      </c>
    </row>
    <row r="1892" spans="2:21" ht="14.4" customHeight="1" x14ac:dyDescent="0.4">
      <c r="B1892" s="30">
        <f t="shared" si="179"/>
        <v>1891</v>
      </c>
      <c r="C1892" s="2" t="s">
        <v>493</v>
      </c>
      <c r="D1892" s="2" t="s">
        <v>494</v>
      </c>
      <c r="E1892" s="2">
        <v>1100</v>
      </c>
      <c r="F1892" s="2" t="s">
        <v>493</v>
      </c>
      <c r="G1892" s="2">
        <v>2219</v>
      </c>
      <c r="H1892" s="2">
        <v>94</v>
      </c>
      <c r="I1892" s="2" t="s">
        <v>1651</v>
      </c>
      <c r="J1892" s="31">
        <v>42945</v>
      </c>
      <c r="K1892" s="31">
        <v>44347</v>
      </c>
      <c r="L1892" s="31">
        <v>44926</v>
      </c>
      <c r="M1892" s="2">
        <f t="shared" si="174"/>
        <v>580</v>
      </c>
      <c r="N1892" s="2">
        <f>IFERROR(VLOOKUP($G1892,'Breakdown Log'!$B$3:$E$940,2,FALSE),0)</f>
        <v>0</v>
      </c>
      <c r="O1892" s="2">
        <f>IFERROR(VLOOKUP($G1892,'Breakdown Log'!$B$3:$E$940,3,FALSE),0)</f>
        <v>0</v>
      </c>
      <c r="P1892" s="2">
        <f t="shared" si="175"/>
        <v>215</v>
      </c>
      <c r="Q1892" s="2">
        <f t="shared" si="176"/>
        <v>365</v>
      </c>
      <c r="R1892" s="38">
        <f t="shared" si="177"/>
        <v>1.6610958904109587</v>
      </c>
      <c r="S1892" s="76">
        <f t="shared" si="178"/>
        <v>2.82</v>
      </c>
      <c r="T1892" s="38">
        <f>2.82/365*N1892+'Breakdown Log'!$H$28*P1892</f>
        <v>0</v>
      </c>
      <c r="U1892" s="78">
        <f>2.82/365*O1892+'Breakdown Log'!$H$28*Q1892</f>
        <v>0</v>
      </c>
    </row>
    <row r="1893" spans="2:21" ht="14.4" customHeight="1" x14ac:dyDescent="0.4">
      <c r="B1893" s="30">
        <f t="shared" si="179"/>
        <v>1892</v>
      </c>
      <c r="C1893" s="2" t="s">
        <v>493</v>
      </c>
      <c r="D1893" s="2" t="s">
        <v>494</v>
      </c>
      <c r="E1893" s="2">
        <v>1100</v>
      </c>
      <c r="F1893" s="2" t="s">
        <v>493</v>
      </c>
      <c r="G1893" s="2">
        <v>2220</v>
      </c>
      <c r="H1893" s="2">
        <v>95</v>
      </c>
      <c r="I1893" s="2" t="s">
        <v>1644</v>
      </c>
      <c r="J1893" s="31">
        <v>42949</v>
      </c>
      <c r="K1893" s="31">
        <v>44347</v>
      </c>
      <c r="L1893" s="31">
        <v>44926</v>
      </c>
      <c r="M1893" s="2">
        <f t="shared" si="174"/>
        <v>580</v>
      </c>
      <c r="N1893" s="2">
        <f>IFERROR(VLOOKUP($G1893,'Breakdown Log'!$B$3:$E$940,2,FALSE),0)</f>
        <v>0</v>
      </c>
      <c r="O1893" s="2">
        <f>IFERROR(VLOOKUP($G1893,'Breakdown Log'!$B$3:$E$940,3,FALSE),0)</f>
        <v>0</v>
      </c>
      <c r="P1893" s="2">
        <f t="shared" si="175"/>
        <v>215</v>
      </c>
      <c r="Q1893" s="2">
        <f t="shared" si="176"/>
        <v>365</v>
      </c>
      <c r="R1893" s="38">
        <f t="shared" si="177"/>
        <v>1.6610958904109587</v>
      </c>
      <c r="S1893" s="76">
        <f t="shared" si="178"/>
        <v>2.82</v>
      </c>
      <c r="T1893" s="38">
        <f>2.82/365*N1893+'Breakdown Log'!$H$28*P1893</f>
        <v>0</v>
      </c>
      <c r="U1893" s="78">
        <f>2.82/365*O1893+'Breakdown Log'!$H$28*Q1893</f>
        <v>0</v>
      </c>
    </row>
    <row r="1894" spans="2:21" ht="14.4" customHeight="1" x14ac:dyDescent="0.4">
      <c r="B1894" s="30">
        <f t="shared" si="179"/>
        <v>1893</v>
      </c>
      <c r="C1894" s="2" t="s">
        <v>493</v>
      </c>
      <c r="D1894" s="2" t="s">
        <v>494</v>
      </c>
      <c r="E1894" s="2">
        <v>1100</v>
      </c>
      <c r="F1894" s="2" t="s">
        <v>493</v>
      </c>
      <c r="G1894" s="2">
        <v>2221</v>
      </c>
      <c r="H1894" s="2">
        <v>96</v>
      </c>
      <c r="I1894" s="2" t="s">
        <v>1652</v>
      </c>
      <c r="J1894" s="31">
        <v>42949</v>
      </c>
      <c r="K1894" s="31">
        <v>44347</v>
      </c>
      <c r="L1894" s="31">
        <v>44926</v>
      </c>
      <c r="M1894" s="2">
        <f t="shared" si="174"/>
        <v>580</v>
      </c>
      <c r="N1894" s="2">
        <f>IFERROR(VLOOKUP($G1894,'Breakdown Log'!$B$3:$E$940,2,FALSE),0)</f>
        <v>0</v>
      </c>
      <c r="O1894" s="2">
        <f>IFERROR(VLOOKUP($G1894,'Breakdown Log'!$B$3:$E$940,3,FALSE),0)</f>
        <v>0</v>
      </c>
      <c r="P1894" s="2">
        <f t="shared" si="175"/>
        <v>215</v>
      </c>
      <c r="Q1894" s="2">
        <f t="shared" si="176"/>
        <v>365</v>
      </c>
      <c r="R1894" s="38">
        <f t="shared" si="177"/>
        <v>1.6610958904109587</v>
      </c>
      <c r="S1894" s="76">
        <f t="shared" si="178"/>
        <v>2.82</v>
      </c>
      <c r="T1894" s="38">
        <f>2.82/365*N1894+'Breakdown Log'!$H$28*P1894</f>
        <v>0</v>
      </c>
      <c r="U1894" s="78">
        <f>2.82/365*O1894+'Breakdown Log'!$H$28*Q1894</f>
        <v>0</v>
      </c>
    </row>
    <row r="1895" spans="2:21" ht="14.4" customHeight="1" x14ac:dyDescent="0.4">
      <c r="B1895" s="30">
        <f t="shared" si="179"/>
        <v>1894</v>
      </c>
      <c r="C1895" s="2" t="s">
        <v>493</v>
      </c>
      <c r="D1895" s="2" t="s">
        <v>494</v>
      </c>
      <c r="E1895" s="2">
        <v>1100</v>
      </c>
      <c r="F1895" s="2" t="s">
        <v>493</v>
      </c>
      <c r="G1895" s="2">
        <v>2222</v>
      </c>
      <c r="H1895" s="2">
        <v>97</v>
      </c>
      <c r="I1895" s="2" t="s">
        <v>1653</v>
      </c>
      <c r="J1895" s="31">
        <v>42945</v>
      </c>
      <c r="K1895" s="31">
        <v>44347</v>
      </c>
      <c r="L1895" s="31">
        <v>44926</v>
      </c>
      <c r="M1895" s="2">
        <f t="shared" si="174"/>
        <v>580</v>
      </c>
      <c r="N1895" s="2">
        <f>IFERROR(VLOOKUP($G1895,'Breakdown Log'!$B$3:$E$940,2,FALSE),0)</f>
        <v>0</v>
      </c>
      <c r="O1895" s="2">
        <f>IFERROR(VLOOKUP($G1895,'Breakdown Log'!$B$3:$E$940,3,FALSE),0)</f>
        <v>0</v>
      </c>
      <c r="P1895" s="2">
        <f t="shared" si="175"/>
        <v>215</v>
      </c>
      <c r="Q1895" s="2">
        <f t="shared" si="176"/>
        <v>365</v>
      </c>
      <c r="R1895" s="38">
        <f t="shared" si="177"/>
        <v>1.6610958904109587</v>
      </c>
      <c r="S1895" s="76">
        <f t="shared" si="178"/>
        <v>2.82</v>
      </c>
      <c r="T1895" s="38">
        <f>2.82/365*N1895+'Breakdown Log'!$H$28*P1895</f>
        <v>0</v>
      </c>
      <c r="U1895" s="78">
        <f>2.82/365*O1895+'Breakdown Log'!$H$28*Q1895</f>
        <v>0</v>
      </c>
    </row>
    <row r="1896" spans="2:21" ht="14.4" customHeight="1" x14ac:dyDescent="0.4">
      <c r="B1896" s="30">
        <f t="shared" si="179"/>
        <v>1895</v>
      </c>
      <c r="C1896" s="2" t="s">
        <v>493</v>
      </c>
      <c r="D1896" s="2" t="s">
        <v>494</v>
      </c>
      <c r="E1896" s="2">
        <v>1100</v>
      </c>
      <c r="F1896" s="2" t="s">
        <v>493</v>
      </c>
      <c r="G1896" s="2">
        <v>2223</v>
      </c>
      <c r="H1896" s="2">
        <v>98</v>
      </c>
      <c r="I1896" s="2" t="s">
        <v>1654</v>
      </c>
      <c r="J1896" s="31">
        <v>42945</v>
      </c>
      <c r="K1896" s="31">
        <v>44347</v>
      </c>
      <c r="L1896" s="31">
        <v>44926</v>
      </c>
      <c r="M1896" s="2">
        <f t="shared" si="174"/>
        <v>580</v>
      </c>
      <c r="N1896" s="2">
        <f>IFERROR(VLOOKUP($G1896,'Breakdown Log'!$B$3:$E$940,2,FALSE),0)</f>
        <v>0</v>
      </c>
      <c r="O1896" s="2">
        <f>IFERROR(VLOOKUP($G1896,'Breakdown Log'!$B$3:$E$940,3,FALSE),0)</f>
        <v>0</v>
      </c>
      <c r="P1896" s="2">
        <f t="shared" si="175"/>
        <v>215</v>
      </c>
      <c r="Q1896" s="2">
        <f t="shared" si="176"/>
        <v>365</v>
      </c>
      <c r="R1896" s="38">
        <f t="shared" si="177"/>
        <v>1.6610958904109587</v>
      </c>
      <c r="S1896" s="76">
        <f t="shared" si="178"/>
        <v>2.82</v>
      </c>
      <c r="T1896" s="38">
        <f>2.82/365*N1896+'Breakdown Log'!$H$28*P1896</f>
        <v>0</v>
      </c>
      <c r="U1896" s="78">
        <f>2.82/365*O1896+'Breakdown Log'!$H$28*Q1896</f>
        <v>0</v>
      </c>
    </row>
    <row r="1897" spans="2:21" ht="14.4" customHeight="1" x14ac:dyDescent="0.4">
      <c r="B1897" s="30">
        <f t="shared" si="179"/>
        <v>1896</v>
      </c>
      <c r="C1897" s="2" t="s">
        <v>493</v>
      </c>
      <c r="D1897" s="2" t="s">
        <v>494</v>
      </c>
      <c r="E1897" s="2">
        <v>1100</v>
      </c>
      <c r="F1897" s="2" t="s">
        <v>493</v>
      </c>
      <c r="G1897" s="2">
        <v>2224</v>
      </c>
      <c r="H1897" s="2">
        <v>99</v>
      </c>
      <c r="I1897" s="2" t="s">
        <v>1655</v>
      </c>
      <c r="J1897" s="31">
        <v>42946</v>
      </c>
      <c r="K1897" s="31">
        <v>44347</v>
      </c>
      <c r="L1897" s="31">
        <v>44926</v>
      </c>
      <c r="M1897" s="2">
        <f t="shared" si="174"/>
        <v>580</v>
      </c>
      <c r="N1897" s="2">
        <f>IFERROR(VLOOKUP($G1897,'Breakdown Log'!$B$3:$E$940,2,FALSE),0)</f>
        <v>0</v>
      </c>
      <c r="O1897" s="2">
        <f>IFERROR(VLOOKUP($G1897,'Breakdown Log'!$B$3:$E$940,3,FALSE),0)</f>
        <v>0</v>
      </c>
      <c r="P1897" s="2">
        <f t="shared" si="175"/>
        <v>215</v>
      </c>
      <c r="Q1897" s="2">
        <f t="shared" si="176"/>
        <v>365</v>
      </c>
      <c r="R1897" s="38">
        <f t="shared" si="177"/>
        <v>1.6610958904109587</v>
      </c>
      <c r="S1897" s="76">
        <f t="shared" si="178"/>
        <v>2.82</v>
      </c>
      <c r="T1897" s="38">
        <f>2.82/365*N1897+'Breakdown Log'!$H$28*P1897</f>
        <v>0</v>
      </c>
      <c r="U1897" s="78">
        <f>2.82/365*O1897+'Breakdown Log'!$H$28*Q1897</f>
        <v>0</v>
      </c>
    </row>
    <row r="1898" spans="2:21" ht="14.4" customHeight="1" x14ac:dyDescent="0.4">
      <c r="B1898" s="30">
        <f t="shared" si="179"/>
        <v>1897</v>
      </c>
      <c r="C1898" s="2" t="s">
        <v>493</v>
      </c>
      <c r="D1898" s="2" t="s">
        <v>494</v>
      </c>
      <c r="E1898" s="2">
        <v>1100</v>
      </c>
      <c r="F1898" s="2" t="s">
        <v>493</v>
      </c>
      <c r="G1898" s="2">
        <v>2225</v>
      </c>
      <c r="H1898" s="2">
        <v>100</v>
      </c>
      <c r="I1898" s="2" t="s">
        <v>1656</v>
      </c>
      <c r="J1898" s="31">
        <v>42946</v>
      </c>
      <c r="K1898" s="31">
        <v>44347</v>
      </c>
      <c r="L1898" s="31">
        <v>44926</v>
      </c>
      <c r="M1898" s="2">
        <f t="shared" si="174"/>
        <v>580</v>
      </c>
      <c r="N1898" s="2">
        <f>IFERROR(VLOOKUP($G1898,'Breakdown Log'!$B$3:$E$940,2,FALSE),0)</f>
        <v>0</v>
      </c>
      <c r="O1898" s="2">
        <f>IFERROR(VLOOKUP($G1898,'Breakdown Log'!$B$3:$E$940,3,FALSE),0)</f>
        <v>0</v>
      </c>
      <c r="P1898" s="2">
        <f t="shared" si="175"/>
        <v>215</v>
      </c>
      <c r="Q1898" s="2">
        <f t="shared" si="176"/>
        <v>365</v>
      </c>
      <c r="R1898" s="38">
        <f t="shared" si="177"/>
        <v>1.6610958904109587</v>
      </c>
      <c r="S1898" s="76">
        <f t="shared" si="178"/>
        <v>2.82</v>
      </c>
      <c r="T1898" s="38">
        <f>2.82/365*N1898+'Breakdown Log'!$H$28*P1898</f>
        <v>0</v>
      </c>
      <c r="U1898" s="78">
        <f>2.82/365*O1898+'Breakdown Log'!$H$28*Q1898</f>
        <v>0</v>
      </c>
    </row>
    <row r="1899" spans="2:21" ht="14.4" customHeight="1" x14ac:dyDescent="0.4">
      <c r="B1899" s="30">
        <f t="shared" si="179"/>
        <v>1898</v>
      </c>
      <c r="C1899" s="2" t="s">
        <v>493</v>
      </c>
      <c r="D1899" s="2" t="s">
        <v>494</v>
      </c>
      <c r="E1899" s="2">
        <v>1100</v>
      </c>
      <c r="F1899" s="2" t="s">
        <v>493</v>
      </c>
      <c r="G1899" s="2">
        <v>2226</v>
      </c>
      <c r="H1899" s="2">
        <v>101</v>
      </c>
      <c r="I1899" s="2" t="s">
        <v>1657</v>
      </c>
      <c r="J1899" s="31">
        <v>42946</v>
      </c>
      <c r="K1899" s="31">
        <v>44347</v>
      </c>
      <c r="L1899" s="31">
        <v>44926</v>
      </c>
      <c r="M1899" s="2">
        <f t="shared" si="174"/>
        <v>580</v>
      </c>
      <c r="N1899" s="2">
        <f>IFERROR(VLOOKUP($G1899,'Breakdown Log'!$B$3:$E$940,2,FALSE),0)</f>
        <v>0</v>
      </c>
      <c r="O1899" s="2">
        <f>IFERROR(VLOOKUP($G1899,'Breakdown Log'!$B$3:$E$940,3,FALSE),0)</f>
        <v>0</v>
      </c>
      <c r="P1899" s="2">
        <f t="shared" si="175"/>
        <v>215</v>
      </c>
      <c r="Q1899" s="2">
        <f t="shared" si="176"/>
        <v>365</v>
      </c>
      <c r="R1899" s="38">
        <f t="shared" si="177"/>
        <v>1.6610958904109587</v>
      </c>
      <c r="S1899" s="76">
        <f t="shared" si="178"/>
        <v>2.82</v>
      </c>
      <c r="T1899" s="38">
        <f>2.82/365*N1899+'Breakdown Log'!$H$28*P1899</f>
        <v>0</v>
      </c>
      <c r="U1899" s="78">
        <f>2.82/365*O1899+'Breakdown Log'!$H$28*Q1899</f>
        <v>0</v>
      </c>
    </row>
    <row r="1900" spans="2:21" x14ac:dyDescent="0.4">
      <c r="B1900" s="30">
        <f t="shared" si="179"/>
        <v>1899</v>
      </c>
      <c r="C1900" s="2" t="s">
        <v>493</v>
      </c>
      <c r="D1900" s="2" t="s">
        <v>494</v>
      </c>
      <c r="E1900" s="2">
        <v>1100</v>
      </c>
      <c r="F1900" s="2" t="s">
        <v>493</v>
      </c>
      <c r="G1900" s="2">
        <v>2227</v>
      </c>
      <c r="H1900" s="2">
        <v>102</v>
      </c>
      <c r="I1900" s="2" t="s">
        <v>1658</v>
      </c>
      <c r="J1900" s="31">
        <v>42946</v>
      </c>
      <c r="K1900" s="31">
        <v>44347</v>
      </c>
      <c r="L1900" s="31">
        <v>44926</v>
      </c>
      <c r="M1900" s="2">
        <f t="shared" si="174"/>
        <v>580</v>
      </c>
      <c r="N1900" s="2">
        <f>IFERROR(VLOOKUP($G1900,'Breakdown Log'!$B$3:$E$940,2,FALSE),0)</f>
        <v>0</v>
      </c>
      <c r="O1900" s="2">
        <f>IFERROR(VLOOKUP($G1900,'Breakdown Log'!$B$3:$E$940,3,FALSE),0)</f>
        <v>0</v>
      </c>
      <c r="P1900" s="2">
        <f t="shared" si="175"/>
        <v>215</v>
      </c>
      <c r="Q1900" s="2">
        <f t="shared" si="176"/>
        <v>365</v>
      </c>
      <c r="R1900" s="38">
        <f t="shared" si="177"/>
        <v>1.6610958904109587</v>
      </c>
      <c r="S1900" s="76">
        <f t="shared" si="178"/>
        <v>2.82</v>
      </c>
      <c r="T1900" s="38">
        <f>2.82/365*N1900+'Breakdown Log'!$H$28*P1900</f>
        <v>0</v>
      </c>
      <c r="U1900" s="78">
        <f>2.82/365*O1900+'Breakdown Log'!$H$28*Q1900</f>
        <v>0</v>
      </c>
    </row>
    <row r="1901" spans="2:21" ht="14.4" customHeight="1" x14ac:dyDescent="0.4">
      <c r="B1901" s="30">
        <f t="shared" si="179"/>
        <v>1900</v>
      </c>
      <c r="C1901" s="2" t="s">
        <v>493</v>
      </c>
      <c r="D1901" s="2" t="s">
        <v>494</v>
      </c>
      <c r="E1901" s="2">
        <v>1100</v>
      </c>
      <c r="F1901" s="2" t="s">
        <v>493</v>
      </c>
      <c r="G1901" s="2">
        <v>2228</v>
      </c>
      <c r="H1901" s="2">
        <v>103</v>
      </c>
      <c r="I1901" s="2" t="s">
        <v>1659</v>
      </c>
      <c r="J1901" s="31">
        <v>42946</v>
      </c>
      <c r="K1901" s="31">
        <v>44347</v>
      </c>
      <c r="L1901" s="31">
        <v>44926</v>
      </c>
      <c r="M1901" s="2">
        <f t="shared" si="174"/>
        <v>580</v>
      </c>
      <c r="N1901" s="2">
        <f>IFERROR(VLOOKUP($G1901,'Breakdown Log'!$B$3:$E$940,2,FALSE),0)</f>
        <v>0</v>
      </c>
      <c r="O1901" s="2">
        <f>IFERROR(VLOOKUP($G1901,'Breakdown Log'!$B$3:$E$940,3,FALSE),0)</f>
        <v>0</v>
      </c>
      <c r="P1901" s="2">
        <f t="shared" si="175"/>
        <v>215</v>
      </c>
      <c r="Q1901" s="2">
        <f t="shared" si="176"/>
        <v>365</v>
      </c>
      <c r="R1901" s="38">
        <f t="shared" si="177"/>
        <v>1.6610958904109587</v>
      </c>
      <c r="S1901" s="76">
        <f t="shared" si="178"/>
        <v>2.82</v>
      </c>
      <c r="T1901" s="38">
        <f>2.82/365*N1901+'Breakdown Log'!$H$28*P1901</f>
        <v>0</v>
      </c>
      <c r="U1901" s="78">
        <f>2.82/365*O1901+'Breakdown Log'!$H$28*Q1901</f>
        <v>0</v>
      </c>
    </row>
    <row r="1902" spans="2:21" ht="14.4" customHeight="1" x14ac:dyDescent="0.4">
      <c r="B1902" s="30">
        <f t="shared" si="179"/>
        <v>1901</v>
      </c>
      <c r="C1902" s="2" t="s">
        <v>493</v>
      </c>
      <c r="D1902" s="2" t="s">
        <v>494</v>
      </c>
      <c r="E1902" s="2">
        <v>1100</v>
      </c>
      <c r="F1902" s="2" t="s">
        <v>493</v>
      </c>
      <c r="G1902" s="2">
        <v>2229</v>
      </c>
      <c r="H1902" s="2">
        <v>104</v>
      </c>
      <c r="I1902" s="2" t="s">
        <v>1375</v>
      </c>
      <c r="J1902" s="31">
        <v>42979</v>
      </c>
      <c r="K1902" s="31">
        <v>44347</v>
      </c>
      <c r="L1902" s="31">
        <v>44926</v>
      </c>
      <c r="M1902" s="2">
        <f t="shared" si="174"/>
        <v>580</v>
      </c>
      <c r="N1902" s="2">
        <f>IFERROR(VLOOKUP($G1902,'Breakdown Log'!$B$3:$E$940,2,FALSE),0)</f>
        <v>0</v>
      </c>
      <c r="O1902" s="2">
        <f>IFERROR(VLOOKUP($G1902,'Breakdown Log'!$B$3:$E$940,3,FALSE),0)</f>
        <v>0</v>
      </c>
      <c r="P1902" s="2">
        <f t="shared" si="175"/>
        <v>215</v>
      </c>
      <c r="Q1902" s="2">
        <f t="shared" si="176"/>
        <v>365</v>
      </c>
      <c r="R1902" s="38">
        <f t="shared" si="177"/>
        <v>1.6610958904109587</v>
      </c>
      <c r="S1902" s="76">
        <f t="shared" si="178"/>
        <v>2.82</v>
      </c>
      <c r="T1902" s="38">
        <f>2.82/365*N1902+'Breakdown Log'!$H$28*P1902</f>
        <v>0</v>
      </c>
      <c r="U1902" s="78">
        <f>2.82/365*O1902+'Breakdown Log'!$H$28*Q1902</f>
        <v>0</v>
      </c>
    </row>
    <row r="1903" spans="2:21" ht="14.4" customHeight="1" x14ac:dyDescent="0.4">
      <c r="B1903" s="30">
        <f t="shared" si="179"/>
        <v>1902</v>
      </c>
      <c r="C1903" s="2" t="s">
        <v>493</v>
      </c>
      <c r="D1903" s="2" t="s">
        <v>494</v>
      </c>
      <c r="E1903" s="2">
        <v>1100</v>
      </c>
      <c r="F1903" s="2" t="s">
        <v>493</v>
      </c>
      <c r="G1903" s="2">
        <v>2230</v>
      </c>
      <c r="H1903" s="2">
        <v>105</v>
      </c>
      <c r="I1903" s="2" t="s">
        <v>1660</v>
      </c>
      <c r="J1903" s="31">
        <v>42979</v>
      </c>
      <c r="K1903" s="31">
        <v>44347</v>
      </c>
      <c r="L1903" s="31">
        <v>44926</v>
      </c>
      <c r="M1903" s="2">
        <f t="shared" si="174"/>
        <v>580</v>
      </c>
      <c r="N1903" s="2">
        <f>IFERROR(VLOOKUP($G1903,'Breakdown Log'!$B$3:$E$940,2,FALSE),0)</f>
        <v>0</v>
      </c>
      <c r="O1903" s="2">
        <f>IFERROR(VLOOKUP($G1903,'Breakdown Log'!$B$3:$E$940,3,FALSE),0)</f>
        <v>0</v>
      </c>
      <c r="P1903" s="2">
        <f t="shared" si="175"/>
        <v>215</v>
      </c>
      <c r="Q1903" s="2">
        <f t="shared" si="176"/>
        <v>365</v>
      </c>
      <c r="R1903" s="38">
        <f t="shared" si="177"/>
        <v>1.6610958904109587</v>
      </c>
      <c r="S1903" s="76">
        <f t="shared" si="178"/>
        <v>2.82</v>
      </c>
      <c r="T1903" s="38">
        <f>2.82/365*N1903+'Breakdown Log'!$H$28*P1903</f>
        <v>0</v>
      </c>
      <c r="U1903" s="78">
        <f>2.82/365*O1903+'Breakdown Log'!$H$28*Q1903</f>
        <v>0</v>
      </c>
    </row>
    <row r="1904" spans="2:21" ht="14.4" customHeight="1" x14ac:dyDescent="0.4">
      <c r="B1904" s="30">
        <f t="shared" si="179"/>
        <v>1903</v>
      </c>
      <c r="C1904" s="2" t="s">
        <v>493</v>
      </c>
      <c r="D1904" s="2" t="s">
        <v>494</v>
      </c>
      <c r="E1904" s="2">
        <v>1100</v>
      </c>
      <c r="F1904" s="2" t="s">
        <v>493</v>
      </c>
      <c r="G1904" s="2">
        <v>2231</v>
      </c>
      <c r="H1904" s="2">
        <v>106</v>
      </c>
      <c r="I1904" s="2" t="s">
        <v>1661</v>
      </c>
      <c r="J1904" s="31">
        <v>42691</v>
      </c>
      <c r="K1904" s="31">
        <v>44347</v>
      </c>
      <c r="L1904" s="31">
        <v>44926</v>
      </c>
      <c r="M1904" s="2">
        <f t="shared" si="174"/>
        <v>580</v>
      </c>
      <c r="N1904" s="2">
        <f>IFERROR(VLOOKUP($G1904,'Breakdown Log'!$B$3:$E$940,2,FALSE),0)</f>
        <v>0</v>
      </c>
      <c r="O1904" s="2">
        <f>IFERROR(VLOOKUP($G1904,'Breakdown Log'!$B$3:$E$940,3,FALSE),0)</f>
        <v>0</v>
      </c>
      <c r="P1904" s="2">
        <f t="shared" si="175"/>
        <v>215</v>
      </c>
      <c r="Q1904" s="2">
        <f t="shared" si="176"/>
        <v>365</v>
      </c>
      <c r="R1904" s="38">
        <f t="shared" si="177"/>
        <v>1.6610958904109587</v>
      </c>
      <c r="S1904" s="76">
        <f t="shared" si="178"/>
        <v>2.82</v>
      </c>
      <c r="T1904" s="38">
        <f>2.82/365*N1904+'Breakdown Log'!$H$28*P1904</f>
        <v>0</v>
      </c>
      <c r="U1904" s="78">
        <f>2.82/365*O1904+'Breakdown Log'!$H$28*Q1904</f>
        <v>0</v>
      </c>
    </row>
    <row r="1905" spans="2:21" ht="14.4" customHeight="1" x14ac:dyDescent="0.4">
      <c r="B1905" s="30">
        <f t="shared" si="179"/>
        <v>1904</v>
      </c>
      <c r="C1905" s="2" t="s">
        <v>493</v>
      </c>
      <c r="D1905" s="2" t="s">
        <v>494</v>
      </c>
      <c r="E1905" s="2">
        <v>1100</v>
      </c>
      <c r="F1905" s="2" t="s">
        <v>493</v>
      </c>
      <c r="G1905" s="2">
        <v>2232</v>
      </c>
      <c r="H1905" s="2">
        <v>107</v>
      </c>
      <c r="I1905" s="2" t="s">
        <v>1662</v>
      </c>
      <c r="J1905" s="31">
        <v>42979</v>
      </c>
      <c r="K1905" s="31">
        <v>44347</v>
      </c>
      <c r="L1905" s="31">
        <v>44926</v>
      </c>
      <c r="M1905" s="2">
        <f t="shared" si="174"/>
        <v>580</v>
      </c>
      <c r="N1905" s="2">
        <f>IFERROR(VLOOKUP($G1905,'Breakdown Log'!$B$3:$E$940,2,FALSE),0)</f>
        <v>0</v>
      </c>
      <c r="O1905" s="2">
        <f>IFERROR(VLOOKUP($G1905,'Breakdown Log'!$B$3:$E$940,3,FALSE),0)</f>
        <v>0</v>
      </c>
      <c r="P1905" s="2">
        <f t="shared" si="175"/>
        <v>215</v>
      </c>
      <c r="Q1905" s="2">
        <f t="shared" si="176"/>
        <v>365</v>
      </c>
      <c r="R1905" s="38">
        <f t="shared" si="177"/>
        <v>1.6610958904109587</v>
      </c>
      <c r="S1905" s="76">
        <f t="shared" si="178"/>
        <v>2.82</v>
      </c>
      <c r="T1905" s="38">
        <f>2.82/365*N1905+'Breakdown Log'!$H$28*P1905</f>
        <v>0</v>
      </c>
      <c r="U1905" s="78">
        <f>2.82/365*O1905+'Breakdown Log'!$H$28*Q1905</f>
        <v>0</v>
      </c>
    </row>
    <row r="1906" spans="2:21" ht="14.4" customHeight="1" x14ac:dyDescent="0.4">
      <c r="B1906" s="30">
        <f t="shared" si="179"/>
        <v>1905</v>
      </c>
      <c r="C1906" s="2" t="s">
        <v>3</v>
      </c>
      <c r="D1906" s="2" t="s">
        <v>1663</v>
      </c>
      <c r="E1906" s="2">
        <v>908</v>
      </c>
      <c r="F1906" s="2" t="s">
        <v>1664</v>
      </c>
      <c r="G1906" s="2">
        <v>2233</v>
      </c>
      <c r="H1906" s="2">
        <v>11</v>
      </c>
      <c r="I1906" s="2" t="s">
        <v>1665</v>
      </c>
      <c r="J1906" s="31">
        <v>42859</v>
      </c>
      <c r="K1906" s="31">
        <v>44347</v>
      </c>
      <c r="L1906" s="31">
        <v>44926</v>
      </c>
      <c r="M1906" s="2">
        <f t="shared" si="174"/>
        <v>580</v>
      </c>
      <c r="N1906" s="2">
        <f>IFERROR(VLOOKUP($G1906,'Breakdown Log'!$B$3:$E$940,2,FALSE),0)</f>
        <v>0</v>
      </c>
      <c r="O1906" s="2">
        <f>IFERROR(VLOOKUP($G1906,'Breakdown Log'!$B$3:$E$940,3,FALSE),0)</f>
        <v>0</v>
      </c>
      <c r="P1906" s="2">
        <f t="shared" si="175"/>
        <v>215</v>
      </c>
      <c r="Q1906" s="2">
        <f t="shared" si="176"/>
        <v>365</v>
      </c>
      <c r="R1906" s="38">
        <f t="shared" si="177"/>
        <v>1.6610958904109587</v>
      </c>
      <c r="S1906" s="76">
        <f t="shared" si="178"/>
        <v>2.82</v>
      </c>
      <c r="T1906" s="38">
        <f>2.82/365*N1906+'Breakdown Log'!$H$28*P1906</f>
        <v>0</v>
      </c>
      <c r="U1906" s="78">
        <f>2.82/365*O1906+'Breakdown Log'!$H$28*Q1906</f>
        <v>0</v>
      </c>
    </row>
    <row r="1907" spans="2:21" ht="14.4" customHeight="1" x14ac:dyDescent="0.4">
      <c r="B1907" s="30">
        <f t="shared" si="179"/>
        <v>1906</v>
      </c>
      <c r="C1907" s="2" t="s">
        <v>3</v>
      </c>
      <c r="D1907" s="2" t="s">
        <v>1663</v>
      </c>
      <c r="E1907" s="2">
        <v>908</v>
      </c>
      <c r="F1907" s="2" t="s">
        <v>1664</v>
      </c>
      <c r="G1907" s="2">
        <v>2234</v>
      </c>
      <c r="H1907" s="2">
        <v>12</v>
      </c>
      <c r="I1907" s="2" t="s">
        <v>836</v>
      </c>
      <c r="J1907" s="31">
        <v>42623</v>
      </c>
      <c r="K1907" s="31">
        <v>44347</v>
      </c>
      <c r="L1907" s="31">
        <v>44926</v>
      </c>
      <c r="M1907" s="2">
        <f t="shared" si="174"/>
        <v>580</v>
      </c>
      <c r="N1907" s="2">
        <f>IFERROR(VLOOKUP($G1907,'Breakdown Log'!$B$3:$E$940,2,FALSE),0)</f>
        <v>0</v>
      </c>
      <c r="O1907" s="2">
        <f>IFERROR(VLOOKUP($G1907,'Breakdown Log'!$B$3:$E$940,3,FALSE),0)</f>
        <v>0</v>
      </c>
      <c r="P1907" s="2">
        <f t="shared" si="175"/>
        <v>215</v>
      </c>
      <c r="Q1907" s="2">
        <f t="shared" si="176"/>
        <v>365</v>
      </c>
      <c r="R1907" s="38">
        <f t="shared" si="177"/>
        <v>1.6610958904109587</v>
      </c>
      <c r="S1907" s="76">
        <f t="shared" si="178"/>
        <v>2.82</v>
      </c>
      <c r="T1907" s="38">
        <f>2.82/365*N1907+'Breakdown Log'!$H$28*P1907</f>
        <v>0</v>
      </c>
      <c r="U1907" s="78">
        <f>2.82/365*O1907+'Breakdown Log'!$H$28*Q1907</f>
        <v>0</v>
      </c>
    </row>
    <row r="1908" spans="2:21" ht="14.4" customHeight="1" x14ac:dyDescent="0.4">
      <c r="B1908" s="30">
        <f t="shared" si="179"/>
        <v>1907</v>
      </c>
      <c r="C1908" s="2" t="s">
        <v>3</v>
      </c>
      <c r="D1908" s="2" t="s">
        <v>1663</v>
      </c>
      <c r="E1908" s="2">
        <v>908</v>
      </c>
      <c r="F1908" s="2" t="s">
        <v>1664</v>
      </c>
      <c r="G1908" s="2">
        <v>2235</v>
      </c>
      <c r="H1908" s="2">
        <v>13</v>
      </c>
      <c r="I1908" s="2" t="s">
        <v>1666</v>
      </c>
      <c r="J1908" s="31">
        <v>42750</v>
      </c>
      <c r="K1908" s="31">
        <v>44347</v>
      </c>
      <c r="L1908" s="31">
        <v>44926</v>
      </c>
      <c r="M1908" s="2">
        <f t="shared" si="174"/>
        <v>580</v>
      </c>
      <c r="N1908" s="2">
        <f>IFERROR(VLOOKUP($G1908,'Breakdown Log'!$B$3:$E$940,2,FALSE),0)</f>
        <v>215</v>
      </c>
      <c r="O1908" s="2">
        <f>IFERROR(VLOOKUP($G1908,'Breakdown Log'!$B$3:$E$940,3,FALSE),0)</f>
        <v>365</v>
      </c>
      <c r="P1908" s="2">
        <f t="shared" si="175"/>
        <v>0</v>
      </c>
      <c r="Q1908" s="2">
        <f t="shared" si="176"/>
        <v>0</v>
      </c>
      <c r="R1908" s="38">
        <f t="shared" si="177"/>
        <v>1.6610958904109587</v>
      </c>
      <c r="S1908" s="76">
        <f t="shared" si="178"/>
        <v>2.82</v>
      </c>
      <c r="T1908" s="38">
        <f>2.82/365*N1908+'Breakdown Log'!$H$28*P1908</f>
        <v>1.6610958904109587</v>
      </c>
      <c r="U1908" s="78">
        <f>2.82/365*O1908+'Breakdown Log'!$H$28*Q1908</f>
        <v>2.82</v>
      </c>
    </row>
    <row r="1909" spans="2:21" ht="14.4" customHeight="1" x14ac:dyDescent="0.4">
      <c r="B1909" s="30">
        <f t="shared" si="179"/>
        <v>1908</v>
      </c>
      <c r="C1909" s="2" t="s">
        <v>3</v>
      </c>
      <c r="D1909" s="2" t="s">
        <v>1663</v>
      </c>
      <c r="E1909" s="2">
        <v>908</v>
      </c>
      <c r="F1909" s="2" t="s">
        <v>1664</v>
      </c>
      <c r="G1909" s="2">
        <v>2236</v>
      </c>
      <c r="H1909" s="2">
        <v>14</v>
      </c>
      <c r="I1909" s="2" t="s">
        <v>1667</v>
      </c>
      <c r="J1909" s="31">
        <v>42768</v>
      </c>
      <c r="K1909" s="31">
        <v>44347</v>
      </c>
      <c r="L1909" s="31">
        <v>44926</v>
      </c>
      <c r="M1909" s="2">
        <f t="shared" si="174"/>
        <v>580</v>
      </c>
      <c r="N1909" s="2">
        <f>IFERROR(VLOOKUP($G1909,'Breakdown Log'!$B$3:$E$940,2,FALSE),0)</f>
        <v>0</v>
      </c>
      <c r="O1909" s="2">
        <f>IFERROR(VLOOKUP($G1909,'Breakdown Log'!$B$3:$E$940,3,FALSE),0)</f>
        <v>0</v>
      </c>
      <c r="P1909" s="2">
        <f t="shared" si="175"/>
        <v>215</v>
      </c>
      <c r="Q1909" s="2">
        <f t="shared" si="176"/>
        <v>365</v>
      </c>
      <c r="R1909" s="38">
        <f t="shared" si="177"/>
        <v>1.6610958904109587</v>
      </c>
      <c r="S1909" s="76">
        <f t="shared" si="178"/>
        <v>2.82</v>
      </c>
      <c r="T1909" s="38">
        <f>2.82/365*N1909+'Breakdown Log'!$H$28*P1909</f>
        <v>0</v>
      </c>
      <c r="U1909" s="78">
        <f>2.82/365*O1909+'Breakdown Log'!$H$28*Q1909</f>
        <v>0</v>
      </c>
    </row>
    <row r="1910" spans="2:21" ht="14.4" customHeight="1" x14ac:dyDescent="0.4">
      <c r="B1910" s="30">
        <f t="shared" si="179"/>
        <v>1909</v>
      </c>
      <c r="C1910" s="2" t="s">
        <v>3</v>
      </c>
      <c r="D1910" s="2" t="s">
        <v>1663</v>
      </c>
      <c r="E1910" s="2">
        <v>908</v>
      </c>
      <c r="F1910" s="2" t="s">
        <v>1664</v>
      </c>
      <c r="G1910" s="2">
        <v>2237</v>
      </c>
      <c r="H1910" s="2">
        <v>15</v>
      </c>
      <c r="I1910" s="2" t="s">
        <v>1668</v>
      </c>
      <c r="J1910" s="31">
        <v>42905</v>
      </c>
      <c r="K1910" s="31">
        <v>44347</v>
      </c>
      <c r="L1910" s="31">
        <v>44926</v>
      </c>
      <c r="M1910" s="2">
        <f t="shared" si="174"/>
        <v>580</v>
      </c>
      <c r="N1910" s="2">
        <f>IFERROR(VLOOKUP($G1910,'Breakdown Log'!$B$3:$E$940,2,FALSE),0)</f>
        <v>215</v>
      </c>
      <c r="O1910" s="2">
        <f>IFERROR(VLOOKUP($G1910,'Breakdown Log'!$B$3:$E$940,3,FALSE),0)</f>
        <v>365</v>
      </c>
      <c r="P1910" s="2">
        <f t="shared" si="175"/>
        <v>0</v>
      </c>
      <c r="Q1910" s="2">
        <f t="shared" si="176"/>
        <v>0</v>
      </c>
      <c r="R1910" s="38">
        <f t="shared" si="177"/>
        <v>1.6610958904109587</v>
      </c>
      <c r="S1910" s="76">
        <f t="shared" si="178"/>
        <v>2.82</v>
      </c>
      <c r="T1910" s="38">
        <f>2.82/365*N1910+'Breakdown Log'!$H$28*P1910</f>
        <v>1.6610958904109587</v>
      </c>
      <c r="U1910" s="78">
        <f>2.82/365*O1910+'Breakdown Log'!$H$28*Q1910</f>
        <v>2.82</v>
      </c>
    </row>
    <row r="1911" spans="2:21" ht="14.4" customHeight="1" x14ac:dyDescent="0.4">
      <c r="B1911" s="30">
        <f t="shared" si="179"/>
        <v>1910</v>
      </c>
      <c r="C1911" s="2" t="s">
        <v>3</v>
      </c>
      <c r="D1911" s="2" t="s">
        <v>1663</v>
      </c>
      <c r="E1911" s="2">
        <v>908</v>
      </c>
      <c r="F1911" s="2" t="s">
        <v>1664</v>
      </c>
      <c r="G1911" s="2">
        <v>2238</v>
      </c>
      <c r="H1911" s="2">
        <v>16</v>
      </c>
      <c r="I1911" s="2" t="s">
        <v>1669</v>
      </c>
      <c r="J1911" s="31">
        <v>42859</v>
      </c>
      <c r="K1911" s="31">
        <v>44347</v>
      </c>
      <c r="L1911" s="31">
        <v>44926</v>
      </c>
      <c r="M1911" s="2">
        <f t="shared" si="174"/>
        <v>580</v>
      </c>
      <c r="N1911" s="2">
        <f>IFERROR(VLOOKUP($G1911,'Breakdown Log'!$B$3:$E$940,2,FALSE),0)</f>
        <v>0</v>
      </c>
      <c r="O1911" s="2">
        <f>IFERROR(VLOOKUP($G1911,'Breakdown Log'!$B$3:$E$940,3,FALSE),0)</f>
        <v>0</v>
      </c>
      <c r="P1911" s="2">
        <f t="shared" si="175"/>
        <v>215</v>
      </c>
      <c r="Q1911" s="2">
        <f t="shared" si="176"/>
        <v>365</v>
      </c>
      <c r="R1911" s="38">
        <f t="shared" si="177"/>
        <v>1.6610958904109587</v>
      </c>
      <c r="S1911" s="76">
        <f t="shared" si="178"/>
        <v>2.82</v>
      </c>
      <c r="T1911" s="38">
        <f>2.82/365*N1911+'Breakdown Log'!$H$28*P1911</f>
        <v>0</v>
      </c>
      <c r="U1911" s="78">
        <f>2.82/365*O1911+'Breakdown Log'!$H$28*Q1911</f>
        <v>0</v>
      </c>
    </row>
    <row r="1912" spans="2:21" ht="14.4" customHeight="1" x14ac:dyDescent="0.4">
      <c r="B1912" s="30">
        <f t="shared" si="179"/>
        <v>1911</v>
      </c>
      <c r="C1912" s="2" t="s">
        <v>3</v>
      </c>
      <c r="D1912" s="2" t="s">
        <v>1663</v>
      </c>
      <c r="E1912" s="2">
        <v>908</v>
      </c>
      <c r="F1912" s="2" t="s">
        <v>1664</v>
      </c>
      <c r="G1912" s="2">
        <v>2239</v>
      </c>
      <c r="H1912" s="2">
        <v>17</v>
      </c>
      <c r="I1912" s="2" t="s">
        <v>1670</v>
      </c>
      <c r="J1912" s="31">
        <v>42750</v>
      </c>
      <c r="K1912" s="31">
        <v>44347</v>
      </c>
      <c r="L1912" s="31">
        <v>44926</v>
      </c>
      <c r="M1912" s="2">
        <f t="shared" si="174"/>
        <v>580</v>
      </c>
      <c r="N1912" s="2">
        <f>IFERROR(VLOOKUP($G1912,'Breakdown Log'!$B$3:$E$940,2,FALSE),0)</f>
        <v>215</v>
      </c>
      <c r="O1912" s="2">
        <f>IFERROR(VLOOKUP($G1912,'Breakdown Log'!$B$3:$E$940,3,FALSE),0)</f>
        <v>365</v>
      </c>
      <c r="P1912" s="2">
        <f t="shared" si="175"/>
        <v>0</v>
      </c>
      <c r="Q1912" s="2">
        <f t="shared" si="176"/>
        <v>0</v>
      </c>
      <c r="R1912" s="38">
        <f t="shared" si="177"/>
        <v>1.6610958904109587</v>
      </c>
      <c r="S1912" s="76">
        <f t="shared" si="178"/>
        <v>2.82</v>
      </c>
      <c r="T1912" s="38">
        <f>2.82/365*N1912+'Breakdown Log'!$H$28*P1912</f>
        <v>1.6610958904109587</v>
      </c>
      <c r="U1912" s="78">
        <f>2.82/365*O1912+'Breakdown Log'!$H$28*Q1912</f>
        <v>2.82</v>
      </c>
    </row>
    <row r="1913" spans="2:21" ht="14.4" customHeight="1" x14ac:dyDescent="0.4">
      <c r="B1913" s="30">
        <f t="shared" si="179"/>
        <v>1912</v>
      </c>
      <c r="C1913" s="2" t="s">
        <v>3</v>
      </c>
      <c r="D1913" s="2" t="s">
        <v>1663</v>
      </c>
      <c r="E1913" s="2">
        <v>908</v>
      </c>
      <c r="F1913" s="2" t="s">
        <v>1664</v>
      </c>
      <c r="G1913" s="2">
        <v>2240</v>
      </c>
      <c r="H1913" s="2">
        <v>18</v>
      </c>
      <c r="I1913" s="2" t="s">
        <v>1671</v>
      </c>
      <c r="J1913" s="31">
        <v>42867</v>
      </c>
      <c r="K1913" s="31">
        <v>44347</v>
      </c>
      <c r="L1913" s="31">
        <v>44926</v>
      </c>
      <c r="M1913" s="2">
        <f t="shared" si="174"/>
        <v>580</v>
      </c>
      <c r="N1913" s="2">
        <f>IFERROR(VLOOKUP($G1913,'Breakdown Log'!$B$3:$E$940,2,FALSE),0)</f>
        <v>0</v>
      </c>
      <c r="O1913" s="2">
        <f>IFERROR(VLOOKUP($G1913,'Breakdown Log'!$B$3:$E$940,3,FALSE),0)</f>
        <v>0</v>
      </c>
      <c r="P1913" s="2">
        <f t="shared" si="175"/>
        <v>215</v>
      </c>
      <c r="Q1913" s="2">
        <f t="shared" si="176"/>
        <v>365</v>
      </c>
      <c r="R1913" s="38">
        <f t="shared" si="177"/>
        <v>1.6610958904109587</v>
      </c>
      <c r="S1913" s="76">
        <f t="shared" si="178"/>
        <v>2.82</v>
      </c>
      <c r="T1913" s="38">
        <f>2.82/365*N1913+'Breakdown Log'!$H$28*P1913</f>
        <v>0</v>
      </c>
      <c r="U1913" s="78">
        <f>2.82/365*O1913+'Breakdown Log'!$H$28*Q1913</f>
        <v>0</v>
      </c>
    </row>
    <row r="1914" spans="2:21" ht="14.4" customHeight="1" x14ac:dyDescent="0.4">
      <c r="B1914" s="30">
        <f t="shared" si="179"/>
        <v>1913</v>
      </c>
      <c r="C1914" s="2" t="s">
        <v>3</v>
      </c>
      <c r="D1914" s="2" t="s">
        <v>1663</v>
      </c>
      <c r="E1914" s="2">
        <v>908</v>
      </c>
      <c r="F1914" s="2" t="s">
        <v>1664</v>
      </c>
      <c r="G1914" s="2">
        <v>2241</v>
      </c>
      <c r="H1914" s="2">
        <v>19</v>
      </c>
      <c r="I1914" s="2" t="s">
        <v>1672</v>
      </c>
      <c r="J1914" s="31">
        <v>42905</v>
      </c>
      <c r="K1914" s="31">
        <v>44347</v>
      </c>
      <c r="L1914" s="31">
        <v>44926</v>
      </c>
      <c r="M1914" s="2">
        <f t="shared" si="174"/>
        <v>580</v>
      </c>
      <c r="N1914" s="2">
        <f>IFERROR(VLOOKUP($G1914,'Breakdown Log'!$B$3:$E$940,2,FALSE),0)</f>
        <v>0</v>
      </c>
      <c r="O1914" s="2">
        <f>IFERROR(VLOOKUP($G1914,'Breakdown Log'!$B$3:$E$940,3,FALSE),0)</f>
        <v>0</v>
      </c>
      <c r="P1914" s="2">
        <f t="shared" si="175"/>
        <v>215</v>
      </c>
      <c r="Q1914" s="2">
        <f t="shared" si="176"/>
        <v>365</v>
      </c>
      <c r="R1914" s="38">
        <f t="shared" si="177"/>
        <v>1.6610958904109587</v>
      </c>
      <c r="S1914" s="76">
        <f t="shared" si="178"/>
        <v>2.82</v>
      </c>
      <c r="T1914" s="38">
        <f>2.82/365*N1914+'Breakdown Log'!$H$28*P1914</f>
        <v>0</v>
      </c>
      <c r="U1914" s="78">
        <f>2.82/365*O1914+'Breakdown Log'!$H$28*Q1914</f>
        <v>0</v>
      </c>
    </row>
    <row r="1915" spans="2:21" ht="14.4" customHeight="1" x14ac:dyDescent="0.4">
      <c r="B1915" s="30">
        <f t="shared" si="179"/>
        <v>1914</v>
      </c>
      <c r="C1915" s="2" t="s">
        <v>3</v>
      </c>
      <c r="D1915" s="2" t="s">
        <v>1663</v>
      </c>
      <c r="E1915" s="2">
        <v>908</v>
      </c>
      <c r="F1915" s="2" t="s">
        <v>1664</v>
      </c>
      <c r="G1915" s="2">
        <v>2242</v>
      </c>
      <c r="H1915" s="2">
        <v>20</v>
      </c>
      <c r="I1915" s="2" t="s">
        <v>1673</v>
      </c>
      <c r="J1915" s="31">
        <v>42745</v>
      </c>
      <c r="K1915" s="31">
        <v>44347</v>
      </c>
      <c r="L1915" s="31">
        <v>44926</v>
      </c>
      <c r="M1915" s="2">
        <f t="shared" si="174"/>
        <v>580</v>
      </c>
      <c r="N1915" s="2">
        <f>IFERROR(VLOOKUP($G1915,'Breakdown Log'!$B$3:$E$940,2,FALSE),0)</f>
        <v>0</v>
      </c>
      <c r="O1915" s="2">
        <f>IFERROR(VLOOKUP($G1915,'Breakdown Log'!$B$3:$E$940,3,FALSE),0)</f>
        <v>0</v>
      </c>
      <c r="P1915" s="2">
        <f t="shared" si="175"/>
        <v>215</v>
      </c>
      <c r="Q1915" s="2">
        <f t="shared" si="176"/>
        <v>365</v>
      </c>
      <c r="R1915" s="38">
        <f t="shared" si="177"/>
        <v>1.6610958904109587</v>
      </c>
      <c r="S1915" s="76">
        <f t="shared" si="178"/>
        <v>2.82</v>
      </c>
      <c r="T1915" s="38">
        <f>2.82/365*N1915+'Breakdown Log'!$H$28*P1915</f>
        <v>0</v>
      </c>
      <c r="U1915" s="78">
        <f>2.82/365*O1915+'Breakdown Log'!$H$28*Q1915</f>
        <v>0</v>
      </c>
    </row>
    <row r="1916" spans="2:21" ht="14.4" customHeight="1" x14ac:dyDescent="0.4">
      <c r="B1916" s="30">
        <f t="shared" si="179"/>
        <v>1915</v>
      </c>
      <c r="C1916" s="2" t="s">
        <v>3</v>
      </c>
      <c r="D1916" s="2" t="s">
        <v>1663</v>
      </c>
      <c r="E1916" s="2">
        <v>908</v>
      </c>
      <c r="F1916" s="2" t="s">
        <v>1664</v>
      </c>
      <c r="G1916" s="2">
        <v>2243</v>
      </c>
      <c r="H1916" s="2">
        <v>21</v>
      </c>
      <c r="I1916" s="2" t="s">
        <v>1674</v>
      </c>
      <c r="J1916" s="31">
        <v>42745</v>
      </c>
      <c r="K1916" s="31">
        <v>44347</v>
      </c>
      <c r="L1916" s="31">
        <v>44926</v>
      </c>
      <c r="M1916" s="2">
        <f t="shared" si="174"/>
        <v>580</v>
      </c>
      <c r="N1916" s="2">
        <f>IFERROR(VLOOKUP($G1916,'Breakdown Log'!$B$3:$E$940,2,FALSE),0)</f>
        <v>0</v>
      </c>
      <c r="O1916" s="2">
        <f>IFERROR(VLOOKUP($G1916,'Breakdown Log'!$B$3:$E$940,3,FALSE),0)</f>
        <v>0</v>
      </c>
      <c r="P1916" s="2">
        <f t="shared" si="175"/>
        <v>215</v>
      </c>
      <c r="Q1916" s="2">
        <f t="shared" si="176"/>
        <v>365</v>
      </c>
      <c r="R1916" s="38">
        <f t="shared" si="177"/>
        <v>1.6610958904109587</v>
      </c>
      <c r="S1916" s="76">
        <f t="shared" si="178"/>
        <v>2.82</v>
      </c>
      <c r="T1916" s="38">
        <f>2.82/365*N1916+'Breakdown Log'!$H$28*P1916</f>
        <v>0</v>
      </c>
      <c r="U1916" s="78">
        <f>2.82/365*O1916+'Breakdown Log'!$H$28*Q1916</f>
        <v>0</v>
      </c>
    </row>
    <row r="1917" spans="2:21" ht="14.4" customHeight="1" x14ac:dyDescent="0.4">
      <c r="B1917" s="30">
        <f t="shared" si="179"/>
        <v>1916</v>
      </c>
      <c r="C1917" s="2" t="s">
        <v>3</v>
      </c>
      <c r="D1917" s="2" t="s">
        <v>1663</v>
      </c>
      <c r="E1917" s="2">
        <v>908</v>
      </c>
      <c r="F1917" s="2" t="s">
        <v>1664</v>
      </c>
      <c r="G1917" s="2">
        <v>2244</v>
      </c>
      <c r="H1917" s="2">
        <v>22</v>
      </c>
      <c r="I1917" s="2" t="s">
        <v>1675</v>
      </c>
      <c r="J1917" s="31">
        <v>42745</v>
      </c>
      <c r="K1917" s="31">
        <v>44347</v>
      </c>
      <c r="L1917" s="31">
        <v>44926</v>
      </c>
      <c r="M1917" s="2">
        <f t="shared" si="174"/>
        <v>580</v>
      </c>
      <c r="N1917" s="2">
        <f>IFERROR(VLOOKUP($G1917,'Breakdown Log'!$B$3:$E$940,2,FALSE),0)</f>
        <v>0</v>
      </c>
      <c r="O1917" s="2">
        <f>IFERROR(VLOOKUP($G1917,'Breakdown Log'!$B$3:$E$940,3,FALSE),0)</f>
        <v>0</v>
      </c>
      <c r="P1917" s="2">
        <f t="shared" si="175"/>
        <v>215</v>
      </c>
      <c r="Q1917" s="2">
        <f t="shared" si="176"/>
        <v>365</v>
      </c>
      <c r="R1917" s="38">
        <f t="shared" si="177"/>
        <v>1.6610958904109587</v>
      </c>
      <c r="S1917" s="76">
        <f t="shared" si="178"/>
        <v>2.82</v>
      </c>
      <c r="T1917" s="38">
        <f>2.82/365*N1917+'Breakdown Log'!$H$28*P1917</f>
        <v>0</v>
      </c>
      <c r="U1917" s="78">
        <f>2.82/365*O1917+'Breakdown Log'!$H$28*Q1917</f>
        <v>0</v>
      </c>
    </row>
    <row r="1918" spans="2:21" ht="14.4" customHeight="1" x14ac:dyDescent="0.4">
      <c r="B1918" s="30">
        <f t="shared" si="179"/>
        <v>1917</v>
      </c>
      <c r="C1918" s="2" t="s">
        <v>3</v>
      </c>
      <c r="D1918" s="2" t="s">
        <v>1663</v>
      </c>
      <c r="E1918" s="2">
        <v>908</v>
      </c>
      <c r="F1918" s="2" t="s">
        <v>1664</v>
      </c>
      <c r="G1918" s="2">
        <v>2245</v>
      </c>
      <c r="H1918" s="2">
        <v>23</v>
      </c>
      <c r="I1918" s="2" t="s">
        <v>2671</v>
      </c>
      <c r="J1918" s="31">
        <v>42750</v>
      </c>
      <c r="K1918" s="31">
        <v>44347</v>
      </c>
      <c r="L1918" s="31">
        <v>44926</v>
      </c>
      <c r="M1918" s="2">
        <f t="shared" si="174"/>
        <v>580</v>
      </c>
      <c r="N1918" s="2">
        <f>IFERROR(VLOOKUP($G1918,'Breakdown Log'!$B$3:$E$940,2,FALSE),0)</f>
        <v>215</v>
      </c>
      <c r="O1918" s="2">
        <f>IFERROR(VLOOKUP($G1918,'Breakdown Log'!$B$3:$E$940,3,FALSE),0)</f>
        <v>365</v>
      </c>
      <c r="P1918" s="2">
        <f t="shared" si="175"/>
        <v>0</v>
      </c>
      <c r="Q1918" s="2">
        <f t="shared" si="176"/>
        <v>0</v>
      </c>
      <c r="R1918" s="38">
        <f t="shared" si="177"/>
        <v>1.6610958904109587</v>
      </c>
      <c r="S1918" s="76">
        <f t="shared" si="178"/>
        <v>2.82</v>
      </c>
      <c r="T1918" s="38">
        <f>2.82/365*N1918+'Breakdown Log'!$H$28*P1918</f>
        <v>1.6610958904109587</v>
      </c>
      <c r="U1918" s="78">
        <f>2.82/365*O1918+'Breakdown Log'!$H$28*Q1918</f>
        <v>2.82</v>
      </c>
    </row>
    <row r="1919" spans="2:21" ht="14.4" customHeight="1" x14ac:dyDescent="0.4">
      <c r="B1919" s="30">
        <f t="shared" si="179"/>
        <v>1918</v>
      </c>
      <c r="C1919" s="2" t="s">
        <v>3</v>
      </c>
      <c r="D1919" s="2" t="s">
        <v>1663</v>
      </c>
      <c r="E1919" s="2">
        <v>908</v>
      </c>
      <c r="F1919" s="2" t="s">
        <v>1664</v>
      </c>
      <c r="G1919" s="2">
        <v>2246</v>
      </c>
      <c r="H1919" s="2">
        <v>24</v>
      </c>
      <c r="I1919" s="2" t="s">
        <v>1676</v>
      </c>
      <c r="J1919" s="31">
        <v>42924</v>
      </c>
      <c r="K1919" s="31">
        <v>44347</v>
      </c>
      <c r="L1919" s="31">
        <v>44926</v>
      </c>
      <c r="M1919" s="2">
        <f t="shared" si="174"/>
        <v>580</v>
      </c>
      <c r="N1919" s="2">
        <f>IFERROR(VLOOKUP($G1919,'Breakdown Log'!$B$3:$E$940,2,FALSE),0)</f>
        <v>0</v>
      </c>
      <c r="O1919" s="2">
        <f>IFERROR(VLOOKUP($G1919,'Breakdown Log'!$B$3:$E$940,3,FALSE),0)</f>
        <v>0</v>
      </c>
      <c r="P1919" s="2">
        <f t="shared" si="175"/>
        <v>215</v>
      </c>
      <c r="Q1919" s="2">
        <f t="shared" si="176"/>
        <v>365</v>
      </c>
      <c r="R1919" s="38">
        <f t="shared" si="177"/>
        <v>1.6610958904109587</v>
      </c>
      <c r="S1919" s="76">
        <f t="shared" si="178"/>
        <v>2.82</v>
      </c>
      <c r="T1919" s="38">
        <f>2.82/365*N1919+'Breakdown Log'!$H$28*P1919</f>
        <v>0</v>
      </c>
      <c r="U1919" s="78">
        <f>2.82/365*O1919+'Breakdown Log'!$H$28*Q1919</f>
        <v>0</v>
      </c>
    </row>
    <row r="1920" spans="2:21" ht="14.4" customHeight="1" x14ac:dyDescent="0.4">
      <c r="B1920" s="30">
        <f t="shared" si="179"/>
        <v>1919</v>
      </c>
      <c r="C1920" s="2" t="s">
        <v>3</v>
      </c>
      <c r="D1920" s="2" t="s">
        <v>1663</v>
      </c>
      <c r="E1920" s="2">
        <v>908</v>
      </c>
      <c r="F1920" s="2" t="s">
        <v>1664</v>
      </c>
      <c r="G1920" s="2">
        <v>2247</v>
      </c>
      <c r="H1920" s="2">
        <v>25</v>
      </c>
      <c r="I1920" s="2" t="s">
        <v>1677</v>
      </c>
      <c r="J1920" s="31">
        <v>42827</v>
      </c>
      <c r="K1920" s="31">
        <v>44347</v>
      </c>
      <c r="L1920" s="31">
        <v>44926</v>
      </c>
      <c r="M1920" s="2">
        <f t="shared" si="174"/>
        <v>580</v>
      </c>
      <c r="N1920" s="2">
        <f>IFERROR(VLOOKUP($G1920,'Breakdown Log'!$B$3:$E$940,2,FALSE),0)</f>
        <v>215</v>
      </c>
      <c r="O1920" s="2">
        <f>IFERROR(VLOOKUP($G1920,'Breakdown Log'!$B$3:$E$940,3,FALSE),0)</f>
        <v>365</v>
      </c>
      <c r="P1920" s="2">
        <f t="shared" si="175"/>
        <v>0</v>
      </c>
      <c r="Q1920" s="2">
        <f t="shared" si="176"/>
        <v>0</v>
      </c>
      <c r="R1920" s="38">
        <f t="shared" si="177"/>
        <v>1.6610958904109587</v>
      </c>
      <c r="S1920" s="76">
        <f t="shared" si="178"/>
        <v>2.82</v>
      </c>
      <c r="T1920" s="38">
        <f>2.82/365*N1920+'Breakdown Log'!$H$28*P1920</f>
        <v>1.6610958904109587</v>
      </c>
      <c r="U1920" s="78">
        <f>2.82/365*O1920+'Breakdown Log'!$H$28*Q1920</f>
        <v>2.82</v>
      </c>
    </row>
    <row r="1921" spans="2:21" ht="14.4" customHeight="1" x14ac:dyDescent="0.4">
      <c r="B1921" s="30">
        <f t="shared" si="179"/>
        <v>1920</v>
      </c>
      <c r="C1921" s="2" t="s">
        <v>3</v>
      </c>
      <c r="D1921" s="2" t="s">
        <v>1663</v>
      </c>
      <c r="E1921" s="2">
        <v>908</v>
      </c>
      <c r="F1921" s="2" t="s">
        <v>1664</v>
      </c>
      <c r="G1921" s="2">
        <v>2248</v>
      </c>
      <c r="H1921" s="2">
        <v>26</v>
      </c>
      <c r="I1921" s="2" t="s">
        <v>1678</v>
      </c>
      <c r="J1921" s="31">
        <v>42924</v>
      </c>
      <c r="K1921" s="31">
        <v>44347</v>
      </c>
      <c r="L1921" s="31">
        <v>44926</v>
      </c>
      <c r="M1921" s="2">
        <f t="shared" si="174"/>
        <v>580</v>
      </c>
      <c r="N1921" s="2">
        <f>IFERROR(VLOOKUP($G1921,'Breakdown Log'!$B$3:$E$940,2,FALSE),0)</f>
        <v>0</v>
      </c>
      <c r="O1921" s="2">
        <f>IFERROR(VLOOKUP($G1921,'Breakdown Log'!$B$3:$E$940,3,FALSE),0)</f>
        <v>0</v>
      </c>
      <c r="P1921" s="2">
        <f t="shared" si="175"/>
        <v>215</v>
      </c>
      <c r="Q1921" s="2">
        <f t="shared" si="176"/>
        <v>365</v>
      </c>
      <c r="R1921" s="38">
        <f t="shared" si="177"/>
        <v>1.6610958904109587</v>
      </c>
      <c r="S1921" s="76">
        <f t="shared" si="178"/>
        <v>2.82</v>
      </c>
      <c r="T1921" s="38">
        <f>2.82/365*N1921+'Breakdown Log'!$H$28*P1921</f>
        <v>0</v>
      </c>
      <c r="U1921" s="78">
        <f>2.82/365*O1921+'Breakdown Log'!$H$28*Q1921</f>
        <v>0</v>
      </c>
    </row>
    <row r="1922" spans="2:21" ht="14.4" customHeight="1" x14ac:dyDescent="0.4">
      <c r="B1922" s="30">
        <f t="shared" si="179"/>
        <v>1921</v>
      </c>
      <c r="C1922" s="2" t="s">
        <v>3</v>
      </c>
      <c r="D1922" s="2" t="s">
        <v>1663</v>
      </c>
      <c r="E1922" s="2">
        <v>908</v>
      </c>
      <c r="F1922" s="2" t="s">
        <v>1664</v>
      </c>
      <c r="G1922" s="2">
        <v>2249</v>
      </c>
      <c r="H1922" s="2">
        <v>27</v>
      </c>
      <c r="I1922" s="2" t="s">
        <v>1679</v>
      </c>
      <c r="J1922" s="31">
        <v>42750</v>
      </c>
      <c r="K1922" s="31">
        <v>44347</v>
      </c>
      <c r="L1922" s="31">
        <v>44926</v>
      </c>
      <c r="M1922" s="2">
        <f t="shared" ref="M1922:M1985" si="180">IFERROR(L1922-K1922+1,0)</f>
        <v>580</v>
      </c>
      <c r="N1922" s="2">
        <f>IFERROR(VLOOKUP($G1922,'Breakdown Log'!$B$3:$E$940,2,FALSE),0)</f>
        <v>0</v>
      </c>
      <c r="O1922" s="2">
        <f>IFERROR(VLOOKUP($G1922,'Breakdown Log'!$B$3:$E$940,3,FALSE),0)</f>
        <v>0</v>
      </c>
      <c r="P1922" s="2">
        <f t="shared" si="175"/>
        <v>215</v>
      </c>
      <c r="Q1922" s="2">
        <f t="shared" si="176"/>
        <v>365</v>
      </c>
      <c r="R1922" s="38">
        <f t="shared" si="177"/>
        <v>1.6610958904109587</v>
      </c>
      <c r="S1922" s="76">
        <f t="shared" si="178"/>
        <v>2.82</v>
      </c>
      <c r="T1922" s="38">
        <f>2.82/365*N1922+'Breakdown Log'!$H$28*P1922</f>
        <v>0</v>
      </c>
      <c r="U1922" s="78">
        <f>2.82/365*O1922+'Breakdown Log'!$H$28*Q1922</f>
        <v>0</v>
      </c>
    </row>
    <row r="1923" spans="2:21" ht="14.4" customHeight="1" x14ac:dyDescent="0.4">
      <c r="B1923" s="30">
        <f t="shared" si="179"/>
        <v>1922</v>
      </c>
      <c r="C1923" s="2" t="s">
        <v>3</v>
      </c>
      <c r="D1923" s="2" t="s">
        <v>1663</v>
      </c>
      <c r="E1923" s="2">
        <v>908</v>
      </c>
      <c r="F1923" s="2" t="s">
        <v>1664</v>
      </c>
      <c r="G1923" s="2">
        <v>2250</v>
      </c>
      <c r="H1923" s="2">
        <v>28</v>
      </c>
      <c r="I1923" s="2" t="s">
        <v>1680</v>
      </c>
      <c r="J1923" s="31">
        <v>42925</v>
      </c>
      <c r="K1923" s="31">
        <v>44347</v>
      </c>
      <c r="L1923" s="31">
        <v>44926</v>
      </c>
      <c r="M1923" s="2">
        <f t="shared" si="180"/>
        <v>580</v>
      </c>
      <c r="N1923" s="2">
        <f>IFERROR(VLOOKUP($G1923,'Breakdown Log'!$B$3:$E$940,2,FALSE),0)</f>
        <v>215</v>
      </c>
      <c r="O1923" s="2">
        <f>IFERROR(VLOOKUP($G1923,'Breakdown Log'!$B$3:$E$940,3,FALSE),0)</f>
        <v>365</v>
      </c>
      <c r="P1923" s="2">
        <f t="shared" ref="P1923:P1986" si="181">DATE(2021,12,31)-DATE(2021,5,31)+1-N1923</f>
        <v>0</v>
      </c>
      <c r="Q1923" s="2">
        <f t="shared" ref="Q1923:Q1986" si="182">365-O1923</f>
        <v>0</v>
      </c>
      <c r="R1923" s="38">
        <f t="shared" ref="R1923:R1986" si="183">2.82/365*215</f>
        <v>1.6610958904109587</v>
      </c>
      <c r="S1923" s="76">
        <f t="shared" ref="S1923:S1986" si="184">2.82/365*365</f>
        <v>2.82</v>
      </c>
      <c r="T1923" s="38">
        <f>2.82/365*N1923+'Breakdown Log'!$H$28*P1923</f>
        <v>1.6610958904109587</v>
      </c>
      <c r="U1923" s="78">
        <f>2.82/365*O1923+'Breakdown Log'!$H$28*Q1923</f>
        <v>2.82</v>
      </c>
    </row>
    <row r="1924" spans="2:21" ht="14.4" customHeight="1" x14ac:dyDescent="0.4">
      <c r="B1924" s="30">
        <f t="shared" ref="B1924:B1987" si="185">B1923+1</f>
        <v>1923</v>
      </c>
      <c r="C1924" s="2" t="s">
        <v>3</v>
      </c>
      <c r="D1924" s="2" t="s">
        <v>1663</v>
      </c>
      <c r="E1924" s="2">
        <v>908</v>
      </c>
      <c r="F1924" s="2" t="s">
        <v>1664</v>
      </c>
      <c r="G1924" s="2">
        <v>2251</v>
      </c>
      <c r="H1924" s="2">
        <v>29</v>
      </c>
      <c r="I1924" s="2" t="s">
        <v>1681</v>
      </c>
      <c r="J1924" s="31">
        <v>42856</v>
      </c>
      <c r="K1924" s="31">
        <v>44347</v>
      </c>
      <c r="L1924" s="31">
        <v>44926</v>
      </c>
      <c r="M1924" s="2">
        <f t="shared" si="180"/>
        <v>580</v>
      </c>
      <c r="N1924" s="2">
        <f>IFERROR(VLOOKUP($G1924,'Breakdown Log'!$B$3:$E$940,2,FALSE),0)</f>
        <v>0</v>
      </c>
      <c r="O1924" s="2">
        <f>IFERROR(VLOOKUP($G1924,'Breakdown Log'!$B$3:$E$940,3,FALSE),0)</f>
        <v>0</v>
      </c>
      <c r="P1924" s="2">
        <f t="shared" si="181"/>
        <v>215</v>
      </c>
      <c r="Q1924" s="2">
        <f t="shared" si="182"/>
        <v>365</v>
      </c>
      <c r="R1924" s="38">
        <f t="shared" si="183"/>
        <v>1.6610958904109587</v>
      </c>
      <c r="S1924" s="76">
        <f t="shared" si="184"/>
        <v>2.82</v>
      </c>
      <c r="T1924" s="38">
        <f>2.82/365*N1924+'Breakdown Log'!$H$28*P1924</f>
        <v>0</v>
      </c>
      <c r="U1924" s="78">
        <f>2.82/365*O1924+'Breakdown Log'!$H$28*Q1924</f>
        <v>0</v>
      </c>
    </row>
    <row r="1925" spans="2:21" ht="14.4" customHeight="1" x14ac:dyDescent="0.4">
      <c r="B1925" s="30">
        <f t="shared" si="185"/>
        <v>1924</v>
      </c>
      <c r="C1925" s="2" t="s">
        <v>3</v>
      </c>
      <c r="D1925" s="2" t="s">
        <v>1663</v>
      </c>
      <c r="E1925" s="2">
        <v>908</v>
      </c>
      <c r="F1925" s="2" t="s">
        <v>1664</v>
      </c>
      <c r="G1925" s="2">
        <v>2252</v>
      </c>
      <c r="H1925" s="2">
        <v>30</v>
      </c>
      <c r="I1925" s="2" t="s">
        <v>1682</v>
      </c>
      <c r="J1925" s="31">
        <v>42750</v>
      </c>
      <c r="K1925" s="31">
        <v>44347</v>
      </c>
      <c r="L1925" s="31">
        <v>44926</v>
      </c>
      <c r="M1925" s="2">
        <f t="shared" si="180"/>
        <v>580</v>
      </c>
      <c r="N1925" s="2">
        <f>IFERROR(VLOOKUP($G1925,'Breakdown Log'!$B$3:$E$940,2,FALSE),0)</f>
        <v>0</v>
      </c>
      <c r="O1925" s="2">
        <f>IFERROR(VLOOKUP($G1925,'Breakdown Log'!$B$3:$E$940,3,FALSE),0)</f>
        <v>0</v>
      </c>
      <c r="P1925" s="2">
        <f t="shared" si="181"/>
        <v>215</v>
      </c>
      <c r="Q1925" s="2">
        <f t="shared" si="182"/>
        <v>365</v>
      </c>
      <c r="R1925" s="38">
        <f t="shared" si="183"/>
        <v>1.6610958904109587</v>
      </c>
      <c r="S1925" s="76">
        <f t="shared" si="184"/>
        <v>2.82</v>
      </c>
      <c r="T1925" s="38">
        <f>2.82/365*N1925+'Breakdown Log'!$H$28*P1925</f>
        <v>0</v>
      </c>
      <c r="U1925" s="78">
        <f>2.82/365*O1925+'Breakdown Log'!$H$28*Q1925</f>
        <v>0</v>
      </c>
    </row>
    <row r="1926" spans="2:21" ht="14.4" customHeight="1" x14ac:dyDescent="0.4">
      <c r="B1926" s="30">
        <f t="shared" si="185"/>
        <v>1925</v>
      </c>
      <c r="C1926" s="2" t="s">
        <v>3</v>
      </c>
      <c r="D1926" s="2" t="s">
        <v>1663</v>
      </c>
      <c r="E1926" s="2">
        <v>908</v>
      </c>
      <c r="F1926" s="2" t="s">
        <v>1664</v>
      </c>
      <c r="G1926" s="2">
        <v>2253</v>
      </c>
      <c r="H1926" s="2">
        <v>31</v>
      </c>
      <c r="I1926" s="2" t="s">
        <v>1683</v>
      </c>
      <c r="J1926" s="31">
        <v>42858</v>
      </c>
      <c r="K1926" s="31">
        <v>44347</v>
      </c>
      <c r="L1926" s="31">
        <v>44926</v>
      </c>
      <c r="M1926" s="2">
        <f t="shared" si="180"/>
        <v>580</v>
      </c>
      <c r="N1926" s="2">
        <f>IFERROR(VLOOKUP($G1926,'Breakdown Log'!$B$3:$E$940,2,FALSE),0)</f>
        <v>0</v>
      </c>
      <c r="O1926" s="2">
        <f>IFERROR(VLOOKUP($G1926,'Breakdown Log'!$B$3:$E$940,3,FALSE),0)</f>
        <v>0</v>
      </c>
      <c r="P1926" s="2">
        <f t="shared" si="181"/>
        <v>215</v>
      </c>
      <c r="Q1926" s="2">
        <f t="shared" si="182"/>
        <v>365</v>
      </c>
      <c r="R1926" s="38">
        <f t="shared" si="183"/>
        <v>1.6610958904109587</v>
      </c>
      <c r="S1926" s="76">
        <f t="shared" si="184"/>
        <v>2.82</v>
      </c>
      <c r="T1926" s="38">
        <f>2.82/365*N1926+'Breakdown Log'!$H$28*P1926</f>
        <v>0</v>
      </c>
      <c r="U1926" s="78">
        <f>2.82/365*O1926+'Breakdown Log'!$H$28*Q1926</f>
        <v>0</v>
      </c>
    </row>
    <row r="1927" spans="2:21" ht="14.4" customHeight="1" x14ac:dyDescent="0.4">
      <c r="B1927" s="30">
        <f t="shared" si="185"/>
        <v>1926</v>
      </c>
      <c r="C1927" s="2" t="s">
        <v>3</v>
      </c>
      <c r="D1927" s="2" t="s">
        <v>1663</v>
      </c>
      <c r="E1927" s="2">
        <v>908</v>
      </c>
      <c r="F1927" s="2" t="s">
        <v>1664</v>
      </c>
      <c r="G1927" s="2">
        <v>2254</v>
      </c>
      <c r="H1927" s="2">
        <v>32</v>
      </c>
      <c r="I1927" s="2" t="s">
        <v>1684</v>
      </c>
      <c r="J1927" s="31">
        <v>42924</v>
      </c>
      <c r="K1927" s="31">
        <v>44347</v>
      </c>
      <c r="L1927" s="31">
        <v>44926</v>
      </c>
      <c r="M1927" s="2">
        <f t="shared" si="180"/>
        <v>580</v>
      </c>
      <c r="N1927" s="2">
        <f>IFERROR(VLOOKUP($G1927,'Breakdown Log'!$B$3:$E$940,2,FALSE),0)</f>
        <v>0</v>
      </c>
      <c r="O1927" s="2">
        <f>IFERROR(VLOOKUP($G1927,'Breakdown Log'!$B$3:$E$940,3,FALSE),0)</f>
        <v>0</v>
      </c>
      <c r="P1927" s="2">
        <f t="shared" si="181"/>
        <v>215</v>
      </c>
      <c r="Q1927" s="2">
        <f t="shared" si="182"/>
        <v>365</v>
      </c>
      <c r="R1927" s="38">
        <f t="shared" si="183"/>
        <v>1.6610958904109587</v>
      </c>
      <c r="S1927" s="76">
        <f t="shared" si="184"/>
        <v>2.82</v>
      </c>
      <c r="T1927" s="38">
        <f>2.82/365*N1927+'Breakdown Log'!$H$28*P1927</f>
        <v>0</v>
      </c>
      <c r="U1927" s="78">
        <f>2.82/365*O1927+'Breakdown Log'!$H$28*Q1927</f>
        <v>0</v>
      </c>
    </row>
    <row r="1928" spans="2:21" ht="14.4" customHeight="1" x14ac:dyDescent="0.4">
      <c r="B1928" s="30">
        <f t="shared" si="185"/>
        <v>1927</v>
      </c>
      <c r="C1928" s="2" t="s">
        <v>3</v>
      </c>
      <c r="D1928" s="2" t="s">
        <v>1663</v>
      </c>
      <c r="E1928" s="2">
        <v>908</v>
      </c>
      <c r="F1928" s="2" t="s">
        <v>1664</v>
      </c>
      <c r="G1928" s="2">
        <v>2255</v>
      </c>
      <c r="H1928" s="2">
        <v>33</v>
      </c>
      <c r="I1928" s="2" t="s">
        <v>1685</v>
      </c>
      <c r="J1928" s="31">
        <v>42926</v>
      </c>
      <c r="K1928" s="31">
        <v>44347</v>
      </c>
      <c r="L1928" s="31">
        <v>44926</v>
      </c>
      <c r="M1928" s="2">
        <f t="shared" si="180"/>
        <v>580</v>
      </c>
      <c r="N1928" s="2">
        <f>IFERROR(VLOOKUP($G1928,'Breakdown Log'!$B$3:$E$940,2,FALSE),0)</f>
        <v>215</v>
      </c>
      <c r="O1928" s="2">
        <f>IFERROR(VLOOKUP($G1928,'Breakdown Log'!$B$3:$E$940,3,FALSE),0)</f>
        <v>365</v>
      </c>
      <c r="P1928" s="2">
        <f t="shared" si="181"/>
        <v>0</v>
      </c>
      <c r="Q1928" s="2">
        <f t="shared" si="182"/>
        <v>0</v>
      </c>
      <c r="R1928" s="38">
        <f t="shared" si="183"/>
        <v>1.6610958904109587</v>
      </c>
      <c r="S1928" s="76">
        <f t="shared" si="184"/>
        <v>2.82</v>
      </c>
      <c r="T1928" s="38">
        <f>2.82/365*N1928+'Breakdown Log'!$H$28*P1928</f>
        <v>1.6610958904109587</v>
      </c>
      <c r="U1928" s="78">
        <f>2.82/365*O1928+'Breakdown Log'!$H$28*Q1928</f>
        <v>2.82</v>
      </c>
    </row>
    <row r="1929" spans="2:21" ht="14.4" customHeight="1" x14ac:dyDescent="0.4">
      <c r="B1929" s="30">
        <f t="shared" si="185"/>
        <v>1928</v>
      </c>
      <c r="C1929" s="2" t="s">
        <v>3</v>
      </c>
      <c r="D1929" s="2" t="s">
        <v>1663</v>
      </c>
      <c r="E1929" s="2">
        <v>908</v>
      </c>
      <c r="F1929" s="2" t="s">
        <v>1664</v>
      </c>
      <c r="G1929" s="2">
        <v>2256</v>
      </c>
      <c r="H1929" s="2">
        <v>34</v>
      </c>
      <c r="I1929" s="2" t="s">
        <v>1399</v>
      </c>
      <c r="J1929" s="31">
        <v>42750</v>
      </c>
      <c r="K1929" s="31">
        <v>44347</v>
      </c>
      <c r="L1929" s="31">
        <v>44926</v>
      </c>
      <c r="M1929" s="2">
        <f t="shared" si="180"/>
        <v>580</v>
      </c>
      <c r="N1929" s="2">
        <f>IFERROR(VLOOKUP($G1929,'Breakdown Log'!$B$3:$E$940,2,FALSE),0)</f>
        <v>215</v>
      </c>
      <c r="O1929" s="2">
        <f>IFERROR(VLOOKUP($G1929,'Breakdown Log'!$B$3:$E$940,3,FALSE),0)</f>
        <v>365</v>
      </c>
      <c r="P1929" s="2">
        <f t="shared" si="181"/>
        <v>0</v>
      </c>
      <c r="Q1929" s="2">
        <f t="shared" si="182"/>
        <v>0</v>
      </c>
      <c r="R1929" s="38">
        <f t="shared" si="183"/>
        <v>1.6610958904109587</v>
      </c>
      <c r="S1929" s="76">
        <f t="shared" si="184"/>
        <v>2.82</v>
      </c>
      <c r="T1929" s="38">
        <f>2.82/365*N1929+'Breakdown Log'!$H$28*P1929</f>
        <v>1.6610958904109587</v>
      </c>
      <c r="U1929" s="78">
        <f>2.82/365*O1929+'Breakdown Log'!$H$28*Q1929</f>
        <v>2.82</v>
      </c>
    </row>
    <row r="1930" spans="2:21" ht="14.4" customHeight="1" x14ac:dyDescent="0.4">
      <c r="B1930" s="30">
        <f t="shared" si="185"/>
        <v>1929</v>
      </c>
      <c r="C1930" s="2" t="s">
        <v>287</v>
      </c>
      <c r="D1930" s="2" t="s">
        <v>623</v>
      </c>
      <c r="E1930" s="2">
        <v>989</v>
      </c>
      <c r="F1930" s="2" t="s">
        <v>623</v>
      </c>
      <c r="G1930" s="2">
        <v>2257</v>
      </c>
      <c r="H1930" s="2">
        <v>21</v>
      </c>
      <c r="I1930" s="2" t="s">
        <v>1686</v>
      </c>
      <c r="J1930" s="31">
        <v>42592</v>
      </c>
      <c r="K1930" s="31">
        <v>44347</v>
      </c>
      <c r="L1930" s="31">
        <v>44926</v>
      </c>
      <c r="M1930" s="2">
        <f t="shared" si="180"/>
        <v>580</v>
      </c>
      <c r="N1930" s="2">
        <f>IFERROR(VLOOKUP($G1930,'Breakdown Log'!$B$3:$E$940,2,FALSE),0)</f>
        <v>0</v>
      </c>
      <c r="O1930" s="2">
        <f>IFERROR(VLOOKUP($G1930,'Breakdown Log'!$B$3:$E$940,3,FALSE),0)</f>
        <v>0</v>
      </c>
      <c r="P1930" s="2">
        <f t="shared" si="181"/>
        <v>215</v>
      </c>
      <c r="Q1930" s="2">
        <f t="shared" si="182"/>
        <v>365</v>
      </c>
      <c r="R1930" s="38">
        <f t="shared" si="183"/>
        <v>1.6610958904109587</v>
      </c>
      <c r="S1930" s="76">
        <f t="shared" si="184"/>
        <v>2.82</v>
      </c>
      <c r="T1930" s="38">
        <f>2.82/365*N1930+'Breakdown Log'!$H$28*P1930</f>
        <v>0</v>
      </c>
      <c r="U1930" s="78">
        <f>2.82/365*O1930+'Breakdown Log'!$H$28*Q1930</f>
        <v>0</v>
      </c>
    </row>
    <row r="1931" spans="2:21" ht="14.4" customHeight="1" x14ac:dyDescent="0.4">
      <c r="B1931" s="30">
        <f t="shared" si="185"/>
        <v>1930</v>
      </c>
      <c r="C1931" s="2" t="s">
        <v>287</v>
      </c>
      <c r="D1931" s="2" t="s">
        <v>623</v>
      </c>
      <c r="E1931" s="2">
        <v>989</v>
      </c>
      <c r="F1931" s="2" t="s">
        <v>623</v>
      </c>
      <c r="G1931" s="2">
        <v>2258</v>
      </c>
      <c r="H1931" s="2">
        <v>22</v>
      </c>
      <c r="I1931" s="2" t="s">
        <v>1687</v>
      </c>
      <c r="J1931" s="31">
        <v>42592</v>
      </c>
      <c r="K1931" s="31">
        <v>44347</v>
      </c>
      <c r="L1931" s="31">
        <v>44926</v>
      </c>
      <c r="M1931" s="2">
        <f t="shared" si="180"/>
        <v>580</v>
      </c>
      <c r="N1931" s="2">
        <f>IFERROR(VLOOKUP($G1931,'Breakdown Log'!$B$3:$E$940,2,FALSE),0)</f>
        <v>0</v>
      </c>
      <c r="O1931" s="2">
        <f>IFERROR(VLOOKUP($G1931,'Breakdown Log'!$B$3:$E$940,3,FALSE),0)</f>
        <v>0</v>
      </c>
      <c r="P1931" s="2">
        <f t="shared" si="181"/>
        <v>215</v>
      </c>
      <c r="Q1931" s="2">
        <f t="shared" si="182"/>
        <v>365</v>
      </c>
      <c r="R1931" s="38">
        <f t="shared" si="183"/>
        <v>1.6610958904109587</v>
      </c>
      <c r="S1931" s="76">
        <f t="shared" si="184"/>
        <v>2.82</v>
      </c>
      <c r="T1931" s="38">
        <f>2.82/365*N1931+'Breakdown Log'!$H$28*P1931</f>
        <v>0</v>
      </c>
      <c r="U1931" s="78">
        <f>2.82/365*O1931+'Breakdown Log'!$H$28*Q1931</f>
        <v>0</v>
      </c>
    </row>
    <row r="1932" spans="2:21" ht="14.4" customHeight="1" x14ac:dyDescent="0.4">
      <c r="B1932" s="30">
        <f t="shared" si="185"/>
        <v>1931</v>
      </c>
      <c r="C1932" s="2" t="s">
        <v>287</v>
      </c>
      <c r="D1932" s="2" t="s">
        <v>623</v>
      </c>
      <c r="E1932" s="2">
        <v>989</v>
      </c>
      <c r="F1932" s="2" t="s">
        <v>623</v>
      </c>
      <c r="G1932" s="2">
        <v>2259</v>
      </c>
      <c r="H1932" s="2">
        <v>23</v>
      </c>
      <c r="I1932" s="2" t="s">
        <v>1688</v>
      </c>
      <c r="J1932" s="31">
        <v>42592</v>
      </c>
      <c r="K1932" s="31">
        <v>44347</v>
      </c>
      <c r="L1932" s="31">
        <v>44926</v>
      </c>
      <c r="M1932" s="2">
        <f t="shared" si="180"/>
        <v>580</v>
      </c>
      <c r="N1932" s="2">
        <f>IFERROR(VLOOKUP($G1932,'Breakdown Log'!$B$3:$E$940,2,FALSE),0)</f>
        <v>0</v>
      </c>
      <c r="O1932" s="2">
        <f>IFERROR(VLOOKUP($G1932,'Breakdown Log'!$B$3:$E$940,3,FALSE),0)</f>
        <v>0</v>
      </c>
      <c r="P1932" s="2">
        <f t="shared" si="181"/>
        <v>215</v>
      </c>
      <c r="Q1932" s="2">
        <f t="shared" si="182"/>
        <v>365</v>
      </c>
      <c r="R1932" s="38">
        <f t="shared" si="183"/>
        <v>1.6610958904109587</v>
      </c>
      <c r="S1932" s="76">
        <f t="shared" si="184"/>
        <v>2.82</v>
      </c>
      <c r="T1932" s="38">
        <f>2.82/365*N1932+'Breakdown Log'!$H$28*P1932</f>
        <v>0</v>
      </c>
      <c r="U1932" s="78">
        <f>2.82/365*O1932+'Breakdown Log'!$H$28*Q1932</f>
        <v>0</v>
      </c>
    </row>
    <row r="1933" spans="2:21" ht="14.4" customHeight="1" x14ac:dyDescent="0.4">
      <c r="B1933" s="30">
        <f t="shared" si="185"/>
        <v>1932</v>
      </c>
      <c r="C1933" s="2" t="s">
        <v>287</v>
      </c>
      <c r="D1933" s="2" t="s">
        <v>623</v>
      </c>
      <c r="E1933" s="2">
        <v>989</v>
      </c>
      <c r="F1933" s="2" t="s">
        <v>623</v>
      </c>
      <c r="G1933" s="2">
        <v>2260</v>
      </c>
      <c r="H1933" s="2">
        <v>24</v>
      </c>
      <c r="I1933" s="2" t="s">
        <v>1689</v>
      </c>
      <c r="J1933" s="31">
        <v>42592</v>
      </c>
      <c r="K1933" s="31">
        <v>44347</v>
      </c>
      <c r="L1933" s="31">
        <v>44926</v>
      </c>
      <c r="M1933" s="2">
        <f t="shared" si="180"/>
        <v>580</v>
      </c>
      <c r="N1933" s="2">
        <f>IFERROR(VLOOKUP($G1933,'Breakdown Log'!$B$3:$E$940,2,FALSE),0)</f>
        <v>0</v>
      </c>
      <c r="O1933" s="2">
        <f>IFERROR(VLOOKUP($G1933,'Breakdown Log'!$B$3:$E$940,3,FALSE),0)</f>
        <v>0</v>
      </c>
      <c r="P1933" s="2">
        <f t="shared" si="181"/>
        <v>215</v>
      </c>
      <c r="Q1933" s="2">
        <f t="shared" si="182"/>
        <v>365</v>
      </c>
      <c r="R1933" s="38">
        <f t="shared" si="183"/>
        <v>1.6610958904109587</v>
      </c>
      <c r="S1933" s="76">
        <f t="shared" si="184"/>
        <v>2.82</v>
      </c>
      <c r="T1933" s="38">
        <f>2.82/365*N1933+'Breakdown Log'!$H$28*P1933</f>
        <v>0</v>
      </c>
      <c r="U1933" s="78">
        <f>2.82/365*O1933+'Breakdown Log'!$H$28*Q1933</f>
        <v>0</v>
      </c>
    </row>
    <row r="1934" spans="2:21" ht="14.4" customHeight="1" x14ac:dyDescent="0.4">
      <c r="B1934" s="30">
        <f t="shared" si="185"/>
        <v>1933</v>
      </c>
      <c r="C1934" s="2" t="s">
        <v>287</v>
      </c>
      <c r="D1934" s="2" t="s">
        <v>623</v>
      </c>
      <c r="E1934" s="2">
        <v>989</v>
      </c>
      <c r="F1934" s="2" t="s">
        <v>623</v>
      </c>
      <c r="G1934" s="2">
        <v>2261</v>
      </c>
      <c r="H1934" s="2">
        <v>25</v>
      </c>
      <c r="I1934" s="2" t="s">
        <v>1690</v>
      </c>
      <c r="J1934" s="31">
        <v>42592</v>
      </c>
      <c r="K1934" s="31">
        <v>44347</v>
      </c>
      <c r="L1934" s="31">
        <v>44926</v>
      </c>
      <c r="M1934" s="2">
        <f t="shared" si="180"/>
        <v>580</v>
      </c>
      <c r="N1934" s="2">
        <f>IFERROR(VLOOKUP($G1934,'Breakdown Log'!$B$3:$E$940,2,FALSE),0)</f>
        <v>0</v>
      </c>
      <c r="O1934" s="2">
        <f>IFERROR(VLOOKUP($G1934,'Breakdown Log'!$B$3:$E$940,3,FALSE),0)</f>
        <v>0</v>
      </c>
      <c r="P1934" s="2">
        <f t="shared" si="181"/>
        <v>215</v>
      </c>
      <c r="Q1934" s="2">
        <f t="shared" si="182"/>
        <v>365</v>
      </c>
      <c r="R1934" s="38">
        <f t="shared" si="183"/>
        <v>1.6610958904109587</v>
      </c>
      <c r="S1934" s="76">
        <f t="shared" si="184"/>
        <v>2.82</v>
      </c>
      <c r="T1934" s="38">
        <f>2.82/365*N1934+'Breakdown Log'!$H$28*P1934</f>
        <v>0</v>
      </c>
      <c r="U1934" s="78">
        <f>2.82/365*O1934+'Breakdown Log'!$H$28*Q1934</f>
        <v>0</v>
      </c>
    </row>
    <row r="1935" spans="2:21" ht="14.4" customHeight="1" x14ac:dyDescent="0.4">
      <c r="B1935" s="30">
        <f t="shared" si="185"/>
        <v>1934</v>
      </c>
      <c r="C1935" s="2" t="s">
        <v>287</v>
      </c>
      <c r="D1935" s="2" t="s">
        <v>623</v>
      </c>
      <c r="E1935" s="2">
        <v>989</v>
      </c>
      <c r="F1935" s="2" t="s">
        <v>623</v>
      </c>
      <c r="G1935" s="2">
        <v>2262</v>
      </c>
      <c r="H1935" s="2">
        <v>26</v>
      </c>
      <c r="I1935" s="2" t="s">
        <v>1691</v>
      </c>
      <c r="J1935" s="31">
        <v>42592</v>
      </c>
      <c r="K1935" s="31">
        <v>44347</v>
      </c>
      <c r="L1935" s="31">
        <v>44926</v>
      </c>
      <c r="M1935" s="2">
        <f t="shared" si="180"/>
        <v>580</v>
      </c>
      <c r="N1935" s="2">
        <f>IFERROR(VLOOKUP($G1935,'Breakdown Log'!$B$3:$E$940,2,FALSE),0)</f>
        <v>0</v>
      </c>
      <c r="O1935" s="2">
        <f>IFERROR(VLOOKUP($G1935,'Breakdown Log'!$B$3:$E$940,3,FALSE),0)</f>
        <v>0</v>
      </c>
      <c r="P1935" s="2">
        <f t="shared" si="181"/>
        <v>215</v>
      </c>
      <c r="Q1935" s="2">
        <f t="shared" si="182"/>
        <v>365</v>
      </c>
      <c r="R1935" s="38">
        <f t="shared" si="183"/>
        <v>1.6610958904109587</v>
      </c>
      <c r="S1935" s="76">
        <f t="shared" si="184"/>
        <v>2.82</v>
      </c>
      <c r="T1935" s="38">
        <f>2.82/365*N1935+'Breakdown Log'!$H$28*P1935</f>
        <v>0</v>
      </c>
      <c r="U1935" s="78">
        <f>2.82/365*O1935+'Breakdown Log'!$H$28*Q1935</f>
        <v>0</v>
      </c>
    </row>
    <row r="1936" spans="2:21" ht="14.4" customHeight="1" x14ac:dyDescent="0.4">
      <c r="B1936" s="30">
        <f t="shared" si="185"/>
        <v>1935</v>
      </c>
      <c r="C1936" s="2" t="s">
        <v>2599</v>
      </c>
      <c r="D1936" s="2" t="s">
        <v>27</v>
      </c>
      <c r="E1936" s="2">
        <v>1096</v>
      </c>
      <c r="F1936" s="2" t="s">
        <v>27</v>
      </c>
      <c r="G1936" s="2">
        <v>2263</v>
      </c>
      <c r="H1936" s="2">
        <v>2</v>
      </c>
      <c r="I1936" s="2" t="s">
        <v>431</v>
      </c>
      <c r="J1936" s="31">
        <v>42561</v>
      </c>
      <c r="K1936" s="31">
        <v>44347</v>
      </c>
      <c r="L1936" s="31">
        <v>44926</v>
      </c>
      <c r="M1936" s="2">
        <f t="shared" si="180"/>
        <v>580</v>
      </c>
      <c r="N1936" s="2">
        <f>IFERROR(VLOOKUP($G1936,'Breakdown Log'!$B$3:$E$940,2,FALSE),0)</f>
        <v>0</v>
      </c>
      <c r="O1936" s="2">
        <f>IFERROR(VLOOKUP($G1936,'Breakdown Log'!$B$3:$E$940,3,FALSE),0)</f>
        <v>0</v>
      </c>
      <c r="P1936" s="2">
        <f t="shared" si="181"/>
        <v>215</v>
      </c>
      <c r="Q1936" s="2">
        <f t="shared" si="182"/>
        <v>365</v>
      </c>
      <c r="R1936" s="38">
        <f t="shared" si="183"/>
        <v>1.6610958904109587</v>
      </c>
      <c r="S1936" s="76">
        <f t="shared" si="184"/>
        <v>2.82</v>
      </c>
      <c r="T1936" s="38">
        <f>2.82/365*N1936+'Breakdown Log'!$H$28*P1936</f>
        <v>0</v>
      </c>
      <c r="U1936" s="78">
        <f>2.82/365*O1936+'Breakdown Log'!$H$28*Q1936</f>
        <v>0</v>
      </c>
    </row>
    <row r="1937" spans="2:21" ht="14.4" customHeight="1" x14ac:dyDescent="0.4">
      <c r="B1937" s="30">
        <f t="shared" si="185"/>
        <v>1936</v>
      </c>
      <c r="C1937" s="2" t="s">
        <v>151</v>
      </c>
      <c r="D1937" s="2" t="s">
        <v>190</v>
      </c>
      <c r="E1937" s="2">
        <v>1112</v>
      </c>
      <c r="F1937" s="2" t="s">
        <v>190</v>
      </c>
      <c r="G1937" s="2">
        <v>2264</v>
      </c>
      <c r="H1937" s="2">
        <v>1</v>
      </c>
      <c r="I1937" s="2" t="s">
        <v>1692</v>
      </c>
      <c r="J1937" s="31">
        <v>42623</v>
      </c>
      <c r="K1937" s="31">
        <v>44347</v>
      </c>
      <c r="L1937" s="31">
        <v>44926</v>
      </c>
      <c r="M1937" s="2">
        <f t="shared" si="180"/>
        <v>580</v>
      </c>
      <c r="N1937" s="2">
        <f>IFERROR(VLOOKUP($G1937,'Breakdown Log'!$B$3:$E$940,2,FALSE),0)</f>
        <v>0</v>
      </c>
      <c r="O1937" s="2">
        <f>IFERROR(VLOOKUP($G1937,'Breakdown Log'!$B$3:$E$940,3,FALSE),0)</f>
        <v>0</v>
      </c>
      <c r="P1937" s="2">
        <f t="shared" si="181"/>
        <v>215</v>
      </c>
      <c r="Q1937" s="2">
        <f t="shared" si="182"/>
        <v>365</v>
      </c>
      <c r="R1937" s="38">
        <f t="shared" si="183"/>
        <v>1.6610958904109587</v>
      </c>
      <c r="S1937" s="76">
        <f t="shared" si="184"/>
        <v>2.82</v>
      </c>
      <c r="T1937" s="38">
        <f>2.82/365*N1937+'Breakdown Log'!$H$28*P1937</f>
        <v>0</v>
      </c>
      <c r="U1937" s="78">
        <f>2.82/365*O1937+'Breakdown Log'!$H$28*Q1937</f>
        <v>0</v>
      </c>
    </row>
    <row r="1938" spans="2:21" ht="14.4" customHeight="1" x14ac:dyDescent="0.4">
      <c r="B1938" s="30">
        <f t="shared" si="185"/>
        <v>1937</v>
      </c>
      <c r="C1938" s="2" t="s">
        <v>151</v>
      </c>
      <c r="D1938" s="2" t="s">
        <v>190</v>
      </c>
      <c r="E1938" s="2">
        <v>1112</v>
      </c>
      <c r="F1938" s="2" t="s">
        <v>190</v>
      </c>
      <c r="G1938" s="2">
        <v>2265</v>
      </c>
      <c r="H1938" s="2">
        <v>2</v>
      </c>
      <c r="I1938" s="2" t="s">
        <v>1693</v>
      </c>
      <c r="J1938" s="31">
        <v>42598</v>
      </c>
      <c r="K1938" s="31">
        <v>44347</v>
      </c>
      <c r="L1938" s="31">
        <v>44926</v>
      </c>
      <c r="M1938" s="2">
        <f t="shared" si="180"/>
        <v>580</v>
      </c>
      <c r="N1938" s="2">
        <f>IFERROR(VLOOKUP($G1938,'Breakdown Log'!$B$3:$E$940,2,FALSE),0)</f>
        <v>0</v>
      </c>
      <c r="O1938" s="2">
        <f>IFERROR(VLOOKUP($G1938,'Breakdown Log'!$B$3:$E$940,3,FALSE),0)</f>
        <v>0</v>
      </c>
      <c r="P1938" s="2">
        <f t="shared" si="181"/>
        <v>215</v>
      </c>
      <c r="Q1938" s="2">
        <f t="shared" si="182"/>
        <v>365</v>
      </c>
      <c r="R1938" s="38">
        <f t="shared" si="183"/>
        <v>1.6610958904109587</v>
      </c>
      <c r="S1938" s="76">
        <f t="shared" si="184"/>
        <v>2.82</v>
      </c>
      <c r="T1938" s="38">
        <f>2.82/365*N1938+'Breakdown Log'!$H$28*P1938</f>
        <v>0</v>
      </c>
      <c r="U1938" s="78">
        <f>2.82/365*O1938+'Breakdown Log'!$H$28*Q1938</f>
        <v>0</v>
      </c>
    </row>
    <row r="1939" spans="2:21" ht="14.4" customHeight="1" x14ac:dyDescent="0.4">
      <c r="B1939" s="30">
        <f t="shared" si="185"/>
        <v>1938</v>
      </c>
      <c r="C1939" s="2" t="s">
        <v>151</v>
      </c>
      <c r="D1939" s="2" t="s">
        <v>190</v>
      </c>
      <c r="E1939" s="2">
        <v>1113</v>
      </c>
      <c r="F1939" s="2" t="s">
        <v>192</v>
      </c>
      <c r="G1939" s="2">
        <v>2266</v>
      </c>
      <c r="H1939" s="2">
        <v>30</v>
      </c>
      <c r="I1939" s="2" t="s">
        <v>1694</v>
      </c>
      <c r="J1939" s="31">
        <v>42544</v>
      </c>
      <c r="K1939" s="31">
        <v>44347</v>
      </c>
      <c r="L1939" s="31">
        <v>44926</v>
      </c>
      <c r="M1939" s="2">
        <f t="shared" si="180"/>
        <v>580</v>
      </c>
      <c r="N1939" s="2">
        <f>IFERROR(VLOOKUP($G1939,'Breakdown Log'!$B$3:$E$940,2,FALSE),0)</f>
        <v>0</v>
      </c>
      <c r="O1939" s="2">
        <f>IFERROR(VLOOKUP($G1939,'Breakdown Log'!$B$3:$E$940,3,FALSE),0)</f>
        <v>0</v>
      </c>
      <c r="P1939" s="2">
        <f t="shared" si="181"/>
        <v>215</v>
      </c>
      <c r="Q1939" s="2">
        <f t="shared" si="182"/>
        <v>365</v>
      </c>
      <c r="R1939" s="38">
        <f t="shared" si="183"/>
        <v>1.6610958904109587</v>
      </c>
      <c r="S1939" s="76">
        <f t="shared" si="184"/>
        <v>2.82</v>
      </c>
      <c r="T1939" s="38">
        <f>2.82/365*N1939+'Breakdown Log'!$H$28*P1939</f>
        <v>0</v>
      </c>
      <c r="U1939" s="78">
        <f>2.82/365*O1939+'Breakdown Log'!$H$28*Q1939</f>
        <v>0</v>
      </c>
    </row>
    <row r="1940" spans="2:21" ht="14.4" customHeight="1" x14ac:dyDescent="0.4">
      <c r="B1940" s="30">
        <f t="shared" si="185"/>
        <v>1939</v>
      </c>
      <c r="C1940" s="2" t="s">
        <v>151</v>
      </c>
      <c r="D1940" s="2" t="s">
        <v>190</v>
      </c>
      <c r="E1940" s="2">
        <v>1113</v>
      </c>
      <c r="F1940" s="2" t="s">
        <v>192</v>
      </c>
      <c r="G1940" s="2">
        <v>2267</v>
      </c>
      <c r="H1940" s="2">
        <v>19</v>
      </c>
      <c r="I1940" s="2" t="s">
        <v>1592</v>
      </c>
      <c r="J1940" s="31">
        <v>42577</v>
      </c>
      <c r="K1940" s="31">
        <v>44347</v>
      </c>
      <c r="L1940" s="31">
        <v>44926</v>
      </c>
      <c r="M1940" s="2">
        <f t="shared" si="180"/>
        <v>580</v>
      </c>
      <c r="N1940" s="2">
        <f>IFERROR(VLOOKUP($G1940,'Breakdown Log'!$B$3:$E$940,2,FALSE),0)</f>
        <v>0</v>
      </c>
      <c r="O1940" s="2">
        <f>IFERROR(VLOOKUP($G1940,'Breakdown Log'!$B$3:$E$940,3,FALSE),0)</f>
        <v>0</v>
      </c>
      <c r="P1940" s="2">
        <f t="shared" si="181"/>
        <v>215</v>
      </c>
      <c r="Q1940" s="2">
        <f t="shared" si="182"/>
        <v>365</v>
      </c>
      <c r="R1940" s="38">
        <f t="shared" si="183"/>
        <v>1.6610958904109587</v>
      </c>
      <c r="S1940" s="76">
        <f t="shared" si="184"/>
        <v>2.82</v>
      </c>
      <c r="T1940" s="38">
        <f>2.82/365*N1940+'Breakdown Log'!$H$28*P1940</f>
        <v>0</v>
      </c>
      <c r="U1940" s="78">
        <f>2.82/365*O1940+'Breakdown Log'!$H$28*Q1940</f>
        <v>0</v>
      </c>
    </row>
    <row r="1941" spans="2:21" ht="14.4" customHeight="1" x14ac:dyDescent="0.4">
      <c r="B1941" s="30">
        <f t="shared" si="185"/>
        <v>1940</v>
      </c>
      <c r="C1941" s="2" t="s">
        <v>151</v>
      </c>
      <c r="D1941" s="2" t="s">
        <v>190</v>
      </c>
      <c r="E1941" s="2">
        <v>1113</v>
      </c>
      <c r="F1941" s="2" t="s">
        <v>192</v>
      </c>
      <c r="G1941" s="2">
        <v>2268</v>
      </c>
      <c r="H1941" s="2">
        <v>20</v>
      </c>
      <c r="I1941" s="2" t="s">
        <v>1695</v>
      </c>
      <c r="J1941" s="31">
        <v>42510</v>
      </c>
      <c r="K1941" s="31">
        <v>44347</v>
      </c>
      <c r="L1941" s="31">
        <v>44926</v>
      </c>
      <c r="M1941" s="2">
        <f t="shared" si="180"/>
        <v>580</v>
      </c>
      <c r="N1941" s="2">
        <f>IFERROR(VLOOKUP($G1941,'Breakdown Log'!$B$3:$E$940,2,FALSE),0)</f>
        <v>0</v>
      </c>
      <c r="O1941" s="2">
        <f>IFERROR(VLOOKUP($G1941,'Breakdown Log'!$B$3:$E$940,3,FALSE),0)</f>
        <v>0</v>
      </c>
      <c r="P1941" s="2">
        <f t="shared" si="181"/>
        <v>215</v>
      </c>
      <c r="Q1941" s="2">
        <f t="shared" si="182"/>
        <v>365</v>
      </c>
      <c r="R1941" s="38">
        <f t="shared" si="183"/>
        <v>1.6610958904109587</v>
      </c>
      <c r="S1941" s="76">
        <f t="shared" si="184"/>
        <v>2.82</v>
      </c>
      <c r="T1941" s="38">
        <f>2.82/365*N1941+'Breakdown Log'!$H$28*P1941</f>
        <v>0</v>
      </c>
      <c r="U1941" s="78">
        <f>2.82/365*O1941+'Breakdown Log'!$H$28*Q1941</f>
        <v>0</v>
      </c>
    </row>
    <row r="1942" spans="2:21" ht="14.4" customHeight="1" x14ac:dyDescent="0.4">
      <c r="B1942" s="30">
        <f t="shared" si="185"/>
        <v>1941</v>
      </c>
      <c r="C1942" s="2" t="s">
        <v>151</v>
      </c>
      <c r="D1942" s="2" t="s">
        <v>190</v>
      </c>
      <c r="E1942" s="2">
        <v>1113</v>
      </c>
      <c r="F1942" s="2" t="s">
        <v>192</v>
      </c>
      <c r="G1942" s="2">
        <v>2269</v>
      </c>
      <c r="H1942" s="2">
        <v>21</v>
      </c>
      <c r="I1942" s="2" t="s">
        <v>1696</v>
      </c>
      <c r="J1942" s="31">
        <v>42623</v>
      </c>
      <c r="K1942" s="31">
        <v>44347</v>
      </c>
      <c r="L1942" s="31">
        <v>44926</v>
      </c>
      <c r="M1942" s="2">
        <f t="shared" si="180"/>
        <v>580</v>
      </c>
      <c r="N1942" s="2">
        <f>IFERROR(VLOOKUP($G1942,'Breakdown Log'!$B$3:$E$940,2,FALSE),0)</f>
        <v>0</v>
      </c>
      <c r="O1942" s="2">
        <f>IFERROR(VLOOKUP($G1942,'Breakdown Log'!$B$3:$E$940,3,FALSE),0)</f>
        <v>0</v>
      </c>
      <c r="P1942" s="2">
        <f t="shared" si="181"/>
        <v>215</v>
      </c>
      <c r="Q1942" s="2">
        <f t="shared" si="182"/>
        <v>365</v>
      </c>
      <c r="R1942" s="38">
        <f t="shared" si="183"/>
        <v>1.6610958904109587</v>
      </c>
      <c r="S1942" s="76">
        <f t="shared" si="184"/>
        <v>2.82</v>
      </c>
      <c r="T1942" s="38">
        <f>2.82/365*N1942+'Breakdown Log'!$H$28*P1942</f>
        <v>0</v>
      </c>
      <c r="U1942" s="78">
        <f>2.82/365*O1942+'Breakdown Log'!$H$28*Q1942</f>
        <v>0</v>
      </c>
    </row>
    <row r="1943" spans="2:21" ht="14.4" customHeight="1" x14ac:dyDescent="0.4">
      <c r="B1943" s="30">
        <f t="shared" si="185"/>
        <v>1942</v>
      </c>
      <c r="C1943" s="2" t="s">
        <v>151</v>
      </c>
      <c r="D1943" s="2" t="s">
        <v>190</v>
      </c>
      <c r="E1943" s="2">
        <v>1113</v>
      </c>
      <c r="F1943" s="2" t="s">
        <v>192</v>
      </c>
      <c r="G1943" s="2">
        <v>2270</v>
      </c>
      <c r="H1943" s="2">
        <v>22</v>
      </c>
      <c r="I1943" s="2" t="s">
        <v>1310</v>
      </c>
      <c r="J1943" s="31">
        <v>42623</v>
      </c>
      <c r="K1943" s="31">
        <v>44347</v>
      </c>
      <c r="L1943" s="31">
        <v>44926</v>
      </c>
      <c r="M1943" s="2">
        <f t="shared" si="180"/>
        <v>580</v>
      </c>
      <c r="N1943" s="2">
        <f>IFERROR(VLOOKUP($G1943,'Breakdown Log'!$B$3:$E$940,2,FALSE),0)</f>
        <v>215</v>
      </c>
      <c r="O1943" s="2">
        <f>IFERROR(VLOOKUP($G1943,'Breakdown Log'!$B$3:$E$940,3,FALSE),0)</f>
        <v>365</v>
      </c>
      <c r="P1943" s="2">
        <f t="shared" si="181"/>
        <v>0</v>
      </c>
      <c r="Q1943" s="2">
        <f t="shared" si="182"/>
        <v>0</v>
      </c>
      <c r="R1943" s="38">
        <f t="shared" si="183"/>
        <v>1.6610958904109587</v>
      </c>
      <c r="S1943" s="76">
        <f t="shared" si="184"/>
        <v>2.82</v>
      </c>
      <c r="T1943" s="38">
        <f>2.82/365*N1943+'Breakdown Log'!$H$28*P1943</f>
        <v>1.6610958904109587</v>
      </c>
      <c r="U1943" s="78">
        <f>2.82/365*O1943+'Breakdown Log'!$H$28*Q1943</f>
        <v>2.82</v>
      </c>
    </row>
    <row r="1944" spans="2:21" ht="14.4" customHeight="1" x14ac:dyDescent="0.4">
      <c r="B1944" s="30">
        <f t="shared" si="185"/>
        <v>1943</v>
      </c>
      <c r="C1944" s="2" t="s">
        <v>151</v>
      </c>
      <c r="D1944" s="2" t="s">
        <v>190</v>
      </c>
      <c r="E1944" s="2">
        <v>1113</v>
      </c>
      <c r="F1944" s="2" t="s">
        <v>192</v>
      </c>
      <c r="G1944" s="2">
        <v>2271</v>
      </c>
      <c r="H1944" s="2">
        <v>23</v>
      </c>
      <c r="I1944" s="2" t="s">
        <v>1697</v>
      </c>
      <c r="J1944" s="31">
        <v>42510</v>
      </c>
      <c r="K1944" s="31">
        <v>44347</v>
      </c>
      <c r="L1944" s="31">
        <v>44926</v>
      </c>
      <c r="M1944" s="2">
        <f t="shared" si="180"/>
        <v>580</v>
      </c>
      <c r="N1944" s="2">
        <f>IFERROR(VLOOKUP($G1944,'Breakdown Log'!$B$3:$E$940,2,FALSE),0)</f>
        <v>0</v>
      </c>
      <c r="O1944" s="2">
        <f>IFERROR(VLOOKUP($G1944,'Breakdown Log'!$B$3:$E$940,3,FALSE),0)</f>
        <v>0</v>
      </c>
      <c r="P1944" s="2">
        <f t="shared" si="181"/>
        <v>215</v>
      </c>
      <c r="Q1944" s="2">
        <f t="shared" si="182"/>
        <v>365</v>
      </c>
      <c r="R1944" s="38">
        <f t="shared" si="183"/>
        <v>1.6610958904109587</v>
      </c>
      <c r="S1944" s="76">
        <f t="shared" si="184"/>
        <v>2.82</v>
      </c>
      <c r="T1944" s="38">
        <f>2.82/365*N1944+'Breakdown Log'!$H$28*P1944</f>
        <v>0</v>
      </c>
      <c r="U1944" s="78">
        <f>2.82/365*O1944+'Breakdown Log'!$H$28*Q1944</f>
        <v>0</v>
      </c>
    </row>
    <row r="1945" spans="2:21" ht="14.4" customHeight="1" x14ac:dyDescent="0.4">
      <c r="B1945" s="30">
        <f t="shared" si="185"/>
        <v>1944</v>
      </c>
      <c r="C1945" s="2" t="s">
        <v>151</v>
      </c>
      <c r="D1945" s="2" t="s">
        <v>190</v>
      </c>
      <c r="E1945" s="2">
        <v>1113</v>
      </c>
      <c r="F1945" s="2" t="s">
        <v>192</v>
      </c>
      <c r="G1945" s="2">
        <v>2272</v>
      </c>
      <c r="H1945" s="2">
        <v>25</v>
      </c>
      <c r="I1945" s="2" t="s">
        <v>1698</v>
      </c>
      <c r="J1945" s="31">
        <v>42510</v>
      </c>
      <c r="K1945" s="31">
        <v>44347</v>
      </c>
      <c r="L1945" s="31">
        <v>44926</v>
      </c>
      <c r="M1945" s="2">
        <f t="shared" si="180"/>
        <v>580</v>
      </c>
      <c r="N1945" s="2">
        <f>IFERROR(VLOOKUP($G1945,'Breakdown Log'!$B$3:$E$940,2,FALSE),0)</f>
        <v>215</v>
      </c>
      <c r="O1945" s="2">
        <f>IFERROR(VLOOKUP($G1945,'Breakdown Log'!$B$3:$E$940,3,FALSE),0)</f>
        <v>365</v>
      </c>
      <c r="P1945" s="2">
        <f t="shared" si="181"/>
        <v>0</v>
      </c>
      <c r="Q1945" s="2">
        <f t="shared" si="182"/>
        <v>0</v>
      </c>
      <c r="R1945" s="38">
        <f t="shared" si="183"/>
        <v>1.6610958904109587</v>
      </c>
      <c r="S1945" s="76">
        <f t="shared" si="184"/>
        <v>2.82</v>
      </c>
      <c r="T1945" s="38">
        <f>2.82/365*N1945+'Breakdown Log'!$H$28*P1945</f>
        <v>1.6610958904109587</v>
      </c>
      <c r="U1945" s="78">
        <f>2.82/365*O1945+'Breakdown Log'!$H$28*Q1945</f>
        <v>2.82</v>
      </c>
    </row>
    <row r="1946" spans="2:21" ht="14.4" customHeight="1" x14ac:dyDescent="0.4">
      <c r="B1946" s="30">
        <f t="shared" si="185"/>
        <v>1945</v>
      </c>
      <c r="C1946" s="2" t="s">
        <v>151</v>
      </c>
      <c r="D1946" s="2" t="s">
        <v>190</v>
      </c>
      <c r="E1946" s="2">
        <v>1113</v>
      </c>
      <c r="F1946" s="2" t="s">
        <v>192</v>
      </c>
      <c r="G1946" s="2">
        <v>2273</v>
      </c>
      <c r="H1946" s="2">
        <v>26</v>
      </c>
      <c r="I1946" s="2" t="s">
        <v>283</v>
      </c>
      <c r="J1946" s="31">
        <v>42508</v>
      </c>
      <c r="K1946" s="31">
        <v>44347</v>
      </c>
      <c r="L1946" s="31">
        <v>44926</v>
      </c>
      <c r="M1946" s="2">
        <f t="shared" si="180"/>
        <v>580</v>
      </c>
      <c r="N1946" s="2">
        <f>IFERROR(VLOOKUP($G1946,'Breakdown Log'!$B$3:$E$940,2,FALSE),0)</f>
        <v>215</v>
      </c>
      <c r="O1946" s="2">
        <f>IFERROR(VLOOKUP($G1946,'Breakdown Log'!$B$3:$E$940,3,FALSE),0)</f>
        <v>365</v>
      </c>
      <c r="P1946" s="2">
        <f t="shared" si="181"/>
        <v>0</v>
      </c>
      <c r="Q1946" s="2">
        <f t="shared" si="182"/>
        <v>0</v>
      </c>
      <c r="R1946" s="38">
        <f t="shared" si="183"/>
        <v>1.6610958904109587</v>
      </c>
      <c r="S1946" s="76">
        <f t="shared" si="184"/>
        <v>2.82</v>
      </c>
      <c r="T1946" s="38">
        <f>2.82/365*N1946+'Breakdown Log'!$H$28*P1946</f>
        <v>1.6610958904109587</v>
      </c>
      <c r="U1946" s="78">
        <f>2.82/365*O1946+'Breakdown Log'!$H$28*Q1946</f>
        <v>2.82</v>
      </c>
    </row>
    <row r="1947" spans="2:21" ht="14.4" customHeight="1" x14ac:dyDescent="0.4">
      <c r="B1947" s="30">
        <f t="shared" si="185"/>
        <v>1946</v>
      </c>
      <c r="C1947" s="2" t="s">
        <v>151</v>
      </c>
      <c r="D1947" s="2" t="s">
        <v>190</v>
      </c>
      <c r="E1947" s="2">
        <v>1113</v>
      </c>
      <c r="F1947" s="2" t="s">
        <v>192</v>
      </c>
      <c r="G1947" s="2">
        <v>2274</v>
      </c>
      <c r="H1947" s="2">
        <v>24</v>
      </c>
      <c r="I1947" s="2" t="s">
        <v>1699</v>
      </c>
      <c r="J1947" s="31">
        <v>42598</v>
      </c>
      <c r="K1947" s="31">
        <v>44347</v>
      </c>
      <c r="L1947" s="31">
        <v>44926</v>
      </c>
      <c r="M1947" s="2">
        <f t="shared" si="180"/>
        <v>580</v>
      </c>
      <c r="N1947" s="2">
        <f>IFERROR(VLOOKUP($G1947,'Breakdown Log'!$B$3:$E$940,2,FALSE),0)</f>
        <v>215</v>
      </c>
      <c r="O1947" s="2">
        <f>IFERROR(VLOOKUP($G1947,'Breakdown Log'!$B$3:$E$940,3,FALSE),0)</f>
        <v>365</v>
      </c>
      <c r="P1947" s="2">
        <f t="shared" si="181"/>
        <v>0</v>
      </c>
      <c r="Q1947" s="2">
        <f t="shared" si="182"/>
        <v>0</v>
      </c>
      <c r="R1947" s="38">
        <f t="shared" si="183"/>
        <v>1.6610958904109587</v>
      </c>
      <c r="S1947" s="76">
        <f t="shared" si="184"/>
        <v>2.82</v>
      </c>
      <c r="T1947" s="38">
        <f>2.82/365*N1947+'Breakdown Log'!$H$28*P1947</f>
        <v>1.6610958904109587</v>
      </c>
      <c r="U1947" s="78">
        <f>2.82/365*O1947+'Breakdown Log'!$H$28*Q1947</f>
        <v>2.82</v>
      </c>
    </row>
    <row r="1948" spans="2:21" ht="14.4" customHeight="1" x14ac:dyDescent="0.4">
      <c r="B1948" s="30">
        <f t="shared" si="185"/>
        <v>1947</v>
      </c>
      <c r="C1948" s="2" t="s">
        <v>49</v>
      </c>
      <c r="D1948" s="2" t="s">
        <v>50</v>
      </c>
      <c r="E1948" s="2">
        <v>1114</v>
      </c>
      <c r="F1948" s="2" t="s">
        <v>50</v>
      </c>
      <c r="G1948" s="2">
        <v>2275</v>
      </c>
      <c r="H1948" s="2">
        <v>1</v>
      </c>
      <c r="I1948" s="2" t="s">
        <v>1700</v>
      </c>
      <c r="J1948" s="31">
        <v>42444</v>
      </c>
      <c r="K1948" s="31">
        <v>44347</v>
      </c>
      <c r="L1948" s="31">
        <v>44926</v>
      </c>
      <c r="M1948" s="2">
        <f t="shared" si="180"/>
        <v>580</v>
      </c>
      <c r="N1948" s="2">
        <f>IFERROR(VLOOKUP($G1948,'Breakdown Log'!$B$3:$E$940,2,FALSE),0)</f>
        <v>0</v>
      </c>
      <c r="O1948" s="2">
        <f>IFERROR(VLOOKUP($G1948,'Breakdown Log'!$B$3:$E$940,3,FALSE),0)</f>
        <v>0</v>
      </c>
      <c r="P1948" s="2">
        <f t="shared" si="181"/>
        <v>215</v>
      </c>
      <c r="Q1948" s="2">
        <f t="shared" si="182"/>
        <v>365</v>
      </c>
      <c r="R1948" s="38">
        <f t="shared" si="183"/>
        <v>1.6610958904109587</v>
      </c>
      <c r="S1948" s="76">
        <f t="shared" si="184"/>
        <v>2.82</v>
      </c>
      <c r="T1948" s="38">
        <f>2.82/365*N1948+'Breakdown Log'!$H$28*P1948</f>
        <v>0</v>
      </c>
      <c r="U1948" s="78">
        <f>2.82/365*O1948+'Breakdown Log'!$H$28*Q1948</f>
        <v>0</v>
      </c>
    </row>
    <row r="1949" spans="2:21" ht="14.4" customHeight="1" x14ac:dyDescent="0.4">
      <c r="B1949" s="30">
        <f t="shared" si="185"/>
        <v>1948</v>
      </c>
      <c r="C1949" s="2" t="s">
        <v>49</v>
      </c>
      <c r="D1949" s="2" t="s">
        <v>50</v>
      </c>
      <c r="E1949" s="2">
        <v>1114</v>
      </c>
      <c r="F1949" s="2" t="s">
        <v>50</v>
      </c>
      <c r="G1949" s="2">
        <v>2276</v>
      </c>
      <c r="H1949" s="2">
        <v>3</v>
      </c>
      <c r="I1949" s="2" t="s">
        <v>1701</v>
      </c>
      <c r="J1949" s="31">
        <v>42489</v>
      </c>
      <c r="K1949" s="31">
        <v>44347</v>
      </c>
      <c r="L1949" s="31">
        <v>44926</v>
      </c>
      <c r="M1949" s="2">
        <f t="shared" si="180"/>
        <v>580</v>
      </c>
      <c r="N1949" s="2">
        <f>IFERROR(VLOOKUP($G1949,'Breakdown Log'!$B$3:$E$940,2,FALSE),0)</f>
        <v>0</v>
      </c>
      <c r="O1949" s="2">
        <f>IFERROR(VLOOKUP($G1949,'Breakdown Log'!$B$3:$E$940,3,FALSE),0)</f>
        <v>0</v>
      </c>
      <c r="P1949" s="2">
        <f t="shared" si="181"/>
        <v>215</v>
      </c>
      <c r="Q1949" s="2">
        <f t="shared" si="182"/>
        <v>365</v>
      </c>
      <c r="R1949" s="38">
        <f t="shared" si="183"/>
        <v>1.6610958904109587</v>
      </c>
      <c r="S1949" s="76">
        <f t="shared" si="184"/>
        <v>2.82</v>
      </c>
      <c r="T1949" s="38">
        <f>2.82/365*N1949+'Breakdown Log'!$H$28*P1949</f>
        <v>0</v>
      </c>
      <c r="U1949" s="78">
        <f>2.82/365*O1949+'Breakdown Log'!$H$28*Q1949</f>
        <v>0</v>
      </c>
    </row>
    <row r="1950" spans="2:21" ht="14.4" customHeight="1" x14ac:dyDescent="0.4">
      <c r="B1950" s="30">
        <f t="shared" si="185"/>
        <v>1949</v>
      </c>
      <c r="C1950" s="2" t="s">
        <v>49</v>
      </c>
      <c r="D1950" s="2" t="s">
        <v>50</v>
      </c>
      <c r="E1950" s="2">
        <v>1114</v>
      </c>
      <c r="F1950" s="2" t="s">
        <v>50</v>
      </c>
      <c r="G1950" s="2">
        <v>2277</v>
      </c>
      <c r="H1950" s="2">
        <v>4</v>
      </c>
      <c r="I1950" s="2" t="s">
        <v>548</v>
      </c>
      <c r="J1950" s="31">
        <v>42470</v>
      </c>
      <c r="K1950" s="31">
        <v>44347</v>
      </c>
      <c r="L1950" s="31">
        <v>44926</v>
      </c>
      <c r="M1950" s="2">
        <f t="shared" si="180"/>
        <v>580</v>
      </c>
      <c r="N1950" s="2">
        <f>IFERROR(VLOOKUP($G1950,'Breakdown Log'!$B$3:$E$940,2,FALSE),0)</f>
        <v>0</v>
      </c>
      <c r="O1950" s="2">
        <f>IFERROR(VLOOKUP($G1950,'Breakdown Log'!$B$3:$E$940,3,FALSE),0)</f>
        <v>0</v>
      </c>
      <c r="P1950" s="2">
        <f t="shared" si="181"/>
        <v>215</v>
      </c>
      <c r="Q1950" s="2">
        <f t="shared" si="182"/>
        <v>365</v>
      </c>
      <c r="R1950" s="38">
        <f t="shared" si="183"/>
        <v>1.6610958904109587</v>
      </c>
      <c r="S1950" s="76">
        <f t="shared" si="184"/>
        <v>2.82</v>
      </c>
      <c r="T1950" s="38">
        <f>2.82/365*N1950+'Breakdown Log'!$H$28*P1950</f>
        <v>0</v>
      </c>
      <c r="U1950" s="78">
        <f>2.82/365*O1950+'Breakdown Log'!$H$28*Q1950</f>
        <v>0</v>
      </c>
    </row>
    <row r="1951" spans="2:21" ht="14.4" customHeight="1" x14ac:dyDescent="0.4">
      <c r="B1951" s="30">
        <f t="shared" si="185"/>
        <v>1950</v>
      </c>
      <c r="C1951" s="2" t="s">
        <v>49</v>
      </c>
      <c r="D1951" s="2" t="s">
        <v>50</v>
      </c>
      <c r="E1951" s="2">
        <v>1114</v>
      </c>
      <c r="F1951" s="2" t="s">
        <v>50</v>
      </c>
      <c r="G1951" s="2">
        <v>2278</v>
      </c>
      <c r="H1951" s="2">
        <v>5</v>
      </c>
      <c r="I1951" s="2" t="s">
        <v>1702</v>
      </c>
      <c r="J1951" s="31">
        <v>42470</v>
      </c>
      <c r="K1951" s="31">
        <v>44347</v>
      </c>
      <c r="L1951" s="31">
        <v>44926</v>
      </c>
      <c r="M1951" s="2">
        <f t="shared" si="180"/>
        <v>580</v>
      </c>
      <c r="N1951" s="2">
        <f>IFERROR(VLOOKUP($G1951,'Breakdown Log'!$B$3:$E$940,2,FALSE),0)</f>
        <v>0</v>
      </c>
      <c r="O1951" s="2">
        <f>IFERROR(VLOOKUP($G1951,'Breakdown Log'!$B$3:$E$940,3,FALSE),0)</f>
        <v>0</v>
      </c>
      <c r="P1951" s="2">
        <f t="shared" si="181"/>
        <v>215</v>
      </c>
      <c r="Q1951" s="2">
        <f t="shared" si="182"/>
        <v>365</v>
      </c>
      <c r="R1951" s="38">
        <f t="shared" si="183"/>
        <v>1.6610958904109587</v>
      </c>
      <c r="S1951" s="76">
        <f t="shared" si="184"/>
        <v>2.82</v>
      </c>
      <c r="T1951" s="38">
        <f>2.82/365*N1951+'Breakdown Log'!$H$28*P1951</f>
        <v>0</v>
      </c>
      <c r="U1951" s="78">
        <f>2.82/365*O1951+'Breakdown Log'!$H$28*Q1951</f>
        <v>0</v>
      </c>
    </row>
    <row r="1952" spans="2:21" ht="14.4" customHeight="1" x14ac:dyDescent="0.4">
      <c r="B1952" s="30">
        <f t="shared" si="185"/>
        <v>1951</v>
      </c>
      <c r="C1952" s="2" t="s">
        <v>49</v>
      </c>
      <c r="D1952" s="2" t="s">
        <v>50</v>
      </c>
      <c r="E1952" s="2">
        <v>1114</v>
      </c>
      <c r="F1952" s="2" t="s">
        <v>50</v>
      </c>
      <c r="G1952" s="2">
        <v>2279</v>
      </c>
      <c r="H1952" s="2">
        <v>6</v>
      </c>
      <c r="I1952" s="2" t="s">
        <v>1703</v>
      </c>
      <c r="J1952" s="31">
        <v>42470</v>
      </c>
      <c r="K1952" s="31">
        <v>44347</v>
      </c>
      <c r="L1952" s="31">
        <v>44926</v>
      </c>
      <c r="M1952" s="2">
        <f t="shared" si="180"/>
        <v>580</v>
      </c>
      <c r="N1952" s="2">
        <f>IFERROR(VLOOKUP($G1952,'Breakdown Log'!$B$3:$E$940,2,FALSE),0)</f>
        <v>0</v>
      </c>
      <c r="O1952" s="2">
        <f>IFERROR(VLOOKUP($G1952,'Breakdown Log'!$B$3:$E$940,3,FALSE),0)</f>
        <v>0</v>
      </c>
      <c r="P1952" s="2">
        <f t="shared" si="181"/>
        <v>215</v>
      </c>
      <c r="Q1952" s="2">
        <f t="shared" si="182"/>
        <v>365</v>
      </c>
      <c r="R1952" s="38">
        <f t="shared" si="183"/>
        <v>1.6610958904109587</v>
      </c>
      <c r="S1952" s="76">
        <f t="shared" si="184"/>
        <v>2.82</v>
      </c>
      <c r="T1952" s="38">
        <f>2.82/365*N1952+'Breakdown Log'!$H$28*P1952</f>
        <v>0</v>
      </c>
      <c r="U1952" s="78">
        <f>2.82/365*O1952+'Breakdown Log'!$H$28*Q1952</f>
        <v>0</v>
      </c>
    </row>
    <row r="1953" spans="2:21" ht="14.4" customHeight="1" x14ac:dyDescent="0.4">
      <c r="B1953" s="30">
        <f t="shared" si="185"/>
        <v>1952</v>
      </c>
      <c r="C1953" s="2" t="s">
        <v>49</v>
      </c>
      <c r="D1953" s="2" t="s">
        <v>50</v>
      </c>
      <c r="E1953" s="2">
        <v>1114</v>
      </c>
      <c r="F1953" s="2" t="s">
        <v>50</v>
      </c>
      <c r="G1953" s="2">
        <v>2280</v>
      </c>
      <c r="H1953" s="2">
        <v>7</v>
      </c>
      <c r="I1953" s="2" t="s">
        <v>1704</v>
      </c>
      <c r="J1953" s="31">
        <v>42462</v>
      </c>
      <c r="K1953" s="31">
        <v>44347</v>
      </c>
      <c r="L1953" s="31">
        <v>44926</v>
      </c>
      <c r="M1953" s="2">
        <f t="shared" si="180"/>
        <v>580</v>
      </c>
      <c r="N1953" s="2">
        <f>IFERROR(VLOOKUP($G1953,'Breakdown Log'!$B$3:$E$940,2,FALSE),0)</f>
        <v>0</v>
      </c>
      <c r="O1953" s="2">
        <f>IFERROR(VLOOKUP($G1953,'Breakdown Log'!$B$3:$E$940,3,FALSE),0)</f>
        <v>5</v>
      </c>
      <c r="P1953" s="2">
        <f t="shared" si="181"/>
        <v>215</v>
      </c>
      <c r="Q1953" s="2">
        <f t="shared" si="182"/>
        <v>360</v>
      </c>
      <c r="R1953" s="38">
        <f t="shared" si="183"/>
        <v>1.6610958904109587</v>
      </c>
      <c r="S1953" s="76">
        <f t="shared" si="184"/>
        <v>2.82</v>
      </c>
      <c r="T1953" s="38">
        <f>2.82/365*N1953+'Breakdown Log'!$H$28*P1953</f>
        <v>0</v>
      </c>
      <c r="U1953" s="78">
        <f>2.82/365*O1953+'Breakdown Log'!$H$28*Q1953</f>
        <v>3.8630136986301369E-2</v>
      </c>
    </row>
    <row r="1954" spans="2:21" ht="14.4" customHeight="1" x14ac:dyDescent="0.4">
      <c r="B1954" s="30">
        <f t="shared" si="185"/>
        <v>1953</v>
      </c>
      <c r="C1954" s="2" t="s">
        <v>49</v>
      </c>
      <c r="D1954" s="2" t="s">
        <v>50</v>
      </c>
      <c r="E1954" s="2">
        <v>1114</v>
      </c>
      <c r="F1954" s="2" t="s">
        <v>50</v>
      </c>
      <c r="G1954" s="2">
        <v>2281</v>
      </c>
      <c r="H1954" s="2">
        <v>8</v>
      </c>
      <c r="I1954" s="2" t="s">
        <v>1705</v>
      </c>
      <c r="J1954" s="31">
        <v>42465</v>
      </c>
      <c r="K1954" s="31">
        <v>44347</v>
      </c>
      <c r="L1954" s="31">
        <v>44926</v>
      </c>
      <c r="M1954" s="2">
        <f t="shared" si="180"/>
        <v>580</v>
      </c>
      <c r="N1954" s="2">
        <f>IFERROR(VLOOKUP($G1954,'Breakdown Log'!$B$3:$E$940,2,FALSE),0)</f>
        <v>0</v>
      </c>
      <c r="O1954" s="2">
        <f>IFERROR(VLOOKUP($G1954,'Breakdown Log'!$B$3:$E$940,3,FALSE),0)</f>
        <v>0</v>
      </c>
      <c r="P1954" s="2">
        <f t="shared" si="181"/>
        <v>215</v>
      </c>
      <c r="Q1954" s="2">
        <f t="shared" si="182"/>
        <v>365</v>
      </c>
      <c r="R1954" s="38">
        <f t="shared" si="183"/>
        <v>1.6610958904109587</v>
      </c>
      <c r="S1954" s="76">
        <f t="shared" si="184"/>
        <v>2.82</v>
      </c>
      <c r="T1954" s="38">
        <f>2.82/365*N1954+'Breakdown Log'!$H$28*P1954</f>
        <v>0</v>
      </c>
      <c r="U1954" s="78">
        <f>2.82/365*O1954+'Breakdown Log'!$H$28*Q1954</f>
        <v>0</v>
      </c>
    </row>
    <row r="1955" spans="2:21" ht="14.4" customHeight="1" x14ac:dyDescent="0.4">
      <c r="B1955" s="30">
        <f t="shared" si="185"/>
        <v>1954</v>
      </c>
      <c r="C1955" s="2" t="s">
        <v>49</v>
      </c>
      <c r="D1955" s="2" t="s">
        <v>50</v>
      </c>
      <c r="E1955" s="2">
        <v>1114</v>
      </c>
      <c r="F1955" s="2" t="s">
        <v>50</v>
      </c>
      <c r="G1955" s="2">
        <v>2282</v>
      </c>
      <c r="H1955" s="2">
        <v>9</v>
      </c>
      <c r="I1955" s="2" t="s">
        <v>1706</v>
      </c>
      <c r="J1955" s="31">
        <v>42470</v>
      </c>
      <c r="K1955" s="31">
        <v>44347</v>
      </c>
      <c r="L1955" s="31">
        <v>44926</v>
      </c>
      <c r="M1955" s="2">
        <f t="shared" si="180"/>
        <v>580</v>
      </c>
      <c r="N1955" s="2">
        <f>IFERROR(VLOOKUP($G1955,'Breakdown Log'!$B$3:$E$940,2,FALSE),0)</f>
        <v>0</v>
      </c>
      <c r="O1955" s="2">
        <f>IFERROR(VLOOKUP($G1955,'Breakdown Log'!$B$3:$E$940,3,FALSE),0)</f>
        <v>0</v>
      </c>
      <c r="P1955" s="2">
        <f t="shared" si="181"/>
        <v>215</v>
      </c>
      <c r="Q1955" s="2">
        <f t="shared" si="182"/>
        <v>365</v>
      </c>
      <c r="R1955" s="38">
        <f t="shared" si="183"/>
        <v>1.6610958904109587</v>
      </c>
      <c r="S1955" s="76">
        <f t="shared" si="184"/>
        <v>2.82</v>
      </c>
      <c r="T1955" s="38">
        <f>2.82/365*N1955+'Breakdown Log'!$H$28*P1955</f>
        <v>0</v>
      </c>
      <c r="U1955" s="78">
        <f>2.82/365*O1955+'Breakdown Log'!$H$28*Q1955</f>
        <v>0</v>
      </c>
    </row>
    <row r="1956" spans="2:21" ht="14.4" customHeight="1" x14ac:dyDescent="0.4">
      <c r="B1956" s="30">
        <f t="shared" si="185"/>
        <v>1955</v>
      </c>
      <c r="C1956" s="2" t="s">
        <v>49</v>
      </c>
      <c r="D1956" s="2" t="s">
        <v>50</v>
      </c>
      <c r="E1956" s="2">
        <v>1114</v>
      </c>
      <c r="F1956" s="2" t="s">
        <v>50</v>
      </c>
      <c r="G1956" s="2">
        <v>2283</v>
      </c>
      <c r="H1956" s="2">
        <v>10</v>
      </c>
      <c r="I1956" s="2" t="s">
        <v>1345</v>
      </c>
      <c r="J1956" s="31">
        <v>42475</v>
      </c>
      <c r="K1956" s="31">
        <v>44347</v>
      </c>
      <c r="L1956" s="31">
        <v>44926</v>
      </c>
      <c r="M1956" s="2">
        <f t="shared" si="180"/>
        <v>580</v>
      </c>
      <c r="N1956" s="2">
        <f>IFERROR(VLOOKUP($G1956,'Breakdown Log'!$B$3:$E$940,2,FALSE),0)</f>
        <v>0</v>
      </c>
      <c r="O1956" s="2">
        <f>IFERROR(VLOOKUP($G1956,'Breakdown Log'!$B$3:$E$940,3,FALSE),0)</f>
        <v>4</v>
      </c>
      <c r="P1956" s="2">
        <f t="shared" si="181"/>
        <v>215</v>
      </c>
      <c r="Q1956" s="2">
        <f t="shared" si="182"/>
        <v>361</v>
      </c>
      <c r="R1956" s="38">
        <f t="shared" si="183"/>
        <v>1.6610958904109587</v>
      </c>
      <c r="S1956" s="76">
        <f t="shared" si="184"/>
        <v>2.82</v>
      </c>
      <c r="T1956" s="38">
        <f>2.82/365*N1956+'Breakdown Log'!$H$28*P1956</f>
        <v>0</v>
      </c>
      <c r="U1956" s="78">
        <f>2.82/365*O1956+'Breakdown Log'!$H$28*Q1956</f>
        <v>3.0904109589041093E-2</v>
      </c>
    </row>
    <row r="1957" spans="2:21" ht="14.4" customHeight="1" x14ac:dyDescent="0.4">
      <c r="B1957" s="30">
        <f t="shared" si="185"/>
        <v>1956</v>
      </c>
      <c r="C1957" s="2" t="s">
        <v>49</v>
      </c>
      <c r="D1957" s="2" t="s">
        <v>50</v>
      </c>
      <c r="E1957" s="2">
        <v>1114</v>
      </c>
      <c r="F1957" s="2" t="s">
        <v>50</v>
      </c>
      <c r="G1957" s="2">
        <v>2284</v>
      </c>
      <c r="H1957" s="2">
        <v>11</v>
      </c>
      <c r="I1957" s="2" t="s">
        <v>109</v>
      </c>
      <c r="J1957" s="31">
        <v>42924</v>
      </c>
      <c r="K1957" s="31">
        <v>44347</v>
      </c>
      <c r="L1957" s="31">
        <v>44926</v>
      </c>
      <c r="M1957" s="2">
        <f t="shared" si="180"/>
        <v>580</v>
      </c>
      <c r="N1957" s="2">
        <f>IFERROR(VLOOKUP($G1957,'Breakdown Log'!$B$3:$E$940,2,FALSE),0)</f>
        <v>0</v>
      </c>
      <c r="O1957" s="2">
        <f>IFERROR(VLOOKUP($G1957,'Breakdown Log'!$B$3:$E$940,3,FALSE),0)</f>
        <v>0</v>
      </c>
      <c r="P1957" s="2">
        <f t="shared" si="181"/>
        <v>215</v>
      </c>
      <c r="Q1957" s="2">
        <f t="shared" si="182"/>
        <v>365</v>
      </c>
      <c r="R1957" s="38">
        <f t="shared" si="183"/>
        <v>1.6610958904109587</v>
      </c>
      <c r="S1957" s="76">
        <f t="shared" si="184"/>
        <v>2.82</v>
      </c>
      <c r="T1957" s="38">
        <f>2.82/365*N1957+'Breakdown Log'!$H$28*P1957</f>
        <v>0</v>
      </c>
      <c r="U1957" s="78">
        <f>2.82/365*O1957+'Breakdown Log'!$H$28*Q1957</f>
        <v>0</v>
      </c>
    </row>
    <row r="1958" spans="2:21" ht="14.4" customHeight="1" x14ac:dyDescent="0.4">
      <c r="B1958" s="30">
        <f t="shared" si="185"/>
        <v>1957</v>
      </c>
      <c r="C1958" s="2" t="s">
        <v>49</v>
      </c>
      <c r="D1958" s="2" t="s">
        <v>50</v>
      </c>
      <c r="E1958" s="2">
        <v>1114</v>
      </c>
      <c r="F1958" s="2" t="s">
        <v>50</v>
      </c>
      <c r="G1958" s="2">
        <v>2285</v>
      </c>
      <c r="H1958" s="2">
        <v>12</v>
      </c>
      <c r="I1958" s="2" t="s">
        <v>643</v>
      </c>
      <c r="J1958" s="31">
        <v>42432</v>
      </c>
      <c r="K1958" s="31">
        <v>44347</v>
      </c>
      <c r="L1958" s="31">
        <v>44926</v>
      </c>
      <c r="M1958" s="2">
        <f t="shared" si="180"/>
        <v>580</v>
      </c>
      <c r="N1958" s="2">
        <f>IFERROR(VLOOKUP($G1958,'Breakdown Log'!$B$3:$E$940,2,FALSE),0)</f>
        <v>0</v>
      </c>
      <c r="O1958" s="2">
        <f>IFERROR(VLOOKUP($G1958,'Breakdown Log'!$B$3:$E$940,3,FALSE),0)</f>
        <v>0</v>
      </c>
      <c r="P1958" s="2">
        <f t="shared" si="181"/>
        <v>215</v>
      </c>
      <c r="Q1958" s="2">
        <f t="shared" si="182"/>
        <v>365</v>
      </c>
      <c r="R1958" s="38">
        <f t="shared" si="183"/>
        <v>1.6610958904109587</v>
      </c>
      <c r="S1958" s="76">
        <f t="shared" si="184"/>
        <v>2.82</v>
      </c>
      <c r="T1958" s="38">
        <f>2.82/365*N1958+'Breakdown Log'!$H$28*P1958</f>
        <v>0</v>
      </c>
      <c r="U1958" s="78">
        <f>2.82/365*O1958+'Breakdown Log'!$H$28*Q1958</f>
        <v>0</v>
      </c>
    </row>
    <row r="1959" spans="2:21" ht="14.4" customHeight="1" x14ac:dyDescent="0.4">
      <c r="B1959" s="30">
        <f t="shared" si="185"/>
        <v>1958</v>
      </c>
      <c r="C1959" s="2" t="s">
        <v>49</v>
      </c>
      <c r="D1959" s="2" t="s">
        <v>50</v>
      </c>
      <c r="E1959" s="2">
        <v>1114</v>
      </c>
      <c r="F1959" s="2" t="s">
        <v>50</v>
      </c>
      <c r="G1959" s="2">
        <v>2286</v>
      </c>
      <c r="H1959" s="2">
        <v>13</v>
      </c>
      <c r="I1959" s="2" t="s">
        <v>1707</v>
      </c>
      <c r="J1959" s="31">
        <v>42470</v>
      </c>
      <c r="K1959" s="31">
        <v>44347</v>
      </c>
      <c r="L1959" s="31">
        <v>44926</v>
      </c>
      <c r="M1959" s="2">
        <f t="shared" si="180"/>
        <v>580</v>
      </c>
      <c r="N1959" s="2">
        <f>IFERROR(VLOOKUP($G1959,'Breakdown Log'!$B$3:$E$940,2,FALSE),0)</f>
        <v>0</v>
      </c>
      <c r="O1959" s="2">
        <f>IFERROR(VLOOKUP($G1959,'Breakdown Log'!$B$3:$E$940,3,FALSE),0)</f>
        <v>0</v>
      </c>
      <c r="P1959" s="2">
        <f t="shared" si="181"/>
        <v>215</v>
      </c>
      <c r="Q1959" s="2">
        <f t="shared" si="182"/>
        <v>365</v>
      </c>
      <c r="R1959" s="38">
        <f t="shared" si="183"/>
        <v>1.6610958904109587</v>
      </c>
      <c r="S1959" s="76">
        <f t="shared" si="184"/>
        <v>2.82</v>
      </c>
      <c r="T1959" s="38">
        <f>2.82/365*N1959+'Breakdown Log'!$H$28*P1959</f>
        <v>0</v>
      </c>
      <c r="U1959" s="78">
        <f>2.82/365*O1959+'Breakdown Log'!$H$28*Q1959</f>
        <v>0</v>
      </c>
    </row>
    <row r="1960" spans="2:21" ht="14.4" customHeight="1" x14ac:dyDescent="0.4">
      <c r="B1960" s="30">
        <f t="shared" si="185"/>
        <v>1959</v>
      </c>
      <c r="C1960" s="2" t="s">
        <v>49</v>
      </c>
      <c r="D1960" s="2" t="s">
        <v>50</v>
      </c>
      <c r="E1960" s="2">
        <v>1114</v>
      </c>
      <c r="F1960" s="2" t="s">
        <v>50</v>
      </c>
      <c r="G1960" s="2">
        <v>2287</v>
      </c>
      <c r="H1960" s="2">
        <v>14</v>
      </c>
      <c r="I1960" s="2" t="s">
        <v>1708</v>
      </c>
      <c r="J1960" s="31">
        <v>42439</v>
      </c>
      <c r="K1960" s="31">
        <v>44347</v>
      </c>
      <c r="L1960" s="31">
        <v>44926</v>
      </c>
      <c r="M1960" s="2">
        <f t="shared" si="180"/>
        <v>580</v>
      </c>
      <c r="N1960" s="2">
        <f>IFERROR(VLOOKUP($G1960,'Breakdown Log'!$B$3:$E$940,2,FALSE),0)</f>
        <v>0</v>
      </c>
      <c r="O1960" s="2">
        <f>IFERROR(VLOOKUP($G1960,'Breakdown Log'!$B$3:$E$940,3,FALSE),0)</f>
        <v>0</v>
      </c>
      <c r="P1960" s="2">
        <f t="shared" si="181"/>
        <v>215</v>
      </c>
      <c r="Q1960" s="2">
        <f t="shared" si="182"/>
        <v>365</v>
      </c>
      <c r="R1960" s="38">
        <f t="shared" si="183"/>
        <v>1.6610958904109587</v>
      </c>
      <c r="S1960" s="76">
        <f t="shared" si="184"/>
        <v>2.82</v>
      </c>
      <c r="T1960" s="38">
        <f>2.82/365*N1960+'Breakdown Log'!$H$28*P1960</f>
        <v>0</v>
      </c>
      <c r="U1960" s="78">
        <f>2.82/365*O1960+'Breakdown Log'!$H$28*Q1960</f>
        <v>0</v>
      </c>
    </row>
    <row r="1961" spans="2:21" ht="14.4" customHeight="1" x14ac:dyDescent="0.4">
      <c r="B1961" s="30">
        <f t="shared" si="185"/>
        <v>1960</v>
      </c>
      <c r="C1961" s="2" t="s">
        <v>49</v>
      </c>
      <c r="D1961" s="2" t="s">
        <v>50</v>
      </c>
      <c r="E1961" s="2">
        <v>1114</v>
      </c>
      <c r="F1961" s="2" t="s">
        <v>50</v>
      </c>
      <c r="G1961" s="2">
        <v>2288</v>
      </c>
      <c r="H1961" s="2">
        <v>15</v>
      </c>
      <c r="I1961" s="2" t="s">
        <v>2620</v>
      </c>
      <c r="J1961" s="31">
        <v>42429</v>
      </c>
      <c r="K1961" s="31">
        <v>44347</v>
      </c>
      <c r="L1961" s="31">
        <v>44926</v>
      </c>
      <c r="M1961" s="2">
        <f t="shared" si="180"/>
        <v>580</v>
      </c>
      <c r="N1961" s="2">
        <f>IFERROR(VLOOKUP($G1961,'Breakdown Log'!$B$3:$E$940,2,FALSE),0)</f>
        <v>0</v>
      </c>
      <c r="O1961" s="2">
        <f>IFERROR(VLOOKUP($G1961,'Breakdown Log'!$B$3:$E$940,3,FALSE),0)</f>
        <v>0</v>
      </c>
      <c r="P1961" s="2">
        <f t="shared" si="181"/>
        <v>215</v>
      </c>
      <c r="Q1961" s="2">
        <f t="shared" si="182"/>
        <v>365</v>
      </c>
      <c r="R1961" s="38">
        <f t="shared" si="183"/>
        <v>1.6610958904109587</v>
      </c>
      <c r="S1961" s="76">
        <f t="shared" si="184"/>
        <v>2.82</v>
      </c>
      <c r="T1961" s="38">
        <f>2.82/365*N1961+'Breakdown Log'!$H$28*P1961</f>
        <v>0</v>
      </c>
      <c r="U1961" s="78">
        <f>2.82/365*O1961+'Breakdown Log'!$H$28*Q1961</f>
        <v>0</v>
      </c>
    </row>
    <row r="1962" spans="2:21" ht="14.4" customHeight="1" x14ac:dyDescent="0.4">
      <c r="B1962" s="30">
        <f t="shared" si="185"/>
        <v>1961</v>
      </c>
      <c r="C1962" s="2" t="s">
        <v>49</v>
      </c>
      <c r="D1962" s="2" t="s">
        <v>50</v>
      </c>
      <c r="E1962" s="2">
        <v>1114</v>
      </c>
      <c r="F1962" s="2" t="s">
        <v>50</v>
      </c>
      <c r="G1962" s="2">
        <v>2289</v>
      </c>
      <c r="H1962" s="2">
        <v>2</v>
      </c>
      <c r="I1962" s="2" t="s">
        <v>1286</v>
      </c>
      <c r="J1962" s="31">
        <v>42425</v>
      </c>
      <c r="K1962" s="31">
        <v>44347</v>
      </c>
      <c r="L1962" s="31">
        <v>44926</v>
      </c>
      <c r="M1962" s="2">
        <f t="shared" si="180"/>
        <v>580</v>
      </c>
      <c r="N1962" s="2">
        <f>IFERROR(VLOOKUP($G1962,'Breakdown Log'!$B$3:$E$940,2,FALSE),0)</f>
        <v>0</v>
      </c>
      <c r="O1962" s="2">
        <f>IFERROR(VLOOKUP($G1962,'Breakdown Log'!$B$3:$E$940,3,FALSE),0)</f>
        <v>0</v>
      </c>
      <c r="P1962" s="2">
        <f t="shared" si="181"/>
        <v>215</v>
      </c>
      <c r="Q1962" s="2">
        <f t="shared" si="182"/>
        <v>365</v>
      </c>
      <c r="R1962" s="38">
        <f t="shared" si="183"/>
        <v>1.6610958904109587</v>
      </c>
      <c r="S1962" s="76">
        <f t="shared" si="184"/>
        <v>2.82</v>
      </c>
      <c r="T1962" s="38">
        <f>2.82/365*N1962+'Breakdown Log'!$H$28*P1962</f>
        <v>0</v>
      </c>
      <c r="U1962" s="78">
        <f>2.82/365*O1962+'Breakdown Log'!$H$28*Q1962</f>
        <v>0</v>
      </c>
    </row>
    <row r="1963" spans="2:21" ht="14.4" customHeight="1" x14ac:dyDescent="0.4">
      <c r="B1963" s="30">
        <f t="shared" si="185"/>
        <v>1962</v>
      </c>
      <c r="C1963" s="2" t="s">
        <v>49</v>
      </c>
      <c r="D1963" s="2" t="s">
        <v>50</v>
      </c>
      <c r="E1963" s="2">
        <v>1114</v>
      </c>
      <c r="F1963" s="2" t="s">
        <v>50</v>
      </c>
      <c r="G1963" s="2">
        <v>2290</v>
      </c>
      <c r="H1963" s="2">
        <v>16</v>
      </c>
      <c r="I1963" s="2" t="s">
        <v>314</v>
      </c>
      <c r="J1963" s="31">
        <v>42462</v>
      </c>
      <c r="K1963" s="31">
        <v>44347</v>
      </c>
      <c r="L1963" s="31">
        <v>44926</v>
      </c>
      <c r="M1963" s="2">
        <f t="shared" si="180"/>
        <v>580</v>
      </c>
      <c r="N1963" s="2">
        <f>IFERROR(VLOOKUP($G1963,'Breakdown Log'!$B$3:$E$940,2,FALSE),0)</f>
        <v>0</v>
      </c>
      <c r="O1963" s="2">
        <f>IFERROR(VLOOKUP($G1963,'Breakdown Log'!$B$3:$E$940,3,FALSE),0)</f>
        <v>0</v>
      </c>
      <c r="P1963" s="2">
        <f t="shared" si="181"/>
        <v>215</v>
      </c>
      <c r="Q1963" s="2">
        <f t="shared" si="182"/>
        <v>365</v>
      </c>
      <c r="R1963" s="38">
        <f t="shared" si="183"/>
        <v>1.6610958904109587</v>
      </c>
      <c r="S1963" s="76">
        <f t="shared" si="184"/>
        <v>2.82</v>
      </c>
      <c r="T1963" s="38">
        <f>2.82/365*N1963+'Breakdown Log'!$H$28*P1963</f>
        <v>0</v>
      </c>
      <c r="U1963" s="78">
        <f>2.82/365*O1963+'Breakdown Log'!$H$28*Q1963</f>
        <v>0</v>
      </c>
    </row>
    <row r="1964" spans="2:21" ht="14.4" customHeight="1" x14ac:dyDescent="0.4">
      <c r="B1964" s="30">
        <f t="shared" si="185"/>
        <v>1963</v>
      </c>
      <c r="C1964" s="2" t="s">
        <v>49</v>
      </c>
      <c r="D1964" s="2" t="s">
        <v>50</v>
      </c>
      <c r="E1964" s="2">
        <v>1114</v>
      </c>
      <c r="F1964" s="2" t="s">
        <v>50</v>
      </c>
      <c r="G1964" s="2">
        <v>2291</v>
      </c>
      <c r="H1964" s="2">
        <v>17</v>
      </c>
      <c r="I1964" s="2" t="s">
        <v>1262</v>
      </c>
      <c r="J1964" s="31">
        <v>42465</v>
      </c>
      <c r="K1964" s="31">
        <v>44347</v>
      </c>
      <c r="L1964" s="31">
        <v>44926</v>
      </c>
      <c r="M1964" s="2">
        <f t="shared" si="180"/>
        <v>580</v>
      </c>
      <c r="N1964" s="2">
        <f>IFERROR(VLOOKUP($G1964,'Breakdown Log'!$B$3:$E$940,2,FALSE),0)</f>
        <v>0</v>
      </c>
      <c r="O1964" s="2">
        <f>IFERROR(VLOOKUP($G1964,'Breakdown Log'!$B$3:$E$940,3,FALSE),0)</f>
        <v>0</v>
      </c>
      <c r="P1964" s="2">
        <f t="shared" si="181"/>
        <v>215</v>
      </c>
      <c r="Q1964" s="2">
        <f t="shared" si="182"/>
        <v>365</v>
      </c>
      <c r="R1964" s="38">
        <f t="shared" si="183"/>
        <v>1.6610958904109587</v>
      </c>
      <c r="S1964" s="76">
        <f t="shared" si="184"/>
        <v>2.82</v>
      </c>
      <c r="T1964" s="38">
        <f>2.82/365*N1964+'Breakdown Log'!$H$28*P1964</f>
        <v>0</v>
      </c>
      <c r="U1964" s="78">
        <f>2.82/365*O1964+'Breakdown Log'!$H$28*Q1964</f>
        <v>0</v>
      </c>
    </row>
    <row r="1965" spans="2:21" ht="14.4" customHeight="1" x14ac:dyDescent="0.4">
      <c r="B1965" s="30">
        <f t="shared" si="185"/>
        <v>1964</v>
      </c>
      <c r="C1965" s="2" t="s">
        <v>287</v>
      </c>
      <c r="D1965" s="2" t="s">
        <v>623</v>
      </c>
      <c r="E1965" s="2">
        <v>989</v>
      </c>
      <c r="F1965" s="2" t="s">
        <v>623</v>
      </c>
      <c r="G1965" s="2">
        <v>2292</v>
      </c>
      <c r="H1965" s="2">
        <v>27</v>
      </c>
      <c r="I1965" s="2" t="s">
        <v>1709</v>
      </c>
      <c r="J1965" s="31">
        <v>42592</v>
      </c>
      <c r="K1965" s="31">
        <v>44347</v>
      </c>
      <c r="L1965" s="31">
        <v>44926</v>
      </c>
      <c r="M1965" s="2">
        <f t="shared" si="180"/>
        <v>580</v>
      </c>
      <c r="N1965" s="2">
        <f>IFERROR(VLOOKUP($G1965,'Breakdown Log'!$B$3:$E$940,2,FALSE),0)</f>
        <v>0</v>
      </c>
      <c r="O1965" s="2">
        <f>IFERROR(VLOOKUP($G1965,'Breakdown Log'!$B$3:$E$940,3,FALSE),0)</f>
        <v>0</v>
      </c>
      <c r="P1965" s="2">
        <f t="shared" si="181"/>
        <v>215</v>
      </c>
      <c r="Q1965" s="2">
        <f t="shared" si="182"/>
        <v>365</v>
      </c>
      <c r="R1965" s="38">
        <f t="shared" si="183"/>
        <v>1.6610958904109587</v>
      </c>
      <c r="S1965" s="76">
        <f t="shared" si="184"/>
        <v>2.82</v>
      </c>
      <c r="T1965" s="38">
        <f>2.82/365*N1965+'Breakdown Log'!$H$28*P1965</f>
        <v>0</v>
      </c>
      <c r="U1965" s="78">
        <f>2.82/365*O1965+'Breakdown Log'!$H$28*Q1965</f>
        <v>0</v>
      </c>
    </row>
    <row r="1966" spans="2:21" ht="14.4" customHeight="1" x14ac:dyDescent="0.4">
      <c r="B1966" s="30">
        <f t="shared" si="185"/>
        <v>1965</v>
      </c>
      <c r="C1966" s="2" t="s">
        <v>287</v>
      </c>
      <c r="D1966" s="2" t="s">
        <v>623</v>
      </c>
      <c r="E1966" s="2">
        <v>989</v>
      </c>
      <c r="F1966" s="2" t="s">
        <v>623</v>
      </c>
      <c r="G1966" s="2">
        <v>2293</v>
      </c>
      <c r="H1966" s="2">
        <v>28</v>
      </c>
      <c r="I1966" s="2" t="s">
        <v>1710</v>
      </c>
      <c r="J1966" s="31">
        <v>42592</v>
      </c>
      <c r="K1966" s="31">
        <v>44347</v>
      </c>
      <c r="L1966" s="31">
        <v>44926</v>
      </c>
      <c r="M1966" s="2">
        <f t="shared" si="180"/>
        <v>580</v>
      </c>
      <c r="N1966" s="2">
        <f>IFERROR(VLOOKUP($G1966,'Breakdown Log'!$B$3:$E$940,2,FALSE),0)</f>
        <v>0</v>
      </c>
      <c r="O1966" s="2">
        <f>IFERROR(VLOOKUP($G1966,'Breakdown Log'!$B$3:$E$940,3,FALSE),0)</f>
        <v>0</v>
      </c>
      <c r="P1966" s="2">
        <f t="shared" si="181"/>
        <v>215</v>
      </c>
      <c r="Q1966" s="2">
        <f t="shared" si="182"/>
        <v>365</v>
      </c>
      <c r="R1966" s="38">
        <f t="shared" si="183"/>
        <v>1.6610958904109587</v>
      </c>
      <c r="S1966" s="76">
        <f t="shared" si="184"/>
        <v>2.82</v>
      </c>
      <c r="T1966" s="38">
        <f>2.82/365*N1966+'Breakdown Log'!$H$28*P1966</f>
        <v>0</v>
      </c>
      <c r="U1966" s="78">
        <f>2.82/365*O1966+'Breakdown Log'!$H$28*Q1966</f>
        <v>0</v>
      </c>
    </row>
    <row r="1967" spans="2:21" ht="14.4" customHeight="1" x14ac:dyDescent="0.4">
      <c r="B1967" s="30">
        <f t="shared" si="185"/>
        <v>1966</v>
      </c>
      <c r="C1967" s="2" t="s">
        <v>287</v>
      </c>
      <c r="D1967" s="2" t="s">
        <v>623</v>
      </c>
      <c r="E1967" s="2">
        <v>989</v>
      </c>
      <c r="F1967" s="2" t="s">
        <v>623</v>
      </c>
      <c r="G1967" s="2">
        <v>2294</v>
      </c>
      <c r="H1967" s="2">
        <v>29</v>
      </c>
      <c r="I1967" s="2" t="s">
        <v>1711</v>
      </c>
      <c r="J1967" s="31">
        <v>42583</v>
      </c>
      <c r="K1967" s="31">
        <v>44347</v>
      </c>
      <c r="L1967" s="31">
        <v>44926</v>
      </c>
      <c r="M1967" s="2">
        <f t="shared" si="180"/>
        <v>580</v>
      </c>
      <c r="N1967" s="2">
        <f>IFERROR(VLOOKUP($G1967,'Breakdown Log'!$B$3:$E$940,2,FALSE),0)</f>
        <v>0</v>
      </c>
      <c r="O1967" s="2">
        <f>IFERROR(VLOOKUP($G1967,'Breakdown Log'!$B$3:$E$940,3,FALSE),0)</f>
        <v>0</v>
      </c>
      <c r="P1967" s="2">
        <f t="shared" si="181"/>
        <v>215</v>
      </c>
      <c r="Q1967" s="2">
        <f t="shared" si="182"/>
        <v>365</v>
      </c>
      <c r="R1967" s="38">
        <f t="shared" si="183"/>
        <v>1.6610958904109587</v>
      </c>
      <c r="S1967" s="76">
        <f t="shared" si="184"/>
        <v>2.82</v>
      </c>
      <c r="T1967" s="38">
        <f>2.82/365*N1967+'Breakdown Log'!$H$28*P1967</f>
        <v>0</v>
      </c>
      <c r="U1967" s="78">
        <f>2.82/365*O1967+'Breakdown Log'!$H$28*Q1967</f>
        <v>0</v>
      </c>
    </row>
    <row r="1968" spans="2:21" ht="14.4" customHeight="1" x14ac:dyDescent="0.4">
      <c r="B1968" s="30">
        <f t="shared" si="185"/>
        <v>1967</v>
      </c>
      <c r="C1968" s="2" t="s">
        <v>287</v>
      </c>
      <c r="D1968" s="2" t="s">
        <v>623</v>
      </c>
      <c r="E1968" s="2">
        <v>989</v>
      </c>
      <c r="F1968" s="2" t="s">
        <v>623</v>
      </c>
      <c r="G1968" s="2">
        <v>2295</v>
      </c>
      <c r="H1968" s="2">
        <v>30</v>
      </c>
      <c r="I1968" s="2" t="s">
        <v>1712</v>
      </c>
      <c r="J1968" s="31">
        <v>42583</v>
      </c>
      <c r="K1968" s="31">
        <v>44347</v>
      </c>
      <c r="L1968" s="31">
        <v>44926</v>
      </c>
      <c r="M1968" s="2">
        <f t="shared" si="180"/>
        <v>580</v>
      </c>
      <c r="N1968" s="2">
        <f>IFERROR(VLOOKUP($G1968,'Breakdown Log'!$B$3:$E$940,2,FALSE),0)</f>
        <v>0</v>
      </c>
      <c r="O1968" s="2">
        <f>IFERROR(VLOOKUP($G1968,'Breakdown Log'!$B$3:$E$940,3,FALSE),0)</f>
        <v>0</v>
      </c>
      <c r="P1968" s="2">
        <f t="shared" si="181"/>
        <v>215</v>
      </c>
      <c r="Q1968" s="2">
        <f t="shared" si="182"/>
        <v>365</v>
      </c>
      <c r="R1968" s="38">
        <f t="shared" si="183"/>
        <v>1.6610958904109587</v>
      </c>
      <c r="S1968" s="76">
        <f t="shared" si="184"/>
        <v>2.82</v>
      </c>
      <c r="T1968" s="38">
        <f>2.82/365*N1968+'Breakdown Log'!$H$28*P1968</f>
        <v>0</v>
      </c>
      <c r="U1968" s="78">
        <f>2.82/365*O1968+'Breakdown Log'!$H$28*Q1968</f>
        <v>0</v>
      </c>
    </row>
    <row r="1969" spans="2:21" ht="14.4" customHeight="1" x14ac:dyDescent="0.4">
      <c r="B1969" s="30">
        <f t="shared" si="185"/>
        <v>1968</v>
      </c>
      <c r="C1969" s="2" t="s">
        <v>287</v>
      </c>
      <c r="D1969" s="2" t="s">
        <v>623</v>
      </c>
      <c r="E1969" s="2">
        <v>989</v>
      </c>
      <c r="F1969" s="2" t="s">
        <v>623</v>
      </c>
      <c r="G1969" s="2">
        <v>2296</v>
      </c>
      <c r="H1969" s="2">
        <v>31</v>
      </c>
      <c r="I1969" s="2" t="s">
        <v>1713</v>
      </c>
      <c r="J1969" s="31">
        <v>42583</v>
      </c>
      <c r="K1969" s="31">
        <v>44347</v>
      </c>
      <c r="L1969" s="31">
        <v>44926</v>
      </c>
      <c r="M1969" s="2">
        <f t="shared" si="180"/>
        <v>580</v>
      </c>
      <c r="N1969" s="2">
        <f>IFERROR(VLOOKUP($G1969,'Breakdown Log'!$B$3:$E$940,2,FALSE),0)</f>
        <v>0</v>
      </c>
      <c r="O1969" s="2">
        <f>IFERROR(VLOOKUP($G1969,'Breakdown Log'!$B$3:$E$940,3,FALSE),0)</f>
        <v>0</v>
      </c>
      <c r="P1969" s="2">
        <f t="shared" si="181"/>
        <v>215</v>
      </c>
      <c r="Q1969" s="2">
        <f t="shared" si="182"/>
        <v>365</v>
      </c>
      <c r="R1969" s="38">
        <f t="shared" si="183"/>
        <v>1.6610958904109587</v>
      </c>
      <c r="S1969" s="76">
        <f t="shared" si="184"/>
        <v>2.82</v>
      </c>
      <c r="T1969" s="38">
        <f>2.82/365*N1969+'Breakdown Log'!$H$28*P1969</f>
        <v>0</v>
      </c>
      <c r="U1969" s="78">
        <f>2.82/365*O1969+'Breakdown Log'!$H$28*Q1969</f>
        <v>0</v>
      </c>
    </row>
    <row r="1970" spans="2:21" ht="14.4" customHeight="1" x14ac:dyDescent="0.4">
      <c r="B1970" s="30">
        <f t="shared" si="185"/>
        <v>1969</v>
      </c>
      <c r="C1970" s="2" t="s">
        <v>287</v>
      </c>
      <c r="D1970" s="2" t="s">
        <v>623</v>
      </c>
      <c r="E1970" s="2">
        <v>989</v>
      </c>
      <c r="F1970" s="2" t="s">
        <v>623</v>
      </c>
      <c r="G1970" s="2">
        <v>2297</v>
      </c>
      <c r="H1970" s="2">
        <v>32</v>
      </c>
      <c r="I1970" s="2" t="s">
        <v>1714</v>
      </c>
      <c r="J1970" s="31">
        <v>42583</v>
      </c>
      <c r="K1970" s="31">
        <v>44347</v>
      </c>
      <c r="L1970" s="31">
        <v>44926</v>
      </c>
      <c r="M1970" s="2">
        <f t="shared" si="180"/>
        <v>580</v>
      </c>
      <c r="N1970" s="2">
        <f>IFERROR(VLOOKUP($G1970,'Breakdown Log'!$B$3:$E$940,2,FALSE),0)</f>
        <v>0</v>
      </c>
      <c r="O1970" s="2">
        <f>IFERROR(VLOOKUP($G1970,'Breakdown Log'!$B$3:$E$940,3,FALSE),0)</f>
        <v>0</v>
      </c>
      <c r="P1970" s="2">
        <f t="shared" si="181"/>
        <v>215</v>
      </c>
      <c r="Q1970" s="2">
        <f t="shared" si="182"/>
        <v>365</v>
      </c>
      <c r="R1970" s="38">
        <f t="shared" si="183"/>
        <v>1.6610958904109587</v>
      </c>
      <c r="S1970" s="76">
        <f t="shared" si="184"/>
        <v>2.82</v>
      </c>
      <c r="T1970" s="38">
        <f>2.82/365*N1970+'Breakdown Log'!$H$28*P1970</f>
        <v>0</v>
      </c>
      <c r="U1970" s="78">
        <f>2.82/365*O1970+'Breakdown Log'!$H$28*Q1970</f>
        <v>0</v>
      </c>
    </row>
    <row r="1971" spans="2:21" ht="14.4" customHeight="1" x14ac:dyDescent="0.4">
      <c r="B1971" s="30">
        <f t="shared" si="185"/>
        <v>1970</v>
      </c>
      <c r="C1971" s="2" t="s">
        <v>287</v>
      </c>
      <c r="D1971" s="2" t="s">
        <v>623</v>
      </c>
      <c r="E1971" s="2">
        <v>989</v>
      </c>
      <c r="F1971" s="2" t="s">
        <v>623</v>
      </c>
      <c r="G1971" s="2">
        <v>2298</v>
      </c>
      <c r="H1971" s="2">
        <v>33</v>
      </c>
      <c r="I1971" s="2" t="s">
        <v>1715</v>
      </c>
      <c r="J1971" s="31">
        <v>42583</v>
      </c>
      <c r="K1971" s="31">
        <v>44347</v>
      </c>
      <c r="L1971" s="31">
        <v>44926</v>
      </c>
      <c r="M1971" s="2">
        <f t="shared" si="180"/>
        <v>580</v>
      </c>
      <c r="N1971" s="2">
        <f>IFERROR(VLOOKUP($G1971,'Breakdown Log'!$B$3:$E$940,2,FALSE),0)</f>
        <v>0</v>
      </c>
      <c r="O1971" s="2">
        <f>IFERROR(VLOOKUP($G1971,'Breakdown Log'!$B$3:$E$940,3,FALSE),0)</f>
        <v>0</v>
      </c>
      <c r="P1971" s="2">
        <f t="shared" si="181"/>
        <v>215</v>
      </c>
      <c r="Q1971" s="2">
        <f t="shared" si="182"/>
        <v>365</v>
      </c>
      <c r="R1971" s="38">
        <f t="shared" si="183"/>
        <v>1.6610958904109587</v>
      </c>
      <c r="S1971" s="76">
        <f t="shared" si="184"/>
        <v>2.82</v>
      </c>
      <c r="T1971" s="38">
        <f>2.82/365*N1971+'Breakdown Log'!$H$28*P1971</f>
        <v>0</v>
      </c>
      <c r="U1971" s="78">
        <f>2.82/365*O1971+'Breakdown Log'!$H$28*Q1971</f>
        <v>0</v>
      </c>
    </row>
    <row r="1972" spans="2:21" ht="14.4" customHeight="1" x14ac:dyDescent="0.4">
      <c r="B1972" s="30">
        <f t="shared" si="185"/>
        <v>1971</v>
      </c>
      <c r="C1972" s="2" t="s">
        <v>287</v>
      </c>
      <c r="D1972" s="2" t="s">
        <v>623</v>
      </c>
      <c r="E1972" s="2">
        <v>989</v>
      </c>
      <c r="F1972" s="2" t="s">
        <v>623</v>
      </c>
      <c r="G1972" s="2">
        <v>2299</v>
      </c>
      <c r="H1972" s="2">
        <v>34</v>
      </c>
      <c r="I1972" s="2" t="s">
        <v>1716</v>
      </c>
      <c r="J1972" s="31">
        <v>42583</v>
      </c>
      <c r="K1972" s="31">
        <v>44347</v>
      </c>
      <c r="L1972" s="31">
        <v>44926</v>
      </c>
      <c r="M1972" s="2">
        <f t="shared" si="180"/>
        <v>580</v>
      </c>
      <c r="N1972" s="2">
        <f>IFERROR(VLOOKUP($G1972,'Breakdown Log'!$B$3:$E$940,2,FALSE),0)</f>
        <v>0</v>
      </c>
      <c r="O1972" s="2">
        <f>IFERROR(VLOOKUP($G1972,'Breakdown Log'!$B$3:$E$940,3,FALSE),0)</f>
        <v>0</v>
      </c>
      <c r="P1972" s="2">
        <f t="shared" si="181"/>
        <v>215</v>
      </c>
      <c r="Q1972" s="2">
        <f t="shared" si="182"/>
        <v>365</v>
      </c>
      <c r="R1972" s="38">
        <f t="shared" si="183"/>
        <v>1.6610958904109587</v>
      </c>
      <c r="S1972" s="76">
        <f t="shared" si="184"/>
        <v>2.82</v>
      </c>
      <c r="T1972" s="38">
        <f>2.82/365*N1972+'Breakdown Log'!$H$28*P1972</f>
        <v>0</v>
      </c>
      <c r="U1972" s="78">
        <f>2.82/365*O1972+'Breakdown Log'!$H$28*Q1972</f>
        <v>0</v>
      </c>
    </row>
    <row r="1973" spans="2:21" ht="14.4" customHeight="1" x14ac:dyDescent="0.4">
      <c r="B1973" s="30">
        <f t="shared" si="185"/>
        <v>1972</v>
      </c>
      <c r="C1973" s="2" t="s">
        <v>287</v>
      </c>
      <c r="D1973" s="2" t="s">
        <v>623</v>
      </c>
      <c r="E1973" s="2">
        <v>989</v>
      </c>
      <c r="F1973" s="2" t="s">
        <v>623</v>
      </c>
      <c r="G1973" s="2">
        <v>2300</v>
      </c>
      <c r="H1973" s="2">
        <v>35</v>
      </c>
      <c r="I1973" s="2" t="s">
        <v>1717</v>
      </c>
      <c r="J1973" s="31">
        <v>42707</v>
      </c>
      <c r="K1973" s="31">
        <v>44347</v>
      </c>
      <c r="L1973" s="31">
        <v>44926</v>
      </c>
      <c r="M1973" s="2">
        <f t="shared" si="180"/>
        <v>580</v>
      </c>
      <c r="N1973" s="2">
        <f>IFERROR(VLOOKUP($G1973,'Breakdown Log'!$B$3:$E$940,2,FALSE),0)</f>
        <v>0</v>
      </c>
      <c r="O1973" s="2">
        <f>IFERROR(VLOOKUP($G1973,'Breakdown Log'!$B$3:$E$940,3,FALSE),0)</f>
        <v>0</v>
      </c>
      <c r="P1973" s="2">
        <f t="shared" si="181"/>
        <v>215</v>
      </c>
      <c r="Q1973" s="2">
        <f t="shared" si="182"/>
        <v>365</v>
      </c>
      <c r="R1973" s="38">
        <f t="shared" si="183"/>
        <v>1.6610958904109587</v>
      </c>
      <c r="S1973" s="76">
        <f t="shared" si="184"/>
        <v>2.82</v>
      </c>
      <c r="T1973" s="38">
        <f>2.82/365*N1973+'Breakdown Log'!$H$28*P1973</f>
        <v>0</v>
      </c>
      <c r="U1973" s="78">
        <f>2.82/365*O1973+'Breakdown Log'!$H$28*Q1973</f>
        <v>0</v>
      </c>
    </row>
    <row r="1974" spans="2:21" ht="14.4" customHeight="1" x14ac:dyDescent="0.4">
      <c r="B1974" s="30">
        <f t="shared" si="185"/>
        <v>1973</v>
      </c>
      <c r="C1974" s="2" t="s">
        <v>287</v>
      </c>
      <c r="D1974" s="2" t="s">
        <v>623</v>
      </c>
      <c r="E1974" s="2">
        <v>989</v>
      </c>
      <c r="F1974" s="2" t="s">
        <v>623</v>
      </c>
      <c r="G1974" s="2">
        <v>2301</v>
      </c>
      <c r="H1974" s="2">
        <v>36</v>
      </c>
      <c r="I1974" s="2" t="s">
        <v>1718</v>
      </c>
      <c r="J1974" s="31">
        <v>42583</v>
      </c>
      <c r="K1974" s="31">
        <v>44347</v>
      </c>
      <c r="L1974" s="31">
        <v>44926</v>
      </c>
      <c r="M1974" s="2">
        <f t="shared" si="180"/>
        <v>580</v>
      </c>
      <c r="N1974" s="2">
        <f>IFERROR(VLOOKUP($G1974,'Breakdown Log'!$B$3:$E$940,2,FALSE),0)</f>
        <v>0</v>
      </c>
      <c r="O1974" s="2">
        <f>IFERROR(VLOOKUP($G1974,'Breakdown Log'!$B$3:$E$940,3,FALSE),0)</f>
        <v>0</v>
      </c>
      <c r="P1974" s="2">
        <f t="shared" si="181"/>
        <v>215</v>
      </c>
      <c r="Q1974" s="2">
        <f t="shared" si="182"/>
        <v>365</v>
      </c>
      <c r="R1974" s="38">
        <f t="shared" si="183"/>
        <v>1.6610958904109587</v>
      </c>
      <c r="S1974" s="76">
        <f t="shared" si="184"/>
        <v>2.82</v>
      </c>
      <c r="T1974" s="38">
        <f>2.82/365*N1974+'Breakdown Log'!$H$28*P1974</f>
        <v>0</v>
      </c>
      <c r="U1974" s="78">
        <f>2.82/365*O1974+'Breakdown Log'!$H$28*Q1974</f>
        <v>0</v>
      </c>
    </row>
    <row r="1975" spans="2:21" ht="14.4" customHeight="1" x14ac:dyDescent="0.4">
      <c r="B1975" s="30">
        <f t="shared" si="185"/>
        <v>1974</v>
      </c>
      <c r="C1975" s="2" t="s">
        <v>287</v>
      </c>
      <c r="D1975" s="2" t="s">
        <v>623</v>
      </c>
      <c r="E1975" s="2">
        <v>989</v>
      </c>
      <c r="F1975" s="2" t="s">
        <v>623</v>
      </c>
      <c r="G1975" s="2">
        <v>2302</v>
      </c>
      <c r="H1975" s="2">
        <v>37</v>
      </c>
      <c r="I1975" s="2" t="s">
        <v>1719</v>
      </c>
      <c r="J1975" s="31">
        <v>42583</v>
      </c>
      <c r="K1975" s="31">
        <v>44347</v>
      </c>
      <c r="L1975" s="31">
        <v>44926</v>
      </c>
      <c r="M1975" s="2">
        <f t="shared" si="180"/>
        <v>580</v>
      </c>
      <c r="N1975" s="2">
        <f>IFERROR(VLOOKUP($G1975,'Breakdown Log'!$B$3:$E$940,2,FALSE),0)</f>
        <v>0</v>
      </c>
      <c r="O1975" s="2">
        <f>IFERROR(VLOOKUP($G1975,'Breakdown Log'!$B$3:$E$940,3,FALSE),0)</f>
        <v>0</v>
      </c>
      <c r="P1975" s="2">
        <f t="shared" si="181"/>
        <v>215</v>
      </c>
      <c r="Q1975" s="2">
        <f t="shared" si="182"/>
        <v>365</v>
      </c>
      <c r="R1975" s="38">
        <f t="shared" si="183"/>
        <v>1.6610958904109587</v>
      </c>
      <c r="S1975" s="76">
        <f t="shared" si="184"/>
        <v>2.82</v>
      </c>
      <c r="T1975" s="38">
        <f>2.82/365*N1975+'Breakdown Log'!$H$28*P1975</f>
        <v>0</v>
      </c>
      <c r="U1975" s="78">
        <f>2.82/365*O1975+'Breakdown Log'!$H$28*Q1975</f>
        <v>0</v>
      </c>
    </row>
    <row r="1976" spans="2:21" ht="14.4" customHeight="1" x14ac:dyDescent="0.4">
      <c r="B1976" s="30">
        <f t="shared" si="185"/>
        <v>1975</v>
      </c>
      <c r="C1976" s="2" t="s">
        <v>287</v>
      </c>
      <c r="D1976" s="2" t="s">
        <v>623</v>
      </c>
      <c r="E1976" s="2">
        <v>989</v>
      </c>
      <c r="F1976" s="2" t="s">
        <v>623</v>
      </c>
      <c r="G1976" s="2">
        <v>2303</v>
      </c>
      <c r="H1976" s="2">
        <v>38</v>
      </c>
      <c r="I1976" s="2" t="s">
        <v>1720</v>
      </c>
      <c r="J1976" s="31">
        <v>42583</v>
      </c>
      <c r="K1976" s="31">
        <v>44347</v>
      </c>
      <c r="L1976" s="31">
        <v>44926</v>
      </c>
      <c r="M1976" s="2">
        <f t="shared" si="180"/>
        <v>580</v>
      </c>
      <c r="N1976" s="2">
        <f>IFERROR(VLOOKUP($G1976,'Breakdown Log'!$B$3:$E$940,2,FALSE),0)</f>
        <v>0</v>
      </c>
      <c r="O1976" s="2">
        <f>IFERROR(VLOOKUP($G1976,'Breakdown Log'!$B$3:$E$940,3,FALSE),0)</f>
        <v>0</v>
      </c>
      <c r="P1976" s="2">
        <f t="shared" si="181"/>
        <v>215</v>
      </c>
      <c r="Q1976" s="2">
        <f t="shared" si="182"/>
        <v>365</v>
      </c>
      <c r="R1976" s="38">
        <f t="shared" si="183"/>
        <v>1.6610958904109587</v>
      </c>
      <c r="S1976" s="76">
        <f t="shared" si="184"/>
        <v>2.82</v>
      </c>
      <c r="T1976" s="38">
        <f>2.82/365*N1976+'Breakdown Log'!$H$28*P1976</f>
        <v>0</v>
      </c>
      <c r="U1976" s="78">
        <f>2.82/365*O1976+'Breakdown Log'!$H$28*Q1976</f>
        <v>0</v>
      </c>
    </row>
    <row r="1977" spans="2:21" ht="14.4" customHeight="1" x14ac:dyDescent="0.4">
      <c r="B1977" s="30">
        <f t="shared" si="185"/>
        <v>1976</v>
      </c>
      <c r="C1977" s="2" t="s">
        <v>287</v>
      </c>
      <c r="D1977" s="2" t="s">
        <v>623</v>
      </c>
      <c r="E1977" s="2">
        <v>989</v>
      </c>
      <c r="F1977" s="2" t="s">
        <v>623</v>
      </c>
      <c r="G1977" s="2">
        <v>2304</v>
      </c>
      <c r="H1977" s="2">
        <v>39</v>
      </c>
      <c r="I1977" s="2" t="s">
        <v>1721</v>
      </c>
      <c r="J1977" s="31">
        <v>42583</v>
      </c>
      <c r="K1977" s="31">
        <v>44347</v>
      </c>
      <c r="L1977" s="31">
        <v>44926</v>
      </c>
      <c r="M1977" s="2">
        <f t="shared" si="180"/>
        <v>580</v>
      </c>
      <c r="N1977" s="2">
        <f>IFERROR(VLOOKUP($G1977,'Breakdown Log'!$B$3:$E$940,2,FALSE),0)</f>
        <v>0</v>
      </c>
      <c r="O1977" s="2">
        <f>IFERROR(VLOOKUP($G1977,'Breakdown Log'!$B$3:$E$940,3,FALSE),0)</f>
        <v>0</v>
      </c>
      <c r="P1977" s="2">
        <f t="shared" si="181"/>
        <v>215</v>
      </c>
      <c r="Q1977" s="2">
        <f t="shared" si="182"/>
        <v>365</v>
      </c>
      <c r="R1977" s="38">
        <f t="shared" si="183"/>
        <v>1.6610958904109587</v>
      </c>
      <c r="S1977" s="76">
        <f t="shared" si="184"/>
        <v>2.82</v>
      </c>
      <c r="T1977" s="38">
        <f>2.82/365*N1977+'Breakdown Log'!$H$28*P1977</f>
        <v>0</v>
      </c>
      <c r="U1977" s="78">
        <f>2.82/365*O1977+'Breakdown Log'!$H$28*Q1977</f>
        <v>0</v>
      </c>
    </row>
    <row r="1978" spans="2:21" ht="14.4" customHeight="1" x14ac:dyDescent="0.4">
      <c r="B1978" s="30">
        <f t="shared" si="185"/>
        <v>1977</v>
      </c>
      <c r="C1978" s="2" t="s">
        <v>287</v>
      </c>
      <c r="D1978" s="2" t="s">
        <v>623</v>
      </c>
      <c r="E1978" s="2">
        <v>989</v>
      </c>
      <c r="F1978" s="2" t="s">
        <v>623</v>
      </c>
      <c r="G1978" s="2">
        <v>2305</v>
      </c>
      <c r="H1978" s="2">
        <v>40</v>
      </c>
      <c r="I1978" s="2" t="s">
        <v>1722</v>
      </c>
      <c r="J1978" s="31">
        <v>42583</v>
      </c>
      <c r="K1978" s="31">
        <v>44347</v>
      </c>
      <c r="L1978" s="31">
        <v>44926</v>
      </c>
      <c r="M1978" s="2">
        <f t="shared" si="180"/>
        <v>580</v>
      </c>
      <c r="N1978" s="2">
        <f>IFERROR(VLOOKUP($G1978,'Breakdown Log'!$B$3:$E$940,2,FALSE),0)</f>
        <v>0</v>
      </c>
      <c r="O1978" s="2">
        <f>IFERROR(VLOOKUP($G1978,'Breakdown Log'!$B$3:$E$940,3,FALSE),0)</f>
        <v>0</v>
      </c>
      <c r="P1978" s="2">
        <f t="shared" si="181"/>
        <v>215</v>
      </c>
      <c r="Q1978" s="2">
        <f t="shared" si="182"/>
        <v>365</v>
      </c>
      <c r="R1978" s="38">
        <f t="shared" si="183"/>
        <v>1.6610958904109587</v>
      </c>
      <c r="S1978" s="76">
        <f t="shared" si="184"/>
        <v>2.82</v>
      </c>
      <c r="T1978" s="38">
        <f>2.82/365*N1978+'Breakdown Log'!$H$28*P1978</f>
        <v>0</v>
      </c>
      <c r="U1978" s="78">
        <f>2.82/365*O1978+'Breakdown Log'!$H$28*Q1978</f>
        <v>0</v>
      </c>
    </row>
    <row r="1979" spans="2:21" ht="14.4" customHeight="1" x14ac:dyDescent="0.4">
      <c r="B1979" s="30">
        <f t="shared" si="185"/>
        <v>1978</v>
      </c>
      <c r="C1979" s="2" t="s">
        <v>49</v>
      </c>
      <c r="D1979" s="2" t="s">
        <v>50</v>
      </c>
      <c r="E1979" s="2">
        <v>1114</v>
      </c>
      <c r="F1979" s="2" t="s">
        <v>50</v>
      </c>
      <c r="G1979" s="2">
        <v>2306</v>
      </c>
      <c r="H1979" s="2">
        <v>27</v>
      </c>
      <c r="I1979" s="2" t="s">
        <v>1723</v>
      </c>
      <c r="J1979" s="31">
        <v>42470</v>
      </c>
      <c r="K1979" s="31">
        <v>44347</v>
      </c>
      <c r="L1979" s="31">
        <v>44926</v>
      </c>
      <c r="M1979" s="2">
        <f t="shared" si="180"/>
        <v>580</v>
      </c>
      <c r="N1979" s="2">
        <f>IFERROR(VLOOKUP($G1979,'Breakdown Log'!$B$3:$E$940,2,FALSE),0)</f>
        <v>0</v>
      </c>
      <c r="O1979" s="2">
        <f>IFERROR(VLOOKUP($G1979,'Breakdown Log'!$B$3:$E$940,3,FALSE),0)</f>
        <v>0</v>
      </c>
      <c r="P1979" s="2">
        <f t="shared" si="181"/>
        <v>215</v>
      </c>
      <c r="Q1979" s="2">
        <f t="shared" si="182"/>
        <v>365</v>
      </c>
      <c r="R1979" s="38">
        <f t="shared" si="183"/>
        <v>1.6610958904109587</v>
      </c>
      <c r="S1979" s="76">
        <f t="shared" si="184"/>
        <v>2.82</v>
      </c>
      <c r="T1979" s="38">
        <f>2.82/365*N1979+'Breakdown Log'!$H$28*P1979</f>
        <v>0</v>
      </c>
      <c r="U1979" s="78">
        <f>2.82/365*O1979+'Breakdown Log'!$H$28*Q1979</f>
        <v>0</v>
      </c>
    </row>
    <row r="1980" spans="2:21" ht="14.4" customHeight="1" x14ac:dyDescent="0.4">
      <c r="B1980" s="30">
        <f t="shared" si="185"/>
        <v>1979</v>
      </c>
      <c r="C1980" s="2" t="s">
        <v>49</v>
      </c>
      <c r="D1980" s="2" t="s">
        <v>50</v>
      </c>
      <c r="E1980" s="2">
        <v>1114</v>
      </c>
      <c r="F1980" s="2" t="s">
        <v>50</v>
      </c>
      <c r="G1980" s="2">
        <v>2307</v>
      </c>
      <c r="H1980" s="2">
        <v>28</v>
      </c>
      <c r="I1980" s="2" t="s">
        <v>1724</v>
      </c>
      <c r="J1980" s="31">
        <v>42480</v>
      </c>
      <c r="K1980" s="31">
        <v>44347</v>
      </c>
      <c r="L1980" s="31">
        <v>44926</v>
      </c>
      <c r="M1980" s="2">
        <f t="shared" si="180"/>
        <v>580</v>
      </c>
      <c r="N1980" s="2">
        <f>IFERROR(VLOOKUP($G1980,'Breakdown Log'!$B$3:$E$940,2,FALSE),0)</f>
        <v>0</v>
      </c>
      <c r="O1980" s="2">
        <f>IFERROR(VLOOKUP($G1980,'Breakdown Log'!$B$3:$E$940,3,FALSE),0)</f>
        <v>0</v>
      </c>
      <c r="P1980" s="2">
        <f t="shared" si="181"/>
        <v>215</v>
      </c>
      <c r="Q1980" s="2">
        <f t="shared" si="182"/>
        <v>365</v>
      </c>
      <c r="R1980" s="38">
        <f t="shared" si="183"/>
        <v>1.6610958904109587</v>
      </c>
      <c r="S1980" s="76">
        <f t="shared" si="184"/>
        <v>2.82</v>
      </c>
      <c r="T1980" s="38">
        <f>2.82/365*N1980+'Breakdown Log'!$H$28*P1980</f>
        <v>0</v>
      </c>
      <c r="U1980" s="78">
        <f>2.82/365*O1980+'Breakdown Log'!$H$28*Q1980</f>
        <v>0</v>
      </c>
    </row>
    <row r="1981" spans="2:21" ht="14.4" customHeight="1" x14ac:dyDescent="0.4">
      <c r="B1981" s="30">
        <f t="shared" si="185"/>
        <v>1980</v>
      </c>
      <c r="C1981" s="2" t="s">
        <v>49</v>
      </c>
      <c r="D1981" s="2" t="s">
        <v>50</v>
      </c>
      <c r="E1981" s="2">
        <v>1114</v>
      </c>
      <c r="F1981" s="2" t="s">
        <v>50</v>
      </c>
      <c r="G1981" s="2">
        <v>2308</v>
      </c>
      <c r="H1981" s="2">
        <v>20</v>
      </c>
      <c r="I1981" s="2" t="s">
        <v>111</v>
      </c>
      <c r="J1981" s="31">
        <v>42466</v>
      </c>
      <c r="K1981" s="31">
        <v>44347</v>
      </c>
      <c r="L1981" s="31">
        <v>44926</v>
      </c>
      <c r="M1981" s="2">
        <f t="shared" si="180"/>
        <v>580</v>
      </c>
      <c r="N1981" s="2">
        <f>IFERROR(VLOOKUP($G1981,'Breakdown Log'!$B$3:$E$940,2,FALSE),0)</f>
        <v>0</v>
      </c>
      <c r="O1981" s="2">
        <f>IFERROR(VLOOKUP($G1981,'Breakdown Log'!$B$3:$E$940,3,FALSE),0)</f>
        <v>0</v>
      </c>
      <c r="P1981" s="2">
        <f t="shared" si="181"/>
        <v>215</v>
      </c>
      <c r="Q1981" s="2">
        <f t="shared" si="182"/>
        <v>365</v>
      </c>
      <c r="R1981" s="38">
        <f t="shared" si="183"/>
        <v>1.6610958904109587</v>
      </c>
      <c r="S1981" s="76">
        <f t="shared" si="184"/>
        <v>2.82</v>
      </c>
      <c r="T1981" s="38">
        <f>2.82/365*N1981+'Breakdown Log'!$H$28*P1981</f>
        <v>0</v>
      </c>
      <c r="U1981" s="78">
        <f>2.82/365*O1981+'Breakdown Log'!$H$28*Q1981</f>
        <v>0</v>
      </c>
    </row>
    <row r="1982" spans="2:21" ht="14.4" customHeight="1" x14ac:dyDescent="0.4">
      <c r="B1982" s="30">
        <f t="shared" si="185"/>
        <v>1981</v>
      </c>
      <c r="C1982" s="2" t="s">
        <v>49</v>
      </c>
      <c r="D1982" s="2" t="s">
        <v>50</v>
      </c>
      <c r="E1982" s="2">
        <v>1114</v>
      </c>
      <c r="F1982" s="2" t="s">
        <v>50</v>
      </c>
      <c r="G1982" s="2">
        <v>2309</v>
      </c>
      <c r="H1982" s="2">
        <v>21</v>
      </c>
      <c r="I1982" s="2" t="s">
        <v>129</v>
      </c>
      <c r="J1982" s="31">
        <v>42465</v>
      </c>
      <c r="K1982" s="31">
        <v>44347</v>
      </c>
      <c r="L1982" s="31">
        <v>44926</v>
      </c>
      <c r="M1982" s="2">
        <f t="shared" si="180"/>
        <v>580</v>
      </c>
      <c r="N1982" s="2">
        <f>IFERROR(VLOOKUP($G1982,'Breakdown Log'!$B$3:$E$940,2,FALSE),0)</f>
        <v>0</v>
      </c>
      <c r="O1982" s="2">
        <f>IFERROR(VLOOKUP($G1982,'Breakdown Log'!$B$3:$E$940,3,FALSE),0)</f>
        <v>0</v>
      </c>
      <c r="P1982" s="2">
        <f t="shared" si="181"/>
        <v>215</v>
      </c>
      <c r="Q1982" s="2">
        <f t="shared" si="182"/>
        <v>365</v>
      </c>
      <c r="R1982" s="38">
        <f t="shared" si="183"/>
        <v>1.6610958904109587</v>
      </c>
      <c r="S1982" s="76">
        <f t="shared" si="184"/>
        <v>2.82</v>
      </c>
      <c r="T1982" s="38">
        <f>2.82/365*N1982+'Breakdown Log'!$H$28*P1982</f>
        <v>0</v>
      </c>
      <c r="U1982" s="78">
        <f>2.82/365*O1982+'Breakdown Log'!$H$28*Q1982</f>
        <v>0</v>
      </c>
    </row>
    <row r="1983" spans="2:21" ht="14.4" customHeight="1" x14ac:dyDescent="0.4">
      <c r="B1983" s="30">
        <f t="shared" si="185"/>
        <v>1982</v>
      </c>
      <c r="C1983" s="2" t="s">
        <v>49</v>
      </c>
      <c r="D1983" s="2" t="s">
        <v>50</v>
      </c>
      <c r="E1983" s="2">
        <v>1114</v>
      </c>
      <c r="F1983" s="2" t="s">
        <v>50</v>
      </c>
      <c r="G1983" s="2">
        <v>2310</v>
      </c>
      <c r="H1983" s="2">
        <v>22</v>
      </c>
      <c r="I1983" s="2" t="s">
        <v>1725</v>
      </c>
      <c r="J1983" s="31">
        <v>42428</v>
      </c>
      <c r="K1983" s="31">
        <v>44347</v>
      </c>
      <c r="L1983" s="31">
        <v>44926</v>
      </c>
      <c r="M1983" s="2">
        <f t="shared" si="180"/>
        <v>580</v>
      </c>
      <c r="N1983" s="2">
        <f>IFERROR(VLOOKUP($G1983,'Breakdown Log'!$B$3:$E$940,2,FALSE),0)</f>
        <v>0</v>
      </c>
      <c r="O1983" s="2">
        <f>IFERROR(VLOOKUP($G1983,'Breakdown Log'!$B$3:$E$940,3,FALSE),0)</f>
        <v>0</v>
      </c>
      <c r="P1983" s="2">
        <f t="shared" si="181"/>
        <v>215</v>
      </c>
      <c r="Q1983" s="2">
        <f t="shared" si="182"/>
        <v>365</v>
      </c>
      <c r="R1983" s="38">
        <f t="shared" si="183"/>
        <v>1.6610958904109587</v>
      </c>
      <c r="S1983" s="76">
        <f t="shared" si="184"/>
        <v>2.82</v>
      </c>
      <c r="T1983" s="38">
        <f>2.82/365*N1983+'Breakdown Log'!$H$28*P1983</f>
        <v>0</v>
      </c>
      <c r="U1983" s="78">
        <f>2.82/365*O1983+'Breakdown Log'!$H$28*Q1983</f>
        <v>0</v>
      </c>
    </row>
    <row r="1984" spans="2:21" ht="14.4" customHeight="1" x14ac:dyDescent="0.4">
      <c r="B1984" s="30">
        <f t="shared" si="185"/>
        <v>1983</v>
      </c>
      <c r="C1984" s="2" t="s">
        <v>49</v>
      </c>
      <c r="D1984" s="2" t="s">
        <v>50</v>
      </c>
      <c r="E1984" s="2">
        <v>1114</v>
      </c>
      <c r="F1984" s="2" t="s">
        <v>50</v>
      </c>
      <c r="G1984" s="2">
        <v>2311</v>
      </c>
      <c r="H1984" s="2">
        <v>23</v>
      </c>
      <c r="I1984" s="2" t="s">
        <v>1726</v>
      </c>
      <c r="J1984" s="31">
        <v>42474</v>
      </c>
      <c r="K1984" s="31">
        <v>44347</v>
      </c>
      <c r="L1984" s="31">
        <v>44926</v>
      </c>
      <c r="M1984" s="2">
        <f t="shared" si="180"/>
        <v>580</v>
      </c>
      <c r="N1984" s="2">
        <f>IFERROR(VLOOKUP($G1984,'Breakdown Log'!$B$3:$E$940,2,FALSE),0)</f>
        <v>0</v>
      </c>
      <c r="O1984" s="2">
        <f>IFERROR(VLOOKUP($G1984,'Breakdown Log'!$B$3:$E$940,3,FALSE),0)</f>
        <v>0</v>
      </c>
      <c r="P1984" s="2">
        <f t="shared" si="181"/>
        <v>215</v>
      </c>
      <c r="Q1984" s="2">
        <f t="shared" si="182"/>
        <v>365</v>
      </c>
      <c r="R1984" s="38">
        <f t="shared" si="183"/>
        <v>1.6610958904109587</v>
      </c>
      <c r="S1984" s="76">
        <f t="shared" si="184"/>
        <v>2.82</v>
      </c>
      <c r="T1984" s="38">
        <f>2.82/365*N1984+'Breakdown Log'!$H$28*P1984</f>
        <v>0</v>
      </c>
      <c r="U1984" s="78">
        <f>2.82/365*O1984+'Breakdown Log'!$H$28*Q1984</f>
        <v>0</v>
      </c>
    </row>
    <row r="1985" spans="2:21" ht="14.4" customHeight="1" x14ac:dyDescent="0.4">
      <c r="B1985" s="30">
        <f t="shared" si="185"/>
        <v>1984</v>
      </c>
      <c r="C1985" s="2" t="s">
        <v>49</v>
      </c>
      <c r="D1985" s="2" t="s">
        <v>50</v>
      </c>
      <c r="E1985" s="2">
        <v>1114</v>
      </c>
      <c r="F1985" s="2" t="s">
        <v>50</v>
      </c>
      <c r="G1985" s="2">
        <v>2312</v>
      </c>
      <c r="H1985" s="2">
        <v>24</v>
      </c>
      <c r="I1985" s="2" t="s">
        <v>1727</v>
      </c>
      <c r="J1985" s="31">
        <v>42474</v>
      </c>
      <c r="K1985" s="31">
        <v>44347</v>
      </c>
      <c r="L1985" s="31">
        <v>44926</v>
      </c>
      <c r="M1985" s="2">
        <f t="shared" si="180"/>
        <v>580</v>
      </c>
      <c r="N1985" s="2">
        <f>IFERROR(VLOOKUP($G1985,'Breakdown Log'!$B$3:$E$940,2,FALSE),0)</f>
        <v>0</v>
      </c>
      <c r="O1985" s="2">
        <f>IFERROR(VLOOKUP($G1985,'Breakdown Log'!$B$3:$E$940,3,FALSE),0)</f>
        <v>0</v>
      </c>
      <c r="P1985" s="2">
        <f t="shared" si="181"/>
        <v>215</v>
      </c>
      <c r="Q1985" s="2">
        <f t="shared" si="182"/>
        <v>365</v>
      </c>
      <c r="R1985" s="38">
        <f t="shared" si="183"/>
        <v>1.6610958904109587</v>
      </c>
      <c r="S1985" s="76">
        <f t="shared" si="184"/>
        <v>2.82</v>
      </c>
      <c r="T1985" s="38">
        <f>2.82/365*N1985+'Breakdown Log'!$H$28*P1985</f>
        <v>0</v>
      </c>
      <c r="U1985" s="78">
        <f>2.82/365*O1985+'Breakdown Log'!$H$28*Q1985</f>
        <v>0</v>
      </c>
    </row>
    <row r="1986" spans="2:21" ht="14.4" customHeight="1" x14ac:dyDescent="0.4">
      <c r="B1986" s="30">
        <f t="shared" si="185"/>
        <v>1985</v>
      </c>
      <c r="C1986" s="2" t="s">
        <v>49</v>
      </c>
      <c r="D1986" s="2" t="s">
        <v>50</v>
      </c>
      <c r="E1986" s="2">
        <v>1114</v>
      </c>
      <c r="F1986" s="2" t="s">
        <v>50</v>
      </c>
      <c r="G1986" s="2">
        <v>2313</v>
      </c>
      <c r="H1986" s="2">
        <v>25</v>
      </c>
      <c r="I1986" s="2" t="s">
        <v>209</v>
      </c>
      <c r="J1986" s="31">
        <v>42465</v>
      </c>
      <c r="K1986" s="31">
        <v>44347</v>
      </c>
      <c r="L1986" s="31">
        <v>44926</v>
      </c>
      <c r="M1986" s="2">
        <f t="shared" ref="M1986:M2049" si="186">IFERROR(L1986-K1986+1,0)</f>
        <v>580</v>
      </c>
      <c r="N1986" s="2">
        <f>IFERROR(VLOOKUP($G1986,'Breakdown Log'!$B$3:$E$940,2,FALSE),0)</f>
        <v>0</v>
      </c>
      <c r="O1986" s="2">
        <f>IFERROR(VLOOKUP($G1986,'Breakdown Log'!$B$3:$E$940,3,FALSE),0)</f>
        <v>0</v>
      </c>
      <c r="P1986" s="2">
        <f t="shared" si="181"/>
        <v>215</v>
      </c>
      <c r="Q1986" s="2">
        <f t="shared" si="182"/>
        <v>365</v>
      </c>
      <c r="R1986" s="38">
        <f t="shared" si="183"/>
        <v>1.6610958904109587</v>
      </c>
      <c r="S1986" s="76">
        <f t="shared" si="184"/>
        <v>2.82</v>
      </c>
      <c r="T1986" s="38">
        <f>2.82/365*N1986+'Breakdown Log'!$H$28*P1986</f>
        <v>0</v>
      </c>
      <c r="U1986" s="78">
        <f>2.82/365*O1986+'Breakdown Log'!$H$28*Q1986</f>
        <v>0</v>
      </c>
    </row>
    <row r="1987" spans="2:21" ht="14.4" customHeight="1" x14ac:dyDescent="0.4">
      <c r="B1987" s="30">
        <f t="shared" si="185"/>
        <v>1986</v>
      </c>
      <c r="C1987" s="2" t="s">
        <v>49</v>
      </c>
      <c r="D1987" s="2" t="s">
        <v>50</v>
      </c>
      <c r="E1987" s="2">
        <v>1114</v>
      </c>
      <c r="F1987" s="2" t="s">
        <v>50</v>
      </c>
      <c r="G1987" s="2">
        <v>2314</v>
      </c>
      <c r="H1987" s="2">
        <v>26</v>
      </c>
      <c r="I1987" s="2" t="s">
        <v>1728</v>
      </c>
      <c r="J1987" s="31">
        <v>42468</v>
      </c>
      <c r="K1987" s="31">
        <v>44347</v>
      </c>
      <c r="L1987" s="31">
        <v>44926</v>
      </c>
      <c r="M1987" s="2">
        <f t="shared" si="186"/>
        <v>580</v>
      </c>
      <c r="N1987" s="2">
        <f>IFERROR(VLOOKUP($G1987,'Breakdown Log'!$B$3:$E$940,2,FALSE),0)</f>
        <v>0</v>
      </c>
      <c r="O1987" s="2">
        <f>IFERROR(VLOOKUP($G1987,'Breakdown Log'!$B$3:$E$940,3,FALSE),0)</f>
        <v>0</v>
      </c>
      <c r="P1987" s="2">
        <f t="shared" ref="P1987:P2050" si="187">DATE(2021,12,31)-DATE(2021,5,31)+1-N1987</f>
        <v>215</v>
      </c>
      <c r="Q1987" s="2">
        <f t="shared" ref="Q1987:Q2050" si="188">365-O1987</f>
        <v>365</v>
      </c>
      <c r="R1987" s="38">
        <f t="shared" ref="R1987:R2050" si="189">2.82/365*215</f>
        <v>1.6610958904109587</v>
      </c>
      <c r="S1987" s="76">
        <f t="shared" ref="S1987:S2050" si="190">2.82/365*365</f>
        <v>2.82</v>
      </c>
      <c r="T1987" s="38">
        <f>2.82/365*N1987+'Breakdown Log'!$H$28*P1987</f>
        <v>0</v>
      </c>
      <c r="U1987" s="78">
        <f>2.82/365*O1987+'Breakdown Log'!$H$28*Q1987</f>
        <v>0</v>
      </c>
    </row>
    <row r="1988" spans="2:21" ht="14.4" customHeight="1" x14ac:dyDescent="0.4">
      <c r="B1988" s="30">
        <f t="shared" ref="B1988:B2051" si="191">B1987+1</f>
        <v>1987</v>
      </c>
      <c r="C1988" s="2" t="s">
        <v>302</v>
      </c>
      <c r="D1988" s="2" t="s">
        <v>1729</v>
      </c>
      <c r="E1988" s="2">
        <v>1017</v>
      </c>
      <c r="F1988" s="2" t="s">
        <v>1729</v>
      </c>
      <c r="G1988" s="2">
        <v>2315</v>
      </c>
      <c r="H1988" s="2">
        <v>1</v>
      </c>
      <c r="I1988" s="2" t="s">
        <v>1730</v>
      </c>
      <c r="J1988" s="31">
        <v>42480</v>
      </c>
      <c r="K1988" s="31">
        <v>44347</v>
      </c>
      <c r="L1988" s="31">
        <v>44926</v>
      </c>
      <c r="M1988" s="2">
        <f t="shared" si="186"/>
        <v>580</v>
      </c>
      <c r="N1988" s="2">
        <f>IFERROR(VLOOKUP($G1988,'Breakdown Log'!$B$3:$E$940,2,FALSE),0)</f>
        <v>0</v>
      </c>
      <c r="O1988" s="2">
        <f>IFERROR(VLOOKUP($G1988,'Breakdown Log'!$B$3:$E$940,3,FALSE),0)</f>
        <v>0</v>
      </c>
      <c r="P1988" s="2">
        <f t="shared" si="187"/>
        <v>215</v>
      </c>
      <c r="Q1988" s="2">
        <f t="shared" si="188"/>
        <v>365</v>
      </c>
      <c r="R1988" s="38">
        <f t="shared" si="189"/>
        <v>1.6610958904109587</v>
      </c>
      <c r="S1988" s="76">
        <f t="shared" si="190"/>
        <v>2.82</v>
      </c>
      <c r="T1988" s="38">
        <f>2.82/365*N1988+'Breakdown Log'!$H$28*P1988</f>
        <v>0</v>
      </c>
      <c r="U1988" s="78">
        <f>2.82/365*O1988+'Breakdown Log'!$H$28*Q1988</f>
        <v>0</v>
      </c>
    </row>
    <row r="1989" spans="2:21" ht="14.4" customHeight="1" x14ac:dyDescent="0.4">
      <c r="B1989" s="30">
        <f t="shared" si="191"/>
        <v>1988</v>
      </c>
      <c r="C1989" s="2" t="s">
        <v>302</v>
      </c>
      <c r="D1989" s="2" t="s">
        <v>1729</v>
      </c>
      <c r="E1989" s="2">
        <v>1017</v>
      </c>
      <c r="F1989" s="2" t="s">
        <v>1729</v>
      </c>
      <c r="G1989" s="2">
        <v>2316</v>
      </c>
      <c r="H1989" s="2">
        <v>2</v>
      </c>
      <c r="I1989" s="2" t="s">
        <v>1731</v>
      </c>
      <c r="J1989" s="31">
        <v>42480</v>
      </c>
      <c r="K1989" s="31">
        <v>44347</v>
      </c>
      <c r="L1989" s="31">
        <v>44926</v>
      </c>
      <c r="M1989" s="2">
        <f t="shared" si="186"/>
        <v>580</v>
      </c>
      <c r="N1989" s="2">
        <f>IFERROR(VLOOKUP($G1989,'Breakdown Log'!$B$3:$E$940,2,FALSE),0)</f>
        <v>215</v>
      </c>
      <c r="O1989" s="2">
        <f>IFERROR(VLOOKUP($G1989,'Breakdown Log'!$B$3:$E$940,3,FALSE),0)</f>
        <v>365</v>
      </c>
      <c r="P1989" s="2">
        <f t="shared" si="187"/>
        <v>0</v>
      </c>
      <c r="Q1989" s="2">
        <f t="shared" si="188"/>
        <v>0</v>
      </c>
      <c r="R1989" s="38">
        <f t="shared" si="189"/>
        <v>1.6610958904109587</v>
      </c>
      <c r="S1989" s="76">
        <f t="shared" si="190"/>
        <v>2.82</v>
      </c>
      <c r="T1989" s="38">
        <f>2.82/365*N1989+'Breakdown Log'!$H$28*P1989</f>
        <v>1.6610958904109587</v>
      </c>
      <c r="U1989" s="78">
        <f>2.82/365*O1989+'Breakdown Log'!$H$28*Q1989</f>
        <v>2.82</v>
      </c>
    </row>
    <row r="1990" spans="2:21" ht="14.4" customHeight="1" x14ac:dyDescent="0.4">
      <c r="B1990" s="30">
        <f t="shared" si="191"/>
        <v>1989</v>
      </c>
      <c r="C1990" s="2" t="s">
        <v>302</v>
      </c>
      <c r="D1990" s="2" t="s">
        <v>1729</v>
      </c>
      <c r="E1990" s="2">
        <v>1017</v>
      </c>
      <c r="F1990" s="2" t="s">
        <v>1729</v>
      </c>
      <c r="G1990" s="2">
        <v>2317</v>
      </c>
      <c r="H1990" s="2">
        <v>3</v>
      </c>
      <c r="I1990" s="2" t="s">
        <v>1732</v>
      </c>
      <c r="J1990" s="31">
        <v>42480</v>
      </c>
      <c r="K1990" s="31">
        <v>44347</v>
      </c>
      <c r="L1990" s="31">
        <v>44926</v>
      </c>
      <c r="M1990" s="2">
        <f t="shared" si="186"/>
        <v>580</v>
      </c>
      <c r="N1990" s="2">
        <f>IFERROR(VLOOKUP($G1990,'Breakdown Log'!$B$3:$E$940,2,FALSE),0)</f>
        <v>0</v>
      </c>
      <c r="O1990" s="2">
        <f>IFERROR(VLOOKUP($G1990,'Breakdown Log'!$B$3:$E$940,3,FALSE),0)</f>
        <v>0</v>
      </c>
      <c r="P1990" s="2">
        <f t="shared" si="187"/>
        <v>215</v>
      </c>
      <c r="Q1990" s="2">
        <f t="shared" si="188"/>
        <v>365</v>
      </c>
      <c r="R1990" s="38">
        <f t="shared" si="189"/>
        <v>1.6610958904109587</v>
      </c>
      <c r="S1990" s="76">
        <f t="shared" si="190"/>
        <v>2.82</v>
      </c>
      <c r="T1990" s="38">
        <f>2.82/365*N1990+'Breakdown Log'!$H$28*P1990</f>
        <v>0</v>
      </c>
      <c r="U1990" s="78">
        <f>2.82/365*O1990+'Breakdown Log'!$H$28*Q1990</f>
        <v>0</v>
      </c>
    </row>
    <row r="1991" spans="2:21" ht="14.4" customHeight="1" x14ac:dyDescent="0.4">
      <c r="B1991" s="30">
        <f t="shared" si="191"/>
        <v>1990</v>
      </c>
      <c r="C1991" s="2" t="s">
        <v>302</v>
      </c>
      <c r="D1991" s="2" t="s">
        <v>1729</v>
      </c>
      <c r="E1991" s="2">
        <v>1017</v>
      </c>
      <c r="F1991" s="2" t="s">
        <v>1729</v>
      </c>
      <c r="G1991" s="2">
        <v>2318</v>
      </c>
      <c r="H1991" s="2">
        <v>4</v>
      </c>
      <c r="I1991" s="2" t="s">
        <v>969</v>
      </c>
      <c r="J1991" s="31">
        <v>42560</v>
      </c>
      <c r="K1991" s="31">
        <v>44347</v>
      </c>
      <c r="L1991" s="31">
        <v>44926</v>
      </c>
      <c r="M1991" s="2">
        <f t="shared" si="186"/>
        <v>580</v>
      </c>
      <c r="N1991" s="2">
        <f>IFERROR(VLOOKUP($G1991,'Breakdown Log'!$B$3:$E$940,2,FALSE),0)</f>
        <v>215</v>
      </c>
      <c r="O1991" s="2">
        <f>IFERROR(VLOOKUP($G1991,'Breakdown Log'!$B$3:$E$940,3,FALSE),0)</f>
        <v>365</v>
      </c>
      <c r="P1991" s="2">
        <f t="shared" si="187"/>
        <v>0</v>
      </c>
      <c r="Q1991" s="2">
        <f t="shared" si="188"/>
        <v>0</v>
      </c>
      <c r="R1991" s="38">
        <f t="shared" si="189"/>
        <v>1.6610958904109587</v>
      </c>
      <c r="S1991" s="76">
        <f t="shared" si="190"/>
        <v>2.82</v>
      </c>
      <c r="T1991" s="38">
        <f>2.82/365*N1991+'Breakdown Log'!$H$28*P1991</f>
        <v>1.6610958904109587</v>
      </c>
      <c r="U1991" s="78">
        <f>2.82/365*O1991+'Breakdown Log'!$H$28*Q1991</f>
        <v>2.82</v>
      </c>
    </row>
    <row r="1992" spans="2:21" ht="14.4" customHeight="1" x14ac:dyDescent="0.4">
      <c r="B1992" s="30">
        <f t="shared" si="191"/>
        <v>1991</v>
      </c>
      <c r="C1992" s="2" t="s">
        <v>302</v>
      </c>
      <c r="D1992" s="2" t="s">
        <v>1729</v>
      </c>
      <c r="E1992" s="2">
        <v>1017</v>
      </c>
      <c r="F1992" s="2" t="s">
        <v>1729</v>
      </c>
      <c r="G1992" s="2">
        <v>2319</v>
      </c>
      <c r="H1992" s="2">
        <v>5</v>
      </c>
      <c r="I1992" s="2" t="s">
        <v>1733</v>
      </c>
      <c r="J1992" s="31">
        <v>42530</v>
      </c>
      <c r="K1992" s="31">
        <v>44347</v>
      </c>
      <c r="L1992" s="31">
        <v>44926</v>
      </c>
      <c r="M1992" s="2">
        <f t="shared" si="186"/>
        <v>580</v>
      </c>
      <c r="N1992" s="2">
        <f>IFERROR(VLOOKUP($G1992,'Breakdown Log'!$B$3:$E$940,2,FALSE),0)</f>
        <v>215</v>
      </c>
      <c r="O1992" s="2">
        <f>IFERROR(VLOOKUP($G1992,'Breakdown Log'!$B$3:$E$940,3,FALSE),0)</f>
        <v>365</v>
      </c>
      <c r="P1992" s="2">
        <f t="shared" si="187"/>
        <v>0</v>
      </c>
      <c r="Q1992" s="2">
        <f t="shared" si="188"/>
        <v>0</v>
      </c>
      <c r="R1992" s="38">
        <f t="shared" si="189"/>
        <v>1.6610958904109587</v>
      </c>
      <c r="S1992" s="76">
        <f t="shared" si="190"/>
        <v>2.82</v>
      </c>
      <c r="T1992" s="38">
        <f>2.82/365*N1992+'Breakdown Log'!$H$28*P1992</f>
        <v>1.6610958904109587</v>
      </c>
      <c r="U1992" s="78">
        <f>2.82/365*O1992+'Breakdown Log'!$H$28*Q1992</f>
        <v>2.82</v>
      </c>
    </row>
    <row r="1993" spans="2:21" x14ac:dyDescent="0.4">
      <c r="B1993" s="30">
        <f t="shared" si="191"/>
        <v>1992</v>
      </c>
      <c r="C1993" s="2" t="s">
        <v>302</v>
      </c>
      <c r="D1993" s="2" t="s">
        <v>1729</v>
      </c>
      <c r="E1993" s="2">
        <v>1017</v>
      </c>
      <c r="F1993" s="2" t="s">
        <v>1729</v>
      </c>
      <c r="G1993" s="2">
        <v>2320</v>
      </c>
      <c r="H1993" s="2">
        <v>6</v>
      </c>
      <c r="I1993" s="2" t="s">
        <v>213</v>
      </c>
      <c r="J1993" s="31">
        <v>42480</v>
      </c>
      <c r="K1993" s="31">
        <v>44347</v>
      </c>
      <c r="L1993" s="31">
        <v>44926</v>
      </c>
      <c r="M1993" s="2">
        <f t="shared" si="186"/>
        <v>580</v>
      </c>
      <c r="N1993" s="2">
        <f>IFERROR(VLOOKUP($G1993,'Breakdown Log'!$B$3:$E$940,2,FALSE),0)</f>
        <v>0</v>
      </c>
      <c r="O1993" s="2">
        <f>IFERROR(VLOOKUP($G1993,'Breakdown Log'!$B$3:$E$940,3,FALSE),0)</f>
        <v>0</v>
      </c>
      <c r="P1993" s="2">
        <f t="shared" si="187"/>
        <v>215</v>
      </c>
      <c r="Q1993" s="2">
        <f t="shared" si="188"/>
        <v>365</v>
      </c>
      <c r="R1993" s="38">
        <f t="shared" si="189"/>
        <v>1.6610958904109587</v>
      </c>
      <c r="S1993" s="76">
        <f t="shared" si="190"/>
        <v>2.82</v>
      </c>
      <c r="T1993" s="38">
        <f>2.82/365*N1993+'Breakdown Log'!$H$28*P1993</f>
        <v>0</v>
      </c>
      <c r="U1993" s="78">
        <f>2.82/365*O1993+'Breakdown Log'!$H$28*Q1993</f>
        <v>0</v>
      </c>
    </row>
    <row r="1994" spans="2:21" ht="14.4" customHeight="1" x14ac:dyDescent="0.4">
      <c r="B1994" s="30">
        <f t="shared" si="191"/>
        <v>1993</v>
      </c>
      <c r="C1994" s="2" t="s">
        <v>302</v>
      </c>
      <c r="D1994" s="2" t="s">
        <v>1729</v>
      </c>
      <c r="E1994" s="2">
        <v>1017</v>
      </c>
      <c r="F1994" s="2" t="s">
        <v>1729</v>
      </c>
      <c r="G1994" s="2">
        <v>2321</v>
      </c>
      <c r="H1994" s="2">
        <v>7</v>
      </c>
      <c r="I1994" s="2" t="s">
        <v>1734</v>
      </c>
      <c r="J1994" s="31">
        <v>42470</v>
      </c>
      <c r="K1994" s="31">
        <v>44347</v>
      </c>
      <c r="L1994" s="31">
        <v>44926</v>
      </c>
      <c r="M1994" s="2">
        <f t="shared" si="186"/>
        <v>580</v>
      </c>
      <c r="N1994" s="2">
        <f>IFERROR(VLOOKUP($G1994,'Breakdown Log'!$B$3:$E$940,2,FALSE),0)</f>
        <v>0</v>
      </c>
      <c r="O1994" s="2">
        <f>IFERROR(VLOOKUP($G1994,'Breakdown Log'!$B$3:$E$940,3,FALSE),0)</f>
        <v>0</v>
      </c>
      <c r="P1994" s="2">
        <f t="shared" si="187"/>
        <v>215</v>
      </c>
      <c r="Q1994" s="2">
        <f t="shared" si="188"/>
        <v>365</v>
      </c>
      <c r="R1994" s="38">
        <f t="shared" si="189"/>
        <v>1.6610958904109587</v>
      </c>
      <c r="S1994" s="76">
        <f t="shared" si="190"/>
        <v>2.82</v>
      </c>
      <c r="T1994" s="38">
        <f>2.82/365*N1994+'Breakdown Log'!$H$28*P1994</f>
        <v>0</v>
      </c>
      <c r="U1994" s="78">
        <f>2.82/365*O1994+'Breakdown Log'!$H$28*Q1994</f>
        <v>0</v>
      </c>
    </row>
    <row r="1995" spans="2:21" ht="14.4" customHeight="1" x14ac:dyDescent="0.4">
      <c r="B1995" s="30">
        <f t="shared" si="191"/>
        <v>1994</v>
      </c>
      <c r="C1995" s="2" t="s">
        <v>302</v>
      </c>
      <c r="D1995" s="2" t="s">
        <v>1729</v>
      </c>
      <c r="E1995" s="2">
        <v>1017</v>
      </c>
      <c r="F1995" s="2" t="s">
        <v>1729</v>
      </c>
      <c r="G1995" s="2">
        <v>2322</v>
      </c>
      <c r="H1995" s="2">
        <v>8</v>
      </c>
      <c r="I1995" s="2" t="s">
        <v>1735</v>
      </c>
      <c r="J1995" s="31">
        <v>42480</v>
      </c>
      <c r="K1995" s="31">
        <v>44347</v>
      </c>
      <c r="L1995" s="31">
        <v>44926</v>
      </c>
      <c r="M1995" s="2">
        <f t="shared" si="186"/>
        <v>580</v>
      </c>
      <c r="N1995" s="2">
        <f>IFERROR(VLOOKUP($G1995,'Breakdown Log'!$B$3:$E$940,2,FALSE),0)</f>
        <v>0</v>
      </c>
      <c r="O1995" s="2">
        <f>IFERROR(VLOOKUP($G1995,'Breakdown Log'!$B$3:$E$940,3,FALSE),0)</f>
        <v>0</v>
      </c>
      <c r="P1995" s="2">
        <f t="shared" si="187"/>
        <v>215</v>
      </c>
      <c r="Q1995" s="2">
        <f t="shared" si="188"/>
        <v>365</v>
      </c>
      <c r="R1995" s="38">
        <f t="shared" si="189"/>
        <v>1.6610958904109587</v>
      </c>
      <c r="S1995" s="76">
        <f t="shared" si="190"/>
        <v>2.82</v>
      </c>
      <c r="T1995" s="38">
        <f>2.82/365*N1995+'Breakdown Log'!$H$28*P1995</f>
        <v>0</v>
      </c>
      <c r="U1995" s="78">
        <f>2.82/365*O1995+'Breakdown Log'!$H$28*Q1995</f>
        <v>0</v>
      </c>
    </row>
    <row r="1996" spans="2:21" ht="14.4" customHeight="1" x14ac:dyDescent="0.4">
      <c r="B1996" s="30">
        <f t="shared" si="191"/>
        <v>1995</v>
      </c>
      <c r="C1996" s="2" t="s">
        <v>302</v>
      </c>
      <c r="D1996" s="2" t="s">
        <v>1729</v>
      </c>
      <c r="E1996" s="2">
        <v>1017</v>
      </c>
      <c r="F1996" s="2" t="s">
        <v>1729</v>
      </c>
      <c r="G1996" s="2">
        <v>2323</v>
      </c>
      <c r="H1996" s="2">
        <v>9</v>
      </c>
      <c r="I1996" s="2" t="s">
        <v>876</v>
      </c>
      <c r="J1996" s="31">
        <v>42844</v>
      </c>
      <c r="K1996" s="31">
        <v>44347</v>
      </c>
      <c r="L1996" s="31">
        <v>44926</v>
      </c>
      <c r="M1996" s="2">
        <f t="shared" si="186"/>
        <v>580</v>
      </c>
      <c r="N1996" s="2">
        <f>IFERROR(VLOOKUP($G1996,'Breakdown Log'!$B$3:$E$940,2,FALSE),0)</f>
        <v>0</v>
      </c>
      <c r="O1996" s="2">
        <f>IFERROR(VLOOKUP($G1996,'Breakdown Log'!$B$3:$E$940,3,FALSE),0)</f>
        <v>0</v>
      </c>
      <c r="P1996" s="2">
        <f t="shared" si="187"/>
        <v>215</v>
      </c>
      <c r="Q1996" s="2">
        <f t="shared" si="188"/>
        <v>365</v>
      </c>
      <c r="R1996" s="38">
        <f t="shared" si="189"/>
        <v>1.6610958904109587</v>
      </c>
      <c r="S1996" s="76">
        <f t="shared" si="190"/>
        <v>2.82</v>
      </c>
      <c r="T1996" s="38">
        <f>2.82/365*N1996+'Breakdown Log'!$H$28*P1996</f>
        <v>0</v>
      </c>
      <c r="U1996" s="78">
        <f>2.82/365*O1996+'Breakdown Log'!$H$28*Q1996</f>
        <v>0</v>
      </c>
    </row>
    <row r="1997" spans="2:21" ht="14.4" customHeight="1" x14ac:dyDescent="0.4">
      <c r="B1997" s="30">
        <f t="shared" si="191"/>
        <v>1996</v>
      </c>
      <c r="C1997" s="2" t="s">
        <v>518</v>
      </c>
      <c r="D1997" s="2" t="s">
        <v>518</v>
      </c>
      <c r="E1997" s="2">
        <v>1115</v>
      </c>
      <c r="F1997" s="2" t="s">
        <v>1736</v>
      </c>
      <c r="G1997" s="2">
        <v>2324</v>
      </c>
      <c r="H1997" s="2">
        <v>1</v>
      </c>
      <c r="I1997" s="2" t="s">
        <v>1737</v>
      </c>
      <c r="J1997" s="31">
        <v>42468</v>
      </c>
      <c r="K1997" s="31">
        <v>44347</v>
      </c>
      <c r="L1997" s="31">
        <v>44926</v>
      </c>
      <c r="M1997" s="2">
        <f t="shared" si="186"/>
        <v>580</v>
      </c>
      <c r="N1997" s="2">
        <f>IFERROR(VLOOKUP($G1997,'Breakdown Log'!$B$3:$E$940,2,FALSE),0)</f>
        <v>68</v>
      </c>
      <c r="O1997" s="2">
        <f>IFERROR(VLOOKUP($G1997,'Breakdown Log'!$B$3:$E$940,3,FALSE),0)</f>
        <v>14</v>
      </c>
      <c r="P1997" s="2">
        <f t="shared" si="187"/>
        <v>147</v>
      </c>
      <c r="Q1997" s="2">
        <f t="shared" si="188"/>
        <v>351</v>
      </c>
      <c r="R1997" s="38">
        <f t="shared" si="189"/>
        <v>1.6610958904109587</v>
      </c>
      <c r="S1997" s="76">
        <f t="shared" si="190"/>
        <v>2.82</v>
      </c>
      <c r="T1997" s="38">
        <f>2.82/365*N1997+'Breakdown Log'!$H$28*P1997</f>
        <v>0.52536986301369859</v>
      </c>
      <c r="U1997" s="78">
        <f>2.82/365*O1997+'Breakdown Log'!$H$28*Q1997</f>
        <v>0.10816438356164382</v>
      </c>
    </row>
    <row r="1998" spans="2:21" ht="14.4" customHeight="1" x14ac:dyDescent="0.4">
      <c r="B1998" s="30">
        <f t="shared" si="191"/>
        <v>1997</v>
      </c>
      <c r="C1998" s="2" t="s">
        <v>518</v>
      </c>
      <c r="D1998" s="2" t="s">
        <v>518</v>
      </c>
      <c r="E1998" s="2">
        <v>1115</v>
      </c>
      <c r="F1998" s="2" t="s">
        <v>1736</v>
      </c>
      <c r="G1998" s="2">
        <v>2325</v>
      </c>
      <c r="H1998" s="2">
        <v>2</v>
      </c>
      <c r="I1998" s="2" t="s">
        <v>1738</v>
      </c>
      <c r="J1998" s="31">
        <v>42468</v>
      </c>
      <c r="K1998" s="31">
        <v>44347</v>
      </c>
      <c r="L1998" s="31">
        <v>44926</v>
      </c>
      <c r="M1998" s="2">
        <f t="shared" si="186"/>
        <v>580</v>
      </c>
      <c r="N1998" s="2">
        <f>IFERROR(VLOOKUP($G1998,'Breakdown Log'!$B$3:$E$940,2,FALSE),0)</f>
        <v>264</v>
      </c>
      <c r="O1998" s="2">
        <f>IFERROR(VLOOKUP($G1998,'Breakdown Log'!$B$3:$E$940,3,FALSE),0)</f>
        <v>14</v>
      </c>
      <c r="P1998" s="2">
        <f t="shared" si="187"/>
        <v>-49</v>
      </c>
      <c r="Q1998" s="2">
        <f t="shared" si="188"/>
        <v>351</v>
      </c>
      <c r="R1998" s="38">
        <f t="shared" si="189"/>
        <v>1.6610958904109587</v>
      </c>
      <c r="S1998" s="76">
        <f t="shared" si="190"/>
        <v>2.82</v>
      </c>
      <c r="T1998" s="38">
        <f>2.82/365*N1998+'Breakdown Log'!$H$28*P1998</f>
        <v>2.0396712328767119</v>
      </c>
      <c r="U1998" s="78">
        <f>2.82/365*O1998+'Breakdown Log'!$H$28*Q1998</f>
        <v>0.10816438356164382</v>
      </c>
    </row>
    <row r="1999" spans="2:21" ht="14.4" customHeight="1" x14ac:dyDescent="0.4">
      <c r="B1999" s="30">
        <f t="shared" si="191"/>
        <v>1998</v>
      </c>
      <c r="C1999" s="2" t="s">
        <v>518</v>
      </c>
      <c r="D1999" s="2" t="s">
        <v>518</v>
      </c>
      <c r="E1999" s="2">
        <v>1115</v>
      </c>
      <c r="F1999" s="2" t="s">
        <v>1736</v>
      </c>
      <c r="G1999" s="2">
        <v>2326</v>
      </c>
      <c r="H1999" s="2">
        <v>3</v>
      </c>
      <c r="I1999" s="2" t="s">
        <v>1739</v>
      </c>
      <c r="J1999" s="31">
        <v>42468</v>
      </c>
      <c r="K1999" s="31">
        <v>44347</v>
      </c>
      <c r="L1999" s="31">
        <v>44926</v>
      </c>
      <c r="M1999" s="2">
        <f t="shared" si="186"/>
        <v>580</v>
      </c>
      <c r="N1999" s="2">
        <f>IFERROR(VLOOKUP($G1999,'Breakdown Log'!$B$3:$E$940,2,FALSE),0)</f>
        <v>284</v>
      </c>
      <c r="O1999" s="2">
        <f>IFERROR(VLOOKUP($G1999,'Breakdown Log'!$B$3:$E$940,3,FALSE),0)</f>
        <v>6</v>
      </c>
      <c r="P1999" s="2">
        <f t="shared" si="187"/>
        <v>-69</v>
      </c>
      <c r="Q1999" s="2">
        <f t="shared" si="188"/>
        <v>359</v>
      </c>
      <c r="R1999" s="38">
        <f t="shared" si="189"/>
        <v>1.6610958904109587</v>
      </c>
      <c r="S1999" s="76">
        <f t="shared" si="190"/>
        <v>2.82</v>
      </c>
      <c r="T1999" s="38">
        <f>2.82/365*N1999+'Breakdown Log'!$H$28*P1999</f>
        <v>2.1941917808219178</v>
      </c>
      <c r="U1999" s="78">
        <f>2.82/365*O1999+'Breakdown Log'!$H$28*Q1999</f>
        <v>4.6356164383561639E-2</v>
      </c>
    </row>
    <row r="2000" spans="2:21" ht="14.4" customHeight="1" x14ac:dyDescent="0.4">
      <c r="B2000" s="30">
        <f t="shared" si="191"/>
        <v>1999</v>
      </c>
      <c r="C2000" s="2" t="s">
        <v>518</v>
      </c>
      <c r="D2000" s="2" t="s">
        <v>518</v>
      </c>
      <c r="E2000" s="2">
        <v>1115</v>
      </c>
      <c r="F2000" s="2" t="s">
        <v>1736</v>
      </c>
      <c r="G2000" s="2">
        <v>2327</v>
      </c>
      <c r="H2000" s="2">
        <v>4</v>
      </c>
      <c r="I2000" s="2" t="s">
        <v>1740</v>
      </c>
      <c r="J2000" s="31">
        <v>42468</v>
      </c>
      <c r="K2000" s="31">
        <v>44347</v>
      </c>
      <c r="L2000" s="31">
        <v>44926</v>
      </c>
      <c r="M2000" s="2">
        <f t="shared" si="186"/>
        <v>580</v>
      </c>
      <c r="N2000" s="2">
        <f>IFERROR(VLOOKUP($G2000,'Breakdown Log'!$B$3:$E$940,2,FALSE),0)</f>
        <v>331</v>
      </c>
      <c r="O2000" s="2">
        <f>IFERROR(VLOOKUP($G2000,'Breakdown Log'!$B$3:$E$940,3,FALSE),0)</f>
        <v>4</v>
      </c>
      <c r="P2000" s="2">
        <f t="shared" si="187"/>
        <v>-116</v>
      </c>
      <c r="Q2000" s="2">
        <f t="shared" si="188"/>
        <v>361</v>
      </c>
      <c r="R2000" s="38">
        <f t="shared" si="189"/>
        <v>1.6610958904109587</v>
      </c>
      <c r="S2000" s="76">
        <f t="shared" si="190"/>
        <v>2.82</v>
      </c>
      <c r="T2000" s="38">
        <f>2.82/365*N2000+'Breakdown Log'!$H$28*P2000</f>
        <v>2.5573150684931503</v>
      </c>
      <c r="U2000" s="78">
        <f>2.82/365*O2000+'Breakdown Log'!$H$28*Q2000</f>
        <v>3.0904109589041093E-2</v>
      </c>
    </row>
    <row r="2001" spans="2:21" ht="14.4" customHeight="1" x14ac:dyDescent="0.4">
      <c r="B2001" s="30">
        <f t="shared" si="191"/>
        <v>2000</v>
      </c>
      <c r="C2001" s="2" t="s">
        <v>518</v>
      </c>
      <c r="D2001" s="2" t="s">
        <v>518</v>
      </c>
      <c r="E2001" s="2">
        <v>1115</v>
      </c>
      <c r="F2001" s="2" t="s">
        <v>1736</v>
      </c>
      <c r="G2001" s="2">
        <v>2328</v>
      </c>
      <c r="H2001" s="2">
        <v>5</v>
      </c>
      <c r="I2001" s="2" t="s">
        <v>1741</v>
      </c>
      <c r="J2001" s="31">
        <v>42468</v>
      </c>
      <c r="K2001" s="31">
        <v>44347</v>
      </c>
      <c r="L2001" s="31">
        <v>44926</v>
      </c>
      <c r="M2001" s="2">
        <f t="shared" si="186"/>
        <v>580</v>
      </c>
      <c r="N2001" s="2">
        <f>IFERROR(VLOOKUP($G2001,'Breakdown Log'!$B$3:$E$940,2,FALSE),0)</f>
        <v>0</v>
      </c>
      <c r="O2001" s="2">
        <f>IFERROR(VLOOKUP($G2001,'Breakdown Log'!$B$3:$E$940,3,FALSE),0)</f>
        <v>0</v>
      </c>
      <c r="P2001" s="2">
        <f t="shared" si="187"/>
        <v>215</v>
      </c>
      <c r="Q2001" s="2">
        <f t="shared" si="188"/>
        <v>365</v>
      </c>
      <c r="R2001" s="38">
        <f t="shared" si="189"/>
        <v>1.6610958904109587</v>
      </c>
      <c r="S2001" s="76">
        <f t="shared" si="190"/>
        <v>2.82</v>
      </c>
      <c r="T2001" s="38">
        <f>2.82/365*N2001+'Breakdown Log'!$H$28*P2001</f>
        <v>0</v>
      </c>
      <c r="U2001" s="78">
        <f>2.82/365*O2001+'Breakdown Log'!$H$28*Q2001</f>
        <v>0</v>
      </c>
    </row>
    <row r="2002" spans="2:21" ht="14.4" customHeight="1" x14ac:dyDescent="0.4">
      <c r="B2002" s="30">
        <f t="shared" si="191"/>
        <v>2001</v>
      </c>
      <c r="C2002" s="2" t="s">
        <v>518</v>
      </c>
      <c r="D2002" s="2" t="s">
        <v>518</v>
      </c>
      <c r="E2002" s="2">
        <v>1115</v>
      </c>
      <c r="F2002" s="2" t="s">
        <v>1736</v>
      </c>
      <c r="G2002" s="2">
        <v>2329</v>
      </c>
      <c r="H2002" s="2">
        <v>6</v>
      </c>
      <c r="I2002" s="2" t="s">
        <v>1742</v>
      </c>
      <c r="J2002" s="31">
        <v>42468</v>
      </c>
      <c r="K2002" s="31">
        <v>44347</v>
      </c>
      <c r="L2002" s="31">
        <v>44926</v>
      </c>
      <c r="M2002" s="2">
        <f t="shared" si="186"/>
        <v>580</v>
      </c>
      <c r="N2002" s="2">
        <f>IFERROR(VLOOKUP($G2002,'Breakdown Log'!$B$3:$E$940,2,FALSE),0)</f>
        <v>245</v>
      </c>
      <c r="O2002" s="2">
        <f>IFERROR(VLOOKUP($G2002,'Breakdown Log'!$B$3:$E$940,3,FALSE),0)</f>
        <v>6</v>
      </c>
      <c r="P2002" s="2">
        <f t="shared" si="187"/>
        <v>-30</v>
      </c>
      <c r="Q2002" s="2">
        <f t="shared" si="188"/>
        <v>359</v>
      </c>
      <c r="R2002" s="38">
        <f t="shared" si="189"/>
        <v>1.6610958904109587</v>
      </c>
      <c r="S2002" s="76">
        <f t="shared" si="190"/>
        <v>2.82</v>
      </c>
      <c r="T2002" s="38">
        <f>2.82/365*N2002+'Breakdown Log'!$H$28*P2002</f>
        <v>1.8928767123287669</v>
      </c>
      <c r="U2002" s="78">
        <f>2.82/365*O2002+'Breakdown Log'!$H$28*Q2002</f>
        <v>4.6356164383561639E-2</v>
      </c>
    </row>
    <row r="2003" spans="2:21" x14ac:dyDescent="0.4">
      <c r="B2003" s="30">
        <f t="shared" si="191"/>
        <v>2002</v>
      </c>
      <c r="C2003" s="2" t="s">
        <v>518</v>
      </c>
      <c r="D2003" s="2" t="s">
        <v>518</v>
      </c>
      <c r="E2003" s="2">
        <v>1115</v>
      </c>
      <c r="F2003" s="2" t="s">
        <v>1736</v>
      </c>
      <c r="G2003" s="2">
        <v>2330</v>
      </c>
      <c r="H2003" s="2">
        <v>7</v>
      </c>
      <c r="I2003" s="2" t="s">
        <v>1743</v>
      </c>
      <c r="J2003" s="31">
        <v>42480</v>
      </c>
      <c r="K2003" s="31">
        <v>44347</v>
      </c>
      <c r="L2003" s="31">
        <v>44926</v>
      </c>
      <c r="M2003" s="2">
        <f t="shared" si="186"/>
        <v>580</v>
      </c>
      <c r="N2003" s="2">
        <f>IFERROR(VLOOKUP($G2003,'Breakdown Log'!$B$3:$E$940,2,FALSE),0)</f>
        <v>271</v>
      </c>
      <c r="O2003" s="2">
        <f>IFERROR(VLOOKUP($G2003,'Breakdown Log'!$B$3:$E$940,3,FALSE),0)</f>
        <v>8</v>
      </c>
      <c r="P2003" s="2">
        <f t="shared" si="187"/>
        <v>-56</v>
      </c>
      <c r="Q2003" s="2">
        <f t="shared" si="188"/>
        <v>357</v>
      </c>
      <c r="R2003" s="38">
        <f t="shared" si="189"/>
        <v>1.6610958904109587</v>
      </c>
      <c r="S2003" s="76">
        <f t="shared" si="190"/>
        <v>2.82</v>
      </c>
      <c r="T2003" s="38">
        <f>2.82/365*N2003+'Breakdown Log'!$H$28*P2003</f>
        <v>2.093753424657534</v>
      </c>
      <c r="U2003" s="78">
        <f>2.82/365*O2003+'Breakdown Log'!$H$28*Q2003</f>
        <v>6.1808219178082185E-2</v>
      </c>
    </row>
    <row r="2004" spans="2:21" ht="14.4" customHeight="1" x14ac:dyDescent="0.4">
      <c r="B2004" s="30">
        <f t="shared" si="191"/>
        <v>2003</v>
      </c>
      <c r="C2004" s="2" t="s">
        <v>518</v>
      </c>
      <c r="D2004" s="2" t="s">
        <v>518</v>
      </c>
      <c r="E2004" s="2">
        <v>1115</v>
      </c>
      <c r="F2004" s="2" t="s">
        <v>1736</v>
      </c>
      <c r="G2004" s="2">
        <v>2331</v>
      </c>
      <c r="H2004" s="2">
        <v>8</v>
      </c>
      <c r="I2004" s="2" t="s">
        <v>1744</v>
      </c>
      <c r="J2004" s="31">
        <v>42499</v>
      </c>
      <c r="K2004" s="31">
        <v>44347</v>
      </c>
      <c r="L2004" s="31">
        <v>44926</v>
      </c>
      <c r="M2004" s="2">
        <f t="shared" si="186"/>
        <v>580</v>
      </c>
      <c r="N2004" s="2">
        <f>IFERROR(VLOOKUP($G2004,'Breakdown Log'!$B$3:$E$940,2,FALSE),0)</f>
        <v>0</v>
      </c>
      <c r="O2004" s="2">
        <f>IFERROR(VLOOKUP($G2004,'Breakdown Log'!$B$3:$E$940,3,FALSE),0)</f>
        <v>0</v>
      </c>
      <c r="P2004" s="2">
        <f t="shared" si="187"/>
        <v>215</v>
      </c>
      <c r="Q2004" s="2">
        <f t="shared" si="188"/>
        <v>365</v>
      </c>
      <c r="R2004" s="38">
        <f t="shared" si="189"/>
        <v>1.6610958904109587</v>
      </c>
      <c r="S2004" s="76">
        <f t="shared" si="190"/>
        <v>2.82</v>
      </c>
      <c r="T2004" s="38">
        <f>2.82/365*N2004+'Breakdown Log'!$H$28*P2004</f>
        <v>0</v>
      </c>
      <c r="U2004" s="78">
        <f>2.82/365*O2004+'Breakdown Log'!$H$28*Q2004</f>
        <v>0</v>
      </c>
    </row>
    <row r="2005" spans="2:21" ht="14.4" customHeight="1" x14ac:dyDescent="0.4">
      <c r="B2005" s="30">
        <f t="shared" si="191"/>
        <v>2004</v>
      </c>
      <c r="C2005" s="2" t="s">
        <v>518</v>
      </c>
      <c r="D2005" s="2" t="s">
        <v>518</v>
      </c>
      <c r="E2005" s="2">
        <v>1115</v>
      </c>
      <c r="F2005" s="2" t="s">
        <v>1736</v>
      </c>
      <c r="G2005" s="2">
        <v>2332</v>
      </c>
      <c r="H2005" s="2">
        <v>9</v>
      </c>
      <c r="I2005" s="2" t="s">
        <v>1745</v>
      </c>
      <c r="J2005" s="31">
        <v>42491</v>
      </c>
      <c r="K2005" s="31">
        <v>44347</v>
      </c>
      <c r="L2005" s="31">
        <v>44926</v>
      </c>
      <c r="M2005" s="2">
        <f t="shared" si="186"/>
        <v>580</v>
      </c>
      <c r="N2005" s="2">
        <f>IFERROR(VLOOKUP($G2005,'Breakdown Log'!$B$3:$E$940,2,FALSE),0)</f>
        <v>294</v>
      </c>
      <c r="O2005" s="2">
        <f>IFERROR(VLOOKUP($G2005,'Breakdown Log'!$B$3:$E$940,3,FALSE),0)</f>
        <v>9</v>
      </c>
      <c r="P2005" s="2">
        <f t="shared" si="187"/>
        <v>-79</v>
      </c>
      <c r="Q2005" s="2">
        <f t="shared" si="188"/>
        <v>356</v>
      </c>
      <c r="R2005" s="38">
        <f t="shared" si="189"/>
        <v>1.6610958904109587</v>
      </c>
      <c r="S2005" s="76">
        <f t="shared" si="190"/>
        <v>2.82</v>
      </c>
      <c r="T2005" s="38">
        <f>2.82/365*N2005+'Breakdown Log'!$H$28*P2005</f>
        <v>2.2714520547945205</v>
      </c>
      <c r="U2005" s="78">
        <f>2.82/365*O2005+'Breakdown Log'!$H$28*Q2005</f>
        <v>6.9534246575342462E-2</v>
      </c>
    </row>
    <row r="2006" spans="2:21" ht="14.4" customHeight="1" x14ac:dyDescent="0.4">
      <c r="B2006" s="30">
        <f t="shared" si="191"/>
        <v>2005</v>
      </c>
      <c r="C2006" s="2" t="s">
        <v>518</v>
      </c>
      <c r="D2006" s="2" t="s">
        <v>518</v>
      </c>
      <c r="E2006" s="2">
        <v>1115</v>
      </c>
      <c r="F2006" s="2" t="s">
        <v>1736</v>
      </c>
      <c r="G2006" s="2">
        <v>2333</v>
      </c>
      <c r="H2006" s="2">
        <v>10</v>
      </c>
      <c r="I2006" s="2" t="s">
        <v>1746</v>
      </c>
      <c r="J2006" s="31">
        <v>42588</v>
      </c>
      <c r="K2006" s="31">
        <v>44347</v>
      </c>
      <c r="L2006" s="31">
        <v>44926</v>
      </c>
      <c r="M2006" s="2">
        <f t="shared" si="186"/>
        <v>580</v>
      </c>
      <c r="N2006" s="2">
        <f>IFERROR(VLOOKUP($G2006,'Breakdown Log'!$B$3:$E$940,2,FALSE),0)</f>
        <v>215</v>
      </c>
      <c r="O2006" s="2">
        <f>IFERROR(VLOOKUP($G2006,'Breakdown Log'!$B$3:$E$940,3,FALSE),0)</f>
        <v>365</v>
      </c>
      <c r="P2006" s="2">
        <f t="shared" si="187"/>
        <v>0</v>
      </c>
      <c r="Q2006" s="2">
        <f t="shared" si="188"/>
        <v>0</v>
      </c>
      <c r="R2006" s="38">
        <f t="shared" si="189"/>
        <v>1.6610958904109587</v>
      </c>
      <c r="S2006" s="76">
        <f t="shared" si="190"/>
        <v>2.82</v>
      </c>
      <c r="T2006" s="38">
        <f>2.82/365*N2006+'Breakdown Log'!$H$28*P2006</f>
        <v>1.6610958904109587</v>
      </c>
      <c r="U2006" s="78">
        <f>2.82/365*O2006+'Breakdown Log'!$H$28*Q2006</f>
        <v>2.82</v>
      </c>
    </row>
    <row r="2007" spans="2:21" ht="14.4" customHeight="1" x14ac:dyDescent="0.4">
      <c r="B2007" s="30">
        <f t="shared" si="191"/>
        <v>2006</v>
      </c>
      <c r="C2007" s="2" t="s">
        <v>518</v>
      </c>
      <c r="D2007" s="2" t="s">
        <v>518</v>
      </c>
      <c r="E2007" s="2">
        <v>1115</v>
      </c>
      <c r="F2007" s="2" t="s">
        <v>1736</v>
      </c>
      <c r="G2007" s="2">
        <v>2334</v>
      </c>
      <c r="H2007" s="2">
        <v>11</v>
      </c>
      <c r="I2007" s="2" t="s">
        <v>1747</v>
      </c>
      <c r="J2007" s="31">
        <v>42501</v>
      </c>
      <c r="K2007" s="31">
        <v>44347</v>
      </c>
      <c r="L2007" s="31">
        <v>44926</v>
      </c>
      <c r="M2007" s="2">
        <f t="shared" si="186"/>
        <v>580</v>
      </c>
      <c r="N2007" s="2">
        <f>IFERROR(VLOOKUP($G2007,'Breakdown Log'!$B$3:$E$940,2,FALSE),0)</f>
        <v>0</v>
      </c>
      <c r="O2007" s="2">
        <f>IFERROR(VLOOKUP($G2007,'Breakdown Log'!$B$3:$E$940,3,FALSE),0)</f>
        <v>0</v>
      </c>
      <c r="P2007" s="2">
        <f t="shared" si="187"/>
        <v>215</v>
      </c>
      <c r="Q2007" s="2">
        <f t="shared" si="188"/>
        <v>365</v>
      </c>
      <c r="R2007" s="38">
        <f t="shared" si="189"/>
        <v>1.6610958904109587</v>
      </c>
      <c r="S2007" s="76">
        <f t="shared" si="190"/>
        <v>2.82</v>
      </c>
      <c r="T2007" s="38">
        <f>2.82/365*N2007+'Breakdown Log'!$H$28*P2007</f>
        <v>0</v>
      </c>
      <c r="U2007" s="78">
        <f>2.82/365*O2007+'Breakdown Log'!$H$28*Q2007</f>
        <v>0</v>
      </c>
    </row>
    <row r="2008" spans="2:21" ht="14.4" customHeight="1" x14ac:dyDescent="0.4">
      <c r="B2008" s="30">
        <f t="shared" si="191"/>
        <v>2007</v>
      </c>
      <c r="C2008" s="2" t="s">
        <v>518</v>
      </c>
      <c r="D2008" s="2" t="s">
        <v>518</v>
      </c>
      <c r="E2008" s="2">
        <v>1115</v>
      </c>
      <c r="F2008" s="2" t="s">
        <v>1736</v>
      </c>
      <c r="G2008" s="2">
        <v>2335</v>
      </c>
      <c r="H2008" s="2">
        <v>12</v>
      </c>
      <c r="I2008" s="2" t="s">
        <v>1748</v>
      </c>
      <c r="J2008" s="31">
        <v>42505</v>
      </c>
      <c r="K2008" s="31">
        <v>44347</v>
      </c>
      <c r="L2008" s="31">
        <v>44926</v>
      </c>
      <c r="M2008" s="2">
        <f t="shared" si="186"/>
        <v>580</v>
      </c>
      <c r="N2008" s="2">
        <f>IFERROR(VLOOKUP($G2008,'Breakdown Log'!$B$3:$E$940,2,FALSE),0)</f>
        <v>0</v>
      </c>
      <c r="O2008" s="2">
        <f>IFERROR(VLOOKUP($G2008,'Breakdown Log'!$B$3:$E$940,3,FALSE),0)</f>
        <v>0</v>
      </c>
      <c r="P2008" s="2">
        <f t="shared" si="187"/>
        <v>215</v>
      </c>
      <c r="Q2008" s="2">
        <f t="shared" si="188"/>
        <v>365</v>
      </c>
      <c r="R2008" s="38">
        <f t="shared" si="189"/>
        <v>1.6610958904109587</v>
      </c>
      <c r="S2008" s="76">
        <f t="shared" si="190"/>
        <v>2.82</v>
      </c>
      <c r="T2008" s="38">
        <f>2.82/365*N2008+'Breakdown Log'!$H$28*P2008</f>
        <v>0</v>
      </c>
      <c r="U2008" s="78">
        <f>2.82/365*O2008+'Breakdown Log'!$H$28*Q2008</f>
        <v>0</v>
      </c>
    </row>
    <row r="2009" spans="2:21" ht="14.4" customHeight="1" x14ac:dyDescent="0.4">
      <c r="B2009" s="30">
        <f t="shared" si="191"/>
        <v>2008</v>
      </c>
      <c r="C2009" s="2" t="s">
        <v>518</v>
      </c>
      <c r="D2009" s="2" t="s">
        <v>518</v>
      </c>
      <c r="E2009" s="2">
        <v>1115</v>
      </c>
      <c r="F2009" s="2" t="s">
        <v>1736</v>
      </c>
      <c r="G2009" s="2">
        <v>2336</v>
      </c>
      <c r="H2009" s="2">
        <v>13</v>
      </c>
      <c r="I2009" s="2" t="s">
        <v>1749</v>
      </c>
      <c r="J2009" s="31">
        <v>42490</v>
      </c>
      <c r="K2009" s="31">
        <v>44347</v>
      </c>
      <c r="L2009" s="31">
        <v>44926</v>
      </c>
      <c r="M2009" s="2">
        <f t="shared" si="186"/>
        <v>580</v>
      </c>
      <c r="N2009" s="2">
        <f>IFERROR(VLOOKUP($G2009,'Breakdown Log'!$B$3:$E$940,2,FALSE),0)</f>
        <v>68</v>
      </c>
      <c r="O2009" s="2">
        <f>IFERROR(VLOOKUP($G2009,'Breakdown Log'!$B$3:$E$940,3,FALSE),0)</f>
        <v>7</v>
      </c>
      <c r="P2009" s="2">
        <f t="shared" si="187"/>
        <v>147</v>
      </c>
      <c r="Q2009" s="2">
        <f t="shared" si="188"/>
        <v>358</v>
      </c>
      <c r="R2009" s="38">
        <f t="shared" si="189"/>
        <v>1.6610958904109587</v>
      </c>
      <c r="S2009" s="76">
        <f t="shared" si="190"/>
        <v>2.82</v>
      </c>
      <c r="T2009" s="38">
        <f>2.82/365*N2009+'Breakdown Log'!$H$28*P2009</f>
        <v>0.52536986301369859</v>
      </c>
      <c r="U2009" s="78">
        <f>2.82/365*O2009+'Breakdown Log'!$H$28*Q2009</f>
        <v>5.4082191780821909E-2</v>
      </c>
    </row>
    <row r="2010" spans="2:21" ht="14.4" customHeight="1" x14ac:dyDescent="0.4">
      <c r="B2010" s="30">
        <f t="shared" si="191"/>
        <v>2009</v>
      </c>
      <c r="C2010" s="2" t="s">
        <v>518</v>
      </c>
      <c r="D2010" s="2" t="s">
        <v>518</v>
      </c>
      <c r="E2010" s="2">
        <v>1115</v>
      </c>
      <c r="F2010" s="2" t="s">
        <v>1736</v>
      </c>
      <c r="G2010" s="2">
        <v>2337</v>
      </c>
      <c r="H2010" s="2">
        <v>14</v>
      </c>
      <c r="I2010" s="2" t="s">
        <v>1750</v>
      </c>
      <c r="J2010" s="31">
        <v>42496</v>
      </c>
      <c r="K2010" s="31">
        <v>44347</v>
      </c>
      <c r="L2010" s="31">
        <v>44926</v>
      </c>
      <c r="M2010" s="2">
        <f t="shared" si="186"/>
        <v>580</v>
      </c>
      <c r="N2010" s="2">
        <f>IFERROR(VLOOKUP($G2010,'Breakdown Log'!$B$3:$E$940,2,FALSE),0)</f>
        <v>115</v>
      </c>
      <c r="O2010" s="2">
        <f>IFERROR(VLOOKUP($G2010,'Breakdown Log'!$B$3:$E$940,3,FALSE),0)</f>
        <v>4</v>
      </c>
      <c r="P2010" s="2">
        <f t="shared" si="187"/>
        <v>100</v>
      </c>
      <c r="Q2010" s="2">
        <f t="shared" si="188"/>
        <v>361</v>
      </c>
      <c r="R2010" s="38">
        <f t="shared" si="189"/>
        <v>1.6610958904109587</v>
      </c>
      <c r="S2010" s="76">
        <f t="shared" si="190"/>
        <v>2.82</v>
      </c>
      <c r="T2010" s="38">
        <f>2.82/365*N2010+'Breakdown Log'!$H$28*P2010</f>
        <v>0.8884931506849314</v>
      </c>
      <c r="U2010" s="78">
        <f>2.82/365*O2010+'Breakdown Log'!$H$28*Q2010</f>
        <v>3.0904109589041093E-2</v>
      </c>
    </row>
    <row r="2011" spans="2:21" ht="14.4" customHeight="1" x14ac:dyDescent="0.4">
      <c r="B2011" s="30">
        <f t="shared" si="191"/>
        <v>2010</v>
      </c>
      <c r="C2011" s="2" t="s">
        <v>518</v>
      </c>
      <c r="D2011" s="2" t="s">
        <v>518</v>
      </c>
      <c r="E2011" s="2">
        <v>1115</v>
      </c>
      <c r="F2011" s="2" t="s">
        <v>1736</v>
      </c>
      <c r="G2011" s="2">
        <v>2338</v>
      </c>
      <c r="H2011" s="2">
        <v>15</v>
      </c>
      <c r="I2011" s="2" t="s">
        <v>1751</v>
      </c>
      <c r="J2011" s="31">
        <v>42500</v>
      </c>
      <c r="K2011" s="31">
        <v>44347</v>
      </c>
      <c r="L2011" s="31">
        <v>44926</v>
      </c>
      <c r="M2011" s="2">
        <f t="shared" si="186"/>
        <v>580</v>
      </c>
      <c r="N2011" s="2">
        <f>IFERROR(VLOOKUP($G2011,'Breakdown Log'!$B$3:$E$940,2,FALSE),0)</f>
        <v>244</v>
      </c>
      <c r="O2011" s="2">
        <f>IFERROR(VLOOKUP($G2011,'Breakdown Log'!$B$3:$E$940,3,FALSE),0)</f>
        <v>9</v>
      </c>
      <c r="P2011" s="2">
        <f t="shared" si="187"/>
        <v>-29</v>
      </c>
      <c r="Q2011" s="2">
        <f t="shared" si="188"/>
        <v>356</v>
      </c>
      <c r="R2011" s="38">
        <f t="shared" si="189"/>
        <v>1.6610958904109587</v>
      </c>
      <c r="S2011" s="76">
        <f t="shared" si="190"/>
        <v>2.82</v>
      </c>
      <c r="T2011" s="38">
        <f>2.82/365*N2011+'Breakdown Log'!$H$28*P2011</f>
        <v>1.8851506849315067</v>
      </c>
      <c r="U2011" s="78">
        <f>2.82/365*O2011+'Breakdown Log'!$H$28*Q2011</f>
        <v>6.9534246575342462E-2</v>
      </c>
    </row>
    <row r="2012" spans="2:21" ht="14.4" customHeight="1" x14ac:dyDescent="0.4">
      <c r="B2012" s="30">
        <f t="shared" si="191"/>
        <v>2011</v>
      </c>
      <c r="C2012" s="2" t="s">
        <v>518</v>
      </c>
      <c r="D2012" s="2" t="s">
        <v>518</v>
      </c>
      <c r="E2012" s="2">
        <v>1115</v>
      </c>
      <c r="F2012" s="2" t="s">
        <v>1736</v>
      </c>
      <c r="G2012" s="2">
        <v>2339</v>
      </c>
      <c r="H2012" s="2">
        <v>16</v>
      </c>
      <c r="I2012" s="2" t="s">
        <v>1752</v>
      </c>
      <c r="J2012" s="31">
        <v>42489</v>
      </c>
      <c r="K2012" s="31">
        <v>44347</v>
      </c>
      <c r="L2012" s="31">
        <v>44926</v>
      </c>
      <c r="M2012" s="2">
        <f t="shared" si="186"/>
        <v>580</v>
      </c>
      <c r="N2012" s="2">
        <f>IFERROR(VLOOKUP($G2012,'Breakdown Log'!$B$3:$E$940,2,FALSE),0)</f>
        <v>0</v>
      </c>
      <c r="O2012" s="2">
        <f>IFERROR(VLOOKUP($G2012,'Breakdown Log'!$B$3:$E$940,3,FALSE),0)</f>
        <v>0</v>
      </c>
      <c r="P2012" s="2">
        <f t="shared" si="187"/>
        <v>215</v>
      </c>
      <c r="Q2012" s="2">
        <f t="shared" si="188"/>
        <v>365</v>
      </c>
      <c r="R2012" s="38">
        <f t="shared" si="189"/>
        <v>1.6610958904109587</v>
      </c>
      <c r="S2012" s="76">
        <f t="shared" si="190"/>
        <v>2.82</v>
      </c>
      <c r="T2012" s="38">
        <f>2.82/365*N2012+'Breakdown Log'!$H$28*P2012</f>
        <v>0</v>
      </c>
      <c r="U2012" s="78">
        <f>2.82/365*O2012+'Breakdown Log'!$H$28*Q2012</f>
        <v>0</v>
      </c>
    </row>
    <row r="2013" spans="2:21" ht="14.4" customHeight="1" x14ac:dyDescent="0.4">
      <c r="B2013" s="30">
        <f t="shared" si="191"/>
        <v>2012</v>
      </c>
      <c r="C2013" s="2" t="s">
        <v>518</v>
      </c>
      <c r="D2013" s="2" t="s">
        <v>518</v>
      </c>
      <c r="E2013" s="2">
        <v>1115</v>
      </c>
      <c r="F2013" s="2" t="s">
        <v>1736</v>
      </c>
      <c r="G2013" s="2">
        <v>2340</v>
      </c>
      <c r="H2013" s="2">
        <v>17</v>
      </c>
      <c r="I2013" s="2" t="s">
        <v>1753</v>
      </c>
      <c r="J2013" s="31">
        <v>42500</v>
      </c>
      <c r="K2013" s="31">
        <v>44347</v>
      </c>
      <c r="L2013" s="31">
        <v>44926</v>
      </c>
      <c r="M2013" s="2">
        <f t="shared" si="186"/>
        <v>580</v>
      </c>
      <c r="N2013" s="2">
        <f>IFERROR(VLOOKUP($G2013,'Breakdown Log'!$B$3:$E$940,2,FALSE),0)</f>
        <v>469</v>
      </c>
      <c r="O2013" s="2">
        <f>IFERROR(VLOOKUP($G2013,'Breakdown Log'!$B$3:$E$940,3,FALSE),0)</f>
        <v>1</v>
      </c>
      <c r="P2013" s="2">
        <f t="shared" si="187"/>
        <v>-254</v>
      </c>
      <c r="Q2013" s="2">
        <f t="shared" si="188"/>
        <v>364</v>
      </c>
      <c r="R2013" s="38">
        <f t="shared" si="189"/>
        <v>1.6610958904109587</v>
      </c>
      <c r="S2013" s="76">
        <f t="shared" si="190"/>
        <v>2.82</v>
      </c>
      <c r="T2013" s="38">
        <f>2.82/365*N2013+'Breakdown Log'!$H$28*P2013</f>
        <v>3.6235068493150679</v>
      </c>
      <c r="U2013" s="78">
        <f>2.82/365*O2013+'Breakdown Log'!$H$28*Q2013</f>
        <v>7.7260273972602732E-3</v>
      </c>
    </row>
    <row r="2014" spans="2:21" ht="14.4" customHeight="1" x14ac:dyDescent="0.4">
      <c r="B2014" s="30">
        <f t="shared" si="191"/>
        <v>2013</v>
      </c>
      <c r="C2014" s="2" t="s">
        <v>518</v>
      </c>
      <c r="D2014" s="2" t="s">
        <v>518</v>
      </c>
      <c r="E2014" s="2">
        <v>1115</v>
      </c>
      <c r="F2014" s="2" t="s">
        <v>1736</v>
      </c>
      <c r="G2014" s="2">
        <v>2341</v>
      </c>
      <c r="H2014" s="2">
        <v>18</v>
      </c>
      <c r="I2014" s="2" t="s">
        <v>364</v>
      </c>
      <c r="J2014" s="31">
        <v>42561</v>
      </c>
      <c r="K2014" s="31">
        <v>44347</v>
      </c>
      <c r="L2014" s="31">
        <v>44926</v>
      </c>
      <c r="M2014" s="2">
        <f t="shared" si="186"/>
        <v>580</v>
      </c>
      <c r="N2014" s="2">
        <f>IFERROR(VLOOKUP($G2014,'Breakdown Log'!$B$3:$E$940,2,FALSE),0)</f>
        <v>215</v>
      </c>
      <c r="O2014" s="2">
        <f>IFERROR(VLOOKUP($G2014,'Breakdown Log'!$B$3:$E$940,3,FALSE),0)</f>
        <v>365</v>
      </c>
      <c r="P2014" s="2">
        <f t="shared" si="187"/>
        <v>0</v>
      </c>
      <c r="Q2014" s="2">
        <f t="shared" si="188"/>
        <v>0</v>
      </c>
      <c r="R2014" s="38">
        <f t="shared" si="189"/>
        <v>1.6610958904109587</v>
      </c>
      <c r="S2014" s="76">
        <f t="shared" si="190"/>
        <v>2.82</v>
      </c>
      <c r="T2014" s="38">
        <f>2.82/365*N2014+'Breakdown Log'!$H$28*P2014</f>
        <v>1.6610958904109587</v>
      </c>
      <c r="U2014" s="78">
        <f>2.82/365*O2014+'Breakdown Log'!$H$28*Q2014</f>
        <v>2.82</v>
      </c>
    </row>
    <row r="2015" spans="2:21" ht="14.4" customHeight="1" x14ac:dyDescent="0.4">
      <c r="B2015" s="30">
        <f t="shared" si="191"/>
        <v>2014</v>
      </c>
      <c r="C2015" s="2" t="s">
        <v>518</v>
      </c>
      <c r="D2015" s="2" t="s">
        <v>518</v>
      </c>
      <c r="E2015" s="2">
        <v>1115</v>
      </c>
      <c r="F2015" s="2" t="s">
        <v>1736</v>
      </c>
      <c r="G2015" s="2">
        <v>2342</v>
      </c>
      <c r="H2015" s="2">
        <v>19</v>
      </c>
      <c r="I2015" s="2" t="s">
        <v>1754</v>
      </c>
      <c r="J2015" s="31">
        <v>42588</v>
      </c>
      <c r="K2015" s="31">
        <v>44347</v>
      </c>
      <c r="L2015" s="31">
        <v>44926</v>
      </c>
      <c r="M2015" s="2">
        <f t="shared" si="186"/>
        <v>580</v>
      </c>
      <c r="N2015" s="2">
        <f>IFERROR(VLOOKUP($G2015,'Breakdown Log'!$B$3:$E$940,2,FALSE),0)</f>
        <v>46</v>
      </c>
      <c r="O2015" s="2">
        <f>IFERROR(VLOOKUP($G2015,'Breakdown Log'!$B$3:$E$940,3,FALSE),0)</f>
        <v>0</v>
      </c>
      <c r="P2015" s="2">
        <f t="shared" si="187"/>
        <v>169</v>
      </c>
      <c r="Q2015" s="2">
        <f t="shared" si="188"/>
        <v>365</v>
      </c>
      <c r="R2015" s="38">
        <f t="shared" si="189"/>
        <v>1.6610958904109587</v>
      </c>
      <c r="S2015" s="76">
        <f t="shared" si="190"/>
        <v>2.82</v>
      </c>
      <c r="T2015" s="38">
        <f>2.82/365*N2015+'Breakdown Log'!$H$28*P2015</f>
        <v>0.35539726027397256</v>
      </c>
      <c r="U2015" s="78">
        <f>2.82/365*O2015+'Breakdown Log'!$H$28*Q2015</f>
        <v>0</v>
      </c>
    </row>
    <row r="2016" spans="2:21" ht="14.4" customHeight="1" x14ac:dyDescent="0.4">
      <c r="B2016" s="30">
        <f t="shared" si="191"/>
        <v>2015</v>
      </c>
      <c r="C2016" s="2" t="s">
        <v>518</v>
      </c>
      <c r="D2016" s="2" t="s">
        <v>518</v>
      </c>
      <c r="E2016" s="2">
        <v>1115</v>
      </c>
      <c r="F2016" s="2" t="s">
        <v>1736</v>
      </c>
      <c r="G2016" s="2">
        <v>2343</v>
      </c>
      <c r="H2016" s="2">
        <v>20</v>
      </c>
      <c r="I2016" s="2" t="s">
        <v>1755</v>
      </c>
      <c r="J2016" s="31">
        <v>42477</v>
      </c>
      <c r="K2016" s="31">
        <v>44347</v>
      </c>
      <c r="L2016" s="31">
        <v>44926</v>
      </c>
      <c r="M2016" s="2">
        <f t="shared" si="186"/>
        <v>580</v>
      </c>
      <c r="N2016" s="2">
        <f>IFERROR(VLOOKUP($G2016,'Breakdown Log'!$B$3:$E$940,2,FALSE),0)</f>
        <v>0</v>
      </c>
      <c r="O2016" s="2">
        <f>IFERROR(VLOOKUP($G2016,'Breakdown Log'!$B$3:$E$940,3,FALSE),0)</f>
        <v>0</v>
      </c>
      <c r="P2016" s="2">
        <f t="shared" si="187"/>
        <v>215</v>
      </c>
      <c r="Q2016" s="2">
        <f t="shared" si="188"/>
        <v>365</v>
      </c>
      <c r="R2016" s="38">
        <f t="shared" si="189"/>
        <v>1.6610958904109587</v>
      </c>
      <c r="S2016" s="76">
        <f t="shared" si="190"/>
        <v>2.82</v>
      </c>
      <c r="T2016" s="38">
        <f>2.82/365*N2016+'Breakdown Log'!$H$28*P2016</f>
        <v>0</v>
      </c>
      <c r="U2016" s="78">
        <f>2.82/365*O2016+'Breakdown Log'!$H$28*Q2016</f>
        <v>0</v>
      </c>
    </row>
    <row r="2017" spans="2:21" ht="14.4" customHeight="1" x14ac:dyDescent="0.4">
      <c r="B2017" s="30">
        <f t="shared" si="191"/>
        <v>2016</v>
      </c>
      <c r="C2017" s="2" t="s">
        <v>49</v>
      </c>
      <c r="D2017" s="2" t="s">
        <v>49</v>
      </c>
      <c r="E2017" s="2">
        <v>1116</v>
      </c>
      <c r="F2017" s="2" t="s">
        <v>1756</v>
      </c>
      <c r="G2017" s="2">
        <v>2344</v>
      </c>
      <c r="H2017" s="2">
        <v>1</v>
      </c>
      <c r="I2017" s="2" t="s">
        <v>1757</v>
      </c>
      <c r="J2017" s="31">
        <v>42675</v>
      </c>
      <c r="K2017" s="31">
        <v>44347</v>
      </c>
      <c r="L2017" s="31">
        <v>44926</v>
      </c>
      <c r="M2017" s="2">
        <f t="shared" si="186"/>
        <v>580</v>
      </c>
      <c r="N2017" s="2">
        <f>IFERROR(VLOOKUP($G2017,'Breakdown Log'!$B$3:$E$940,2,FALSE),0)</f>
        <v>0</v>
      </c>
      <c r="O2017" s="2">
        <f>IFERROR(VLOOKUP($G2017,'Breakdown Log'!$B$3:$E$940,3,FALSE),0)</f>
        <v>0</v>
      </c>
      <c r="P2017" s="2">
        <f t="shared" si="187"/>
        <v>215</v>
      </c>
      <c r="Q2017" s="2">
        <f t="shared" si="188"/>
        <v>365</v>
      </c>
      <c r="R2017" s="38">
        <f t="shared" si="189"/>
        <v>1.6610958904109587</v>
      </c>
      <c r="S2017" s="76">
        <f t="shared" si="190"/>
        <v>2.82</v>
      </c>
      <c r="T2017" s="38">
        <f>2.82/365*N2017+'Breakdown Log'!$H$28*P2017</f>
        <v>0</v>
      </c>
      <c r="U2017" s="78">
        <f>2.82/365*O2017+'Breakdown Log'!$H$28*Q2017</f>
        <v>0</v>
      </c>
    </row>
    <row r="2018" spans="2:21" ht="14.4" customHeight="1" x14ac:dyDescent="0.4">
      <c r="B2018" s="30">
        <f t="shared" si="191"/>
        <v>2017</v>
      </c>
      <c r="C2018" s="2" t="s">
        <v>49</v>
      </c>
      <c r="D2018" s="2" t="s">
        <v>49</v>
      </c>
      <c r="E2018" s="2">
        <v>1116</v>
      </c>
      <c r="F2018" s="2" t="s">
        <v>1756</v>
      </c>
      <c r="G2018" s="2">
        <v>2345</v>
      </c>
      <c r="H2018" s="2">
        <v>2</v>
      </c>
      <c r="I2018" s="2" t="s">
        <v>1290</v>
      </c>
      <c r="J2018" s="31">
        <v>42470</v>
      </c>
      <c r="K2018" s="31">
        <v>44347</v>
      </c>
      <c r="L2018" s="31">
        <v>44926</v>
      </c>
      <c r="M2018" s="2">
        <f t="shared" si="186"/>
        <v>580</v>
      </c>
      <c r="N2018" s="2">
        <f>IFERROR(VLOOKUP($G2018,'Breakdown Log'!$B$3:$E$940,2,FALSE),0)</f>
        <v>0</v>
      </c>
      <c r="O2018" s="2">
        <f>IFERROR(VLOOKUP($G2018,'Breakdown Log'!$B$3:$E$940,3,FALSE),0)</f>
        <v>0</v>
      </c>
      <c r="P2018" s="2">
        <f t="shared" si="187"/>
        <v>215</v>
      </c>
      <c r="Q2018" s="2">
        <f t="shared" si="188"/>
        <v>365</v>
      </c>
      <c r="R2018" s="38">
        <f t="shared" si="189"/>
        <v>1.6610958904109587</v>
      </c>
      <c r="S2018" s="76">
        <f t="shared" si="190"/>
        <v>2.82</v>
      </c>
      <c r="T2018" s="38">
        <f>2.82/365*N2018+'Breakdown Log'!$H$28*P2018</f>
        <v>0</v>
      </c>
      <c r="U2018" s="78">
        <f>2.82/365*O2018+'Breakdown Log'!$H$28*Q2018</f>
        <v>0</v>
      </c>
    </row>
    <row r="2019" spans="2:21" ht="14.4" customHeight="1" x14ac:dyDescent="0.4">
      <c r="B2019" s="30">
        <f t="shared" si="191"/>
        <v>2018</v>
      </c>
      <c r="C2019" s="2" t="s">
        <v>49</v>
      </c>
      <c r="D2019" s="2" t="s">
        <v>49</v>
      </c>
      <c r="E2019" s="2">
        <v>1116</v>
      </c>
      <c r="F2019" s="2" t="s">
        <v>1756</v>
      </c>
      <c r="G2019" s="2">
        <v>2346</v>
      </c>
      <c r="H2019" s="2">
        <v>3</v>
      </c>
      <c r="I2019" s="2" t="s">
        <v>232</v>
      </c>
      <c r="J2019" s="31">
        <v>42923</v>
      </c>
      <c r="K2019" s="31">
        <v>44347</v>
      </c>
      <c r="L2019" s="31">
        <v>44926</v>
      </c>
      <c r="M2019" s="2">
        <f t="shared" si="186"/>
        <v>580</v>
      </c>
      <c r="N2019" s="2">
        <f>IFERROR(VLOOKUP($G2019,'Breakdown Log'!$B$3:$E$940,2,FALSE),0)</f>
        <v>0</v>
      </c>
      <c r="O2019" s="2">
        <f>IFERROR(VLOOKUP($G2019,'Breakdown Log'!$B$3:$E$940,3,FALSE),0)</f>
        <v>0</v>
      </c>
      <c r="P2019" s="2">
        <f t="shared" si="187"/>
        <v>215</v>
      </c>
      <c r="Q2019" s="2">
        <f t="shared" si="188"/>
        <v>365</v>
      </c>
      <c r="R2019" s="38">
        <f t="shared" si="189"/>
        <v>1.6610958904109587</v>
      </c>
      <c r="S2019" s="76">
        <f t="shared" si="190"/>
        <v>2.82</v>
      </c>
      <c r="T2019" s="38">
        <f>2.82/365*N2019+'Breakdown Log'!$H$28*P2019</f>
        <v>0</v>
      </c>
      <c r="U2019" s="78">
        <f>2.82/365*O2019+'Breakdown Log'!$H$28*Q2019</f>
        <v>0</v>
      </c>
    </row>
    <row r="2020" spans="2:21" x14ac:dyDescent="0.4">
      <c r="B2020" s="30">
        <f t="shared" si="191"/>
        <v>2019</v>
      </c>
      <c r="C2020" s="2" t="s">
        <v>49</v>
      </c>
      <c r="D2020" s="2" t="s">
        <v>49</v>
      </c>
      <c r="E2020" s="2">
        <v>1116</v>
      </c>
      <c r="F2020" s="2" t="s">
        <v>1756</v>
      </c>
      <c r="G2020" s="2">
        <v>2347</v>
      </c>
      <c r="H2020" s="2">
        <v>4</v>
      </c>
      <c r="I2020" s="2" t="s">
        <v>1758</v>
      </c>
      <c r="J2020" s="31">
        <v>42458</v>
      </c>
      <c r="K2020" s="31">
        <v>44347</v>
      </c>
      <c r="L2020" s="31">
        <v>44926</v>
      </c>
      <c r="M2020" s="2">
        <f t="shared" si="186"/>
        <v>580</v>
      </c>
      <c r="N2020" s="2">
        <f>IFERROR(VLOOKUP($G2020,'Breakdown Log'!$B$3:$E$940,2,FALSE),0)</f>
        <v>215</v>
      </c>
      <c r="O2020" s="2">
        <f>IFERROR(VLOOKUP($G2020,'Breakdown Log'!$B$3:$E$940,3,FALSE),0)</f>
        <v>173</v>
      </c>
      <c r="P2020" s="2">
        <f t="shared" si="187"/>
        <v>0</v>
      </c>
      <c r="Q2020" s="2">
        <f t="shared" si="188"/>
        <v>192</v>
      </c>
      <c r="R2020" s="38">
        <f t="shared" si="189"/>
        <v>1.6610958904109587</v>
      </c>
      <c r="S2020" s="76">
        <f t="shared" si="190"/>
        <v>2.82</v>
      </c>
      <c r="T2020" s="38">
        <f>2.82/365*N2020+'Breakdown Log'!$H$28*P2020</f>
        <v>1.6610958904109587</v>
      </c>
      <c r="U2020" s="78">
        <f>2.82/365*O2020+'Breakdown Log'!$H$28*Q2020</f>
        <v>1.3366027397260272</v>
      </c>
    </row>
    <row r="2021" spans="2:21" ht="14.4" customHeight="1" x14ac:dyDescent="0.4">
      <c r="B2021" s="30">
        <f t="shared" si="191"/>
        <v>2020</v>
      </c>
      <c r="C2021" s="2" t="s">
        <v>49</v>
      </c>
      <c r="D2021" s="2" t="s">
        <v>1759</v>
      </c>
      <c r="E2021" s="2">
        <v>1132</v>
      </c>
      <c r="F2021" s="2" t="s">
        <v>1759</v>
      </c>
      <c r="G2021" s="2">
        <v>2348</v>
      </c>
      <c r="H2021" s="2">
        <v>1</v>
      </c>
      <c r="I2021" s="2" t="s">
        <v>1760</v>
      </c>
      <c r="J2021" s="31">
        <v>42677</v>
      </c>
      <c r="K2021" s="31">
        <v>44347</v>
      </c>
      <c r="L2021" s="31">
        <v>44926</v>
      </c>
      <c r="M2021" s="2">
        <f t="shared" si="186"/>
        <v>580</v>
      </c>
      <c r="N2021" s="2">
        <f>IFERROR(VLOOKUP($G2021,'Breakdown Log'!$B$3:$E$940,2,FALSE),0)</f>
        <v>0</v>
      </c>
      <c r="O2021" s="2">
        <f>IFERROR(VLOOKUP($G2021,'Breakdown Log'!$B$3:$E$940,3,FALSE),0)</f>
        <v>0</v>
      </c>
      <c r="P2021" s="2">
        <f t="shared" si="187"/>
        <v>215</v>
      </c>
      <c r="Q2021" s="2">
        <f t="shared" si="188"/>
        <v>365</v>
      </c>
      <c r="R2021" s="38">
        <f t="shared" si="189"/>
        <v>1.6610958904109587</v>
      </c>
      <c r="S2021" s="76">
        <f t="shared" si="190"/>
        <v>2.82</v>
      </c>
      <c r="T2021" s="38">
        <f>2.82/365*N2021+'Breakdown Log'!$H$28*P2021</f>
        <v>0</v>
      </c>
      <c r="U2021" s="78">
        <f>2.82/365*O2021+'Breakdown Log'!$H$28*Q2021</f>
        <v>0</v>
      </c>
    </row>
    <row r="2022" spans="2:21" ht="14.4" customHeight="1" x14ac:dyDescent="0.4">
      <c r="B2022" s="30">
        <f t="shared" si="191"/>
        <v>2021</v>
      </c>
      <c r="C2022" s="2" t="s">
        <v>49</v>
      </c>
      <c r="D2022" s="2" t="s">
        <v>1759</v>
      </c>
      <c r="E2022" s="2">
        <v>1132</v>
      </c>
      <c r="F2022" s="2" t="s">
        <v>1759</v>
      </c>
      <c r="G2022" s="2">
        <v>2349</v>
      </c>
      <c r="H2022" s="2">
        <v>2</v>
      </c>
      <c r="I2022" s="2" t="s">
        <v>134</v>
      </c>
      <c r="J2022" s="31">
        <v>42429</v>
      </c>
      <c r="K2022" s="31">
        <v>44347</v>
      </c>
      <c r="L2022" s="31">
        <v>44926</v>
      </c>
      <c r="M2022" s="2">
        <f t="shared" si="186"/>
        <v>580</v>
      </c>
      <c r="N2022" s="2">
        <f>IFERROR(VLOOKUP($G2022,'Breakdown Log'!$B$3:$E$940,2,FALSE),0)</f>
        <v>0</v>
      </c>
      <c r="O2022" s="2">
        <f>IFERROR(VLOOKUP($G2022,'Breakdown Log'!$B$3:$E$940,3,FALSE),0)</f>
        <v>0</v>
      </c>
      <c r="P2022" s="2">
        <f t="shared" si="187"/>
        <v>215</v>
      </c>
      <c r="Q2022" s="2">
        <f t="shared" si="188"/>
        <v>365</v>
      </c>
      <c r="R2022" s="38">
        <f t="shared" si="189"/>
        <v>1.6610958904109587</v>
      </c>
      <c r="S2022" s="76">
        <f t="shared" si="190"/>
        <v>2.82</v>
      </c>
      <c r="T2022" s="38">
        <f>2.82/365*N2022+'Breakdown Log'!$H$28*P2022</f>
        <v>0</v>
      </c>
      <c r="U2022" s="78">
        <f>2.82/365*O2022+'Breakdown Log'!$H$28*Q2022</f>
        <v>0</v>
      </c>
    </row>
    <row r="2023" spans="2:21" x14ac:dyDescent="0.4">
      <c r="B2023" s="30">
        <f t="shared" si="191"/>
        <v>2022</v>
      </c>
      <c r="C2023" s="2" t="s">
        <v>49</v>
      </c>
      <c r="D2023" s="2" t="s">
        <v>49</v>
      </c>
      <c r="E2023" s="2">
        <v>1116</v>
      </c>
      <c r="F2023" s="2" t="s">
        <v>1756</v>
      </c>
      <c r="G2023" s="2">
        <v>2350</v>
      </c>
      <c r="H2023" s="2">
        <v>7</v>
      </c>
      <c r="I2023" s="2" t="s">
        <v>1761</v>
      </c>
      <c r="J2023" s="31">
        <v>42458</v>
      </c>
      <c r="K2023" s="31">
        <v>44347</v>
      </c>
      <c r="L2023" s="31">
        <v>44926</v>
      </c>
      <c r="M2023" s="2">
        <f t="shared" si="186"/>
        <v>580</v>
      </c>
      <c r="N2023" s="2">
        <f>IFERROR(VLOOKUP($G2023,'Breakdown Log'!$B$3:$E$940,2,FALSE),0)</f>
        <v>0</v>
      </c>
      <c r="O2023" s="2">
        <f>IFERROR(VLOOKUP($G2023,'Breakdown Log'!$B$3:$E$940,3,FALSE),0)</f>
        <v>0</v>
      </c>
      <c r="P2023" s="2">
        <f t="shared" si="187"/>
        <v>215</v>
      </c>
      <c r="Q2023" s="2">
        <f t="shared" si="188"/>
        <v>365</v>
      </c>
      <c r="R2023" s="38">
        <f t="shared" si="189"/>
        <v>1.6610958904109587</v>
      </c>
      <c r="S2023" s="76">
        <f t="shared" si="190"/>
        <v>2.82</v>
      </c>
      <c r="T2023" s="38">
        <f>2.82/365*N2023+'Breakdown Log'!$H$28*P2023</f>
        <v>0</v>
      </c>
      <c r="U2023" s="78">
        <f>2.82/365*O2023+'Breakdown Log'!$H$28*Q2023</f>
        <v>0</v>
      </c>
    </row>
    <row r="2024" spans="2:21" ht="14.4" customHeight="1" x14ac:dyDescent="0.4">
      <c r="B2024" s="30">
        <f t="shared" si="191"/>
        <v>2023</v>
      </c>
      <c r="C2024" s="2" t="s">
        <v>49</v>
      </c>
      <c r="D2024" s="2" t="s">
        <v>49</v>
      </c>
      <c r="E2024" s="2">
        <v>1116</v>
      </c>
      <c r="F2024" s="2" t="s">
        <v>1756</v>
      </c>
      <c r="G2024" s="2">
        <v>2351</v>
      </c>
      <c r="H2024" s="2">
        <v>8</v>
      </c>
      <c r="I2024" s="2" t="s">
        <v>1762</v>
      </c>
      <c r="J2024" s="31">
        <v>42457</v>
      </c>
      <c r="K2024" s="31">
        <v>44347</v>
      </c>
      <c r="L2024" s="31">
        <v>44926</v>
      </c>
      <c r="M2024" s="2">
        <f t="shared" si="186"/>
        <v>580</v>
      </c>
      <c r="N2024" s="2">
        <f>IFERROR(VLOOKUP($G2024,'Breakdown Log'!$B$3:$E$940,2,FALSE),0)</f>
        <v>0</v>
      </c>
      <c r="O2024" s="2">
        <f>IFERROR(VLOOKUP($G2024,'Breakdown Log'!$B$3:$E$940,3,FALSE),0)</f>
        <v>0</v>
      </c>
      <c r="P2024" s="2">
        <f t="shared" si="187"/>
        <v>215</v>
      </c>
      <c r="Q2024" s="2">
        <f t="shared" si="188"/>
        <v>365</v>
      </c>
      <c r="R2024" s="38">
        <f t="shared" si="189"/>
        <v>1.6610958904109587</v>
      </c>
      <c r="S2024" s="76">
        <f t="shared" si="190"/>
        <v>2.82</v>
      </c>
      <c r="T2024" s="38">
        <f>2.82/365*N2024+'Breakdown Log'!$H$28*P2024</f>
        <v>0</v>
      </c>
      <c r="U2024" s="78">
        <f>2.82/365*O2024+'Breakdown Log'!$H$28*Q2024</f>
        <v>0</v>
      </c>
    </row>
    <row r="2025" spans="2:21" ht="14.4" customHeight="1" x14ac:dyDescent="0.4">
      <c r="B2025" s="30">
        <f t="shared" si="191"/>
        <v>2024</v>
      </c>
      <c r="C2025" s="2" t="s">
        <v>49</v>
      </c>
      <c r="D2025" s="2" t="s">
        <v>49</v>
      </c>
      <c r="E2025" s="2">
        <v>1116</v>
      </c>
      <c r="F2025" s="2" t="s">
        <v>1756</v>
      </c>
      <c r="G2025" s="2">
        <v>2352</v>
      </c>
      <c r="H2025" s="2">
        <v>9</v>
      </c>
      <c r="I2025" s="2" t="s">
        <v>1763</v>
      </c>
      <c r="J2025" s="31">
        <v>42457</v>
      </c>
      <c r="K2025" s="31">
        <v>44347</v>
      </c>
      <c r="L2025" s="31">
        <v>44926</v>
      </c>
      <c r="M2025" s="2">
        <f t="shared" si="186"/>
        <v>580</v>
      </c>
      <c r="N2025" s="2">
        <f>IFERROR(VLOOKUP($G2025,'Breakdown Log'!$B$3:$E$940,2,FALSE),0)</f>
        <v>0</v>
      </c>
      <c r="O2025" s="2">
        <f>IFERROR(VLOOKUP($G2025,'Breakdown Log'!$B$3:$E$940,3,FALSE),0)</f>
        <v>0</v>
      </c>
      <c r="P2025" s="2">
        <f t="shared" si="187"/>
        <v>215</v>
      </c>
      <c r="Q2025" s="2">
        <f t="shared" si="188"/>
        <v>365</v>
      </c>
      <c r="R2025" s="38">
        <f t="shared" si="189"/>
        <v>1.6610958904109587</v>
      </c>
      <c r="S2025" s="76">
        <f t="shared" si="190"/>
        <v>2.82</v>
      </c>
      <c r="T2025" s="38">
        <f>2.82/365*N2025+'Breakdown Log'!$H$28*P2025</f>
        <v>0</v>
      </c>
      <c r="U2025" s="78">
        <f>2.82/365*O2025+'Breakdown Log'!$H$28*Q2025</f>
        <v>0</v>
      </c>
    </row>
    <row r="2026" spans="2:21" ht="14.4" customHeight="1" x14ac:dyDescent="0.4">
      <c r="B2026" s="30">
        <f t="shared" si="191"/>
        <v>2025</v>
      </c>
      <c r="C2026" s="2" t="s">
        <v>49</v>
      </c>
      <c r="D2026" s="2" t="s">
        <v>49</v>
      </c>
      <c r="E2026" s="2">
        <v>1116</v>
      </c>
      <c r="F2026" s="2" t="s">
        <v>1756</v>
      </c>
      <c r="G2026" s="2">
        <v>2353</v>
      </c>
      <c r="H2026" s="2">
        <v>10</v>
      </c>
      <c r="I2026" s="2" t="s">
        <v>1764</v>
      </c>
      <c r="J2026" s="31">
        <v>42454</v>
      </c>
      <c r="K2026" s="31">
        <v>44347</v>
      </c>
      <c r="L2026" s="31">
        <v>44926</v>
      </c>
      <c r="M2026" s="2">
        <f t="shared" si="186"/>
        <v>580</v>
      </c>
      <c r="N2026" s="2">
        <f>IFERROR(VLOOKUP($G2026,'Breakdown Log'!$B$3:$E$940,2,FALSE),0)</f>
        <v>0</v>
      </c>
      <c r="O2026" s="2">
        <f>IFERROR(VLOOKUP($G2026,'Breakdown Log'!$B$3:$E$940,3,FALSE),0)</f>
        <v>0</v>
      </c>
      <c r="P2026" s="2">
        <f t="shared" si="187"/>
        <v>215</v>
      </c>
      <c r="Q2026" s="2">
        <f t="shared" si="188"/>
        <v>365</v>
      </c>
      <c r="R2026" s="38">
        <f t="shared" si="189"/>
        <v>1.6610958904109587</v>
      </c>
      <c r="S2026" s="76">
        <f t="shared" si="190"/>
        <v>2.82</v>
      </c>
      <c r="T2026" s="38">
        <f>2.82/365*N2026+'Breakdown Log'!$H$28*P2026</f>
        <v>0</v>
      </c>
      <c r="U2026" s="78">
        <f>2.82/365*O2026+'Breakdown Log'!$H$28*Q2026</f>
        <v>0</v>
      </c>
    </row>
    <row r="2027" spans="2:21" ht="14.4" customHeight="1" x14ac:dyDescent="0.4">
      <c r="B2027" s="30">
        <f t="shared" si="191"/>
        <v>2026</v>
      </c>
      <c r="C2027" s="2" t="s">
        <v>49</v>
      </c>
      <c r="D2027" s="2" t="s">
        <v>49</v>
      </c>
      <c r="E2027" s="2">
        <v>1116</v>
      </c>
      <c r="F2027" s="2" t="s">
        <v>1756</v>
      </c>
      <c r="G2027" s="2">
        <v>2354</v>
      </c>
      <c r="H2027" s="2">
        <v>11</v>
      </c>
      <c r="I2027" s="2" t="s">
        <v>1765</v>
      </c>
      <c r="J2027" s="31">
        <v>42454</v>
      </c>
      <c r="K2027" s="31">
        <v>44347</v>
      </c>
      <c r="L2027" s="31">
        <v>44926</v>
      </c>
      <c r="M2027" s="2">
        <f t="shared" si="186"/>
        <v>580</v>
      </c>
      <c r="N2027" s="2">
        <f>IFERROR(VLOOKUP($G2027,'Breakdown Log'!$B$3:$E$940,2,FALSE),0)</f>
        <v>0</v>
      </c>
      <c r="O2027" s="2">
        <f>IFERROR(VLOOKUP($G2027,'Breakdown Log'!$B$3:$E$940,3,FALSE),0)</f>
        <v>0</v>
      </c>
      <c r="P2027" s="2">
        <f t="shared" si="187"/>
        <v>215</v>
      </c>
      <c r="Q2027" s="2">
        <f t="shared" si="188"/>
        <v>365</v>
      </c>
      <c r="R2027" s="38">
        <f t="shared" si="189"/>
        <v>1.6610958904109587</v>
      </c>
      <c r="S2027" s="76">
        <f t="shared" si="190"/>
        <v>2.82</v>
      </c>
      <c r="T2027" s="38">
        <f>2.82/365*N2027+'Breakdown Log'!$H$28*P2027</f>
        <v>0</v>
      </c>
      <c r="U2027" s="78">
        <f>2.82/365*O2027+'Breakdown Log'!$H$28*Q2027</f>
        <v>0</v>
      </c>
    </row>
    <row r="2028" spans="2:21" x14ac:dyDescent="0.4">
      <c r="B2028" s="30">
        <f t="shared" si="191"/>
        <v>2027</v>
      </c>
      <c r="C2028" s="2" t="s">
        <v>49</v>
      </c>
      <c r="D2028" s="2" t="s">
        <v>49</v>
      </c>
      <c r="E2028" s="2">
        <v>1116</v>
      </c>
      <c r="F2028" s="2" t="s">
        <v>1756</v>
      </c>
      <c r="G2028" s="2">
        <v>2355</v>
      </c>
      <c r="H2028" s="2">
        <v>12</v>
      </c>
      <c r="I2028" s="2" t="s">
        <v>353</v>
      </c>
      <c r="J2028" s="31">
        <v>42456</v>
      </c>
      <c r="K2028" s="31">
        <v>44347</v>
      </c>
      <c r="L2028" s="31">
        <v>44926</v>
      </c>
      <c r="M2028" s="2">
        <f t="shared" si="186"/>
        <v>580</v>
      </c>
      <c r="N2028" s="2">
        <f>IFERROR(VLOOKUP($G2028,'Breakdown Log'!$B$3:$E$940,2,FALSE),0)</f>
        <v>0</v>
      </c>
      <c r="O2028" s="2">
        <f>IFERROR(VLOOKUP($G2028,'Breakdown Log'!$B$3:$E$940,3,FALSE),0)</f>
        <v>191</v>
      </c>
      <c r="P2028" s="2">
        <f t="shared" si="187"/>
        <v>215</v>
      </c>
      <c r="Q2028" s="2">
        <f t="shared" si="188"/>
        <v>174</v>
      </c>
      <c r="R2028" s="38">
        <f t="shared" si="189"/>
        <v>1.6610958904109587</v>
      </c>
      <c r="S2028" s="76">
        <f t="shared" si="190"/>
        <v>2.82</v>
      </c>
      <c r="T2028" s="38">
        <f>2.82/365*N2028+'Breakdown Log'!$H$28*P2028</f>
        <v>0</v>
      </c>
      <c r="U2028" s="78">
        <f>2.82/365*O2028+'Breakdown Log'!$H$28*Q2028</f>
        <v>1.4756712328767121</v>
      </c>
    </row>
    <row r="2029" spans="2:21" x14ac:dyDescent="0.4">
      <c r="B2029" s="30">
        <f t="shared" si="191"/>
        <v>2028</v>
      </c>
      <c r="C2029" s="2" t="s">
        <v>49</v>
      </c>
      <c r="D2029" s="2" t="s">
        <v>49</v>
      </c>
      <c r="E2029" s="2">
        <v>1116</v>
      </c>
      <c r="F2029" s="2" t="s">
        <v>1756</v>
      </c>
      <c r="G2029" s="2">
        <v>2356</v>
      </c>
      <c r="H2029" s="2">
        <v>13</v>
      </c>
      <c r="I2029" s="2" t="s">
        <v>1766</v>
      </c>
      <c r="J2029" s="31">
        <v>42456</v>
      </c>
      <c r="K2029" s="31">
        <v>44347</v>
      </c>
      <c r="L2029" s="31">
        <v>44926</v>
      </c>
      <c r="M2029" s="2">
        <f t="shared" si="186"/>
        <v>580</v>
      </c>
      <c r="N2029" s="2">
        <f>IFERROR(VLOOKUP($G2029,'Breakdown Log'!$B$3:$E$940,2,FALSE),0)</f>
        <v>0</v>
      </c>
      <c r="O2029" s="2">
        <f>IFERROR(VLOOKUP($G2029,'Breakdown Log'!$B$3:$E$940,3,FALSE),0)</f>
        <v>2</v>
      </c>
      <c r="P2029" s="2">
        <f t="shared" si="187"/>
        <v>215</v>
      </c>
      <c r="Q2029" s="2">
        <f t="shared" si="188"/>
        <v>363</v>
      </c>
      <c r="R2029" s="38">
        <f t="shared" si="189"/>
        <v>1.6610958904109587</v>
      </c>
      <c r="S2029" s="76">
        <f t="shared" si="190"/>
        <v>2.82</v>
      </c>
      <c r="T2029" s="38">
        <f>2.82/365*N2029+'Breakdown Log'!$H$28*P2029</f>
        <v>0</v>
      </c>
      <c r="U2029" s="78">
        <f>2.82/365*O2029+'Breakdown Log'!$H$28*Q2029</f>
        <v>1.5452054794520546E-2</v>
      </c>
    </row>
    <row r="2030" spans="2:21" x14ac:dyDescent="0.4">
      <c r="B2030" s="30">
        <f t="shared" si="191"/>
        <v>2029</v>
      </c>
      <c r="C2030" s="2" t="s">
        <v>49</v>
      </c>
      <c r="D2030" s="2" t="s">
        <v>49</v>
      </c>
      <c r="E2030" s="2">
        <v>1116</v>
      </c>
      <c r="F2030" s="2" t="s">
        <v>1756</v>
      </c>
      <c r="G2030" s="2">
        <v>2357</v>
      </c>
      <c r="H2030" s="2">
        <v>14</v>
      </c>
      <c r="I2030" s="2" t="s">
        <v>1767</v>
      </c>
      <c r="J2030" s="31">
        <v>42466</v>
      </c>
      <c r="K2030" s="31">
        <v>44347</v>
      </c>
      <c r="L2030" s="31">
        <v>44926</v>
      </c>
      <c r="M2030" s="2">
        <f t="shared" si="186"/>
        <v>580</v>
      </c>
      <c r="N2030" s="2">
        <f>IFERROR(VLOOKUP($G2030,'Breakdown Log'!$B$3:$E$940,2,FALSE),0)</f>
        <v>0</v>
      </c>
      <c r="O2030" s="2">
        <f>IFERROR(VLOOKUP($G2030,'Breakdown Log'!$B$3:$E$940,3,FALSE),0)</f>
        <v>4</v>
      </c>
      <c r="P2030" s="2">
        <f t="shared" si="187"/>
        <v>215</v>
      </c>
      <c r="Q2030" s="2">
        <f t="shared" si="188"/>
        <v>361</v>
      </c>
      <c r="R2030" s="38">
        <f t="shared" si="189"/>
        <v>1.6610958904109587</v>
      </c>
      <c r="S2030" s="76">
        <f t="shared" si="190"/>
        <v>2.82</v>
      </c>
      <c r="T2030" s="38">
        <f>2.82/365*N2030+'Breakdown Log'!$H$28*P2030</f>
        <v>0</v>
      </c>
      <c r="U2030" s="78">
        <f>2.82/365*O2030+'Breakdown Log'!$H$28*Q2030</f>
        <v>3.0904109589041093E-2</v>
      </c>
    </row>
    <row r="2031" spans="2:21" x14ac:dyDescent="0.4">
      <c r="B2031" s="30">
        <f t="shared" si="191"/>
        <v>2030</v>
      </c>
      <c r="C2031" s="2" t="s">
        <v>49</v>
      </c>
      <c r="D2031" s="2" t="s">
        <v>49</v>
      </c>
      <c r="E2031" s="2">
        <v>1116</v>
      </c>
      <c r="F2031" s="2" t="s">
        <v>1756</v>
      </c>
      <c r="G2031" s="2">
        <v>2358</v>
      </c>
      <c r="H2031" s="2">
        <v>15</v>
      </c>
      <c r="I2031" s="2" t="s">
        <v>1768</v>
      </c>
      <c r="J2031" s="31">
        <v>42454</v>
      </c>
      <c r="K2031" s="31">
        <v>44347</v>
      </c>
      <c r="L2031" s="31">
        <v>44926</v>
      </c>
      <c r="M2031" s="2">
        <f t="shared" si="186"/>
        <v>580</v>
      </c>
      <c r="N2031" s="2">
        <f>IFERROR(VLOOKUP($G2031,'Breakdown Log'!$B$3:$E$940,2,FALSE),0)</f>
        <v>0</v>
      </c>
      <c r="O2031" s="2">
        <f>IFERROR(VLOOKUP($G2031,'Breakdown Log'!$B$3:$E$940,3,FALSE),0)</f>
        <v>2</v>
      </c>
      <c r="P2031" s="2">
        <f t="shared" si="187"/>
        <v>215</v>
      </c>
      <c r="Q2031" s="2">
        <f t="shared" si="188"/>
        <v>363</v>
      </c>
      <c r="R2031" s="38">
        <f t="shared" si="189"/>
        <v>1.6610958904109587</v>
      </c>
      <c r="S2031" s="76">
        <f t="shared" si="190"/>
        <v>2.82</v>
      </c>
      <c r="T2031" s="38">
        <f>2.82/365*N2031+'Breakdown Log'!$H$28*P2031</f>
        <v>0</v>
      </c>
      <c r="U2031" s="78">
        <f>2.82/365*O2031+'Breakdown Log'!$H$28*Q2031</f>
        <v>1.5452054794520546E-2</v>
      </c>
    </row>
    <row r="2032" spans="2:21" ht="14.4" customHeight="1" x14ac:dyDescent="0.4">
      <c r="B2032" s="30">
        <f t="shared" si="191"/>
        <v>2031</v>
      </c>
      <c r="C2032" s="2" t="s">
        <v>49</v>
      </c>
      <c r="D2032" s="2" t="s">
        <v>49</v>
      </c>
      <c r="E2032" s="2">
        <v>1116</v>
      </c>
      <c r="F2032" s="2" t="s">
        <v>1756</v>
      </c>
      <c r="G2032" s="2">
        <v>2359</v>
      </c>
      <c r="H2032" s="2">
        <v>16</v>
      </c>
      <c r="I2032" s="2" t="s">
        <v>1769</v>
      </c>
      <c r="J2032" s="31">
        <v>42458</v>
      </c>
      <c r="K2032" s="31">
        <v>44347</v>
      </c>
      <c r="L2032" s="31">
        <v>44926</v>
      </c>
      <c r="M2032" s="2">
        <f t="shared" si="186"/>
        <v>580</v>
      </c>
      <c r="N2032" s="2">
        <f>IFERROR(VLOOKUP($G2032,'Breakdown Log'!$B$3:$E$940,2,FALSE),0)</f>
        <v>0</v>
      </c>
      <c r="O2032" s="2">
        <f>IFERROR(VLOOKUP($G2032,'Breakdown Log'!$B$3:$E$940,3,FALSE),0)</f>
        <v>0</v>
      </c>
      <c r="P2032" s="2">
        <f t="shared" si="187"/>
        <v>215</v>
      </c>
      <c r="Q2032" s="2">
        <f t="shared" si="188"/>
        <v>365</v>
      </c>
      <c r="R2032" s="38">
        <f t="shared" si="189"/>
        <v>1.6610958904109587</v>
      </c>
      <c r="S2032" s="76">
        <f t="shared" si="190"/>
        <v>2.82</v>
      </c>
      <c r="T2032" s="38">
        <f>2.82/365*N2032+'Breakdown Log'!$H$28*P2032</f>
        <v>0</v>
      </c>
      <c r="U2032" s="78">
        <f>2.82/365*O2032+'Breakdown Log'!$H$28*Q2032</f>
        <v>0</v>
      </c>
    </row>
    <row r="2033" spans="2:21" ht="14.4" customHeight="1" x14ac:dyDescent="0.4">
      <c r="B2033" s="30">
        <f t="shared" si="191"/>
        <v>2032</v>
      </c>
      <c r="C2033" s="2" t="s">
        <v>49</v>
      </c>
      <c r="D2033" s="2" t="s">
        <v>49</v>
      </c>
      <c r="E2033" s="2">
        <v>1116</v>
      </c>
      <c r="F2033" s="2" t="s">
        <v>1756</v>
      </c>
      <c r="G2033" s="2">
        <v>2360</v>
      </c>
      <c r="H2033" s="2">
        <v>17</v>
      </c>
      <c r="I2033" s="2" t="s">
        <v>1770</v>
      </c>
      <c r="J2033" s="31">
        <v>42458</v>
      </c>
      <c r="K2033" s="31">
        <v>44347</v>
      </c>
      <c r="L2033" s="31">
        <v>44926</v>
      </c>
      <c r="M2033" s="2">
        <f t="shared" si="186"/>
        <v>580</v>
      </c>
      <c r="N2033" s="2">
        <f>IFERROR(VLOOKUP($G2033,'Breakdown Log'!$B$3:$E$940,2,FALSE),0)</f>
        <v>0</v>
      </c>
      <c r="O2033" s="2">
        <f>IFERROR(VLOOKUP($G2033,'Breakdown Log'!$B$3:$E$940,3,FALSE),0)</f>
        <v>0</v>
      </c>
      <c r="P2033" s="2">
        <f t="shared" si="187"/>
        <v>215</v>
      </c>
      <c r="Q2033" s="2">
        <f t="shared" si="188"/>
        <v>365</v>
      </c>
      <c r="R2033" s="38">
        <f t="shared" si="189"/>
        <v>1.6610958904109587</v>
      </c>
      <c r="S2033" s="76">
        <f t="shared" si="190"/>
        <v>2.82</v>
      </c>
      <c r="T2033" s="38">
        <f>2.82/365*N2033+'Breakdown Log'!$H$28*P2033</f>
        <v>0</v>
      </c>
      <c r="U2033" s="78">
        <f>2.82/365*O2033+'Breakdown Log'!$H$28*Q2033</f>
        <v>0</v>
      </c>
    </row>
    <row r="2034" spans="2:21" ht="14.4" customHeight="1" x14ac:dyDescent="0.4">
      <c r="B2034" s="30">
        <f t="shared" si="191"/>
        <v>2033</v>
      </c>
      <c r="C2034" s="2" t="s">
        <v>287</v>
      </c>
      <c r="D2034" s="2" t="s">
        <v>623</v>
      </c>
      <c r="E2034" s="2">
        <v>989</v>
      </c>
      <c r="F2034" s="2" t="s">
        <v>623</v>
      </c>
      <c r="G2034" s="2">
        <v>2361</v>
      </c>
      <c r="H2034" s="2">
        <v>41</v>
      </c>
      <c r="I2034" s="2" t="s">
        <v>1771</v>
      </c>
      <c r="J2034" s="31">
        <v>42585</v>
      </c>
      <c r="K2034" s="31">
        <v>44347</v>
      </c>
      <c r="L2034" s="31">
        <v>44926</v>
      </c>
      <c r="M2034" s="2">
        <f t="shared" si="186"/>
        <v>580</v>
      </c>
      <c r="N2034" s="2">
        <f>IFERROR(VLOOKUP($G2034,'Breakdown Log'!$B$3:$E$940,2,FALSE),0)</f>
        <v>0</v>
      </c>
      <c r="O2034" s="2">
        <f>IFERROR(VLOOKUP($G2034,'Breakdown Log'!$B$3:$E$940,3,FALSE),0)</f>
        <v>0</v>
      </c>
      <c r="P2034" s="2">
        <f t="shared" si="187"/>
        <v>215</v>
      </c>
      <c r="Q2034" s="2">
        <f t="shared" si="188"/>
        <v>365</v>
      </c>
      <c r="R2034" s="38">
        <f t="shared" si="189"/>
        <v>1.6610958904109587</v>
      </c>
      <c r="S2034" s="76">
        <f t="shared" si="190"/>
        <v>2.82</v>
      </c>
      <c r="T2034" s="38">
        <f>2.82/365*N2034+'Breakdown Log'!$H$28*P2034</f>
        <v>0</v>
      </c>
      <c r="U2034" s="78">
        <f>2.82/365*O2034+'Breakdown Log'!$H$28*Q2034</f>
        <v>0</v>
      </c>
    </row>
    <row r="2035" spans="2:21" x14ac:dyDescent="0.4">
      <c r="B2035" s="30">
        <f t="shared" si="191"/>
        <v>2034</v>
      </c>
      <c r="C2035" s="2" t="s">
        <v>287</v>
      </c>
      <c r="D2035" s="2" t="s">
        <v>623</v>
      </c>
      <c r="E2035" s="2">
        <v>989</v>
      </c>
      <c r="F2035" s="2" t="s">
        <v>623</v>
      </c>
      <c r="G2035" s="2">
        <v>2362</v>
      </c>
      <c r="H2035" s="2">
        <v>42</v>
      </c>
      <c r="I2035" s="2" t="s">
        <v>1717</v>
      </c>
      <c r="J2035" s="31">
        <v>42585</v>
      </c>
      <c r="K2035" s="31">
        <v>44347</v>
      </c>
      <c r="L2035" s="31">
        <v>44926</v>
      </c>
      <c r="M2035" s="2">
        <f t="shared" si="186"/>
        <v>580</v>
      </c>
      <c r="N2035" s="2">
        <f>IFERROR(VLOOKUP($G2035,'Breakdown Log'!$B$3:$E$940,2,FALSE),0)</f>
        <v>0</v>
      </c>
      <c r="O2035" s="2">
        <f>IFERROR(VLOOKUP($G2035,'Breakdown Log'!$B$3:$E$940,3,FALSE),0)</f>
        <v>0</v>
      </c>
      <c r="P2035" s="2">
        <f t="shared" si="187"/>
        <v>215</v>
      </c>
      <c r="Q2035" s="2">
        <f t="shared" si="188"/>
        <v>365</v>
      </c>
      <c r="R2035" s="38">
        <f t="shared" si="189"/>
        <v>1.6610958904109587</v>
      </c>
      <c r="S2035" s="76">
        <f t="shared" si="190"/>
        <v>2.82</v>
      </c>
      <c r="T2035" s="38">
        <f>2.82/365*N2035+'Breakdown Log'!$H$28*P2035</f>
        <v>0</v>
      </c>
      <c r="U2035" s="78">
        <f>2.82/365*O2035+'Breakdown Log'!$H$28*Q2035</f>
        <v>0</v>
      </c>
    </row>
    <row r="2036" spans="2:21" x14ac:dyDescent="0.4">
      <c r="B2036" s="30">
        <f t="shared" si="191"/>
        <v>2035</v>
      </c>
      <c r="C2036" s="2" t="s">
        <v>287</v>
      </c>
      <c r="D2036" s="2" t="s">
        <v>623</v>
      </c>
      <c r="E2036" s="2">
        <v>989</v>
      </c>
      <c r="F2036" s="2" t="s">
        <v>623</v>
      </c>
      <c r="G2036" s="2">
        <v>2363</v>
      </c>
      <c r="H2036" s="2">
        <v>43</v>
      </c>
      <c r="I2036" s="2" t="s">
        <v>1772</v>
      </c>
      <c r="J2036" s="31">
        <v>42585</v>
      </c>
      <c r="K2036" s="31">
        <v>44347</v>
      </c>
      <c r="L2036" s="31">
        <v>44926</v>
      </c>
      <c r="M2036" s="2">
        <f t="shared" si="186"/>
        <v>580</v>
      </c>
      <c r="N2036" s="2">
        <f>IFERROR(VLOOKUP($G2036,'Breakdown Log'!$B$3:$E$940,2,FALSE),0)</f>
        <v>0</v>
      </c>
      <c r="O2036" s="2">
        <f>IFERROR(VLOOKUP($G2036,'Breakdown Log'!$B$3:$E$940,3,FALSE),0)</f>
        <v>0</v>
      </c>
      <c r="P2036" s="2">
        <f t="shared" si="187"/>
        <v>215</v>
      </c>
      <c r="Q2036" s="2">
        <f t="shared" si="188"/>
        <v>365</v>
      </c>
      <c r="R2036" s="38">
        <f t="shared" si="189"/>
        <v>1.6610958904109587</v>
      </c>
      <c r="S2036" s="76">
        <f t="shared" si="190"/>
        <v>2.82</v>
      </c>
      <c r="T2036" s="38">
        <f>2.82/365*N2036+'Breakdown Log'!$H$28*P2036</f>
        <v>0</v>
      </c>
      <c r="U2036" s="78">
        <f>2.82/365*O2036+'Breakdown Log'!$H$28*Q2036</f>
        <v>0</v>
      </c>
    </row>
    <row r="2037" spans="2:21" x14ac:dyDescent="0.4">
      <c r="B2037" s="30">
        <f t="shared" si="191"/>
        <v>2036</v>
      </c>
      <c r="C2037" s="2" t="s">
        <v>287</v>
      </c>
      <c r="D2037" s="2" t="s">
        <v>623</v>
      </c>
      <c r="E2037" s="2">
        <v>989</v>
      </c>
      <c r="F2037" s="2" t="s">
        <v>623</v>
      </c>
      <c r="G2037" s="2">
        <v>2364</v>
      </c>
      <c r="H2037" s="2">
        <v>44</v>
      </c>
      <c r="I2037" s="2" t="s">
        <v>1773</v>
      </c>
      <c r="J2037" s="31">
        <v>42585</v>
      </c>
      <c r="K2037" s="31">
        <v>44347</v>
      </c>
      <c r="L2037" s="31">
        <v>44926</v>
      </c>
      <c r="M2037" s="2">
        <f t="shared" si="186"/>
        <v>580</v>
      </c>
      <c r="N2037" s="2">
        <f>IFERROR(VLOOKUP($G2037,'Breakdown Log'!$B$3:$E$940,2,FALSE),0)</f>
        <v>0</v>
      </c>
      <c r="O2037" s="2">
        <f>IFERROR(VLOOKUP($G2037,'Breakdown Log'!$B$3:$E$940,3,FALSE),0)</f>
        <v>0</v>
      </c>
      <c r="P2037" s="2">
        <f t="shared" si="187"/>
        <v>215</v>
      </c>
      <c r="Q2037" s="2">
        <f t="shared" si="188"/>
        <v>365</v>
      </c>
      <c r="R2037" s="38">
        <f t="shared" si="189"/>
        <v>1.6610958904109587</v>
      </c>
      <c r="S2037" s="76">
        <f t="shared" si="190"/>
        <v>2.82</v>
      </c>
      <c r="T2037" s="38">
        <f>2.82/365*N2037+'Breakdown Log'!$H$28*P2037</f>
        <v>0</v>
      </c>
      <c r="U2037" s="78">
        <f>2.82/365*O2037+'Breakdown Log'!$H$28*Q2037</f>
        <v>0</v>
      </c>
    </row>
    <row r="2038" spans="2:21" ht="14.4" customHeight="1" x14ac:dyDescent="0.4">
      <c r="B2038" s="30">
        <f t="shared" si="191"/>
        <v>2037</v>
      </c>
      <c r="C2038" s="2" t="s">
        <v>287</v>
      </c>
      <c r="D2038" s="2" t="s">
        <v>623</v>
      </c>
      <c r="E2038" s="2">
        <v>989</v>
      </c>
      <c r="F2038" s="2" t="s">
        <v>623</v>
      </c>
      <c r="G2038" s="2">
        <v>2365</v>
      </c>
      <c r="H2038" s="2">
        <v>45</v>
      </c>
      <c r="I2038" s="2" t="s">
        <v>1774</v>
      </c>
      <c r="J2038" s="31">
        <v>42585</v>
      </c>
      <c r="K2038" s="31">
        <v>44347</v>
      </c>
      <c r="L2038" s="31">
        <v>44926</v>
      </c>
      <c r="M2038" s="2">
        <f t="shared" si="186"/>
        <v>580</v>
      </c>
      <c r="N2038" s="2">
        <f>IFERROR(VLOOKUP($G2038,'Breakdown Log'!$B$3:$E$940,2,FALSE),0)</f>
        <v>0</v>
      </c>
      <c r="O2038" s="2">
        <f>IFERROR(VLOOKUP($G2038,'Breakdown Log'!$B$3:$E$940,3,FALSE),0)</f>
        <v>0</v>
      </c>
      <c r="P2038" s="2">
        <f t="shared" si="187"/>
        <v>215</v>
      </c>
      <c r="Q2038" s="2">
        <f t="shared" si="188"/>
        <v>365</v>
      </c>
      <c r="R2038" s="38">
        <f t="shared" si="189"/>
        <v>1.6610958904109587</v>
      </c>
      <c r="S2038" s="76">
        <f t="shared" si="190"/>
        <v>2.82</v>
      </c>
      <c r="T2038" s="38">
        <f>2.82/365*N2038+'Breakdown Log'!$H$28*P2038</f>
        <v>0</v>
      </c>
      <c r="U2038" s="78">
        <f>2.82/365*O2038+'Breakdown Log'!$H$28*Q2038</f>
        <v>0</v>
      </c>
    </row>
    <row r="2039" spans="2:21" ht="14.4" customHeight="1" x14ac:dyDescent="0.4">
      <c r="B2039" s="30">
        <f t="shared" si="191"/>
        <v>2038</v>
      </c>
      <c r="C2039" s="2" t="s">
        <v>287</v>
      </c>
      <c r="D2039" s="2" t="s">
        <v>623</v>
      </c>
      <c r="E2039" s="2">
        <v>989</v>
      </c>
      <c r="F2039" s="2" t="s">
        <v>623</v>
      </c>
      <c r="G2039" s="2">
        <v>2366</v>
      </c>
      <c r="H2039" s="2">
        <v>46</v>
      </c>
      <c r="I2039" s="2" t="s">
        <v>1775</v>
      </c>
      <c r="J2039" s="31">
        <v>42585</v>
      </c>
      <c r="K2039" s="31">
        <v>44347</v>
      </c>
      <c r="L2039" s="31">
        <v>44926</v>
      </c>
      <c r="M2039" s="2">
        <f t="shared" si="186"/>
        <v>580</v>
      </c>
      <c r="N2039" s="2">
        <f>IFERROR(VLOOKUP($G2039,'Breakdown Log'!$B$3:$E$940,2,FALSE),0)</f>
        <v>0</v>
      </c>
      <c r="O2039" s="2">
        <f>IFERROR(VLOOKUP($G2039,'Breakdown Log'!$B$3:$E$940,3,FALSE),0)</f>
        <v>0</v>
      </c>
      <c r="P2039" s="2">
        <f t="shared" si="187"/>
        <v>215</v>
      </c>
      <c r="Q2039" s="2">
        <f t="shared" si="188"/>
        <v>365</v>
      </c>
      <c r="R2039" s="38">
        <f t="shared" si="189"/>
        <v>1.6610958904109587</v>
      </c>
      <c r="S2039" s="76">
        <f t="shared" si="190"/>
        <v>2.82</v>
      </c>
      <c r="T2039" s="38">
        <f>2.82/365*N2039+'Breakdown Log'!$H$28*P2039</f>
        <v>0</v>
      </c>
      <c r="U2039" s="78">
        <f>2.82/365*O2039+'Breakdown Log'!$H$28*Q2039</f>
        <v>0</v>
      </c>
    </row>
    <row r="2040" spans="2:21" ht="14.4" customHeight="1" x14ac:dyDescent="0.4">
      <c r="B2040" s="30">
        <f t="shared" si="191"/>
        <v>2039</v>
      </c>
      <c r="C2040" s="2" t="s">
        <v>287</v>
      </c>
      <c r="D2040" s="2" t="s">
        <v>623</v>
      </c>
      <c r="E2040" s="2">
        <v>989</v>
      </c>
      <c r="F2040" s="2" t="s">
        <v>623</v>
      </c>
      <c r="G2040" s="2">
        <v>2367</v>
      </c>
      <c r="H2040" s="2">
        <v>47</v>
      </c>
      <c r="I2040" s="2" t="s">
        <v>1776</v>
      </c>
      <c r="J2040" s="31">
        <v>42585</v>
      </c>
      <c r="K2040" s="31">
        <v>44347</v>
      </c>
      <c r="L2040" s="31">
        <v>44926</v>
      </c>
      <c r="M2040" s="2">
        <f t="shared" si="186"/>
        <v>580</v>
      </c>
      <c r="N2040" s="2">
        <f>IFERROR(VLOOKUP($G2040,'Breakdown Log'!$B$3:$E$940,2,FALSE),0)</f>
        <v>0</v>
      </c>
      <c r="O2040" s="2">
        <f>IFERROR(VLOOKUP($G2040,'Breakdown Log'!$B$3:$E$940,3,FALSE),0)</f>
        <v>0</v>
      </c>
      <c r="P2040" s="2">
        <f t="shared" si="187"/>
        <v>215</v>
      </c>
      <c r="Q2040" s="2">
        <f t="shared" si="188"/>
        <v>365</v>
      </c>
      <c r="R2040" s="38">
        <f t="shared" si="189"/>
        <v>1.6610958904109587</v>
      </c>
      <c r="S2040" s="76">
        <f t="shared" si="190"/>
        <v>2.82</v>
      </c>
      <c r="T2040" s="38">
        <f>2.82/365*N2040+'Breakdown Log'!$H$28*P2040</f>
        <v>0</v>
      </c>
      <c r="U2040" s="78">
        <f>2.82/365*O2040+'Breakdown Log'!$H$28*Q2040</f>
        <v>0</v>
      </c>
    </row>
    <row r="2041" spans="2:21" ht="14.4" customHeight="1" x14ac:dyDescent="0.4">
      <c r="B2041" s="30">
        <f t="shared" si="191"/>
        <v>2040</v>
      </c>
      <c r="C2041" s="2" t="s">
        <v>287</v>
      </c>
      <c r="D2041" s="2" t="s">
        <v>623</v>
      </c>
      <c r="E2041" s="2">
        <v>989</v>
      </c>
      <c r="F2041" s="2" t="s">
        <v>623</v>
      </c>
      <c r="G2041" s="2">
        <v>2368</v>
      </c>
      <c r="H2041" s="2">
        <v>48</v>
      </c>
      <c r="I2041" s="2" t="s">
        <v>1777</v>
      </c>
      <c r="J2041" s="31">
        <v>42676</v>
      </c>
      <c r="K2041" s="31">
        <v>44347</v>
      </c>
      <c r="L2041" s="31">
        <v>44926</v>
      </c>
      <c r="M2041" s="2">
        <f t="shared" si="186"/>
        <v>580</v>
      </c>
      <c r="N2041" s="2">
        <f>IFERROR(VLOOKUP($G2041,'Breakdown Log'!$B$3:$E$940,2,FALSE),0)</f>
        <v>0</v>
      </c>
      <c r="O2041" s="2">
        <f>IFERROR(VLOOKUP($G2041,'Breakdown Log'!$B$3:$E$940,3,FALSE),0)</f>
        <v>0</v>
      </c>
      <c r="P2041" s="2">
        <f t="shared" si="187"/>
        <v>215</v>
      </c>
      <c r="Q2041" s="2">
        <f t="shared" si="188"/>
        <v>365</v>
      </c>
      <c r="R2041" s="38">
        <f t="shared" si="189"/>
        <v>1.6610958904109587</v>
      </c>
      <c r="S2041" s="76">
        <f t="shared" si="190"/>
        <v>2.82</v>
      </c>
      <c r="T2041" s="38">
        <f>2.82/365*N2041+'Breakdown Log'!$H$28*P2041</f>
        <v>0</v>
      </c>
      <c r="U2041" s="78">
        <f>2.82/365*O2041+'Breakdown Log'!$H$28*Q2041</f>
        <v>0</v>
      </c>
    </row>
    <row r="2042" spans="2:21" ht="14.4" customHeight="1" x14ac:dyDescent="0.4">
      <c r="B2042" s="30">
        <f t="shared" si="191"/>
        <v>2041</v>
      </c>
      <c r="C2042" s="2" t="s">
        <v>287</v>
      </c>
      <c r="D2042" s="2" t="s">
        <v>623</v>
      </c>
      <c r="E2042" s="2">
        <v>989</v>
      </c>
      <c r="F2042" s="2" t="s">
        <v>623</v>
      </c>
      <c r="G2042" s="2">
        <v>2369</v>
      </c>
      <c r="H2042" s="2">
        <v>49</v>
      </c>
      <c r="I2042" s="2" t="s">
        <v>1778</v>
      </c>
      <c r="J2042" s="31">
        <v>42676</v>
      </c>
      <c r="K2042" s="31">
        <v>44347</v>
      </c>
      <c r="L2042" s="31">
        <v>44926</v>
      </c>
      <c r="M2042" s="2">
        <f t="shared" si="186"/>
        <v>580</v>
      </c>
      <c r="N2042" s="2">
        <f>IFERROR(VLOOKUP($G2042,'Breakdown Log'!$B$3:$E$940,2,FALSE),0)</f>
        <v>0</v>
      </c>
      <c r="O2042" s="2">
        <f>IFERROR(VLOOKUP($G2042,'Breakdown Log'!$B$3:$E$940,3,FALSE),0)</f>
        <v>0</v>
      </c>
      <c r="P2042" s="2">
        <f t="shared" si="187"/>
        <v>215</v>
      </c>
      <c r="Q2042" s="2">
        <f t="shared" si="188"/>
        <v>365</v>
      </c>
      <c r="R2042" s="38">
        <f t="shared" si="189"/>
        <v>1.6610958904109587</v>
      </c>
      <c r="S2042" s="76">
        <f t="shared" si="190"/>
        <v>2.82</v>
      </c>
      <c r="T2042" s="38">
        <f>2.82/365*N2042+'Breakdown Log'!$H$28*P2042</f>
        <v>0</v>
      </c>
      <c r="U2042" s="78">
        <f>2.82/365*O2042+'Breakdown Log'!$H$28*Q2042</f>
        <v>0</v>
      </c>
    </row>
    <row r="2043" spans="2:21" ht="14.4" customHeight="1" x14ac:dyDescent="0.4">
      <c r="B2043" s="30">
        <f t="shared" si="191"/>
        <v>2042</v>
      </c>
      <c r="C2043" s="2" t="s">
        <v>287</v>
      </c>
      <c r="D2043" s="2" t="s">
        <v>623</v>
      </c>
      <c r="E2043" s="2">
        <v>989</v>
      </c>
      <c r="F2043" s="2" t="s">
        <v>623</v>
      </c>
      <c r="G2043" s="2">
        <v>2370</v>
      </c>
      <c r="H2043" s="2">
        <v>50</v>
      </c>
      <c r="I2043" s="2" t="s">
        <v>1779</v>
      </c>
      <c r="J2043" s="31">
        <v>42768</v>
      </c>
      <c r="K2043" s="31">
        <v>44347</v>
      </c>
      <c r="L2043" s="31">
        <v>44926</v>
      </c>
      <c r="M2043" s="2">
        <f t="shared" si="186"/>
        <v>580</v>
      </c>
      <c r="N2043" s="2">
        <f>IFERROR(VLOOKUP($G2043,'Breakdown Log'!$B$3:$E$940,2,FALSE),0)</f>
        <v>0</v>
      </c>
      <c r="O2043" s="2">
        <f>IFERROR(VLOOKUP($G2043,'Breakdown Log'!$B$3:$E$940,3,FALSE),0)</f>
        <v>0</v>
      </c>
      <c r="P2043" s="2">
        <f t="shared" si="187"/>
        <v>215</v>
      </c>
      <c r="Q2043" s="2">
        <f t="shared" si="188"/>
        <v>365</v>
      </c>
      <c r="R2043" s="38">
        <f t="shared" si="189"/>
        <v>1.6610958904109587</v>
      </c>
      <c r="S2043" s="76">
        <f t="shared" si="190"/>
        <v>2.82</v>
      </c>
      <c r="T2043" s="38">
        <f>2.82/365*N2043+'Breakdown Log'!$H$28*P2043</f>
        <v>0</v>
      </c>
      <c r="U2043" s="78">
        <f>2.82/365*O2043+'Breakdown Log'!$H$28*Q2043</f>
        <v>0</v>
      </c>
    </row>
    <row r="2044" spans="2:21" ht="14.4" customHeight="1" x14ac:dyDescent="0.4">
      <c r="B2044" s="30">
        <f t="shared" si="191"/>
        <v>2043</v>
      </c>
      <c r="C2044" s="2" t="s">
        <v>287</v>
      </c>
      <c r="D2044" s="2" t="s">
        <v>623</v>
      </c>
      <c r="E2044" s="2">
        <v>989</v>
      </c>
      <c r="F2044" s="2" t="s">
        <v>623</v>
      </c>
      <c r="G2044" s="2">
        <v>2371</v>
      </c>
      <c r="H2044" s="2">
        <v>51</v>
      </c>
      <c r="I2044" s="2" t="s">
        <v>1780</v>
      </c>
      <c r="J2044" s="31">
        <v>42906</v>
      </c>
      <c r="K2044" s="31">
        <v>44347</v>
      </c>
      <c r="L2044" s="31">
        <v>44926</v>
      </c>
      <c r="M2044" s="2">
        <f t="shared" si="186"/>
        <v>580</v>
      </c>
      <c r="N2044" s="2">
        <f>IFERROR(VLOOKUP($G2044,'Breakdown Log'!$B$3:$E$940,2,FALSE),0)</f>
        <v>0</v>
      </c>
      <c r="O2044" s="2">
        <f>IFERROR(VLOOKUP($G2044,'Breakdown Log'!$B$3:$E$940,3,FALSE),0)</f>
        <v>0</v>
      </c>
      <c r="P2044" s="2">
        <f t="shared" si="187"/>
        <v>215</v>
      </c>
      <c r="Q2044" s="2">
        <f t="shared" si="188"/>
        <v>365</v>
      </c>
      <c r="R2044" s="38">
        <f t="shared" si="189"/>
        <v>1.6610958904109587</v>
      </c>
      <c r="S2044" s="76">
        <f t="shared" si="190"/>
        <v>2.82</v>
      </c>
      <c r="T2044" s="38">
        <f>2.82/365*N2044+'Breakdown Log'!$H$28*P2044</f>
        <v>0</v>
      </c>
      <c r="U2044" s="78">
        <f>2.82/365*O2044+'Breakdown Log'!$H$28*Q2044</f>
        <v>0</v>
      </c>
    </row>
    <row r="2045" spans="2:21" ht="14.4" customHeight="1" x14ac:dyDescent="0.4">
      <c r="B2045" s="30">
        <f t="shared" si="191"/>
        <v>2044</v>
      </c>
      <c r="C2045" s="2" t="s">
        <v>287</v>
      </c>
      <c r="D2045" s="2" t="s">
        <v>623</v>
      </c>
      <c r="E2045" s="2">
        <v>989</v>
      </c>
      <c r="F2045" s="2" t="s">
        <v>623</v>
      </c>
      <c r="G2045" s="2">
        <v>2372</v>
      </c>
      <c r="H2045" s="2">
        <v>52</v>
      </c>
      <c r="I2045" s="2" t="s">
        <v>1781</v>
      </c>
      <c r="J2045" s="31">
        <v>42676</v>
      </c>
      <c r="K2045" s="31">
        <v>44347</v>
      </c>
      <c r="L2045" s="31">
        <v>44926</v>
      </c>
      <c r="M2045" s="2">
        <f t="shared" si="186"/>
        <v>580</v>
      </c>
      <c r="N2045" s="2">
        <f>IFERROR(VLOOKUP($G2045,'Breakdown Log'!$B$3:$E$940,2,FALSE),0)</f>
        <v>0</v>
      </c>
      <c r="O2045" s="2">
        <f>IFERROR(VLOOKUP($G2045,'Breakdown Log'!$B$3:$E$940,3,FALSE),0)</f>
        <v>0</v>
      </c>
      <c r="P2045" s="2">
        <f t="shared" si="187"/>
        <v>215</v>
      </c>
      <c r="Q2045" s="2">
        <f t="shared" si="188"/>
        <v>365</v>
      </c>
      <c r="R2045" s="38">
        <f t="shared" si="189"/>
        <v>1.6610958904109587</v>
      </c>
      <c r="S2045" s="76">
        <f t="shared" si="190"/>
        <v>2.82</v>
      </c>
      <c r="T2045" s="38">
        <f>2.82/365*N2045+'Breakdown Log'!$H$28*P2045</f>
        <v>0</v>
      </c>
      <c r="U2045" s="78">
        <f>2.82/365*O2045+'Breakdown Log'!$H$28*Q2045</f>
        <v>0</v>
      </c>
    </row>
    <row r="2046" spans="2:21" ht="14.4" customHeight="1" x14ac:dyDescent="0.4">
      <c r="B2046" s="30">
        <f t="shared" si="191"/>
        <v>2045</v>
      </c>
      <c r="C2046" s="2" t="s">
        <v>287</v>
      </c>
      <c r="D2046" s="2" t="s">
        <v>623</v>
      </c>
      <c r="E2046" s="2">
        <v>989</v>
      </c>
      <c r="F2046" s="2" t="s">
        <v>623</v>
      </c>
      <c r="G2046" s="2">
        <v>2373</v>
      </c>
      <c r="H2046" s="2">
        <v>53</v>
      </c>
      <c r="I2046" s="2" t="s">
        <v>1782</v>
      </c>
      <c r="J2046" s="31">
        <v>42905</v>
      </c>
      <c r="K2046" s="31">
        <v>44347</v>
      </c>
      <c r="L2046" s="31">
        <v>44926</v>
      </c>
      <c r="M2046" s="2">
        <f t="shared" si="186"/>
        <v>580</v>
      </c>
      <c r="N2046" s="2">
        <f>IFERROR(VLOOKUP($G2046,'Breakdown Log'!$B$3:$E$940,2,FALSE),0)</f>
        <v>0</v>
      </c>
      <c r="O2046" s="2">
        <f>IFERROR(VLOOKUP($G2046,'Breakdown Log'!$B$3:$E$940,3,FALSE),0)</f>
        <v>0</v>
      </c>
      <c r="P2046" s="2">
        <f t="shared" si="187"/>
        <v>215</v>
      </c>
      <c r="Q2046" s="2">
        <f t="shared" si="188"/>
        <v>365</v>
      </c>
      <c r="R2046" s="38">
        <f t="shared" si="189"/>
        <v>1.6610958904109587</v>
      </c>
      <c r="S2046" s="76">
        <f t="shared" si="190"/>
        <v>2.82</v>
      </c>
      <c r="T2046" s="38">
        <f>2.82/365*N2046+'Breakdown Log'!$H$28*P2046</f>
        <v>0</v>
      </c>
      <c r="U2046" s="78">
        <f>2.82/365*O2046+'Breakdown Log'!$H$28*Q2046</f>
        <v>0</v>
      </c>
    </row>
    <row r="2047" spans="2:21" ht="14.4" customHeight="1" x14ac:dyDescent="0.4">
      <c r="B2047" s="30">
        <f t="shared" si="191"/>
        <v>2046</v>
      </c>
      <c r="C2047" s="2" t="s">
        <v>287</v>
      </c>
      <c r="D2047" s="2" t="s">
        <v>623</v>
      </c>
      <c r="E2047" s="2">
        <v>989</v>
      </c>
      <c r="F2047" s="2" t="s">
        <v>623</v>
      </c>
      <c r="G2047" s="2">
        <v>2374</v>
      </c>
      <c r="H2047" s="2">
        <v>54</v>
      </c>
      <c r="I2047" s="2" t="s">
        <v>1783</v>
      </c>
      <c r="J2047" s="31">
        <v>42585</v>
      </c>
      <c r="K2047" s="31">
        <v>44347</v>
      </c>
      <c r="L2047" s="31">
        <v>44926</v>
      </c>
      <c r="M2047" s="2">
        <f t="shared" si="186"/>
        <v>580</v>
      </c>
      <c r="N2047" s="2">
        <f>IFERROR(VLOOKUP($G2047,'Breakdown Log'!$B$3:$E$940,2,FALSE),0)</f>
        <v>0</v>
      </c>
      <c r="O2047" s="2">
        <f>IFERROR(VLOOKUP($G2047,'Breakdown Log'!$B$3:$E$940,3,FALSE),0)</f>
        <v>0</v>
      </c>
      <c r="P2047" s="2">
        <f t="shared" si="187"/>
        <v>215</v>
      </c>
      <c r="Q2047" s="2">
        <f t="shared" si="188"/>
        <v>365</v>
      </c>
      <c r="R2047" s="38">
        <f t="shared" si="189"/>
        <v>1.6610958904109587</v>
      </c>
      <c r="S2047" s="76">
        <f t="shared" si="190"/>
        <v>2.82</v>
      </c>
      <c r="T2047" s="38">
        <f>2.82/365*N2047+'Breakdown Log'!$H$28*P2047</f>
        <v>0</v>
      </c>
      <c r="U2047" s="78">
        <f>2.82/365*O2047+'Breakdown Log'!$H$28*Q2047</f>
        <v>0</v>
      </c>
    </row>
    <row r="2048" spans="2:21" ht="14.4" customHeight="1" x14ac:dyDescent="0.4">
      <c r="B2048" s="30">
        <f t="shared" si="191"/>
        <v>2047</v>
      </c>
      <c r="C2048" s="2" t="s">
        <v>287</v>
      </c>
      <c r="D2048" s="2" t="s">
        <v>623</v>
      </c>
      <c r="E2048" s="2">
        <v>989</v>
      </c>
      <c r="F2048" s="2" t="s">
        <v>623</v>
      </c>
      <c r="G2048" s="2">
        <v>2375</v>
      </c>
      <c r="H2048" s="2">
        <v>55</v>
      </c>
      <c r="I2048" s="2" t="s">
        <v>1784</v>
      </c>
      <c r="J2048" s="31">
        <v>42585</v>
      </c>
      <c r="K2048" s="31">
        <v>44347</v>
      </c>
      <c r="L2048" s="31">
        <v>44926</v>
      </c>
      <c r="M2048" s="2">
        <f t="shared" si="186"/>
        <v>580</v>
      </c>
      <c r="N2048" s="2">
        <f>IFERROR(VLOOKUP($G2048,'Breakdown Log'!$B$3:$E$940,2,FALSE),0)</f>
        <v>0</v>
      </c>
      <c r="O2048" s="2">
        <f>IFERROR(VLOOKUP($G2048,'Breakdown Log'!$B$3:$E$940,3,FALSE),0)</f>
        <v>0</v>
      </c>
      <c r="P2048" s="2">
        <f t="shared" si="187"/>
        <v>215</v>
      </c>
      <c r="Q2048" s="2">
        <f t="shared" si="188"/>
        <v>365</v>
      </c>
      <c r="R2048" s="38">
        <f t="shared" si="189"/>
        <v>1.6610958904109587</v>
      </c>
      <c r="S2048" s="76">
        <f t="shared" si="190"/>
        <v>2.82</v>
      </c>
      <c r="T2048" s="38">
        <f>2.82/365*N2048+'Breakdown Log'!$H$28*P2048</f>
        <v>0</v>
      </c>
      <c r="U2048" s="78">
        <f>2.82/365*O2048+'Breakdown Log'!$H$28*Q2048</f>
        <v>0</v>
      </c>
    </row>
    <row r="2049" spans="2:21" ht="14.4" customHeight="1" x14ac:dyDescent="0.4">
      <c r="B2049" s="30">
        <f t="shared" si="191"/>
        <v>2048</v>
      </c>
      <c r="C2049" s="2" t="s">
        <v>287</v>
      </c>
      <c r="D2049" s="2" t="s">
        <v>623</v>
      </c>
      <c r="E2049" s="2">
        <v>989</v>
      </c>
      <c r="F2049" s="2" t="s">
        <v>623</v>
      </c>
      <c r="G2049" s="2">
        <v>2376</v>
      </c>
      <c r="H2049" s="2">
        <v>56</v>
      </c>
      <c r="I2049" s="2" t="s">
        <v>1785</v>
      </c>
      <c r="J2049" s="31">
        <v>42930</v>
      </c>
      <c r="K2049" s="31">
        <v>44347</v>
      </c>
      <c r="L2049" s="31">
        <v>44926</v>
      </c>
      <c r="M2049" s="2">
        <f t="shared" si="186"/>
        <v>580</v>
      </c>
      <c r="N2049" s="2">
        <f>IFERROR(VLOOKUP($G2049,'Breakdown Log'!$B$3:$E$940,2,FALSE),0)</f>
        <v>0</v>
      </c>
      <c r="O2049" s="2">
        <f>IFERROR(VLOOKUP($G2049,'Breakdown Log'!$B$3:$E$940,3,FALSE),0)</f>
        <v>0</v>
      </c>
      <c r="P2049" s="2">
        <f t="shared" si="187"/>
        <v>215</v>
      </c>
      <c r="Q2049" s="2">
        <f t="shared" si="188"/>
        <v>365</v>
      </c>
      <c r="R2049" s="38">
        <f t="shared" si="189"/>
        <v>1.6610958904109587</v>
      </c>
      <c r="S2049" s="76">
        <f t="shared" si="190"/>
        <v>2.82</v>
      </c>
      <c r="T2049" s="38">
        <f>2.82/365*N2049+'Breakdown Log'!$H$28*P2049</f>
        <v>0</v>
      </c>
      <c r="U2049" s="78">
        <f>2.82/365*O2049+'Breakdown Log'!$H$28*Q2049</f>
        <v>0</v>
      </c>
    </row>
    <row r="2050" spans="2:21" ht="14.4" customHeight="1" x14ac:dyDescent="0.4">
      <c r="B2050" s="30">
        <f t="shared" si="191"/>
        <v>2049</v>
      </c>
      <c r="C2050" s="2" t="s">
        <v>287</v>
      </c>
      <c r="D2050" s="2" t="s">
        <v>623</v>
      </c>
      <c r="E2050" s="2">
        <v>989</v>
      </c>
      <c r="F2050" s="2" t="s">
        <v>623</v>
      </c>
      <c r="G2050" s="2">
        <v>2377</v>
      </c>
      <c r="H2050" s="2">
        <v>57</v>
      </c>
      <c r="I2050" s="2" t="s">
        <v>1786</v>
      </c>
      <c r="J2050" s="31">
        <v>42585</v>
      </c>
      <c r="K2050" s="31">
        <v>44347</v>
      </c>
      <c r="L2050" s="31">
        <v>44926</v>
      </c>
      <c r="M2050" s="2">
        <f t="shared" ref="M2050:M2113" si="192">IFERROR(L2050-K2050+1,0)</f>
        <v>580</v>
      </c>
      <c r="N2050" s="2">
        <f>IFERROR(VLOOKUP($G2050,'Breakdown Log'!$B$3:$E$940,2,FALSE),0)</f>
        <v>0</v>
      </c>
      <c r="O2050" s="2">
        <f>IFERROR(VLOOKUP($G2050,'Breakdown Log'!$B$3:$E$940,3,FALSE),0)</f>
        <v>0</v>
      </c>
      <c r="P2050" s="2">
        <f t="shared" si="187"/>
        <v>215</v>
      </c>
      <c r="Q2050" s="2">
        <f t="shared" si="188"/>
        <v>365</v>
      </c>
      <c r="R2050" s="38">
        <f t="shared" si="189"/>
        <v>1.6610958904109587</v>
      </c>
      <c r="S2050" s="76">
        <f t="shared" si="190"/>
        <v>2.82</v>
      </c>
      <c r="T2050" s="38">
        <f>2.82/365*N2050+'Breakdown Log'!$H$28*P2050</f>
        <v>0</v>
      </c>
      <c r="U2050" s="78">
        <f>2.82/365*O2050+'Breakdown Log'!$H$28*Q2050</f>
        <v>0</v>
      </c>
    </row>
    <row r="2051" spans="2:21" ht="14.4" customHeight="1" x14ac:dyDescent="0.4">
      <c r="B2051" s="30">
        <f t="shared" si="191"/>
        <v>2050</v>
      </c>
      <c r="C2051" s="2" t="s">
        <v>287</v>
      </c>
      <c r="D2051" s="2" t="s">
        <v>623</v>
      </c>
      <c r="E2051" s="2">
        <v>989</v>
      </c>
      <c r="F2051" s="2" t="s">
        <v>623</v>
      </c>
      <c r="G2051" s="2">
        <v>2378</v>
      </c>
      <c r="H2051" s="2">
        <v>58</v>
      </c>
      <c r="I2051" s="2" t="s">
        <v>1787</v>
      </c>
      <c r="J2051" s="31">
        <v>42585</v>
      </c>
      <c r="K2051" s="31">
        <v>44347</v>
      </c>
      <c r="L2051" s="31">
        <v>44926</v>
      </c>
      <c r="M2051" s="2">
        <f t="shared" si="192"/>
        <v>580</v>
      </c>
      <c r="N2051" s="2">
        <f>IFERROR(VLOOKUP($G2051,'Breakdown Log'!$B$3:$E$940,2,FALSE),0)</f>
        <v>0</v>
      </c>
      <c r="O2051" s="2">
        <f>IFERROR(VLOOKUP($G2051,'Breakdown Log'!$B$3:$E$940,3,FALSE),0)</f>
        <v>0</v>
      </c>
      <c r="P2051" s="2">
        <f t="shared" ref="P2051:P2114" si="193">DATE(2021,12,31)-DATE(2021,5,31)+1-N2051</f>
        <v>215</v>
      </c>
      <c r="Q2051" s="2">
        <f t="shared" ref="Q2051:Q2114" si="194">365-O2051</f>
        <v>365</v>
      </c>
      <c r="R2051" s="38">
        <f t="shared" ref="R2051:R2114" si="195">2.82/365*215</f>
        <v>1.6610958904109587</v>
      </c>
      <c r="S2051" s="76">
        <f t="shared" ref="S2051:S2114" si="196">2.82/365*365</f>
        <v>2.82</v>
      </c>
      <c r="T2051" s="38">
        <f>2.82/365*N2051+'Breakdown Log'!$H$28*P2051</f>
        <v>0</v>
      </c>
      <c r="U2051" s="78">
        <f>2.82/365*O2051+'Breakdown Log'!$H$28*Q2051</f>
        <v>0</v>
      </c>
    </row>
    <row r="2052" spans="2:21" ht="14.4" customHeight="1" x14ac:dyDescent="0.4">
      <c r="B2052" s="30">
        <f t="shared" ref="B2052:B2115" si="197">B2051+1</f>
        <v>2051</v>
      </c>
      <c r="C2052" s="2" t="s">
        <v>287</v>
      </c>
      <c r="D2052" s="2" t="s">
        <v>1788</v>
      </c>
      <c r="E2052" s="2">
        <v>1002</v>
      </c>
      <c r="F2052" s="2" t="s">
        <v>1788</v>
      </c>
      <c r="G2052" s="2">
        <v>2379</v>
      </c>
      <c r="H2052" s="2">
        <v>1</v>
      </c>
      <c r="I2052" s="2" t="s">
        <v>1789</v>
      </c>
      <c r="J2052" s="31">
        <v>42557</v>
      </c>
      <c r="K2052" s="31">
        <v>44347</v>
      </c>
      <c r="L2052" s="31">
        <v>44926</v>
      </c>
      <c r="M2052" s="2">
        <f t="shared" si="192"/>
        <v>580</v>
      </c>
      <c r="N2052" s="2">
        <f>IFERROR(VLOOKUP($G2052,'Breakdown Log'!$B$3:$E$940,2,FALSE),0)</f>
        <v>0</v>
      </c>
      <c r="O2052" s="2">
        <f>IFERROR(VLOOKUP($G2052,'Breakdown Log'!$B$3:$E$940,3,FALSE),0)</f>
        <v>0</v>
      </c>
      <c r="P2052" s="2">
        <f t="shared" si="193"/>
        <v>215</v>
      </c>
      <c r="Q2052" s="2">
        <f t="shared" si="194"/>
        <v>365</v>
      </c>
      <c r="R2052" s="38">
        <f t="shared" si="195"/>
        <v>1.6610958904109587</v>
      </c>
      <c r="S2052" s="76">
        <f t="shared" si="196"/>
        <v>2.82</v>
      </c>
      <c r="T2052" s="38">
        <f>2.82/365*N2052+'Breakdown Log'!$H$28*P2052</f>
        <v>0</v>
      </c>
      <c r="U2052" s="78">
        <f>2.82/365*O2052+'Breakdown Log'!$H$28*Q2052</f>
        <v>0</v>
      </c>
    </row>
    <row r="2053" spans="2:21" ht="14.4" customHeight="1" x14ac:dyDescent="0.4">
      <c r="B2053" s="30">
        <f t="shared" si="197"/>
        <v>2052</v>
      </c>
      <c r="C2053" s="2" t="s">
        <v>287</v>
      </c>
      <c r="D2053" s="2" t="s">
        <v>623</v>
      </c>
      <c r="E2053" s="2">
        <v>989</v>
      </c>
      <c r="F2053" s="2" t="s">
        <v>623</v>
      </c>
      <c r="G2053" s="2">
        <v>2380</v>
      </c>
      <c r="H2053" s="2">
        <v>79</v>
      </c>
      <c r="I2053" s="2" t="s">
        <v>1790</v>
      </c>
      <c r="J2053" s="31">
        <v>42598</v>
      </c>
      <c r="K2053" s="31">
        <v>44347</v>
      </c>
      <c r="L2053" s="31">
        <v>44926</v>
      </c>
      <c r="M2053" s="2">
        <f t="shared" si="192"/>
        <v>580</v>
      </c>
      <c r="N2053" s="2">
        <f>IFERROR(VLOOKUP($G2053,'Breakdown Log'!$B$3:$E$940,2,FALSE),0)</f>
        <v>0</v>
      </c>
      <c r="O2053" s="2">
        <f>IFERROR(VLOOKUP($G2053,'Breakdown Log'!$B$3:$E$940,3,FALSE),0)</f>
        <v>0</v>
      </c>
      <c r="P2053" s="2">
        <f t="shared" si="193"/>
        <v>215</v>
      </c>
      <c r="Q2053" s="2">
        <f t="shared" si="194"/>
        <v>365</v>
      </c>
      <c r="R2053" s="38">
        <f t="shared" si="195"/>
        <v>1.6610958904109587</v>
      </c>
      <c r="S2053" s="76">
        <f t="shared" si="196"/>
        <v>2.82</v>
      </c>
      <c r="T2053" s="38">
        <f>2.82/365*N2053+'Breakdown Log'!$H$28*P2053</f>
        <v>0</v>
      </c>
      <c r="U2053" s="78">
        <f>2.82/365*O2053+'Breakdown Log'!$H$28*Q2053</f>
        <v>0</v>
      </c>
    </row>
    <row r="2054" spans="2:21" ht="14.4" customHeight="1" x14ac:dyDescent="0.4">
      <c r="B2054" s="30">
        <f t="shared" si="197"/>
        <v>2053</v>
      </c>
      <c r="C2054" s="2" t="s">
        <v>287</v>
      </c>
      <c r="D2054" s="2" t="s">
        <v>1788</v>
      </c>
      <c r="E2054" s="2">
        <v>1002</v>
      </c>
      <c r="F2054" s="2" t="s">
        <v>1788</v>
      </c>
      <c r="G2054" s="2">
        <v>2381</v>
      </c>
      <c r="H2054" s="2">
        <v>3</v>
      </c>
      <c r="I2054" s="2" t="s">
        <v>1791</v>
      </c>
      <c r="J2054" s="31">
        <v>42557</v>
      </c>
      <c r="K2054" s="31">
        <v>44347</v>
      </c>
      <c r="L2054" s="31">
        <v>44926</v>
      </c>
      <c r="M2054" s="2">
        <f t="shared" si="192"/>
        <v>580</v>
      </c>
      <c r="N2054" s="2">
        <f>IFERROR(VLOOKUP($G2054,'Breakdown Log'!$B$3:$E$940,2,FALSE),0)</f>
        <v>0</v>
      </c>
      <c r="O2054" s="2">
        <f>IFERROR(VLOOKUP($G2054,'Breakdown Log'!$B$3:$E$940,3,FALSE),0)</f>
        <v>0</v>
      </c>
      <c r="P2054" s="2">
        <f t="shared" si="193"/>
        <v>215</v>
      </c>
      <c r="Q2054" s="2">
        <f t="shared" si="194"/>
        <v>365</v>
      </c>
      <c r="R2054" s="38">
        <f t="shared" si="195"/>
        <v>1.6610958904109587</v>
      </c>
      <c r="S2054" s="76">
        <f t="shared" si="196"/>
        <v>2.82</v>
      </c>
      <c r="T2054" s="38">
        <f>2.82/365*N2054+'Breakdown Log'!$H$28*P2054</f>
        <v>0</v>
      </c>
      <c r="U2054" s="78">
        <f>2.82/365*O2054+'Breakdown Log'!$H$28*Q2054</f>
        <v>0</v>
      </c>
    </row>
    <row r="2055" spans="2:21" ht="14.4" customHeight="1" x14ac:dyDescent="0.4">
      <c r="B2055" s="30">
        <f t="shared" si="197"/>
        <v>2054</v>
      </c>
      <c r="C2055" s="2" t="s">
        <v>287</v>
      </c>
      <c r="D2055" s="2" t="s">
        <v>1788</v>
      </c>
      <c r="E2055" s="2">
        <v>1002</v>
      </c>
      <c r="F2055" s="2" t="s">
        <v>1788</v>
      </c>
      <c r="G2055" s="2">
        <v>2382</v>
      </c>
      <c r="H2055" s="2">
        <v>4</v>
      </c>
      <c r="I2055" s="2" t="s">
        <v>1792</v>
      </c>
      <c r="J2055" s="31">
        <v>42557</v>
      </c>
      <c r="K2055" s="31">
        <v>44347</v>
      </c>
      <c r="L2055" s="31">
        <v>44926</v>
      </c>
      <c r="M2055" s="2">
        <f t="shared" si="192"/>
        <v>580</v>
      </c>
      <c r="N2055" s="2">
        <f>IFERROR(VLOOKUP($G2055,'Breakdown Log'!$B$3:$E$940,2,FALSE),0)</f>
        <v>0</v>
      </c>
      <c r="O2055" s="2">
        <f>IFERROR(VLOOKUP($G2055,'Breakdown Log'!$B$3:$E$940,3,FALSE),0)</f>
        <v>0</v>
      </c>
      <c r="P2055" s="2">
        <f t="shared" si="193"/>
        <v>215</v>
      </c>
      <c r="Q2055" s="2">
        <f t="shared" si="194"/>
        <v>365</v>
      </c>
      <c r="R2055" s="38">
        <f t="shared" si="195"/>
        <v>1.6610958904109587</v>
      </c>
      <c r="S2055" s="76">
        <f t="shared" si="196"/>
        <v>2.82</v>
      </c>
      <c r="T2055" s="38">
        <f>2.82/365*N2055+'Breakdown Log'!$H$28*P2055</f>
        <v>0</v>
      </c>
      <c r="U2055" s="78">
        <f>2.82/365*O2055+'Breakdown Log'!$H$28*Q2055</f>
        <v>0</v>
      </c>
    </row>
    <row r="2056" spans="2:21" ht="14.4" customHeight="1" x14ac:dyDescent="0.4">
      <c r="B2056" s="30">
        <f t="shared" si="197"/>
        <v>2055</v>
      </c>
      <c r="C2056" s="2" t="s">
        <v>287</v>
      </c>
      <c r="D2056" s="2" t="s">
        <v>1788</v>
      </c>
      <c r="E2056" s="2">
        <v>1002</v>
      </c>
      <c r="F2056" s="2" t="s">
        <v>1788</v>
      </c>
      <c r="G2056" s="2">
        <v>2383</v>
      </c>
      <c r="H2056" s="2">
        <v>5</v>
      </c>
      <c r="I2056" s="2" t="s">
        <v>9</v>
      </c>
      <c r="J2056" s="31">
        <v>42557</v>
      </c>
      <c r="K2056" s="31">
        <v>44347</v>
      </c>
      <c r="L2056" s="31">
        <v>44926</v>
      </c>
      <c r="M2056" s="2">
        <f t="shared" si="192"/>
        <v>580</v>
      </c>
      <c r="N2056" s="2">
        <f>IFERROR(VLOOKUP($G2056,'Breakdown Log'!$B$3:$E$940,2,FALSE),0)</f>
        <v>0</v>
      </c>
      <c r="O2056" s="2">
        <f>IFERROR(VLOOKUP($G2056,'Breakdown Log'!$B$3:$E$940,3,FALSE),0)</f>
        <v>0</v>
      </c>
      <c r="P2056" s="2">
        <f t="shared" si="193"/>
        <v>215</v>
      </c>
      <c r="Q2056" s="2">
        <f t="shared" si="194"/>
        <v>365</v>
      </c>
      <c r="R2056" s="38">
        <f t="shared" si="195"/>
        <v>1.6610958904109587</v>
      </c>
      <c r="S2056" s="76">
        <f t="shared" si="196"/>
        <v>2.82</v>
      </c>
      <c r="T2056" s="38">
        <f>2.82/365*N2056+'Breakdown Log'!$H$28*P2056</f>
        <v>0</v>
      </c>
      <c r="U2056" s="78">
        <f>2.82/365*O2056+'Breakdown Log'!$H$28*Q2056</f>
        <v>0</v>
      </c>
    </row>
    <row r="2057" spans="2:21" x14ac:dyDescent="0.4">
      <c r="B2057" s="30">
        <f t="shared" si="197"/>
        <v>2056</v>
      </c>
      <c r="C2057" s="2" t="s">
        <v>287</v>
      </c>
      <c r="D2057" s="2" t="s">
        <v>1788</v>
      </c>
      <c r="E2057" s="2">
        <v>1002</v>
      </c>
      <c r="F2057" s="2" t="s">
        <v>1788</v>
      </c>
      <c r="G2057" s="2">
        <v>2384</v>
      </c>
      <c r="H2057" s="2">
        <v>6</v>
      </c>
      <c r="I2057" s="2" t="s">
        <v>1793</v>
      </c>
      <c r="J2057" s="31">
        <v>42557</v>
      </c>
      <c r="K2057" s="31">
        <v>44347</v>
      </c>
      <c r="L2057" s="31">
        <v>44926</v>
      </c>
      <c r="M2057" s="2">
        <f t="shared" si="192"/>
        <v>580</v>
      </c>
      <c r="N2057" s="2">
        <f>IFERROR(VLOOKUP($G2057,'Breakdown Log'!$B$3:$E$940,2,FALSE),0)</f>
        <v>215</v>
      </c>
      <c r="O2057" s="2">
        <f>IFERROR(VLOOKUP($G2057,'Breakdown Log'!$B$3:$E$940,3,FALSE),0)</f>
        <v>365</v>
      </c>
      <c r="P2057" s="2">
        <f t="shared" si="193"/>
        <v>0</v>
      </c>
      <c r="Q2057" s="2">
        <f t="shared" si="194"/>
        <v>0</v>
      </c>
      <c r="R2057" s="38">
        <f t="shared" si="195"/>
        <v>1.6610958904109587</v>
      </c>
      <c r="S2057" s="76">
        <f t="shared" si="196"/>
        <v>2.82</v>
      </c>
      <c r="T2057" s="38">
        <f>2.82/365*N2057+'Breakdown Log'!$H$28*P2057</f>
        <v>1.6610958904109587</v>
      </c>
      <c r="U2057" s="78">
        <f>2.82/365*O2057+'Breakdown Log'!$H$28*Q2057</f>
        <v>2.82</v>
      </c>
    </row>
    <row r="2058" spans="2:21" x14ac:dyDescent="0.4">
      <c r="B2058" s="30">
        <f t="shared" si="197"/>
        <v>2057</v>
      </c>
      <c r="C2058" s="2" t="s">
        <v>287</v>
      </c>
      <c r="D2058" s="2" t="s">
        <v>1788</v>
      </c>
      <c r="E2058" s="2">
        <v>1002</v>
      </c>
      <c r="F2058" s="2" t="s">
        <v>1788</v>
      </c>
      <c r="G2058" s="2">
        <v>2385</v>
      </c>
      <c r="H2058" s="2">
        <v>7</v>
      </c>
      <c r="I2058" s="2" t="s">
        <v>1794</v>
      </c>
      <c r="J2058" s="31">
        <v>42557</v>
      </c>
      <c r="K2058" s="31">
        <v>44347</v>
      </c>
      <c r="L2058" s="31">
        <v>44926</v>
      </c>
      <c r="M2058" s="2">
        <f t="shared" si="192"/>
        <v>580</v>
      </c>
      <c r="N2058" s="2">
        <f>IFERROR(VLOOKUP($G2058,'Breakdown Log'!$B$3:$E$940,2,FALSE),0)</f>
        <v>0</v>
      </c>
      <c r="O2058" s="2">
        <f>IFERROR(VLOOKUP($G2058,'Breakdown Log'!$B$3:$E$940,3,FALSE),0)</f>
        <v>2</v>
      </c>
      <c r="P2058" s="2">
        <f t="shared" si="193"/>
        <v>215</v>
      </c>
      <c r="Q2058" s="2">
        <f t="shared" si="194"/>
        <v>363</v>
      </c>
      <c r="R2058" s="38">
        <f t="shared" si="195"/>
        <v>1.6610958904109587</v>
      </c>
      <c r="S2058" s="76">
        <f t="shared" si="196"/>
        <v>2.82</v>
      </c>
      <c r="T2058" s="38">
        <f>2.82/365*N2058+'Breakdown Log'!$H$28*P2058</f>
        <v>0</v>
      </c>
      <c r="U2058" s="78">
        <f>2.82/365*O2058+'Breakdown Log'!$H$28*Q2058</f>
        <v>1.5452054794520546E-2</v>
      </c>
    </row>
    <row r="2059" spans="2:21" x14ac:dyDescent="0.4">
      <c r="B2059" s="30">
        <f t="shared" si="197"/>
        <v>2058</v>
      </c>
      <c r="C2059" s="2" t="s">
        <v>287</v>
      </c>
      <c r="D2059" s="2" t="s">
        <v>1788</v>
      </c>
      <c r="E2059" s="2">
        <v>1002</v>
      </c>
      <c r="F2059" s="2" t="s">
        <v>1788</v>
      </c>
      <c r="G2059" s="2">
        <v>2386</v>
      </c>
      <c r="H2059" s="2">
        <v>8</v>
      </c>
      <c r="I2059" s="2" t="s">
        <v>1795</v>
      </c>
      <c r="J2059" s="31">
        <v>42552</v>
      </c>
      <c r="K2059" s="31">
        <v>44347</v>
      </c>
      <c r="L2059" s="31">
        <v>44926</v>
      </c>
      <c r="M2059" s="2">
        <f t="shared" si="192"/>
        <v>580</v>
      </c>
      <c r="N2059" s="2">
        <f>IFERROR(VLOOKUP($G2059,'Breakdown Log'!$B$3:$E$940,2,FALSE),0)</f>
        <v>0</v>
      </c>
      <c r="O2059" s="2">
        <f>IFERROR(VLOOKUP($G2059,'Breakdown Log'!$B$3:$E$940,3,FALSE),0)</f>
        <v>0</v>
      </c>
      <c r="P2059" s="2">
        <f t="shared" si="193"/>
        <v>215</v>
      </c>
      <c r="Q2059" s="2">
        <f t="shared" si="194"/>
        <v>365</v>
      </c>
      <c r="R2059" s="38">
        <f t="shared" si="195"/>
        <v>1.6610958904109587</v>
      </c>
      <c r="S2059" s="76">
        <f t="shared" si="196"/>
        <v>2.82</v>
      </c>
      <c r="T2059" s="38">
        <f>2.82/365*N2059+'Breakdown Log'!$H$28*P2059</f>
        <v>0</v>
      </c>
      <c r="U2059" s="78">
        <f>2.82/365*O2059+'Breakdown Log'!$H$28*Q2059</f>
        <v>0</v>
      </c>
    </row>
    <row r="2060" spans="2:21" x14ac:dyDescent="0.4">
      <c r="B2060" s="30">
        <f t="shared" si="197"/>
        <v>2059</v>
      </c>
      <c r="C2060" s="2" t="s">
        <v>287</v>
      </c>
      <c r="D2060" s="2" t="s">
        <v>1788</v>
      </c>
      <c r="E2060" s="2">
        <v>1002</v>
      </c>
      <c r="F2060" s="2" t="s">
        <v>1788</v>
      </c>
      <c r="G2060" s="2">
        <v>2387</v>
      </c>
      <c r="H2060" s="2">
        <v>9</v>
      </c>
      <c r="I2060" s="2" t="s">
        <v>1796</v>
      </c>
      <c r="J2060" s="31">
        <v>42552</v>
      </c>
      <c r="K2060" s="31">
        <v>44347</v>
      </c>
      <c r="L2060" s="31">
        <v>44926</v>
      </c>
      <c r="M2060" s="2">
        <f t="shared" si="192"/>
        <v>580</v>
      </c>
      <c r="N2060" s="2">
        <f>IFERROR(VLOOKUP($G2060,'Breakdown Log'!$B$3:$E$940,2,FALSE),0)</f>
        <v>0</v>
      </c>
      <c r="O2060" s="2">
        <f>IFERROR(VLOOKUP($G2060,'Breakdown Log'!$B$3:$E$940,3,FALSE),0)</f>
        <v>0</v>
      </c>
      <c r="P2060" s="2">
        <f t="shared" si="193"/>
        <v>215</v>
      </c>
      <c r="Q2060" s="2">
        <f t="shared" si="194"/>
        <v>365</v>
      </c>
      <c r="R2060" s="38">
        <f t="shared" si="195"/>
        <v>1.6610958904109587</v>
      </c>
      <c r="S2060" s="76">
        <f t="shared" si="196"/>
        <v>2.82</v>
      </c>
      <c r="T2060" s="38">
        <f>2.82/365*N2060+'Breakdown Log'!$H$28*P2060</f>
        <v>0</v>
      </c>
      <c r="U2060" s="78">
        <f>2.82/365*O2060+'Breakdown Log'!$H$28*Q2060</f>
        <v>0</v>
      </c>
    </row>
    <row r="2061" spans="2:21" x14ac:dyDescent="0.4">
      <c r="B2061" s="30">
        <f t="shared" si="197"/>
        <v>2060</v>
      </c>
      <c r="C2061" s="2" t="s">
        <v>287</v>
      </c>
      <c r="D2061" s="2" t="s">
        <v>623</v>
      </c>
      <c r="E2061" s="2">
        <v>989</v>
      </c>
      <c r="F2061" s="2" t="s">
        <v>623</v>
      </c>
      <c r="G2061" s="2">
        <v>2388</v>
      </c>
      <c r="H2061" s="2">
        <v>80</v>
      </c>
      <c r="I2061" s="2" t="s">
        <v>1797</v>
      </c>
      <c r="J2061" s="31">
        <v>42598</v>
      </c>
      <c r="K2061" s="31">
        <v>44347</v>
      </c>
      <c r="L2061" s="31">
        <v>44926</v>
      </c>
      <c r="M2061" s="2">
        <f t="shared" si="192"/>
        <v>580</v>
      </c>
      <c r="N2061" s="2">
        <f>IFERROR(VLOOKUP($G2061,'Breakdown Log'!$B$3:$E$940,2,FALSE),0)</f>
        <v>0</v>
      </c>
      <c r="O2061" s="2">
        <f>IFERROR(VLOOKUP($G2061,'Breakdown Log'!$B$3:$E$940,3,FALSE),0)</f>
        <v>0</v>
      </c>
      <c r="P2061" s="2">
        <f t="shared" si="193"/>
        <v>215</v>
      </c>
      <c r="Q2061" s="2">
        <f t="shared" si="194"/>
        <v>365</v>
      </c>
      <c r="R2061" s="38">
        <f t="shared" si="195"/>
        <v>1.6610958904109587</v>
      </c>
      <c r="S2061" s="76">
        <f t="shared" si="196"/>
        <v>2.82</v>
      </c>
      <c r="T2061" s="38">
        <f>2.82/365*N2061+'Breakdown Log'!$H$28*P2061</f>
        <v>0</v>
      </c>
      <c r="U2061" s="78">
        <f>2.82/365*O2061+'Breakdown Log'!$H$28*Q2061</f>
        <v>0</v>
      </c>
    </row>
    <row r="2062" spans="2:21" x14ac:dyDescent="0.4">
      <c r="B2062" s="30">
        <f t="shared" si="197"/>
        <v>2061</v>
      </c>
      <c r="C2062" s="2" t="s">
        <v>287</v>
      </c>
      <c r="D2062" s="2" t="s">
        <v>1788</v>
      </c>
      <c r="E2062" s="2">
        <v>1002</v>
      </c>
      <c r="F2062" s="2" t="s">
        <v>1788</v>
      </c>
      <c r="G2062" s="2">
        <v>2389</v>
      </c>
      <c r="H2062" s="2">
        <v>11</v>
      </c>
      <c r="I2062" s="2" t="s">
        <v>1798</v>
      </c>
      <c r="J2062" s="31">
        <v>42552</v>
      </c>
      <c r="K2062" s="31">
        <v>44347</v>
      </c>
      <c r="L2062" s="31">
        <v>44926</v>
      </c>
      <c r="M2062" s="2">
        <f t="shared" si="192"/>
        <v>580</v>
      </c>
      <c r="N2062" s="2">
        <f>IFERROR(VLOOKUP($G2062,'Breakdown Log'!$B$3:$E$940,2,FALSE),0)</f>
        <v>0</v>
      </c>
      <c r="O2062" s="2">
        <f>IFERROR(VLOOKUP($G2062,'Breakdown Log'!$B$3:$E$940,3,FALSE),0)</f>
        <v>0</v>
      </c>
      <c r="P2062" s="2">
        <f t="shared" si="193"/>
        <v>215</v>
      </c>
      <c r="Q2062" s="2">
        <f t="shared" si="194"/>
        <v>365</v>
      </c>
      <c r="R2062" s="38">
        <f t="shared" si="195"/>
        <v>1.6610958904109587</v>
      </c>
      <c r="S2062" s="76">
        <f t="shared" si="196"/>
        <v>2.82</v>
      </c>
      <c r="T2062" s="38">
        <f>2.82/365*N2062+'Breakdown Log'!$H$28*P2062</f>
        <v>0</v>
      </c>
      <c r="U2062" s="78">
        <f>2.82/365*O2062+'Breakdown Log'!$H$28*Q2062</f>
        <v>0</v>
      </c>
    </row>
    <row r="2063" spans="2:21" x14ac:dyDescent="0.4">
      <c r="B2063" s="30">
        <f t="shared" si="197"/>
        <v>2062</v>
      </c>
      <c r="C2063" s="2" t="s">
        <v>287</v>
      </c>
      <c r="D2063" s="2" t="s">
        <v>1788</v>
      </c>
      <c r="E2063" s="2">
        <v>1002</v>
      </c>
      <c r="F2063" s="2" t="s">
        <v>1788</v>
      </c>
      <c r="G2063" s="2">
        <v>2390</v>
      </c>
      <c r="H2063" s="2">
        <v>12</v>
      </c>
      <c r="I2063" s="2" t="s">
        <v>1799</v>
      </c>
      <c r="J2063" s="31">
        <v>42552</v>
      </c>
      <c r="K2063" s="31">
        <v>44347</v>
      </c>
      <c r="L2063" s="31">
        <v>44926</v>
      </c>
      <c r="M2063" s="2">
        <f t="shared" si="192"/>
        <v>580</v>
      </c>
      <c r="N2063" s="2">
        <f>IFERROR(VLOOKUP($G2063,'Breakdown Log'!$B$3:$E$940,2,FALSE),0)</f>
        <v>0</v>
      </c>
      <c r="O2063" s="2">
        <f>IFERROR(VLOOKUP($G2063,'Breakdown Log'!$B$3:$E$940,3,FALSE),0)</f>
        <v>0</v>
      </c>
      <c r="P2063" s="2">
        <f t="shared" si="193"/>
        <v>215</v>
      </c>
      <c r="Q2063" s="2">
        <f t="shared" si="194"/>
        <v>365</v>
      </c>
      <c r="R2063" s="38">
        <f t="shared" si="195"/>
        <v>1.6610958904109587</v>
      </c>
      <c r="S2063" s="76">
        <f t="shared" si="196"/>
        <v>2.82</v>
      </c>
      <c r="T2063" s="38">
        <f>2.82/365*N2063+'Breakdown Log'!$H$28*P2063</f>
        <v>0</v>
      </c>
      <c r="U2063" s="78">
        <f>2.82/365*O2063+'Breakdown Log'!$H$28*Q2063</f>
        <v>0</v>
      </c>
    </row>
    <row r="2064" spans="2:21" x14ac:dyDescent="0.4">
      <c r="B2064" s="30">
        <f t="shared" si="197"/>
        <v>2063</v>
      </c>
      <c r="C2064" s="2" t="s">
        <v>287</v>
      </c>
      <c r="D2064" s="2" t="s">
        <v>1788</v>
      </c>
      <c r="E2064" s="2">
        <v>1002</v>
      </c>
      <c r="F2064" s="2" t="s">
        <v>1788</v>
      </c>
      <c r="G2064" s="2">
        <v>2391</v>
      </c>
      <c r="H2064" s="2">
        <v>13</v>
      </c>
      <c r="I2064" s="2" t="s">
        <v>1800</v>
      </c>
      <c r="J2064" s="31">
        <v>42552</v>
      </c>
      <c r="K2064" s="31">
        <v>44347</v>
      </c>
      <c r="L2064" s="31">
        <v>44926</v>
      </c>
      <c r="M2064" s="2">
        <f t="shared" si="192"/>
        <v>580</v>
      </c>
      <c r="N2064" s="2">
        <f>IFERROR(VLOOKUP($G2064,'Breakdown Log'!$B$3:$E$940,2,FALSE),0)</f>
        <v>0</v>
      </c>
      <c r="O2064" s="2">
        <f>IFERROR(VLOOKUP($G2064,'Breakdown Log'!$B$3:$E$940,3,FALSE),0)</f>
        <v>0</v>
      </c>
      <c r="P2064" s="2">
        <f t="shared" si="193"/>
        <v>215</v>
      </c>
      <c r="Q2064" s="2">
        <f t="shared" si="194"/>
        <v>365</v>
      </c>
      <c r="R2064" s="38">
        <f t="shared" si="195"/>
        <v>1.6610958904109587</v>
      </c>
      <c r="S2064" s="76">
        <f t="shared" si="196"/>
        <v>2.82</v>
      </c>
      <c r="T2064" s="38">
        <f>2.82/365*N2064+'Breakdown Log'!$H$28*P2064</f>
        <v>0</v>
      </c>
      <c r="U2064" s="78">
        <f>2.82/365*O2064+'Breakdown Log'!$H$28*Q2064</f>
        <v>0</v>
      </c>
    </row>
    <row r="2065" spans="2:21" x14ac:dyDescent="0.4">
      <c r="B2065" s="30">
        <f t="shared" si="197"/>
        <v>2064</v>
      </c>
      <c r="C2065" s="2" t="s">
        <v>287</v>
      </c>
      <c r="D2065" s="2" t="s">
        <v>1788</v>
      </c>
      <c r="E2065" s="2">
        <v>1002</v>
      </c>
      <c r="F2065" s="2" t="s">
        <v>1788</v>
      </c>
      <c r="G2065" s="2">
        <v>2392</v>
      </c>
      <c r="H2065" s="2">
        <v>14</v>
      </c>
      <c r="I2065" s="2" t="s">
        <v>1801</v>
      </c>
      <c r="J2065" s="31">
        <v>42552</v>
      </c>
      <c r="K2065" s="31">
        <v>44347</v>
      </c>
      <c r="L2065" s="31">
        <v>44926</v>
      </c>
      <c r="M2065" s="2">
        <f t="shared" si="192"/>
        <v>580</v>
      </c>
      <c r="N2065" s="2">
        <f>IFERROR(VLOOKUP($G2065,'Breakdown Log'!$B$3:$E$940,2,FALSE),0)</f>
        <v>0</v>
      </c>
      <c r="O2065" s="2">
        <f>IFERROR(VLOOKUP($G2065,'Breakdown Log'!$B$3:$E$940,3,FALSE),0)</f>
        <v>0</v>
      </c>
      <c r="P2065" s="2">
        <f t="shared" si="193"/>
        <v>215</v>
      </c>
      <c r="Q2065" s="2">
        <f t="shared" si="194"/>
        <v>365</v>
      </c>
      <c r="R2065" s="38">
        <f t="shared" si="195"/>
        <v>1.6610958904109587</v>
      </c>
      <c r="S2065" s="76">
        <f t="shared" si="196"/>
        <v>2.82</v>
      </c>
      <c r="T2065" s="38">
        <f>2.82/365*N2065+'Breakdown Log'!$H$28*P2065</f>
        <v>0</v>
      </c>
      <c r="U2065" s="78">
        <f>2.82/365*O2065+'Breakdown Log'!$H$28*Q2065</f>
        <v>0</v>
      </c>
    </row>
    <row r="2066" spans="2:21" ht="14.4" customHeight="1" x14ac:dyDescent="0.4">
      <c r="B2066" s="30">
        <f t="shared" si="197"/>
        <v>2065</v>
      </c>
      <c r="C2066" s="2" t="s">
        <v>287</v>
      </c>
      <c r="D2066" s="2" t="s">
        <v>1788</v>
      </c>
      <c r="E2066" s="2">
        <v>1002</v>
      </c>
      <c r="F2066" s="2" t="s">
        <v>1788</v>
      </c>
      <c r="G2066" s="2">
        <v>2393</v>
      </c>
      <c r="H2066" s="2">
        <v>15</v>
      </c>
      <c r="I2066" s="2" t="s">
        <v>1802</v>
      </c>
      <c r="J2066" s="31">
        <v>42552</v>
      </c>
      <c r="K2066" s="31">
        <v>44347</v>
      </c>
      <c r="L2066" s="31">
        <v>44926</v>
      </c>
      <c r="M2066" s="2">
        <f t="shared" si="192"/>
        <v>580</v>
      </c>
      <c r="N2066" s="2">
        <f>IFERROR(VLOOKUP($G2066,'Breakdown Log'!$B$3:$E$940,2,FALSE),0)</f>
        <v>47</v>
      </c>
      <c r="O2066" s="2">
        <f>IFERROR(VLOOKUP($G2066,'Breakdown Log'!$B$3:$E$940,3,FALSE),0)</f>
        <v>13</v>
      </c>
      <c r="P2066" s="2">
        <f t="shared" si="193"/>
        <v>168</v>
      </c>
      <c r="Q2066" s="2">
        <f t="shared" si="194"/>
        <v>352</v>
      </c>
      <c r="R2066" s="38">
        <f t="shared" si="195"/>
        <v>1.6610958904109587</v>
      </c>
      <c r="S2066" s="76">
        <f t="shared" si="196"/>
        <v>2.82</v>
      </c>
      <c r="T2066" s="38">
        <f>2.82/365*N2066+'Breakdown Log'!$H$28*P2066</f>
        <v>0.36312328767123286</v>
      </c>
      <c r="U2066" s="78">
        <f>2.82/365*O2066+'Breakdown Log'!$H$28*Q2066</f>
        <v>0.10043835616438355</v>
      </c>
    </row>
    <row r="2067" spans="2:21" ht="14.4" customHeight="1" x14ac:dyDescent="0.4">
      <c r="B2067" s="30">
        <f t="shared" si="197"/>
        <v>2066</v>
      </c>
      <c r="C2067" s="2" t="s">
        <v>287</v>
      </c>
      <c r="D2067" s="2" t="s">
        <v>1788</v>
      </c>
      <c r="E2067" s="2">
        <v>1002</v>
      </c>
      <c r="F2067" s="2" t="s">
        <v>1788</v>
      </c>
      <c r="G2067" s="2">
        <v>2394</v>
      </c>
      <c r="H2067" s="2">
        <v>16</v>
      </c>
      <c r="I2067" s="2" t="s">
        <v>1803</v>
      </c>
      <c r="J2067" s="31">
        <v>42553</v>
      </c>
      <c r="K2067" s="31">
        <v>44347</v>
      </c>
      <c r="L2067" s="31">
        <v>44926</v>
      </c>
      <c r="M2067" s="2">
        <f t="shared" si="192"/>
        <v>580</v>
      </c>
      <c r="N2067" s="2">
        <f>IFERROR(VLOOKUP($G2067,'Breakdown Log'!$B$3:$E$940,2,FALSE),0)</f>
        <v>48</v>
      </c>
      <c r="O2067" s="2">
        <f>IFERROR(VLOOKUP($G2067,'Breakdown Log'!$B$3:$E$940,3,FALSE),0)</f>
        <v>5</v>
      </c>
      <c r="P2067" s="2">
        <f t="shared" si="193"/>
        <v>167</v>
      </c>
      <c r="Q2067" s="2">
        <f t="shared" si="194"/>
        <v>360</v>
      </c>
      <c r="R2067" s="38">
        <f t="shared" si="195"/>
        <v>1.6610958904109587</v>
      </c>
      <c r="S2067" s="76">
        <f t="shared" si="196"/>
        <v>2.82</v>
      </c>
      <c r="T2067" s="38">
        <f>2.82/365*N2067+'Breakdown Log'!$H$28*P2067</f>
        <v>0.37084931506849311</v>
      </c>
      <c r="U2067" s="78">
        <f>2.82/365*O2067+'Breakdown Log'!$H$28*Q2067</f>
        <v>3.8630136986301369E-2</v>
      </c>
    </row>
    <row r="2068" spans="2:21" ht="14.4" customHeight="1" x14ac:dyDescent="0.4">
      <c r="B2068" s="30">
        <f t="shared" si="197"/>
        <v>2067</v>
      </c>
      <c r="C2068" s="2" t="s">
        <v>287</v>
      </c>
      <c r="D2068" s="2" t="s">
        <v>1788</v>
      </c>
      <c r="E2068" s="2">
        <v>1002</v>
      </c>
      <c r="F2068" s="2" t="s">
        <v>1788</v>
      </c>
      <c r="G2068" s="2">
        <v>2395</v>
      </c>
      <c r="H2068" s="2">
        <v>17</v>
      </c>
      <c r="I2068" s="2" t="s">
        <v>1804</v>
      </c>
      <c r="J2068" s="31">
        <v>42553</v>
      </c>
      <c r="K2068" s="31">
        <v>44347</v>
      </c>
      <c r="L2068" s="31">
        <v>44926</v>
      </c>
      <c r="M2068" s="2">
        <f t="shared" si="192"/>
        <v>580</v>
      </c>
      <c r="N2068" s="2">
        <f>IFERROR(VLOOKUP($G2068,'Breakdown Log'!$B$3:$E$940,2,FALSE),0)</f>
        <v>114</v>
      </c>
      <c r="O2068" s="2">
        <f>IFERROR(VLOOKUP($G2068,'Breakdown Log'!$B$3:$E$940,3,FALSE),0)</f>
        <v>0</v>
      </c>
      <c r="P2068" s="2">
        <f t="shared" si="193"/>
        <v>101</v>
      </c>
      <c r="Q2068" s="2">
        <f t="shared" si="194"/>
        <v>365</v>
      </c>
      <c r="R2068" s="38">
        <f t="shared" si="195"/>
        <v>1.6610958904109587</v>
      </c>
      <c r="S2068" s="76">
        <f t="shared" si="196"/>
        <v>2.82</v>
      </c>
      <c r="T2068" s="38">
        <f>2.82/365*N2068+'Breakdown Log'!$H$28*P2068</f>
        <v>0.88076712328767115</v>
      </c>
      <c r="U2068" s="78">
        <f>2.82/365*O2068+'Breakdown Log'!$H$28*Q2068</f>
        <v>0</v>
      </c>
    </row>
    <row r="2069" spans="2:21" ht="14.4" customHeight="1" x14ac:dyDescent="0.4">
      <c r="B2069" s="30">
        <f t="shared" si="197"/>
        <v>2068</v>
      </c>
      <c r="C2069" s="2" t="s">
        <v>287</v>
      </c>
      <c r="D2069" s="2" t="s">
        <v>1788</v>
      </c>
      <c r="E2069" s="2">
        <v>1002</v>
      </c>
      <c r="F2069" s="2" t="s">
        <v>1788</v>
      </c>
      <c r="G2069" s="2">
        <v>2396</v>
      </c>
      <c r="H2069" s="2">
        <v>18</v>
      </c>
      <c r="I2069" s="2" t="s">
        <v>1805</v>
      </c>
      <c r="J2069" s="31">
        <v>42553</v>
      </c>
      <c r="K2069" s="31">
        <v>44347</v>
      </c>
      <c r="L2069" s="31">
        <v>44926</v>
      </c>
      <c r="M2069" s="2">
        <f t="shared" si="192"/>
        <v>580</v>
      </c>
      <c r="N2069" s="2">
        <f>IFERROR(VLOOKUP($G2069,'Breakdown Log'!$B$3:$E$940,2,FALSE),0)</f>
        <v>0</v>
      </c>
      <c r="O2069" s="2">
        <f>IFERROR(VLOOKUP($G2069,'Breakdown Log'!$B$3:$E$940,3,FALSE),0)</f>
        <v>0</v>
      </c>
      <c r="P2069" s="2">
        <f t="shared" si="193"/>
        <v>215</v>
      </c>
      <c r="Q2069" s="2">
        <f t="shared" si="194"/>
        <v>365</v>
      </c>
      <c r="R2069" s="38">
        <f t="shared" si="195"/>
        <v>1.6610958904109587</v>
      </c>
      <c r="S2069" s="76">
        <f t="shared" si="196"/>
        <v>2.82</v>
      </c>
      <c r="T2069" s="38">
        <f>2.82/365*N2069+'Breakdown Log'!$H$28*P2069</f>
        <v>0</v>
      </c>
      <c r="U2069" s="78">
        <f>2.82/365*O2069+'Breakdown Log'!$H$28*Q2069</f>
        <v>0</v>
      </c>
    </row>
    <row r="2070" spans="2:21" ht="14.4" customHeight="1" x14ac:dyDescent="0.4">
      <c r="B2070" s="30">
        <f t="shared" si="197"/>
        <v>2069</v>
      </c>
      <c r="C2070" s="2" t="s">
        <v>287</v>
      </c>
      <c r="D2070" s="2" t="s">
        <v>1788</v>
      </c>
      <c r="E2070" s="2">
        <v>1002</v>
      </c>
      <c r="F2070" s="2" t="s">
        <v>1788</v>
      </c>
      <c r="G2070" s="2">
        <v>2397</v>
      </c>
      <c r="H2070" s="2">
        <v>19</v>
      </c>
      <c r="I2070" s="2" t="s">
        <v>1132</v>
      </c>
      <c r="J2070" s="31">
        <v>42553</v>
      </c>
      <c r="K2070" s="31">
        <v>44347</v>
      </c>
      <c r="L2070" s="31">
        <v>44926</v>
      </c>
      <c r="M2070" s="2">
        <f t="shared" si="192"/>
        <v>580</v>
      </c>
      <c r="N2070" s="2">
        <f>IFERROR(VLOOKUP($G2070,'Breakdown Log'!$B$3:$E$940,2,FALSE),0)</f>
        <v>0</v>
      </c>
      <c r="O2070" s="2">
        <f>IFERROR(VLOOKUP($G2070,'Breakdown Log'!$B$3:$E$940,3,FALSE),0)</f>
        <v>0</v>
      </c>
      <c r="P2070" s="2">
        <f t="shared" si="193"/>
        <v>215</v>
      </c>
      <c r="Q2070" s="2">
        <f t="shared" si="194"/>
        <v>365</v>
      </c>
      <c r="R2070" s="38">
        <f t="shared" si="195"/>
        <v>1.6610958904109587</v>
      </c>
      <c r="S2070" s="76">
        <f t="shared" si="196"/>
        <v>2.82</v>
      </c>
      <c r="T2070" s="38">
        <f>2.82/365*N2070+'Breakdown Log'!$H$28*P2070</f>
        <v>0</v>
      </c>
      <c r="U2070" s="78">
        <f>2.82/365*O2070+'Breakdown Log'!$H$28*Q2070</f>
        <v>0</v>
      </c>
    </row>
    <row r="2071" spans="2:21" ht="14.4" customHeight="1" x14ac:dyDescent="0.4">
      <c r="B2071" s="30">
        <f t="shared" si="197"/>
        <v>2070</v>
      </c>
      <c r="C2071" s="2" t="s">
        <v>287</v>
      </c>
      <c r="D2071" s="2" t="s">
        <v>1788</v>
      </c>
      <c r="E2071" s="2">
        <v>1002</v>
      </c>
      <c r="F2071" s="2" t="s">
        <v>1788</v>
      </c>
      <c r="G2071" s="2">
        <v>2398</v>
      </c>
      <c r="H2071" s="2">
        <v>20</v>
      </c>
      <c r="I2071" s="2" t="s">
        <v>1806</v>
      </c>
      <c r="J2071" s="31">
        <v>42553</v>
      </c>
      <c r="K2071" s="31">
        <v>44347</v>
      </c>
      <c r="L2071" s="31">
        <v>44926</v>
      </c>
      <c r="M2071" s="2">
        <f t="shared" si="192"/>
        <v>580</v>
      </c>
      <c r="N2071" s="2">
        <f>IFERROR(VLOOKUP($G2071,'Breakdown Log'!$B$3:$E$940,2,FALSE),0)</f>
        <v>0</v>
      </c>
      <c r="O2071" s="2">
        <f>IFERROR(VLOOKUP($G2071,'Breakdown Log'!$B$3:$E$940,3,FALSE),0)</f>
        <v>0</v>
      </c>
      <c r="P2071" s="2">
        <f t="shared" si="193"/>
        <v>215</v>
      </c>
      <c r="Q2071" s="2">
        <f t="shared" si="194"/>
        <v>365</v>
      </c>
      <c r="R2071" s="38">
        <f t="shared" si="195"/>
        <v>1.6610958904109587</v>
      </c>
      <c r="S2071" s="76">
        <f t="shared" si="196"/>
        <v>2.82</v>
      </c>
      <c r="T2071" s="38">
        <f>2.82/365*N2071+'Breakdown Log'!$H$28*P2071</f>
        <v>0</v>
      </c>
      <c r="U2071" s="78">
        <f>2.82/365*O2071+'Breakdown Log'!$H$28*Q2071</f>
        <v>0</v>
      </c>
    </row>
    <row r="2072" spans="2:21" ht="14.4" customHeight="1" x14ac:dyDescent="0.4">
      <c r="B2072" s="30">
        <f t="shared" si="197"/>
        <v>2071</v>
      </c>
      <c r="C2072" s="2" t="s">
        <v>287</v>
      </c>
      <c r="D2072" s="2" t="s">
        <v>1788</v>
      </c>
      <c r="E2072" s="2">
        <v>1002</v>
      </c>
      <c r="F2072" s="2" t="s">
        <v>1788</v>
      </c>
      <c r="G2072" s="2">
        <v>2399</v>
      </c>
      <c r="H2072" s="2">
        <v>21</v>
      </c>
      <c r="I2072" s="2" t="s">
        <v>1807</v>
      </c>
      <c r="J2072" s="31">
        <v>42553</v>
      </c>
      <c r="K2072" s="31">
        <v>44347</v>
      </c>
      <c r="L2072" s="31">
        <v>44926</v>
      </c>
      <c r="M2072" s="2">
        <f t="shared" si="192"/>
        <v>580</v>
      </c>
      <c r="N2072" s="2">
        <f>IFERROR(VLOOKUP($G2072,'Breakdown Log'!$B$3:$E$940,2,FALSE),0)</f>
        <v>117</v>
      </c>
      <c r="O2072" s="2">
        <f>IFERROR(VLOOKUP($G2072,'Breakdown Log'!$B$3:$E$940,3,FALSE),0)</f>
        <v>0</v>
      </c>
      <c r="P2072" s="2">
        <f t="shared" si="193"/>
        <v>98</v>
      </c>
      <c r="Q2072" s="2">
        <f t="shared" si="194"/>
        <v>365</v>
      </c>
      <c r="R2072" s="38">
        <f t="shared" si="195"/>
        <v>1.6610958904109587</v>
      </c>
      <c r="S2072" s="76">
        <f t="shared" si="196"/>
        <v>2.82</v>
      </c>
      <c r="T2072" s="38">
        <f>2.82/365*N2072+'Breakdown Log'!$H$28*P2072</f>
        <v>0.90394520547945201</v>
      </c>
      <c r="U2072" s="78">
        <f>2.82/365*O2072+'Breakdown Log'!$H$28*Q2072</f>
        <v>0</v>
      </c>
    </row>
    <row r="2073" spans="2:21" ht="14.4" customHeight="1" x14ac:dyDescent="0.4">
      <c r="B2073" s="30">
        <f t="shared" si="197"/>
        <v>2072</v>
      </c>
      <c r="C2073" s="2" t="s">
        <v>287</v>
      </c>
      <c r="D2073" s="2" t="s">
        <v>1788</v>
      </c>
      <c r="E2073" s="2">
        <v>1002</v>
      </c>
      <c r="F2073" s="2" t="s">
        <v>1788</v>
      </c>
      <c r="G2073" s="2">
        <v>2400</v>
      </c>
      <c r="H2073" s="2">
        <v>22</v>
      </c>
      <c r="I2073" s="2" t="s">
        <v>1808</v>
      </c>
      <c r="J2073" s="31">
        <v>42553</v>
      </c>
      <c r="K2073" s="31">
        <v>44347</v>
      </c>
      <c r="L2073" s="31">
        <v>44926</v>
      </c>
      <c r="M2073" s="2">
        <f t="shared" si="192"/>
        <v>580</v>
      </c>
      <c r="N2073" s="2">
        <f>IFERROR(VLOOKUP($G2073,'Breakdown Log'!$B$3:$E$940,2,FALSE),0)</f>
        <v>0</v>
      </c>
      <c r="O2073" s="2">
        <f>IFERROR(VLOOKUP($G2073,'Breakdown Log'!$B$3:$E$940,3,FALSE),0)</f>
        <v>0</v>
      </c>
      <c r="P2073" s="2">
        <f t="shared" si="193"/>
        <v>215</v>
      </c>
      <c r="Q2073" s="2">
        <f t="shared" si="194"/>
        <v>365</v>
      </c>
      <c r="R2073" s="38">
        <f t="shared" si="195"/>
        <v>1.6610958904109587</v>
      </c>
      <c r="S2073" s="76">
        <f t="shared" si="196"/>
        <v>2.82</v>
      </c>
      <c r="T2073" s="38">
        <f>2.82/365*N2073+'Breakdown Log'!$H$28*P2073</f>
        <v>0</v>
      </c>
      <c r="U2073" s="78">
        <f>2.82/365*O2073+'Breakdown Log'!$H$28*Q2073</f>
        <v>0</v>
      </c>
    </row>
    <row r="2074" spans="2:21" ht="14.4" customHeight="1" x14ac:dyDescent="0.4">
      <c r="B2074" s="30">
        <f t="shared" si="197"/>
        <v>2073</v>
      </c>
      <c r="C2074" s="2" t="s">
        <v>287</v>
      </c>
      <c r="D2074" s="2" t="s">
        <v>1788</v>
      </c>
      <c r="E2074" s="2">
        <v>1002</v>
      </c>
      <c r="F2074" s="2" t="s">
        <v>1788</v>
      </c>
      <c r="G2074" s="2">
        <v>2401</v>
      </c>
      <c r="H2074" s="2">
        <v>23</v>
      </c>
      <c r="I2074" s="2" t="s">
        <v>1809</v>
      </c>
      <c r="J2074" s="31">
        <v>42554</v>
      </c>
      <c r="K2074" s="31">
        <v>44347</v>
      </c>
      <c r="L2074" s="31">
        <v>44926</v>
      </c>
      <c r="M2074" s="2">
        <f t="shared" si="192"/>
        <v>580</v>
      </c>
      <c r="N2074" s="2">
        <f>IFERROR(VLOOKUP($G2074,'Breakdown Log'!$B$3:$E$940,2,FALSE),0)</f>
        <v>0</v>
      </c>
      <c r="O2074" s="2">
        <f>IFERROR(VLOOKUP($G2074,'Breakdown Log'!$B$3:$E$940,3,FALSE),0)</f>
        <v>3</v>
      </c>
      <c r="P2074" s="2">
        <f t="shared" si="193"/>
        <v>215</v>
      </c>
      <c r="Q2074" s="2">
        <f t="shared" si="194"/>
        <v>362</v>
      </c>
      <c r="R2074" s="38">
        <f t="shared" si="195"/>
        <v>1.6610958904109587</v>
      </c>
      <c r="S2074" s="76">
        <f t="shared" si="196"/>
        <v>2.82</v>
      </c>
      <c r="T2074" s="38">
        <f>2.82/365*N2074+'Breakdown Log'!$H$28*P2074</f>
        <v>0</v>
      </c>
      <c r="U2074" s="78">
        <f>2.82/365*O2074+'Breakdown Log'!$H$28*Q2074</f>
        <v>2.317808219178082E-2</v>
      </c>
    </row>
    <row r="2075" spans="2:21" ht="14.4" customHeight="1" x14ac:dyDescent="0.4">
      <c r="B2075" s="30">
        <f t="shared" si="197"/>
        <v>2074</v>
      </c>
      <c r="C2075" s="2" t="s">
        <v>287</v>
      </c>
      <c r="D2075" s="2" t="s">
        <v>1788</v>
      </c>
      <c r="E2075" s="2">
        <v>1002</v>
      </c>
      <c r="F2075" s="2" t="s">
        <v>1788</v>
      </c>
      <c r="G2075" s="2">
        <v>2402</v>
      </c>
      <c r="H2075" s="2">
        <v>24</v>
      </c>
      <c r="I2075" s="2" t="s">
        <v>1810</v>
      </c>
      <c r="J2075" s="31">
        <v>42554</v>
      </c>
      <c r="K2075" s="31">
        <v>44347</v>
      </c>
      <c r="L2075" s="31">
        <v>44926</v>
      </c>
      <c r="M2075" s="2">
        <f t="shared" si="192"/>
        <v>580</v>
      </c>
      <c r="N2075" s="2">
        <f>IFERROR(VLOOKUP($G2075,'Breakdown Log'!$B$3:$E$940,2,FALSE),0)</f>
        <v>117</v>
      </c>
      <c r="O2075" s="2">
        <f>IFERROR(VLOOKUP($G2075,'Breakdown Log'!$B$3:$E$940,3,FALSE),0)</f>
        <v>3</v>
      </c>
      <c r="P2075" s="2">
        <f t="shared" si="193"/>
        <v>98</v>
      </c>
      <c r="Q2075" s="2">
        <f t="shared" si="194"/>
        <v>362</v>
      </c>
      <c r="R2075" s="38">
        <f t="shared" si="195"/>
        <v>1.6610958904109587</v>
      </c>
      <c r="S2075" s="76">
        <f t="shared" si="196"/>
        <v>2.82</v>
      </c>
      <c r="T2075" s="38">
        <f>2.82/365*N2075+'Breakdown Log'!$H$28*P2075</f>
        <v>0.90394520547945201</v>
      </c>
      <c r="U2075" s="78">
        <f>2.82/365*O2075+'Breakdown Log'!$H$28*Q2075</f>
        <v>2.317808219178082E-2</v>
      </c>
    </row>
    <row r="2076" spans="2:21" ht="14.4" customHeight="1" x14ac:dyDescent="0.4">
      <c r="B2076" s="30">
        <f t="shared" si="197"/>
        <v>2075</v>
      </c>
      <c r="C2076" s="2" t="s">
        <v>287</v>
      </c>
      <c r="D2076" s="2" t="s">
        <v>1788</v>
      </c>
      <c r="E2076" s="2">
        <v>1002</v>
      </c>
      <c r="F2076" s="2" t="s">
        <v>1788</v>
      </c>
      <c r="G2076" s="2">
        <v>2403</v>
      </c>
      <c r="H2076" s="2">
        <v>25</v>
      </c>
      <c r="I2076" s="2" t="s">
        <v>1811</v>
      </c>
      <c r="J2076" s="31">
        <v>42554</v>
      </c>
      <c r="K2076" s="31">
        <v>44347</v>
      </c>
      <c r="L2076" s="31">
        <v>44926</v>
      </c>
      <c r="M2076" s="2">
        <f t="shared" si="192"/>
        <v>580</v>
      </c>
      <c r="N2076" s="2">
        <f>IFERROR(VLOOKUP($G2076,'Breakdown Log'!$B$3:$E$940,2,FALSE),0)</f>
        <v>0</v>
      </c>
      <c r="O2076" s="2">
        <f>IFERROR(VLOOKUP($G2076,'Breakdown Log'!$B$3:$E$940,3,FALSE),0)</f>
        <v>0</v>
      </c>
      <c r="P2076" s="2">
        <f t="shared" si="193"/>
        <v>215</v>
      </c>
      <c r="Q2076" s="2">
        <f t="shared" si="194"/>
        <v>365</v>
      </c>
      <c r="R2076" s="38">
        <f t="shared" si="195"/>
        <v>1.6610958904109587</v>
      </c>
      <c r="S2076" s="76">
        <f t="shared" si="196"/>
        <v>2.82</v>
      </c>
      <c r="T2076" s="38">
        <f>2.82/365*N2076+'Breakdown Log'!$H$28*P2076</f>
        <v>0</v>
      </c>
      <c r="U2076" s="78">
        <f>2.82/365*O2076+'Breakdown Log'!$H$28*Q2076</f>
        <v>0</v>
      </c>
    </row>
    <row r="2077" spans="2:21" ht="14.4" customHeight="1" x14ac:dyDescent="0.4">
      <c r="B2077" s="30">
        <f t="shared" si="197"/>
        <v>2076</v>
      </c>
      <c r="C2077" s="2" t="s">
        <v>287</v>
      </c>
      <c r="D2077" s="2" t="s">
        <v>623</v>
      </c>
      <c r="E2077" s="2">
        <v>989</v>
      </c>
      <c r="F2077" s="2" t="s">
        <v>623</v>
      </c>
      <c r="G2077" s="2">
        <v>2404</v>
      </c>
      <c r="H2077" s="2">
        <v>81</v>
      </c>
      <c r="I2077" s="2" t="s">
        <v>869</v>
      </c>
      <c r="J2077" s="31">
        <v>42598</v>
      </c>
      <c r="K2077" s="31">
        <v>44347</v>
      </c>
      <c r="L2077" s="31">
        <v>44926</v>
      </c>
      <c r="M2077" s="2">
        <f t="shared" si="192"/>
        <v>580</v>
      </c>
      <c r="N2077" s="2">
        <f>IFERROR(VLOOKUP($G2077,'Breakdown Log'!$B$3:$E$940,2,FALSE),0)</f>
        <v>0</v>
      </c>
      <c r="O2077" s="2">
        <f>IFERROR(VLOOKUP($G2077,'Breakdown Log'!$B$3:$E$940,3,FALSE),0)</f>
        <v>0</v>
      </c>
      <c r="P2077" s="2">
        <f t="shared" si="193"/>
        <v>215</v>
      </c>
      <c r="Q2077" s="2">
        <f t="shared" si="194"/>
        <v>365</v>
      </c>
      <c r="R2077" s="38">
        <f t="shared" si="195"/>
        <v>1.6610958904109587</v>
      </c>
      <c r="S2077" s="76">
        <f t="shared" si="196"/>
        <v>2.82</v>
      </c>
      <c r="T2077" s="38">
        <f>2.82/365*N2077+'Breakdown Log'!$H$28*P2077</f>
        <v>0</v>
      </c>
      <c r="U2077" s="78">
        <f>2.82/365*O2077+'Breakdown Log'!$H$28*Q2077</f>
        <v>0</v>
      </c>
    </row>
    <row r="2078" spans="2:21" ht="14.4" customHeight="1" x14ac:dyDescent="0.4">
      <c r="B2078" s="30">
        <f t="shared" si="197"/>
        <v>2077</v>
      </c>
      <c r="C2078" s="2" t="s">
        <v>151</v>
      </c>
      <c r="D2078" s="2" t="s">
        <v>152</v>
      </c>
      <c r="E2078" s="2">
        <v>1082</v>
      </c>
      <c r="F2078" s="2" t="s">
        <v>152</v>
      </c>
      <c r="G2078" s="2">
        <v>2405</v>
      </c>
      <c r="H2078" s="2">
        <v>10</v>
      </c>
      <c r="I2078" s="2" t="s">
        <v>1812</v>
      </c>
      <c r="J2078" s="31">
        <v>42719</v>
      </c>
      <c r="K2078" s="31">
        <v>44347</v>
      </c>
      <c r="L2078" s="31">
        <v>44926</v>
      </c>
      <c r="M2078" s="2">
        <f t="shared" si="192"/>
        <v>580</v>
      </c>
      <c r="N2078" s="2">
        <f>IFERROR(VLOOKUP($G2078,'Breakdown Log'!$B$3:$E$940,2,FALSE),0)</f>
        <v>0</v>
      </c>
      <c r="O2078" s="2">
        <f>IFERROR(VLOOKUP($G2078,'Breakdown Log'!$B$3:$E$940,3,FALSE),0)</f>
        <v>0</v>
      </c>
      <c r="P2078" s="2">
        <f t="shared" si="193"/>
        <v>215</v>
      </c>
      <c r="Q2078" s="2">
        <f t="shared" si="194"/>
        <v>365</v>
      </c>
      <c r="R2078" s="38">
        <f t="shared" si="195"/>
        <v>1.6610958904109587</v>
      </c>
      <c r="S2078" s="76">
        <f t="shared" si="196"/>
        <v>2.82</v>
      </c>
      <c r="T2078" s="38">
        <f>2.82/365*N2078+'Breakdown Log'!$H$28*P2078</f>
        <v>0</v>
      </c>
      <c r="U2078" s="78">
        <f>2.82/365*O2078+'Breakdown Log'!$H$28*Q2078</f>
        <v>0</v>
      </c>
    </row>
    <row r="2079" spans="2:21" ht="14.4" customHeight="1" x14ac:dyDescent="0.4">
      <c r="B2079" s="30">
        <f t="shared" si="197"/>
        <v>2078</v>
      </c>
      <c r="C2079" s="2" t="s">
        <v>151</v>
      </c>
      <c r="D2079" s="2" t="s">
        <v>152</v>
      </c>
      <c r="E2079" s="2">
        <v>1082</v>
      </c>
      <c r="F2079" s="2" t="s">
        <v>152</v>
      </c>
      <c r="G2079" s="2">
        <v>2406</v>
      </c>
      <c r="H2079" s="2">
        <v>11</v>
      </c>
      <c r="I2079" s="2" t="s">
        <v>1813</v>
      </c>
      <c r="J2079" s="31">
        <v>42581</v>
      </c>
      <c r="K2079" s="31">
        <v>44347</v>
      </c>
      <c r="L2079" s="31">
        <v>44926</v>
      </c>
      <c r="M2079" s="2">
        <f t="shared" si="192"/>
        <v>580</v>
      </c>
      <c r="N2079" s="2">
        <f>IFERROR(VLOOKUP($G2079,'Breakdown Log'!$B$3:$E$940,2,FALSE),0)</f>
        <v>0</v>
      </c>
      <c r="O2079" s="2">
        <f>IFERROR(VLOOKUP($G2079,'Breakdown Log'!$B$3:$E$940,3,FALSE),0)</f>
        <v>0</v>
      </c>
      <c r="P2079" s="2">
        <f t="shared" si="193"/>
        <v>215</v>
      </c>
      <c r="Q2079" s="2">
        <f t="shared" si="194"/>
        <v>365</v>
      </c>
      <c r="R2079" s="38">
        <f t="shared" si="195"/>
        <v>1.6610958904109587</v>
      </c>
      <c r="S2079" s="76">
        <f t="shared" si="196"/>
        <v>2.82</v>
      </c>
      <c r="T2079" s="38">
        <f>2.82/365*N2079+'Breakdown Log'!$H$28*P2079</f>
        <v>0</v>
      </c>
      <c r="U2079" s="78">
        <f>2.82/365*O2079+'Breakdown Log'!$H$28*Q2079</f>
        <v>0</v>
      </c>
    </row>
    <row r="2080" spans="2:21" ht="14.4" customHeight="1" x14ac:dyDescent="0.4">
      <c r="B2080" s="30">
        <f t="shared" si="197"/>
        <v>2079</v>
      </c>
      <c r="C2080" s="2" t="s">
        <v>151</v>
      </c>
      <c r="D2080" s="2" t="s">
        <v>152</v>
      </c>
      <c r="E2080" s="2">
        <v>1082</v>
      </c>
      <c r="F2080" s="2" t="s">
        <v>152</v>
      </c>
      <c r="G2080" s="2">
        <v>2407</v>
      </c>
      <c r="H2080" s="2">
        <v>12</v>
      </c>
      <c r="I2080" s="2" t="s">
        <v>1814</v>
      </c>
      <c r="J2080" s="31">
        <v>42581</v>
      </c>
      <c r="K2080" s="31">
        <v>44347</v>
      </c>
      <c r="L2080" s="31">
        <v>44926</v>
      </c>
      <c r="M2080" s="2">
        <f t="shared" si="192"/>
        <v>580</v>
      </c>
      <c r="N2080" s="2">
        <f>IFERROR(VLOOKUP($G2080,'Breakdown Log'!$B$3:$E$940,2,FALSE),0)</f>
        <v>0</v>
      </c>
      <c r="O2080" s="2">
        <f>IFERROR(VLOOKUP($G2080,'Breakdown Log'!$B$3:$E$940,3,FALSE),0)</f>
        <v>0</v>
      </c>
      <c r="P2080" s="2">
        <f t="shared" si="193"/>
        <v>215</v>
      </c>
      <c r="Q2080" s="2">
        <f t="shared" si="194"/>
        <v>365</v>
      </c>
      <c r="R2080" s="38">
        <f t="shared" si="195"/>
        <v>1.6610958904109587</v>
      </c>
      <c r="S2080" s="76">
        <f t="shared" si="196"/>
        <v>2.82</v>
      </c>
      <c r="T2080" s="38">
        <f>2.82/365*N2080+'Breakdown Log'!$H$28*P2080</f>
        <v>0</v>
      </c>
      <c r="U2080" s="78">
        <f>2.82/365*O2080+'Breakdown Log'!$H$28*Q2080</f>
        <v>0</v>
      </c>
    </row>
    <row r="2081" spans="2:21" ht="14.4" customHeight="1" x14ac:dyDescent="0.4">
      <c r="B2081" s="30">
        <f t="shared" si="197"/>
        <v>2080</v>
      </c>
      <c r="C2081" s="2" t="s">
        <v>151</v>
      </c>
      <c r="D2081" s="2" t="s">
        <v>152</v>
      </c>
      <c r="E2081" s="2">
        <v>1082</v>
      </c>
      <c r="F2081" s="2" t="s">
        <v>152</v>
      </c>
      <c r="G2081" s="2">
        <v>2408</v>
      </c>
      <c r="H2081" s="2">
        <v>13</v>
      </c>
      <c r="I2081" s="2" t="s">
        <v>1815</v>
      </c>
      <c r="J2081" s="31">
        <v>42581</v>
      </c>
      <c r="K2081" s="31">
        <v>44347</v>
      </c>
      <c r="L2081" s="31">
        <v>44926</v>
      </c>
      <c r="M2081" s="2">
        <f t="shared" si="192"/>
        <v>580</v>
      </c>
      <c r="N2081" s="2">
        <f>IFERROR(VLOOKUP($G2081,'Breakdown Log'!$B$3:$E$940,2,FALSE),0)</f>
        <v>0</v>
      </c>
      <c r="O2081" s="2">
        <f>IFERROR(VLOOKUP($G2081,'Breakdown Log'!$B$3:$E$940,3,FALSE),0)</f>
        <v>0</v>
      </c>
      <c r="P2081" s="2">
        <f t="shared" si="193"/>
        <v>215</v>
      </c>
      <c r="Q2081" s="2">
        <f t="shared" si="194"/>
        <v>365</v>
      </c>
      <c r="R2081" s="38">
        <f t="shared" si="195"/>
        <v>1.6610958904109587</v>
      </c>
      <c r="S2081" s="76">
        <f t="shared" si="196"/>
        <v>2.82</v>
      </c>
      <c r="T2081" s="38">
        <f>2.82/365*N2081+'Breakdown Log'!$H$28*P2081</f>
        <v>0</v>
      </c>
      <c r="U2081" s="78">
        <f>2.82/365*O2081+'Breakdown Log'!$H$28*Q2081</f>
        <v>0</v>
      </c>
    </row>
    <row r="2082" spans="2:21" ht="14.4" customHeight="1" x14ac:dyDescent="0.4">
      <c r="B2082" s="30">
        <f t="shared" si="197"/>
        <v>2081</v>
      </c>
      <c r="C2082" s="2" t="s">
        <v>151</v>
      </c>
      <c r="D2082" s="2" t="s">
        <v>152</v>
      </c>
      <c r="E2082" s="2">
        <v>1082</v>
      </c>
      <c r="F2082" s="2" t="s">
        <v>152</v>
      </c>
      <c r="G2082" s="2">
        <v>2409</v>
      </c>
      <c r="H2082" s="2">
        <v>14</v>
      </c>
      <c r="I2082" s="2" t="s">
        <v>1816</v>
      </c>
      <c r="J2082" s="31">
        <v>42921</v>
      </c>
      <c r="K2082" s="31">
        <v>44347</v>
      </c>
      <c r="L2082" s="31">
        <v>44926</v>
      </c>
      <c r="M2082" s="2">
        <f t="shared" si="192"/>
        <v>580</v>
      </c>
      <c r="N2082" s="2">
        <f>IFERROR(VLOOKUP($G2082,'Breakdown Log'!$B$3:$E$940,2,FALSE),0)</f>
        <v>215</v>
      </c>
      <c r="O2082" s="2">
        <f>IFERROR(VLOOKUP($G2082,'Breakdown Log'!$B$3:$E$940,3,FALSE),0)</f>
        <v>365</v>
      </c>
      <c r="P2082" s="2">
        <f t="shared" si="193"/>
        <v>0</v>
      </c>
      <c r="Q2082" s="2">
        <f t="shared" si="194"/>
        <v>0</v>
      </c>
      <c r="R2082" s="38">
        <f t="shared" si="195"/>
        <v>1.6610958904109587</v>
      </c>
      <c r="S2082" s="76">
        <f t="shared" si="196"/>
        <v>2.82</v>
      </c>
      <c r="T2082" s="38">
        <f>2.82/365*N2082+'Breakdown Log'!$H$28*P2082</f>
        <v>1.6610958904109587</v>
      </c>
      <c r="U2082" s="78">
        <f>2.82/365*O2082+'Breakdown Log'!$H$28*Q2082</f>
        <v>2.82</v>
      </c>
    </row>
    <row r="2083" spans="2:21" ht="14.4" customHeight="1" x14ac:dyDescent="0.4">
      <c r="B2083" s="30">
        <f t="shared" si="197"/>
        <v>2082</v>
      </c>
      <c r="C2083" s="2" t="s">
        <v>151</v>
      </c>
      <c r="D2083" s="2" t="s">
        <v>152</v>
      </c>
      <c r="E2083" s="2">
        <v>1082</v>
      </c>
      <c r="F2083" s="2" t="s">
        <v>152</v>
      </c>
      <c r="G2083" s="2">
        <v>2410</v>
      </c>
      <c r="H2083" s="2">
        <v>15</v>
      </c>
      <c r="I2083" s="2" t="s">
        <v>1102</v>
      </c>
      <c r="J2083" s="31">
        <v>42670</v>
      </c>
      <c r="K2083" s="31">
        <v>44347</v>
      </c>
      <c r="L2083" s="31">
        <v>44926</v>
      </c>
      <c r="M2083" s="2">
        <f t="shared" si="192"/>
        <v>580</v>
      </c>
      <c r="N2083" s="2">
        <f>IFERROR(VLOOKUP($G2083,'Breakdown Log'!$B$3:$E$940,2,FALSE),0)</f>
        <v>215</v>
      </c>
      <c r="O2083" s="2">
        <f>IFERROR(VLOOKUP($G2083,'Breakdown Log'!$B$3:$E$940,3,FALSE),0)</f>
        <v>365</v>
      </c>
      <c r="P2083" s="2">
        <f t="shared" si="193"/>
        <v>0</v>
      </c>
      <c r="Q2083" s="2">
        <f t="shared" si="194"/>
        <v>0</v>
      </c>
      <c r="R2083" s="38">
        <f t="shared" si="195"/>
        <v>1.6610958904109587</v>
      </c>
      <c r="S2083" s="76">
        <f t="shared" si="196"/>
        <v>2.82</v>
      </c>
      <c r="T2083" s="38">
        <f>2.82/365*N2083+'Breakdown Log'!$H$28*P2083</f>
        <v>1.6610958904109587</v>
      </c>
      <c r="U2083" s="78">
        <f>2.82/365*O2083+'Breakdown Log'!$H$28*Q2083</f>
        <v>2.82</v>
      </c>
    </row>
    <row r="2084" spans="2:21" ht="14.4" customHeight="1" x14ac:dyDescent="0.4">
      <c r="B2084" s="30">
        <f t="shared" si="197"/>
        <v>2083</v>
      </c>
      <c r="C2084" s="2" t="s">
        <v>151</v>
      </c>
      <c r="D2084" s="2" t="s">
        <v>152</v>
      </c>
      <c r="E2084" s="2">
        <v>1082</v>
      </c>
      <c r="F2084" s="2" t="s">
        <v>152</v>
      </c>
      <c r="G2084" s="2">
        <v>2411</v>
      </c>
      <c r="H2084" s="2">
        <v>16</v>
      </c>
      <c r="I2084" s="2" t="s">
        <v>941</v>
      </c>
      <c r="J2084" s="31">
        <v>42600</v>
      </c>
      <c r="K2084" s="31">
        <v>44347</v>
      </c>
      <c r="L2084" s="31">
        <v>44926</v>
      </c>
      <c r="M2084" s="2">
        <f t="shared" si="192"/>
        <v>580</v>
      </c>
      <c r="N2084" s="2">
        <f>IFERROR(VLOOKUP($G2084,'Breakdown Log'!$B$3:$E$940,2,FALSE),0)</f>
        <v>0</v>
      </c>
      <c r="O2084" s="2">
        <f>IFERROR(VLOOKUP($G2084,'Breakdown Log'!$B$3:$E$940,3,FALSE),0)</f>
        <v>0</v>
      </c>
      <c r="P2084" s="2">
        <f t="shared" si="193"/>
        <v>215</v>
      </c>
      <c r="Q2084" s="2">
        <f t="shared" si="194"/>
        <v>365</v>
      </c>
      <c r="R2084" s="38">
        <f t="shared" si="195"/>
        <v>1.6610958904109587</v>
      </c>
      <c r="S2084" s="76">
        <f t="shared" si="196"/>
        <v>2.82</v>
      </c>
      <c r="T2084" s="38">
        <f>2.82/365*N2084+'Breakdown Log'!$H$28*P2084</f>
        <v>0</v>
      </c>
      <c r="U2084" s="78">
        <f>2.82/365*O2084+'Breakdown Log'!$H$28*Q2084</f>
        <v>0</v>
      </c>
    </row>
    <row r="2085" spans="2:21" ht="14.4" customHeight="1" x14ac:dyDescent="0.4">
      <c r="B2085" s="30">
        <f t="shared" si="197"/>
        <v>2084</v>
      </c>
      <c r="C2085" s="2" t="s">
        <v>151</v>
      </c>
      <c r="D2085" s="2" t="s">
        <v>152</v>
      </c>
      <c r="E2085" s="2">
        <v>1082</v>
      </c>
      <c r="F2085" s="2" t="s">
        <v>152</v>
      </c>
      <c r="G2085" s="2">
        <v>2412</v>
      </c>
      <c r="H2085" s="2">
        <v>17</v>
      </c>
      <c r="I2085" s="2" t="s">
        <v>221</v>
      </c>
      <c r="J2085" s="31">
        <v>42670</v>
      </c>
      <c r="K2085" s="31">
        <v>44347</v>
      </c>
      <c r="L2085" s="31">
        <v>44926</v>
      </c>
      <c r="M2085" s="2">
        <f t="shared" si="192"/>
        <v>580</v>
      </c>
      <c r="N2085" s="2">
        <f>IFERROR(VLOOKUP($G2085,'Breakdown Log'!$B$3:$E$940,2,FALSE),0)</f>
        <v>0</v>
      </c>
      <c r="O2085" s="2">
        <f>IFERROR(VLOOKUP($G2085,'Breakdown Log'!$B$3:$E$940,3,FALSE),0)</f>
        <v>0</v>
      </c>
      <c r="P2085" s="2">
        <f t="shared" si="193"/>
        <v>215</v>
      </c>
      <c r="Q2085" s="2">
        <f t="shared" si="194"/>
        <v>365</v>
      </c>
      <c r="R2085" s="38">
        <f t="shared" si="195"/>
        <v>1.6610958904109587</v>
      </c>
      <c r="S2085" s="76">
        <f t="shared" si="196"/>
        <v>2.82</v>
      </c>
      <c r="T2085" s="38">
        <f>2.82/365*N2085+'Breakdown Log'!$H$28*P2085</f>
        <v>0</v>
      </c>
      <c r="U2085" s="78">
        <f>2.82/365*O2085+'Breakdown Log'!$H$28*Q2085</f>
        <v>0</v>
      </c>
    </row>
    <row r="2086" spans="2:21" ht="14.4" customHeight="1" x14ac:dyDescent="0.4">
      <c r="B2086" s="30">
        <f t="shared" si="197"/>
        <v>2085</v>
      </c>
      <c r="C2086" s="2" t="s">
        <v>151</v>
      </c>
      <c r="D2086" s="2" t="s">
        <v>152</v>
      </c>
      <c r="E2086" s="2">
        <v>1082</v>
      </c>
      <c r="F2086" s="2" t="s">
        <v>152</v>
      </c>
      <c r="G2086" s="2">
        <v>2413</v>
      </c>
      <c r="H2086" s="2">
        <v>18</v>
      </c>
      <c r="I2086" s="2" t="s">
        <v>962</v>
      </c>
      <c r="J2086" s="31">
        <v>42698</v>
      </c>
      <c r="K2086" s="31">
        <v>44347</v>
      </c>
      <c r="L2086" s="31">
        <v>44926</v>
      </c>
      <c r="M2086" s="2">
        <f t="shared" si="192"/>
        <v>580</v>
      </c>
      <c r="N2086" s="2">
        <f>IFERROR(VLOOKUP($G2086,'Breakdown Log'!$B$3:$E$940,2,FALSE),0)</f>
        <v>0</v>
      </c>
      <c r="O2086" s="2">
        <f>IFERROR(VLOOKUP($G2086,'Breakdown Log'!$B$3:$E$940,3,FALSE),0)</f>
        <v>0</v>
      </c>
      <c r="P2086" s="2">
        <f t="shared" si="193"/>
        <v>215</v>
      </c>
      <c r="Q2086" s="2">
        <f t="shared" si="194"/>
        <v>365</v>
      </c>
      <c r="R2086" s="38">
        <f t="shared" si="195"/>
        <v>1.6610958904109587</v>
      </c>
      <c r="S2086" s="76">
        <f t="shared" si="196"/>
        <v>2.82</v>
      </c>
      <c r="T2086" s="38">
        <f>2.82/365*N2086+'Breakdown Log'!$H$28*P2086</f>
        <v>0</v>
      </c>
      <c r="U2086" s="78">
        <f>2.82/365*O2086+'Breakdown Log'!$H$28*Q2086</f>
        <v>0</v>
      </c>
    </row>
    <row r="2087" spans="2:21" ht="14.4" customHeight="1" x14ac:dyDescent="0.4">
      <c r="B2087" s="30">
        <f t="shared" si="197"/>
        <v>2086</v>
      </c>
      <c r="C2087" s="2" t="s">
        <v>151</v>
      </c>
      <c r="D2087" s="2" t="s">
        <v>152</v>
      </c>
      <c r="E2087" s="2">
        <v>1082</v>
      </c>
      <c r="F2087" s="2" t="s">
        <v>152</v>
      </c>
      <c r="G2087" s="2">
        <v>2414</v>
      </c>
      <c r="H2087" s="2">
        <v>19</v>
      </c>
      <c r="I2087" s="2" t="s">
        <v>979</v>
      </c>
      <c r="J2087" s="31">
        <v>42726</v>
      </c>
      <c r="K2087" s="31">
        <v>44347</v>
      </c>
      <c r="L2087" s="31">
        <v>44926</v>
      </c>
      <c r="M2087" s="2">
        <f t="shared" si="192"/>
        <v>580</v>
      </c>
      <c r="N2087" s="2">
        <f>IFERROR(VLOOKUP($G2087,'Breakdown Log'!$B$3:$E$940,2,FALSE),0)</f>
        <v>0</v>
      </c>
      <c r="O2087" s="2">
        <f>IFERROR(VLOOKUP($G2087,'Breakdown Log'!$B$3:$E$940,3,FALSE),0)</f>
        <v>0</v>
      </c>
      <c r="P2087" s="2">
        <f t="shared" si="193"/>
        <v>215</v>
      </c>
      <c r="Q2087" s="2">
        <f t="shared" si="194"/>
        <v>365</v>
      </c>
      <c r="R2087" s="38">
        <f t="shared" si="195"/>
        <v>1.6610958904109587</v>
      </c>
      <c r="S2087" s="76">
        <f t="shared" si="196"/>
        <v>2.82</v>
      </c>
      <c r="T2087" s="38">
        <f>2.82/365*N2087+'Breakdown Log'!$H$28*P2087</f>
        <v>0</v>
      </c>
      <c r="U2087" s="78">
        <f>2.82/365*O2087+'Breakdown Log'!$H$28*Q2087</f>
        <v>0</v>
      </c>
    </row>
    <row r="2088" spans="2:21" ht="14.4" customHeight="1" x14ac:dyDescent="0.4">
      <c r="B2088" s="30">
        <f t="shared" si="197"/>
        <v>2087</v>
      </c>
      <c r="C2088" s="2" t="s">
        <v>151</v>
      </c>
      <c r="D2088" s="2" t="s">
        <v>152</v>
      </c>
      <c r="E2088" s="2">
        <v>1082</v>
      </c>
      <c r="F2088" s="2" t="s">
        <v>152</v>
      </c>
      <c r="G2088" s="2">
        <v>2415</v>
      </c>
      <c r="H2088" s="2">
        <v>21</v>
      </c>
      <c r="I2088" s="2" t="s">
        <v>1817</v>
      </c>
      <c r="J2088" s="31">
        <v>42718</v>
      </c>
      <c r="K2088" s="31">
        <v>44347</v>
      </c>
      <c r="L2088" s="31">
        <v>44926</v>
      </c>
      <c r="M2088" s="2">
        <f t="shared" si="192"/>
        <v>580</v>
      </c>
      <c r="N2088" s="2">
        <f>IFERROR(VLOOKUP($G2088,'Breakdown Log'!$B$3:$E$940,2,FALSE),0)</f>
        <v>0</v>
      </c>
      <c r="O2088" s="2">
        <f>IFERROR(VLOOKUP($G2088,'Breakdown Log'!$B$3:$E$940,3,FALSE),0)</f>
        <v>0</v>
      </c>
      <c r="P2088" s="2">
        <f t="shared" si="193"/>
        <v>215</v>
      </c>
      <c r="Q2088" s="2">
        <f t="shared" si="194"/>
        <v>365</v>
      </c>
      <c r="R2088" s="38">
        <f t="shared" si="195"/>
        <v>1.6610958904109587</v>
      </c>
      <c r="S2088" s="76">
        <f t="shared" si="196"/>
        <v>2.82</v>
      </c>
      <c r="T2088" s="38">
        <f>2.82/365*N2088+'Breakdown Log'!$H$28*P2088</f>
        <v>0</v>
      </c>
      <c r="U2088" s="78">
        <f>2.82/365*O2088+'Breakdown Log'!$H$28*Q2088</f>
        <v>0</v>
      </c>
    </row>
    <row r="2089" spans="2:21" ht="14.4" customHeight="1" x14ac:dyDescent="0.4">
      <c r="B2089" s="30">
        <f t="shared" si="197"/>
        <v>2088</v>
      </c>
      <c r="C2089" s="2" t="s">
        <v>151</v>
      </c>
      <c r="D2089" s="2" t="s">
        <v>152</v>
      </c>
      <c r="E2089" s="2">
        <v>1082</v>
      </c>
      <c r="F2089" s="2" t="s">
        <v>152</v>
      </c>
      <c r="G2089" s="2">
        <v>2416</v>
      </c>
      <c r="H2089" s="2">
        <v>22</v>
      </c>
      <c r="I2089" s="2" t="s">
        <v>1818</v>
      </c>
      <c r="J2089" s="31">
        <v>42767</v>
      </c>
      <c r="K2089" s="31">
        <v>44347</v>
      </c>
      <c r="L2089" s="31">
        <v>44926</v>
      </c>
      <c r="M2089" s="2">
        <f t="shared" si="192"/>
        <v>580</v>
      </c>
      <c r="N2089" s="2">
        <f>IFERROR(VLOOKUP($G2089,'Breakdown Log'!$B$3:$E$940,2,FALSE),0)</f>
        <v>0</v>
      </c>
      <c r="O2089" s="2">
        <f>IFERROR(VLOOKUP($G2089,'Breakdown Log'!$B$3:$E$940,3,FALSE),0)</f>
        <v>0</v>
      </c>
      <c r="P2089" s="2">
        <f t="shared" si="193"/>
        <v>215</v>
      </c>
      <c r="Q2089" s="2">
        <f t="shared" si="194"/>
        <v>365</v>
      </c>
      <c r="R2089" s="38">
        <f t="shared" si="195"/>
        <v>1.6610958904109587</v>
      </c>
      <c r="S2089" s="76">
        <f t="shared" si="196"/>
        <v>2.82</v>
      </c>
      <c r="T2089" s="38">
        <f>2.82/365*N2089+'Breakdown Log'!$H$28*P2089</f>
        <v>0</v>
      </c>
      <c r="U2089" s="78">
        <f>2.82/365*O2089+'Breakdown Log'!$H$28*Q2089</f>
        <v>0</v>
      </c>
    </row>
    <row r="2090" spans="2:21" ht="14.4" customHeight="1" x14ac:dyDescent="0.4">
      <c r="B2090" s="30">
        <f t="shared" si="197"/>
        <v>2089</v>
      </c>
      <c r="C2090" s="2" t="s">
        <v>151</v>
      </c>
      <c r="D2090" s="2" t="s">
        <v>152</v>
      </c>
      <c r="E2090" s="2">
        <v>1082</v>
      </c>
      <c r="F2090" s="2" t="s">
        <v>152</v>
      </c>
      <c r="G2090" s="2">
        <v>2417</v>
      </c>
      <c r="H2090" s="2">
        <v>23</v>
      </c>
      <c r="I2090" s="2" t="s">
        <v>1451</v>
      </c>
      <c r="J2090" s="31">
        <v>42655</v>
      </c>
      <c r="K2090" s="31">
        <v>44347</v>
      </c>
      <c r="L2090" s="31">
        <v>44926</v>
      </c>
      <c r="M2090" s="2">
        <f t="shared" si="192"/>
        <v>580</v>
      </c>
      <c r="N2090" s="2">
        <f>IFERROR(VLOOKUP($G2090,'Breakdown Log'!$B$3:$E$940,2,FALSE),0)</f>
        <v>0</v>
      </c>
      <c r="O2090" s="2">
        <f>IFERROR(VLOOKUP($G2090,'Breakdown Log'!$B$3:$E$940,3,FALSE),0)</f>
        <v>0</v>
      </c>
      <c r="P2090" s="2">
        <f t="shared" si="193"/>
        <v>215</v>
      </c>
      <c r="Q2090" s="2">
        <f t="shared" si="194"/>
        <v>365</v>
      </c>
      <c r="R2090" s="38">
        <f t="shared" si="195"/>
        <v>1.6610958904109587</v>
      </c>
      <c r="S2090" s="76">
        <f t="shared" si="196"/>
        <v>2.82</v>
      </c>
      <c r="T2090" s="38">
        <f>2.82/365*N2090+'Breakdown Log'!$H$28*P2090</f>
        <v>0</v>
      </c>
      <c r="U2090" s="78">
        <f>2.82/365*O2090+'Breakdown Log'!$H$28*Q2090</f>
        <v>0</v>
      </c>
    </row>
    <row r="2091" spans="2:21" ht="14.4" customHeight="1" x14ac:dyDescent="0.4">
      <c r="B2091" s="30">
        <f t="shared" si="197"/>
        <v>2090</v>
      </c>
      <c r="C2091" s="2" t="s">
        <v>151</v>
      </c>
      <c r="D2091" s="2" t="s">
        <v>152</v>
      </c>
      <c r="E2091" s="2">
        <v>1082</v>
      </c>
      <c r="F2091" s="2" t="s">
        <v>152</v>
      </c>
      <c r="G2091" s="2">
        <v>2418</v>
      </c>
      <c r="H2091" s="2">
        <v>24</v>
      </c>
      <c r="I2091" s="2" t="s">
        <v>1819</v>
      </c>
      <c r="J2091" s="31">
        <v>42655</v>
      </c>
      <c r="K2091" s="31">
        <v>44347</v>
      </c>
      <c r="L2091" s="31">
        <v>44926</v>
      </c>
      <c r="M2091" s="2">
        <f t="shared" si="192"/>
        <v>580</v>
      </c>
      <c r="N2091" s="2">
        <f>IFERROR(VLOOKUP($G2091,'Breakdown Log'!$B$3:$E$940,2,FALSE),0)</f>
        <v>215</v>
      </c>
      <c r="O2091" s="2">
        <f>IFERROR(VLOOKUP($G2091,'Breakdown Log'!$B$3:$E$940,3,FALSE),0)</f>
        <v>365</v>
      </c>
      <c r="P2091" s="2">
        <f t="shared" si="193"/>
        <v>0</v>
      </c>
      <c r="Q2091" s="2">
        <f t="shared" si="194"/>
        <v>0</v>
      </c>
      <c r="R2091" s="38">
        <f t="shared" si="195"/>
        <v>1.6610958904109587</v>
      </c>
      <c r="S2091" s="76">
        <f t="shared" si="196"/>
        <v>2.82</v>
      </c>
      <c r="T2091" s="38">
        <f>2.82/365*N2091+'Breakdown Log'!$H$28*P2091</f>
        <v>1.6610958904109587</v>
      </c>
      <c r="U2091" s="78">
        <f>2.82/365*O2091+'Breakdown Log'!$H$28*Q2091</f>
        <v>2.82</v>
      </c>
    </row>
    <row r="2092" spans="2:21" ht="14.4" customHeight="1" x14ac:dyDescent="0.4">
      <c r="B2092" s="30">
        <f t="shared" si="197"/>
        <v>2091</v>
      </c>
      <c r="C2092" s="2" t="s">
        <v>151</v>
      </c>
      <c r="D2092" s="2" t="s">
        <v>152</v>
      </c>
      <c r="E2092" s="2">
        <v>1082</v>
      </c>
      <c r="F2092" s="2" t="s">
        <v>152</v>
      </c>
      <c r="G2092" s="2">
        <v>2419</v>
      </c>
      <c r="H2092" s="2">
        <v>25</v>
      </c>
      <c r="I2092" s="2" t="s">
        <v>1820</v>
      </c>
      <c r="J2092" s="31">
        <v>42581</v>
      </c>
      <c r="K2092" s="31">
        <v>44347</v>
      </c>
      <c r="L2092" s="31">
        <v>44926</v>
      </c>
      <c r="M2092" s="2">
        <f t="shared" si="192"/>
        <v>580</v>
      </c>
      <c r="N2092" s="2">
        <f>IFERROR(VLOOKUP($G2092,'Breakdown Log'!$B$3:$E$940,2,FALSE),0)</f>
        <v>0</v>
      </c>
      <c r="O2092" s="2">
        <f>IFERROR(VLOOKUP($G2092,'Breakdown Log'!$B$3:$E$940,3,FALSE),0)</f>
        <v>0</v>
      </c>
      <c r="P2092" s="2">
        <f t="shared" si="193"/>
        <v>215</v>
      </c>
      <c r="Q2092" s="2">
        <f t="shared" si="194"/>
        <v>365</v>
      </c>
      <c r="R2092" s="38">
        <f t="shared" si="195"/>
        <v>1.6610958904109587</v>
      </c>
      <c r="S2092" s="76">
        <f t="shared" si="196"/>
        <v>2.82</v>
      </c>
      <c r="T2092" s="38">
        <f>2.82/365*N2092+'Breakdown Log'!$H$28*P2092</f>
        <v>0</v>
      </c>
      <c r="U2092" s="78">
        <f>2.82/365*O2092+'Breakdown Log'!$H$28*Q2092</f>
        <v>0</v>
      </c>
    </row>
    <row r="2093" spans="2:21" ht="14.4" customHeight="1" x14ac:dyDescent="0.4">
      <c r="B2093" s="30">
        <f t="shared" si="197"/>
        <v>2092</v>
      </c>
      <c r="C2093" s="2" t="s">
        <v>151</v>
      </c>
      <c r="D2093" s="2" t="s">
        <v>152</v>
      </c>
      <c r="E2093" s="2">
        <v>1082</v>
      </c>
      <c r="F2093" s="2" t="s">
        <v>152</v>
      </c>
      <c r="G2093" s="2">
        <v>2420</v>
      </c>
      <c r="H2093" s="2">
        <v>26</v>
      </c>
      <c r="I2093" s="2" t="s">
        <v>1821</v>
      </c>
      <c r="J2093" s="31">
        <v>42690</v>
      </c>
      <c r="K2093" s="31">
        <v>44347</v>
      </c>
      <c r="L2093" s="31">
        <v>44926</v>
      </c>
      <c r="M2093" s="2">
        <f t="shared" si="192"/>
        <v>580</v>
      </c>
      <c r="N2093" s="2">
        <f>IFERROR(VLOOKUP($G2093,'Breakdown Log'!$B$3:$E$940,2,FALSE),0)</f>
        <v>0</v>
      </c>
      <c r="O2093" s="2">
        <f>IFERROR(VLOOKUP($G2093,'Breakdown Log'!$B$3:$E$940,3,FALSE),0)</f>
        <v>0</v>
      </c>
      <c r="P2093" s="2">
        <f t="shared" si="193"/>
        <v>215</v>
      </c>
      <c r="Q2093" s="2">
        <f t="shared" si="194"/>
        <v>365</v>
      </c>
      <c r="R2093" s="38">
        <f t="shared" si="195"/>
        <v>1.6610958904109587</v>
      </c>
      <c r="S2093" s="76">
        <f t="shared" si="196"/>
        <v>2.82</v>
      </c>
      <c r="T2093" s="38">
        <f>2.82/365*N2093+'Breakdown Log'!$H$28*P2093</f>
        <v>0</v>
      </c>
      <c r="U2093" s="78">
        <f>2.82/365*O2093+'Breakdown Log'!$H$28*Q2093</f>
        <v>0</v>
      </c>
    </row>
    <row r="2094" spans="2:21" ht="14.4" customHeight="1" x14ac:dyDescent="0.4">
      <c r="B2094" s="30">
        <f t="shared" si="197"/>
        <v>2093</v>
      </c>
      <c r="C2094" s="2" t="s">
        <v>151</v>
      </c>
      <c r="D2094" s="2" t="s">
        <v>152</v>
      </c>
      <c r="E2094" s="2">
        <v>1082</v>
      </c>
      <c r="F2094" s="2" t="s">
        <v>152</v>
      </c>
      <c r="G2094" s="2">
        <v>2421</v>
      </c>
      <c r="H2094" s="2">
        <v>27</v>
      </c>
      <c r="I2094" s="2" t="s">
        <v>1822</v>
      </c>
      <c r="J2094" s="31">
        <v>42698</v>
      </c>
      <c r="K2094" s="31">
        <v>44347</v>
      </c>
      <c r="L2094" s="31">
        <v>44926</v>
      </c>
      <c r="M2094" s="2">
        <f t="shared" si="192"/>
        <v>580</v>
      </c>
      <c r="N2094" s="2">
        <f>IFERROR(VLOOKUP($G2094,'Breakdown Log'!$B$3:$E$940,2,FALSE),0)</f>
        <v>215</v>
      </c>
      <c r="O2094" s="2">
        <f>IFERROR(VLOOKUP($G2094,'Breakdown Log'!$B$3:$E$940,3,FALSE),0)</f>
        <v>365</v>
      </c>
      <c r="P2094" s="2">
        <f t="shared" si="193"/>
        <v>0</v>
      </c>
      <c r="Q2094" s="2">
        <f t="shared" si="194"/>
        <v>0</v>
      </c>
      <c r="R2094" s="38">
        <f t="shared" si="195"/>
        <v>1.6610958904109587</v>
      </c>
      <c r="S2094" s="76">
        <f t="shared" si="196"/>
        <v>2.82</v>
      </c>
      <c r="T2094" s="38">
        <f>2.82/365*N2094+'Breakdown Log'!$H$28*P2094</f>
        <v>1.6610958904109587</v>
      </c>
      <c r="U2094" s="78">
        <f>2.82/365*O2094+'Breakdown Log'!$H$28*Q2094</f>
        <v>2.82</v>
      </c>
    </row>
    <row r="2095" spans="2:21" ht="14.4" customHeight="1" x14ac:dyDescent="0.4">
      <c r="B2095" s="30">
        <f t="shared" si="197"/>
        <v>2094</v>
      </c>
      <c r="C2095" s="2" t="s">
        <v>151</v>
      </c>
      <c r="D2095" s="2" t="s">
        <v>152</v>
      </c>
      <c r="E2095" s="2">
        <v>1082</v>
      </c>
      <c r="F2095" s="2" t="s">
        <v>152</v>
      </c>
      <c r="G2095" s="2">
        <v>2422</v>
      </c>
      <c r="H2095" s="2">
        <v>28</v>
      </c>
      <c r="I2095" s="2" t="s">
        <v>1823</v>
      </c>
      <c r="J2095" s="31">
        <v>42668</v>
      </c>
      <c r="K2095" s="31">
        <v>44347</v>
      </c>
      <c r="L2095" s="31">
        <v>44926</v>
      </c>
      <c r="M2095" s="2">
        <f t="shared" si="192"/>
        <v>580</v>
      </c>
      <c r="N2095" s="2">
        <f>IFERROR(VLOOKUP($G2095,'Breakdown Log'!$B$3:$E$940,2,FALSE),0)</f>
        <v>0</v>
      </c>
      <c r="O2095" s="2">
        <f>IFERROR(VLOOKUP($G2095,'Breakdown Log'!$B$3:$E$940,3,FALSE),0)</f>
        <v>0</v>
      </c>
      <c r="P2095" s="2">
        <f t="shared" si="193"/>
        <v>215</v>
      </c>
      <c r="Q2095" s="2">
        <f t="shared" si="194"/>
        <v>365</v>
      </c>
      <c r="R2095" s="38">
        <f t="shared" si="195"/>
        <v>1.6610958904109587</v>
      </c>
      <c r="S2095" s="76">
        <f t="shared" si="196"/>
        <v>2.82</v>
      </c>
      <c r="T2095" s="38">
        <f>2.82/365*N2095+'Breakdown Log'!$H$28*P2095</f>
        <v>0</v>
      </c>
      <c r="U2095" s="78">
        <f>2.82/365*O2095+'Breakdown Log'!$H$28*Q2095</f>
        <v>0</v>
      </c>
    </row>
    <row r="2096" spans="2:21" ht="14.4" customHeight="1" x14ac:dyDescent="0.4">
      <c r="B2096" s="30">
        <f t="shared" si="197"/>
        <v>2095</v>
      </c>
      <c r="C2096" s="2" t="s">
        <v>151</v>
      </c>
      <c r="D2096" s="2" t="s">
        <v>152</v>
      </c>
      <c r="E2096" s="2">
        <v>1082</v>
      </c>
      <c r="F2096" s="2" t="s">
        <v>152</v>
      </c>
      <c r="G2096" s="2">
        <v>2423</v>
      </c>
      <c r="H2096" s="2">
        <v>29</v>
      </c>
      <c r="I2096" s="2" t="s">
        <v>221</v>
      </c>
      <c r="J2096" s="31">
        <v>42690</v>
      </c>
      <c r="K2096" s="31">
        <v>44347</v>
      </c>
      <c r="L2096" s="31">
        <v>44926</v>
      </c>
      <c r="M2096" s="2">
        <f t="shared" si="192"/>
        <v>580</v>
      </c>
      <c r="N2096" s="2">
        <f>IFERROR(VLOOKUP($G2096,'Breakdown Log'!$B$3:$E$940,2,FALSE),0)</f>
        <v>0</v>
      </c>
      <c r="O2096" s="2">
        <f>IFERROR(VLOOKUP($G2096,'Breakdown Log'!$B$3:$E$940,3,FALSE),0)</f>
        <v>0</v>
      </c>
      <c r="P2096" s="2">
        <f t="shared" si="193"/>
        <v>215</v>
      </c>
      <c r="Q2096" s="2">
        <f t="shared" si="194"/>
        <v>365</v>
      </c>
      <c r="R2096" s="38">
        <f t="shared" si="195"/>
        <v>1.6610958904109587</v>
      </c>
      <c r="S2096" s="76">
        <f t="shared" si="196"/>
        <v>2.82</v>
      </c>
      <c r="T2096" s="38">
        <f>2.82/365*N2096+'Breakdown Log'!$H$28*P2096</f>
        <v>0</v>
      </c>
      <c r="U2096" s="78">
        <f>2.82/365*O2096+'Breakdown Log'!$H$28*Q2096</f>
        <v>0</v>
      </c>
    </row>
    <row r="2097" spans="2:21" ht="14.4" customHeight="1" x14ac:dyDescent="0.4">
      <c r="B2097" s="30">
        <f t="shared" si="197"/>
        <v>2096</v>
      </c>
      <c r="C2097" s="2" t="s">
        <v>151</v>
      </c>
      <c r="D2097" s="2" t="s">
        <v>152</v>
      </c>
      <c r="E2097" s="2">
        <v>1082</v>
      </c>
      <c r="F2097" s="2" t="s">
        <v>152</v>
      </c>
      <c r="G2097" s="2">
        <v>2424</v>
      </c>
      <c r="H2097" s="2">
        <v>30</v>
      </c>
      <c r="I2097" s="2" t="s">
        <v>313</v>
      </c>
      <c r="J2097" s="31">
        <v>42690</v>
      </c>
      <c r="K2097" s="31">
        <v>44347</v>
      </c>
      <c r="L2097" s="31">
        <v>44926</v>
      </c>
      <c r="M2097" s="2">
        <f t="shared" si="192"/>
        <v>580</v>
      </c>
      <c r="N2097" s="2">
        <f>IFERROR(VLOOKUP($G2097,'Breakdown Log'!$B$3:$E$940,2,FALSE),0)</f>
        <v>0</v>
      </c>
      <c r="O2097" s="2">
        <f>IFERROR(VLOOKUP($G2097,'Breakdown Log'!$B$3:$E$940,3,FALSE),0)</f>
        <v>0</v>
      </c>
      <c r="P2097" s="2">
        <f t="shared" si="193"/>
        <v>215</v>
      </c>
      <c r="Q2097" s="2">
        <f t="shared" si="194"/>
        <v>365</v>
      </c>
      <c r="R2097" s="38">
        <f t="shared" si="195"/>
        <v>1.6610958904109587</v>
      </c>
      <c r="S2097" s="76">
        <f t="shared" si="196"/>
        <v>2.82</v>
      </c>
      <c r="T2097" s="38">
        <f>2.82/365*N2097+'Breakdown Log'!$H$28*P2097</f>
        <v>0</v>
      </c>
      <c r="U2097" s="78">
        <f>2.82/365*O2097+'Breakdown Log'!$H$28*Q2097</f>
        <v>0</v>
      </c>
    </row>
    <row r="2098" spans="2:21" ht="14.4" customHeight="1" x14ac:dyDescent="0.4">
      <c r="B2098" s="30">
        <f t="shared" si="197"/>
        <v>2097</v>
      </c>
      <c r="C2098" s="2" t="s">
        <v>151</v>
      </c>
      <c r="D2098" s="2" t="s">
        <v>152</v>
      </c>
      <c r="E2098" s="2">
        <v>1082</v>
      </c>
      <c r="F2098" s="2" t="s">
        <v>152</v>
      </c>
      <c r="G2098" s="2">
        <v>2425</v>
      </c>
      <c r="H2098" s="2">
        <v>31</v>
      </c>
      <c r="I2098" s="2" t="s">
        <v>1824</v>
      </c>
      <c r="J2098" s="31">
        <v>42690</v>
      </c>
      <c r="K2098" s="31">
        <v>44347</v>
      </c>
      <c r="L2098" s="31">
        <v>44926</v>
      </c>
      <c r="M2098" s="2">
        <f t="shared" si="192"/>
        <v>580</v>
      </c>
      <c r="N2098" s="2">
        <f>IFERROR(VLOOKUP($G2098,'Breakdown Log'!$B$3:$E$940,2,FALSE),0)</f>
        <v>215</v>
      </c>
      <c r="O2098" s="2">
        <f>IFERROR(VLOOKUP($G2098,'Breakdown Log'!$B$3:$E$940,3,FALSE),0)</f>
        <v>365</v>
      </c>
      <c r="P2098" s="2">
        <f t="shared" si="193"/>
        <v>0</v>
      </c>
      <c r="Q2098" s="2">
        <f t="shared" si="194"/>
        <v>0</v>
      </c>
      <c r="R2098" s="38">
        <f t="shared" si="195"/>
        <v>1.6610958904109587</v>
      </c>
      <c r="S2098" s="76">
        <f t="shared" si="196"/>
        <v>2.82</v>
      </c>
      <c r="T2098" s="38">
        <f>2.82/365*N2098+'Breakdown Log'!$H$28*P2098</f>
        <v>1.6610958904109587</v>
      </c>
      <c r="U2098" s="78">
        <f>2.82/365*O2098+'Breakdown Log'!$H$28*Q2098</f>
        <v>2.82</v>
      </c>
    </row>
    <row r="2099" spans="2:21" ht="14.4" customHeight="1" x14ac:dyDescent="0.4">
      <c r="B2099" s="30">
        <f t="shared" si="197"/>
        <v>2098</v>
      </c>
      <c r="C2099" s="2" t="s">
        <v>151</v>
      </c>
      <c r="D2099" s="2" t="s">
        <v>152</v>
      </c>
      <c r="E2099" s="2">
        <v>1082</v>
      </c>
      <c r="F2099" s="2" t="s">
        <v>152</v>
      </c>
      <c r="G2099" s="2">
        <v>2426</v>
      </c>
      <c r="H2099" s="2">
        <v>32</v>
      </c>
      <c r="I2099" s="2" t="s">
        <v>1825</v>
      </c>
      <c r="J2099" s="31">
        <v>42690</v>
      </c>
      <c r="K2099" s="31">
        <v>44347</v>
      </c>
      <c r="L2099" s="31">
        <v>44926</v>
      </c>
      <c r="M2099" s="2">
        <f t="shared" si="192"/>
        <v>580</v>
      </c>
      <c r="N2099" s="2">
        <f>IFERROR(VLOOKUP($G2099,'Breakdown Log'!$B$3:$E$940,2,FALSE),0)</f>
        <v>0</v>
      </c>
      <c r="O2099" s="2">
        <f>IFERROR(VLOOKUP($G2099,'Breakdown Log'!$B$3:$E$940,3,FALSE),0)</f>
        <v>0</v>
      </c>
      <c r="P2099" s="2">
        <f t="shared" si="193"/>
        <v>215</v>
      </c>
      <c r="Q2099" s="2">
        <f t="shared" si="194"/>
        <v>365</v>
      </c>
      <c r="R2099" s="38">
        <f t="shared" si="195"/>
        <v>1.6610958904109587</v>
      </c>
      <c r="S2099" s="76">
        <f t="shared" si="196"/>
        <v>2.82</v>
      </c>
      <c r="T2099" s="38">
        <f>2.82/365*N2099+'Breakdown Log'!$H$28*P2099</f>
        <v>0</v>
      </c>
      <c r="U2099" s="78">
        <f>2.82/365*O2099+'Breakdown Log'!$H$28*Q2099</f>
        <v>0</v>
      </c>
    </row>
    <row r="2100" spans="2:21" ht="14.4" customHeight="1" x14ac:dyDescent="0.4">
      <c r="B2100" s="30">
        <f t="shared" si="197"/>
        <v>2099</v>
      </c>
      <c r="C2100" s="2" t="s">
        <v>151</v>
      </c>
      <c r="D2100" s="2" t="s">
        <v>152</v>
      </c>
      <c r="E2100" s="2">
        <v>1082</v>
      </c>
      <c r="F2100" s="2" t="s">
        <v>152</v>
      </c>
      <c r="G2100" s="2">
        <v>2427</v>
      </c>
      <c r="H2100" s="2">
        <v>33</v>
      </c>
      <c r="I2100" s="2" t="s">
        <v>1826</v>
      </c>
      <c r="J2100" s="31">
        <v>42858</v>
      </c>
      <c r="K2100" s="31">
        <v>44347</v>
      </c>
      <c r="L2100" s="31">
        <v>44926</v>
      </c>
      <c r="M2100" s="2">
        <f t="shared" si="192"/>
        <v>580</v>
      </c>
      <c r="N2100" s="2">
        <f>IFERROR(VLOOKUP($G2100,'Breakdown Log'!$B$3:$E$940,2,FALSE),0)</f>
        <v>0</v>
      </c>
      <c r="O2100" s="2">
        <f>IFERROR(VLOOKUP($G2100,'Breakdown Log'!$B$3:$E$940,3,FALSE),0)</f>
        <v>0</v>
      </c>
      <c r="P2100" s="2">
        <f t="shared" si="193"/>
        <v>215</v>
      </c>
      <c r="Q2100" s="2">
        <f t="shared" si="194"/>
        <v>365</v>
      </c>
      <c r="R2100" s="38">
        <f t="shared" si="195"/>
        <v>1.6610958904109587</v>
      </c>
      <c r="S2100" s="76">
        <f t="shared" si="196"/>
        <v>2.82</v>
      </c>
      <c r="T2100" s="38">
        <f>2.82/365*N2100+'Breakdown Log'!$H$28*P2100</f>
        <v>0</v>
      </c>
      <c r="U2100" s="78">
        <f>2.82/365*O2100+'Breakdown Log'!$H$28*Q2100</f>
        <v>0</v>
      </c>
    </row>
    <row r="2101" spans="2:21" ht="14.4" customHeight="1" x14ac:dyDescent="0.4">
      <c r="B2101" s="30">
        <f t="shared" si="197"/>
        <v>2100</v>
      </c>
      <c r="C2101" s="2" t="s">
        <v>151</v>
      </c>
      <c r="D2101" s="2" t="s">
        <v>152</v>
      </c>
      <c r="E2101" s="2">
        <v>1082</v>
      </c>
      <c r="F2101" s="2" t="s">
        <v>152</v>
      </c>
      <c r="G2101" s="2">
        <v>2428</v>
      </c>
      <c r="H2101" s="2">
        <v>34</v>
      </c>
      <c r="I2101" s="2" t="s">
        <v>1827</v>
      </c>
      <c r="J2101" s="31">
        <v>42747</v>
      </c>
      <c r="K2101" s="31">
        <v>44347</v>
      </c>
      <c r="L2101" s="31">
        <v>44926</v>
      </c>
      <c r="M2101" s="2">
        <f t="shared" si="192"/>
        <v>580</v>
      </c>
      <c r="N2101" s="2">
        <f>IFERROR(VLOOKUP($G2101,'Breakdown Log'!$B$3:$E$940,2,FALSE),0)</f>
        <v>0</v>
      </c>
      <c r="O2101" s="2">
        <f>IFERROR(VLOOKUP($G2101,'Breakdown Log'!$B$3:$E$940,3,FALSE),0)</f>
        <v>0</v>
      </c>
      <c r="P2101" s="2">
        <f t="shared" si="193"/>
        <v>215</v>
      </c>
      <c r="Q2101" s="2">
        <f t="shared" si="194"/>
        <v>365</v>
      </c>
      <c r="R2101" s="38">
        <f t="shared" si="195"/>
        <v>1.6610958904109587</v>
      </c>
      <c r="S2101" s="76">
        <f t="shared" si="196"/>
        <v>2.82</v>
      </c>
      <c r="T2101" s="38">
        <f>2.82/365*N2101+'Breakdown Log'!$H$28*P2101</f>
        <v>0</v>
      </c>
      <c r="U2101" s="78">
        <f>2.82/365*O2101+'Breakdown Log'!$H$28*Q2101</f>
        <v>0</v>
      </c>
    </row>
    <row r="2102" spans="2:21" ht="14.4" customHeight="1" x14ac:dyDescent="0.4">
      <c r="B2102" s="30">
        <f t="shared" si="197"/>
        <v>2101</v>
      </c>
      <c r="C2102" s="2" t="s">
        <v>518</v>
      </c>
      <c r="D2102" s="2" t="s">
        <v>518</v>
      </c>
      <c r="E2102" s="2">
        <v>1115</v>
      </c>
      <c r="F2102" s="2" t="s">
        <v>1736</v>
      </c>
      <c r="G2102" s="2">
        <v>2429</v>
      </c>
      <c r="H2102" s="2">
        <v>21</v>
      </c>
      <c r="I2102" s="2" t="s">
        <v>1828</v>
      </c>
      <c r="J2102" s="31">
        <v>42515</v>
      </c>
      <c r="K2102" s="31">
        <v>44347</v>
      </c>
      <c r="L2102" s="31">
        <v>44926</v>
      </c>
      <c r="M2102" s="2">
        <f t="shared" si="192"/>
        <v>580</v>
      </c>
      <c r="N2102" s="2">
        <f>IFERROR(VLOOKUP($G2102,'Breakdown Log'!$B$3:$E$940,2,FALSE),0)</f>
        <v>0</v>
      </c>
      <c r="O2102" s="2">
        <f>IFERROR(VLOOKUP($G2102,'Breakdown Log'!$B$3:$E$940,3,FALSE),0)</f>
        <v>0</v>
      </c>
      <c r="P2102" s="2">
        <f t="shared" si="193"/>
        <v>215</v>
      </c>
      <c r="Q2102" s="2">
        <f t="shared" si="194"/>
        <v>365</v>
      </c>
      <c r="R2102" s="38">
        <f t="shared" si="195"/>
        <v>1.6610958904109587</v>
      </c>
      <c r="S2102" s="76">
        <f t="shared" si="196"/>
        <v>2.82</v>
      </c>
      <c r="T2102" s="38">
        <f>2.82/365*N2102+'Breakdown Log'!$H$28*P2102</f>
        <v>0</v>
      </c>
      <c r="U2102" s="78">
        <f>2.82/365*O2102+'Breakdown Log'!$H$28*Q2102</f>
        <v>0</v>
      </c>
    </row>
    <row r="2103" spans="2:21" ht="14.4" customHeight="1" x14ac:dyDescent="0.4">
      <c r="B2103" s="30">
        <f t="shared" si="197"/>
        <v>2102</v>
      </c>
      <c r="C2103" s="2" t="s">
        <v>518</v>
      </c>
      <c r="D2103" s="2" t="s">
        <v>518</v>
      </c>
      <c r="E2103" s="2">
        <v>1115</v>
      </c>
      <c r="F2103" s="2" t="s">
        <v>1736</v>
      </c>
      <c r="G2103" s="2">
        <v>2430</v>
      </c>
      <c r="H2103" s="2">
        <v>22</v>
      </c>
      <c r="I2103" s="2" t="s">
        <v>1829</v>
      </c>
      <c r="J2103" s="31">
        <v>42490</v>
      </c>
      <c r="K2103" s="31">
        <v>44347</v>
      </c>
      <c r="L2103" s="31">
        <v>44926</v>
      </c>
      <c r="M2103" s="2">
        <f t="shared" si="192"/>
        <v>580</v>
      </c>
      <c r="N2103" s="2">
        <f>IFERROR(VLOOKUP($G2103,'Breakdown Log'!$B$3:$E$940,2,FALSE),0)</f>
        <v>116</v>
      </c>
      <c r="O2103" s="2">
        <f>IFERROR(VLOOKUP($G2103,'Breakdown Log'!$B$3:$E$940,3,FALSE),0)</f>
        <v>3</v>
      </c>
      <c r="P2103" s="2">
        <f t="shared" si="193"/>
        <v>99</v>
      </c>
      <c r="Q2103" s="2">
        <f t="shared" si="194"/>
        <v>362</v>
      </c>
      <c r="R2103" s="38">
        <f t="shared" si="195"/>
        <v>1.6610958904109587</v>
      </c>
      <c r="S2103" s="76">
        <f t="shared" si="196"/>
        <v>2.82</v>
      </c>
      <c r="T2103" s="38">
        <f>2.82/365*N2103+'Breakdown Log'!$H$28*P2103</f>
        <v>0.89621917808219165</v>
      </c>
      <c r="U2103" s="78">
        <f>2.82/365*O2103+'Breakdown Log'!$H$28*Q2103</f>
        <v>2.317808219178082E-2</v>
      </c>
    </row>
    <row r="2104" spans="2:21" ht="14.4" customHeight="1" x14ac:dyDescent="0.4">
      <c r="B2104" s="30">
        <f t="shared" si="197"/>
        <v>2103</v>
      </c>
      <c r="C2104" s="2" t="s">
        <v>3</v>
      </c>
      <c r="D2104" s="2" t="s">
        <v>1309</v>
      </c>
      <c r="E2104" s="2">
        <v>139</v>
      </c>
      <c r="F2104" s="2" t="s">
        <v>1309</v>
      </c>
      <c r="G2104" s="2">
        <v>2431</v>
      </c>
      <c r="H2104" s="2">
        <v>20</v>
      </c>
      <c r="I2104" s="2" t="s">
        <v>1830</v>
      </c>
      <c r="J2104" s="31">
        <v>42802</v>
      </c>
      <c r="K2104" s="31">
        <v>44347</v>
      </c>
      <c r="L2104" s="31">
        <v>44926</v>
      </c>
      <c r="M2104" s="2">
        <f t="shared" si="192"/>
        <v>580</v>
      </c>
      <c r="N2104" s="2">
        <f>IFERROR(VLOOKUP($G2104,'Breakdown Log'!$B$3:$E$940,2,FALSE),0)</f>
        <v>0</v>
      </c>
      <c r="O2104" s="2">
        <f>IFERROR(VLOOKUP($G2104,'Breakdown Log'!$B$3:$E$940,3,FALSE),0)</f>
        <v>0</v>
      </c>
      <c r="P2104" s="2">
        <f t="shared" si="193"/>
        <v>215</v>
      </c>
      <c r="Q2104" s="2">
        <f t="shared" si="194"/>
        <v>365</v>
      </c>
      <c r="R2104" s="38">
        <f t="shared" si="195"/>
        <v>1.6610958904109587</v>
      </c>
      <c r="S2104" s="76">
        <f t="shared" si="196"/>
        <v>2.82</v>
      </c>
      <c r="T2104" s="38">
        <f>2.82/365*N2104+'Breakdown Log'!$H$28*P2104</f>
        <v>0</v>
      </c>
      <c r="U2104" s="78">
        <f>2.82/365*O2104+'Breakdown Log'!$H$28*Q2104</f>
        <v>0</v>
      </c>
    </row>
    <row r="2105" spans="2:21" ht="14.4" customHeight="1" x14ac:dyDescent="0.4">
      <c r="B2105" s="30">
        <f t="shared" si="197"/>
        <v>2104</v>
      </c>
      <c r="C2105" s="2" t="s">
        <v>3</v>
      </c>
      <c r="D2105" s="2" t="s">
        <v>1309</v>
      </c>
      <c r="E2105" s="2">
        <v>139</v>
      </c>
      <c r="F2105" s="2" t="s">
        <v>1309</v>
      </c>
      <c r="G2105" s="2">
        <v>2432</v>
      </c>
      <c r="H2105" s="2">
        <v>21</v>
      </c>
      <c r="I2105" s="2" t="s">
        <v>1831</v>
      </c>
      <c r="J2105" s="31">
        <v>42913</v>
      </c>
      <c r="K2105" s="31">
        <v>44347</v>
      </c>
      <c r="L2105" s="31">
        <v>44926</v>
      </c>
      <c r="M2105" s="2">
        <f t="shared" si="192"/>
        <v>580</v>
      </c>
      <c r="N2105" s="2">
        <f>IFERROR(VLOOKUP($G2105,'Breakdown Log'!$B$3:$E$940,2,FALSE),0)</f>
        <v>215</v>
      </c>
      <c r="O2105" s="2">
        <f>IFERROR(VLOOKUP($G2105,'Breakdown Log'!$B$3:$E$940,3,FALSE),0)</f>
        <v>365</v>
      </c>
      <c r="P2105" s="2">
        <f t="shared" si="193"/>
        <v>0</v>
      </c>
      <c r="Q2105" s="2">
        <f t="shared" si="194"/>
        <v>0</v>
      </c>
      <c r="R2105" s="38">
        <f t="shared" si="195"/>
        <v>1.6610958904109587</v>
      </c>
      <c r="S2105" s="76">
        <f t="shared" si="196"/>
        <v>2.82</v>
      </c>
      <c r="T2105" s="38">
        <f>2.82/365*N2105+'Breakdown Log'!$H$28*P2105</f>
        <v>1.6610958904109587</v>
      </c>
      <c r="U2105" s="78">
        <f>2.82/365*O2105+'Breakdown Log'!$H$28*Q2105</f>
        <v>2.82</v>
      </c>
    </row>
    <row r="2106" spans="2:21" ht="14.4" customHeight="1" x14ac:dyDescent="0.4">
      <c r="B2106" s="30">
        <f t="shared" si="197"/>
        <v>2105</v>
      </c>
      <c r="C2106" s="2" t="s">
        <v>3</v>
      </c>
      <c r="D2106" s="2" t="s">
        <v>1309</v>
      </c>
      <c r="E2106" s="2">
        <v>139</v>
      </c>
      <c r="F2106" s="2" t="s">
        <v>1309</v>
      </c>
      <c r="G2106" s="2">
        <v>2433</v>
      </c>
      <c r="H2106" s="2">
        <v>22</v>
      </c>
      <c r="I2106" s="2" t="s">
        <v>1832</v>
      </c>
      <c r="J2106" s="31">
        <v>42912</v>
      </c>
      <c r="K2106" s="31">
        <v>44347</v>
      </c>
      <c r="L2106" s="31">
        <v>44926</v>
      </c>
      <c r="M2106" s="2">
        <f t="shared" si="192"/>
        <v>580</v>
      </c>
      <c r="N2106" s="2">
        <f>IFERROR(VLOOKUP($G2106,'Breakdown Log'!$B$3:$E$940,2,FALSE),0)</f>
        <v>0</v>
      </c>
      <c r="O2106" s="2">
        <f>IFERROR(VLOOKUP($G2106,'Breakdown Log'!$B$3:$E$940,3,FALSE),0)</f>
        <v>0</v>
      </c>
      <c r="P2106" s="2">
        <f t="shared" si="193"/>
        <v>215</v>
      </c>
      <c r="Q2106" s="2">
        <f t="shared" si="194"/>
        <v>365</v>
      </c>
      <c r="R2106" s="38">
        <f t="shared" si="195"/>
        <v>1.6610958904109587</v>
      </c>
      <c r="S2106" s="76">
        <f t="shared" si="196"/>
        <v>2.82</v>
      </c>
      <c r="T2106" s="38">
        <f>2.82/365*N2106+'Breakdown Log'!$H$28*P2106</f>
        <v>0</v>
      </c>
      <c r="U2106" s="78">
        <f>2.82/365*O2106+'Breakdown Log'!$H$28*Q2106</f>
        <v>0</v>
      </c>
    </row>
    <row r="2107" spans="2:21" ht="14.4" customHeight="1" x14ac:dyDescent="0.4">
      <c r="B2107" s="30">
        <f t="shared" si="197"/>
        <v>2106</v>
      </c>
      <c r="C2107" s="2" t="s">
        <v>3</v>
      </c>
      <c r="D2107" s="2" t="s">
        <v>1309</v>
      </c>
      <c r="E2107" s="2">
        <v>139</v>
      </c>
      <c r="F2107" s="2" t="s">
        <v>1309</v>
      </c>
      <c r="G2107" s="2">
        <v>2434</v>
      </c>
      <c r="H2107" s="2">
        <v>23</v>
      </c>
      <c r="I2107" s="2" t="s">
        <v>1833</v>
      </c>
      <c r="J2107" s="31">
        <v>42913</v>
      </c>
      <c r="K2107" s="31">
        <v>44347</v>
      </c>
      <c r="L2107" s="31">
        <v>44926</v>
      </c>
      <c r="M2107" s="2">
        <f t="shared" si="192"/>
        <v>580</v>
      </c>
      <c r="N2107" s="2">
        <f>IFERROR(VLOOKUP($G2107,'Breakdown Log'!$B$3:$E$940,2,FALSE),0)</f>
        <v>0</v>
      </c>
      <c r="O2107" s="2">
        <f>IFERROR(VLOOKUP($G2107,'Breakdown Log'!$B$3:$E$940,3,FALSE),0)</f>
        <v>0</v>
      </c>
      <c r="P2107" s="2">
        <f t="shared" si="193"/>
        <v>215</v>
      </c>
      <c r="Q2107" s="2">
        <f t="shared" si="194"/>
        <v>365</v>
      </c>
      <c r="R2107" s="38">
        <f t="shared" si="195"/>
        <v>1.6610958904109587</v>
      </c>
      <c r="S2107" s="76">
        <f t="shared" si="196"/>
        <v>2.82</v>
      </c>
      <c r="T2107" s="38">
        <f>2.82/365*N2107+'Breakdown Log'!$H$28*P2107</f>
        <v>0</v>
      </c>
      <c r="U2107" s="78">
        <f>2.82/365*O2107+'Breakdown Log'!$H$28*Q2107</f>
        <v>0</v>
      </c>
    </row>
    <row r="2108" spans="2:21" ht="14.4" customHeight="1" x14ac:dyDescent="0.4">
      <c r="B2108" s="30">
        <f t="shared" si="197"/>
        <v>2107</v>
      </c>
      <c r="C2108" s="2" t="s">
        <v>3</v>
      </c>
      <c r="D2108" s="2" t="s">
        <v>1309</v>
      </c>
      <c r="E2108" s="2">
        <v>139</v>
      </c>
      <c r="F2108" s="2" t="s">
        <v>1309</v>
      </c>
      <c r="G2108" s="2">
        <v>2435</v>
      </c>
      <c r="H2108" s="2">
        <v>24</v>
      </c>
      <c r="I2108" s="2" t="s">
        <v>1834</v>
      </c>
      <c r="J2108" s="31">
        <v>42826</v>
      </c>
      <c r="K2108" s="31">
        <v>44347</v>
      </c>
      <c r="L2108" s="31">
        <v>44926</v>
      </c>
      <c r="M2108" s="2">
        <f t="shared" si="192"/>
        <v>580</v>
      </c>
      <c r="N2108" s="2">
        <f>IFERROR(VLOOKUP($G2108,'Breakdown Log'!$B$3:$E$940,2,FALSE),0)</f>
        <v>0</v>
      </c>
      <c r="O2108" s="2">
        <f>IFERROR(VLOOKUP($G2108,'Breakdown Log'!$B$3:$E$940,3,FALSE),0)</f>
        <v>0</v>
      </c>
      <c r="P2108" s="2">
        <f t="shared" si="193"/>
        <v>215</v>
      </c>
      <c r="Q2108" s="2">
        <f t="shared" si="194"/>
        <v>365</v>
      </c>
      <c r="R2108" s="38">
        <f t="shared" si="195"/>
        <v>1.6610958904109587</v>
      </c>
      <c r="S2108" s="76">
        <f t="shared" si="196"/>
        <v>2.82</v>
      </c>
      <c r="T2108" s="38">
        <f>2.82/365*N2108+'Breakdown Log'!$H$28*P2108</f>
        <v>0</v>
      </c>
      <c r="U2108" s="78">
        <f>2.82/365*O2108+'Breakdown Log'!$H$28*Q2108</f>
        <v>0</v>
      </c>
    </row>
    <row r="2109" spans="2:21" ht="14.4" customHeight="1" x14ac:dyDescent="0.4">
      <c r="B2109" s="30">
        <f t="shared" si="197"/>
        <v>2108</v>
      </c>
      <c r="C2109" s="2" t="s">
        <v>3</v>
      </c>
      <c r="D2109" s="2" t="s">
        <v>1309</v>
      </c>
      <c r="E2109" s="2">
        <v>139</v>
      </c>
      <c r="F2109" s="2" t="s">
        <v>1309</v>
      </c>
      <c r="G2109" s="2">
        <v>2436</v>
      </c>
      <c r="H2109" s="2">
        <v>25</v>
      </c>
      <c r="I2109" s="2" t="s">
        <v>1835</v>
      </c>
      <c r="J2109" s="31">
        <v>42802</v>
      </c>
      <c r="K2109" s="31">
        <v>44347</v>
      </c>
      <c r="L2109" s="31">
        <v>44926</v>
      </c>
      <c r="M2109" s="2">
        <f t="shared" si="192"/>
        <v>580</v>
      </c>
      <c r="N2109" s="2">
        <f>IFERROR(VLOOKUP($G2109,'Breakdown Log'!$B$3:$E$940,2,FALSE),0)</f>
        <v>0</v>
      </c>
      <c r="O2109" s="2">
        <f>IFERROR(VLOOKUP($G2109,'Breakdown Log'!$B$3:$E$940,3,FALSE),0)</f>
        <v>0</v>
      </c>
      <c r="P2109" s="2">
        <f t="shared" si="193"/>
        <v>215</v>
      </c>
      <c r="Q2109" s="2">
        <f t="shared" si="194"/>
        <v>365</v>
      </c>
      <c r="R2109" s="38">
        <f t="shared" si="195"/>
        <v>1.6610958904109587</v>
      </c>
      <c r="S2109" s="76">
        <f t="shared" si="196"/>
        <v>2.82</v>
      </c>
      <c r="T2109" s="38">
        <f>2.82/365*N2109+'Breakdown Log'!$H$28*P2109</f>
        <v>0</v>
      </c>
      <c r="U2109" s="78">
        <f>2.82/365*O2109+'Breakdown Log'!$H$28*Q2109</f>
        <v>0</v>
      </c>
    </row>
    <row r="2110" spans="2:21" ht="14.4" customHeight="1" x14ac:dyDescent="0.4">
      <c r="B2110" s="30">
        <f t="shared" si="197"/>
        <v>2109</v>
      </c>
      <c r="C2110" s="2" t="s">
        <v>3</v>
      </c>
      <c r="D2110" s="2" t="s">
        <v>1309</v>
      </c>
      <c r="E2110" s="2">
        <v>139</v>
      </c>
      <c r="F2110" s="2" t="s">
        <v>1309</v>
      </c>
      <c r="G2110" s="2">
        <v>2437</v>
      </c>
      <c r="H2110" s="2">
        <v>26</v>
      </c>
      <c r="I2110" s="2" t="s">
        <v>1836</v>
      </c>
      <c r="J2110" s="31">
        <v>42913</v>
      </c>
      <c r="K2110" s="31">
        <v>44347</v>
      </c>
      <c r="L2110" s="31">
        <v>44926</v>
      </c>
      <c r="M2110" s="2">
        <f t="shared" si="192"/>
        <v>580</v>
      </c>
      <c r="N2110" s="2">
        <f>IFERROR(VLOOKUP($G2110,'Breakdown Log'!$B$3:$E$940,2,FALSE),0)</f>
        <v>215</v>
      </c>
      <c r="O2110" s="2">
        <f>IFERROR(VLOOKUP($G2110,'Breakdown Log'!$B$3:$E$940,3,FALSE),0)</f>
        <v>365</v>
      </c>
      <c r="P2110" s="2">
        <f t="shared" si="193"/>
        <v>0</v>
      </c>
      <c r="Q2110" s="2">
        <f t="shared" si="194"/>
        <v>0</v>
      </c>
      <c r="R2110" s="38">
        <f t="shared" si="195"/>
        <v>1.6610958904109587</v>
      </c>
      <c r="S2110" s="76">
        <f t="shared" si="196"/>
        <v>2.82</v>
      </c>
      <c r="T2110" s="38">
        <f>2.82/365*N2110+'Breakdown Log'!$H$28*P2110</f>
        <v>1.6610958904109587</v>
      </c>
      <c r="U2110" s="78">
        <f>2.82/365*O2110+'Breakdown Log'!$H$28*Q2110</f>
        <v>2.82</v>
      </c>
    </row>
    <row r="2111" spans="2:21" ht="14.4" customHeight="1" x14ac:dyDescent="0.4">
      <c r="B2111" s="30">
        <f t="shared" si="197"/>
        <v>2110</v>
      </c>
      <c r="C2111" s="2" t="s">
        <v>3</v>
      </c>
      <c r="D2111" s="2" t="s">
        <v>1309</v>
      </c>
      <c r="E2111" s="2">
        <v>139</v>
      </c>
      <c r="F2111" s="2" t="s">
        <v>1309</v>
      </c>
      <c r="G2111" s="2">
        <v>2439</v>
      </c>
      <c r="H2111" s="2">
        <v>28</v>
      </c>
      <c r="I2111" s="2" t="s">
        <v>1837</v>
      </c>
      <c r="J2111" s="31">
        <v>42801</v>
      </c>
      <c r="K2111" s="31">
        <v>44347</v>
      </c>
      <c r="L2111" s="31">
        <v>44926</v>
      </c>
      <c r="M2111" s="2">
        <f t="shared" si="192"/>
        <v>580</v>
      </c>
      <c r="N2111" s="2">
        <f>IFERROR(VLOOKUP($G2111,'Breakdown Log'!$B$3:$E$940,2,FALSE),0)</f>
        <v>0</v>
      </c>
      <c r="O2111" s="2">
        <f>IFERROR(VLOOKUP($G2111,'Breakdown Log'!$B$3:$E$940,3,FALSE),0)</f>
        <v>0</v>
      </c>
      <c r="P2111" s="2">
        <f t="shared" si="193"/>
        <v>215</v>
      </c>
      <c r="Q2111" s="2">
        <f t="shared" si="194"/>
        <v>365</v>
      </c>
      <c r="R2111" s="38">
        <f t="shared" si="195"/>
        <v>1.6610958904109587</v>
      </c>
      <c r="S2111" s="76">
        <f t="shared" si="196"/>
        <v>2.82</v>
      </c>
      <c r="T2111" s="38">
        <f>2.82/365*N2111+'Breakdown Log'!$H$28*P2111</f>
        <v>0</v>
      </c>
      <c r="U2111" s="78">
        <f>2.82/365*O2111+'Breakdown Log'!$H$28*Q2111</f>
        <v>0</v>
      </c>
    </row>
    <row r="2112" spans="2:21" ht="14.4" customHeight="1" x14ac:dyDescent="0.4">
      <c r="B2112" s="30">
        <f t="shared" si="197"/>
        <v>2111</v>
      </c>
      <c r="C2112" s="2" t="s">
        <v>302</v>
      </c>
      <c r="D2112" s="2" t="s">
        <v>1729</v>
      </c>
      <c r="E2112" s="2">
        <v>1017</v>
      </c>
      <c r="F2112" s="2" t="s">
        <v>1729</v>
      </c>
      <c r="G2112" s="2">
        <v>2442</v>
      </c>
      <c r="H2112" s="2">
        <v>10</v>
      </c>
      <c r="I2112" s="2" t="s">
        <v>1839</v>
      </c>
      <c r="J2112" s="31">
        <v>42480</v>
      </c>
      <c r="K2112" s="31">
        <v>44347</v>
      </c>
      <c r="L2112" s="31">
        <v>44926</v>
      </c>
      <c r="M2112" s="2">
        <f t="shared" si="192"/>
        <v>580</v>
      </c>
      <c r="N2112" s="2">
        <f>IFERROR(VLOOKUP($G2112,'Breakdown Log'!$B$3:$E$940,2,FALSE),0)</f>
        <v>0</v>
      </c>
      <c r="O2112" s="2">
        <f>IFERROR(VLOOKUP($G2112,'Breakdown Log'!$B$3:$E$940,3,FALSE),0)</f>
        <v>0</v>
      </c>
      <c r="P2112" s="2">
        <f t="shared" si="193"/>
        <v>215</v>
      </c>
      <c r="Q2112" s="2">
        <f t="shared" si="194"/>
        <v>365</v>
      </c>
      <c r="R2112" s="38">
        <f t="shared" si="195"/>
        <v>1.6610958904109587</v>
      </c>
      <c r="S2112" s="76">
        <f t="shared" si="196"/>
        <v>2.82</v>
      </c>
      <c r="T2112" s="38">
        <f>2.82/365*N2112+'Breakdown Log'!$H$28*P2112</f>
        <v>0</v>
      </c>
      <c r="U2112" s="78">
        <f>2.82/365*O2112+'Breakdown Log'!$H$28*Q2112</f>
        <v>0</v>
      </c>
    </row>
    <row r="2113" spans="2:21" ht="14.4" customHeight="1" x14ac:dyDescent="0.4">
      <c r="B2113" s="30">
        <f t="shared" si="197"/>
        <v>2112</v>
      </c>
      <c r="C2113" s="2" t="s">
        <v>302</v>
      </c>
      <c r="D2113" s="2" t="s">
        <v>1729</v>
      </c>
      <c r="E2113" s="2">
        <v>1017</v>
      </c>
      <c r="F2113" s="2" t="s">
        <v>1729</v>
      </c>
      <c r="G2113" s="2">
        <v>2443</v>
      </c>
      <c r="H2113" s="2">
        <v>11</v>
      </c>
      <c r="I2113" s="2" t="s">
        <v>1840</v>
      </c>
      <c r="J2113" s="31">
        <v>42470</v>
      </c>
      <c r="K2113" s="31">
        <v>44347</v>
      </c>
      <c r="L2113" s="31">
        <v>44926</v>
      </c>
      <c r="M2113" s="2">
        <f t="shared" si="192"/>
        <v>580</v>
      </c>
      <c r="N2113" s="2">
        <f>IFERROR(VLOOKUP($G2113,'Breakdown Log'!$B$3:$E$940,2,FALSE),0)</f>
        <v>0</v>
      </c>
      <c r="O2113" s="2">
        <f>IFERROR(VLOOKUP($G2113,'Breakdown Log'!$B$3:$E$940,3,FALSE),0)</f>
        <v>0</v>
      </c>
      <c r="P2113" s="2">
        <f t="shared" si="193"/>
        <v>215</v>
      </c>
      <c r="Q2113" s="2">
        <f t="shared" si="194"/>
        <v>365</v>
      </c>
      <c r="R2113" s="38">
        <f t="shared" si="195"/>
        <v>1.6610958904109587</v>
      </c>
      <c r="S2113" s="76">
        <f t="shared" si="196"/>
        <v>2.82</v>
      </c>
      <c r="T2113" s="38">
        <f>2.82/365*N2113+'Breakdown Log'!$H$28*P2113</f>
        <v>0</v>
      </c>
      <c r="U2113" s="78">
        <f>2.82/365*O2113+'Breakdown Log'!$H$28*Q2113</f>
        <v>0</v>
      </c>
    </row>
    <row r="2114" spans="2:21" ht="14.4" customHeight="1" x14ac:dyDescent="0.4">
      <c r="B2114" s="30">
        <f t="shared" si="197"/>
        <v>2113</v>
      </c>
      <c r="C2114" s="2" t="s">
        <v>302</v>
      </c>
      <c r="D2114" s="2" t="s">
        <v>1729</v>
      </c>
      <c r="E2114" s="2">
        <v>1017</v>
      </c>
      <c r="F2114" s="2" t="s">
        <v>1729</v>
      </c>
      <c r="G2114" s="2">
        <v>2444</v>
      </c>
      <c r="H2114" s="2">
        <v>12</v>
      </c>
      <c r="I2114" s="2" t="s">
        <v>1841</v>
      </c>
      <c r="J2114" s="31">
        <v>42480</v>
      </c>
      <c r="K2114" s="31">
        <v>44347</v>
      </c>
      <c r="L2114" s="31">
        <v>44926</v>
      </c>
      <c r="M2114" s="2">
        <f t="shared" ref="M2114:M2177" si="198">IFERROR(L2114-K2114+1,0)</f>
        <v>580</v>
      </c>
      <c r="N2114" s="2">
        <f>IFERROR(VLOOKUP($G2114,'Breakdown Log'!$B$3:$E$940,2,FALSE),0)</f>
        <v>215</v>
      </c>
      <c r="O2114" s="2">
        <f>IFERROR(VLOOKUP($G2114,'Breakdown Log'!$B$3:$E$940,3,FALSE),0)</f>
        <v>365</v>
      </c>
      <c r="P2114" s="2">
        <f t="shared" si="193"/>
        <v>0</v>
      </c>
      <c r="Q2114" s="2">
        <f t="shared" si="194"/>
        <v>0</v>
      </c>
      <c r="R2114" s="38">
        <f t="shared" si="195"/>
        <v>1.6610958904109587</v>
      </c>
      <c r="S2114" s="76">
        <f t="shared" si="196"/>
        <v>2.82</v>
      </c>
      <c r="T2114" s="38">
        <f>2.82/365*N2114+'Breakdown Log'!$H$28*P2114</f>
        <v>1.6610958904109587</v>
      </c>
      <c r="U2114" s="78">
        <f>2.82/365*O2114+'Breakdown Log'!$H$28*Q2114</f>
        <v>2.82</v>
      </c>
    </row>
    <row r="2115" spans="2:21" ht="14.4" customHeight="1" x14ac:dyDescent="0.4">
      <c r="B2115" s="30">
        <f t="shared" si="197"/>
        <v>2114</v>
      </c>
      <c r="C2115" s="2" t="s">
        <v>302</v>
      </c>
      <c r="D2115" s="2" t="s">
        <v>1729</v>
      </c>
      <c r="E2115" s="2">
        <v>1017</v>
      </c>
      <c r="F2115" s="2" t="s">
        <v>1729</v>
      </c>
      <c r="G2115" s="2">
        <v>2445</v>
      </c>
      <c r="H2115" s="2">
        <v>13</v>
      </c>
      <c r="I2115" s="2" t="s">
        <v>1353</v>
      </c>
      <c r="J2115" s="31">
        <v>42925</v>
      </c>
      <c r="K2115" s="31">
        <v>44347</v>
      </c>
      <c r="L2115" s="31">
        <v>44926</v>
      </c>
      <c r="M2115" s="2">
        <f t="shared" si="198"/>
        <v>580</v>
      </c>
      <c r="N2115" s="2">
        <f>IFERROR(VLOOKUP($G2115,'Breakdown Log'!$B$3:$E$940,2,FALSE),0)</f>
        <v>0</v>
      </c>
      <c r="O2115" s="2">
        <f>IFERROR(VLOOKUP($G2115,'Breakdown Log'!$B$3:$E$940,3,FALSE),0)</f>
        <v>0</v>
      </c>
      <c r="P2115" s="2">
        <f t="shared" ref="P2115:P2178" si="199">DATE(2021,12,31)-DATE(2021,5,31)+1-N2115</f>
        <v>215</v>
      </c>
      <c r="Q2115" s="2">
        <f t="shared" ref="Q2115:Q2178" si="200">365-O2115</f>
        <v>365</v>
      </c>
      <c r="R2115" s="38">
        <f t="shared" ref="R2115:R2178" si="201">2.82/365*215</f>
        <v>1.6610958904109587</v>
      </c>
      <c r="S2115" s="76">
        <f t="shared" ref="S2115:S2178" si="202">2.82/365*365</f>
        <v>2.82</v>
      </c>
      <c r="T2115" s="38">
        <f>2.82/365*N2115+'Breakdown Log'!$H$28*P2115</f>
        <v>0</v>
      </c>
      <c r="U2115" s="78">
        <f>2.82/365*O2115+'Breakdown Log'!$H$28*Q2115</f>
        <v>0</v>
      </c>
    </row>
    <row r="2116" spans="2:21" ht="14.4" customHeight="1" x14ac:dyDescent="0.4">
      <c r="B2116" s="30">
        <f t="shared" ref="B2116:B2179" si="203">B2115+1</f>
        <v>2115</v>
      </c>
      <c r="C2116" s="2" t="s">
        <v>302</v>
      </c>
      <c r="D2116" s="2" t="s">
        <v>1729</v>
      </c>
      <c r="E2116" s="2">
        <v>1017</v>
      </c>
      <c r="F2116" s="2" t="s">
        <v>1729</v>
      </c>
      <c r="G2116" s="2">
        <v>2446</v>
      </c>
      <c r="H2116" s="2">
        <v>14</v>
      </c>
      <c r="I2116" s="2" t="s">
        <v>1842</v>
      </c>
      <c r="J2116" s="31">
        <v>42531</v>
      </c>
      <c r="K2116" s="31">
        <v>44347</v>
      </c>
      <c r="L2116" s="31">
        <v>44926</v>
      </c>
      <c r="M2116" s="2">
        <f t="shared" si="198"/>
        <v>580</v>
      </c>
      <c r="N2116" s="2">
        <f>IFERROR(VLOOKUP($G2116,'Breakdown Log'!$B$3:$E$940,2,FALSE),0)</f>
        <v>0</v>
      </c>
      <c r="O2116" s="2">
        <f>IFERROR(VLOOKUP($G2116,'Breakdown Log'!$B$3:$E$940,3,FALSE),0)</f>
        <v>0</v>
      </c>
      <c r="P2116" s="2">
        <f t="shared" si="199"/>
        <v>215</v>
      </c>
      <c r="Q2116" s="2">
        <f t="shared" si="200"/>
        <v>365</v>
      </c>
      <c r="R2116" s="38">
        <f t="shared" si="201"/>
        <v>1.6610958904109587</v>
      </c>
      <c r="S2116" s="76">
        <f t="shared" si="202"/>
        <v>2.82</v>
      </c>
      <c r="T2116" s="38">
        <f>2.82/365*N2116+'Breakdown Log'!$H$28*P2116</f>
        <v>0</v>
      </c>
      <c r="U2116" s="78">
        <f>2.82/365*O2116+'Breakdown Log'!$H$28*Q2116</f>
        <v>0</v>
      </c>
    </row>
    <row r="2117" spans="2:21" ht="14.4" customHeight="1" x14ac:dyDescent="0.4">
      <c r="B2117" s="30">
        <f t="shared" si="203"/>
        <v>2116</v>
      </c>
      <c r="C2117" s="2" t="s">
        <v>302</v>
      </c>
      <c r="D2117" s="2" t="s">
        <v>1729</v>
      </c>
      <c r="E2117" s="2">
        <v>1017</v>
      </c>
      <c r="F2117" s="2" t="s">
        <v>1729</v>
      </c>
      <c r="G2117" s="2">
        <v>2447</v>
      </c>
      <c r="H2117" s="2">
        <v>15</v>
      </c>
      <c r="I2117" s="2" t="s">
        <v>113</v>
      </c>
      <c r="J2117" s="31">
        <v>42480</v>
      </c>
      <c r="K2117" s="31">
        <v>44347</v>
      </c>
      <c r="L2117" s="31">
        <v>44926</v>
      </c>
      <c r="M2117" s="2">
        <f t="shared" si="198"/>
        <v>580</v>
      </c>
      <c r="N2117" s="2">
        <f>IFERROR(VLOOKUP($G2117,'Breakdown Log'!$B$3:$E$940,2,FALSE),0)</f>
        <v>215</v>
      </c>
      <c r="O2117" s="2">
        <f>IFERROR(VLOOKUP($G2117,'Breakdown Log'!$B$3:$E$940,3,FALSE),0)</f>
        <v>365</v>
      </c>
      <c r="P2117" s="2">
        <f t="shared" si="199"/>
        <v>0</v>
      </c>
      <c r="Q2117" s="2">
        <f t="shared" si="200"/>
        <v>0</v>
      </c>
      <c r="R2117" s="38">
        <f t="shared" si="201"/>
        <v>1.6610958904109587</v>
      </c>
      <c r="S2117" s="76">
        <f t="shared" si="202"/>
        <v>2.82</v>
      </c>
      <c r="T2117" s="38">
        <f>2.82/365*N2117+'Breakdown Log'!$H$28*P2117</f>
        <v>1.6610958904109587</v>
      </c>
      <c r="U2117" s="78">
        <f>2.82/365*O2117+'Breakdown Log'!$H$28*Q2117</f>
        <v>2.82</v>
      </c>
    </row>
    <row r="2118" spans="2:21" ht="14.4" customHeight="1" x14ac:dyDescent="0.4">
      <c r="B2118" s="30">
        <f t="shared" si="203"/>
        <v>2117</v>
      </c>
      <c r="C2118" s="2" t="s">
        <v>302</v>
      </c>
      <c r="D2118" s="2" t="s">
        <v>1729</v>
      </c>
      <c r="E2118" s="2">
        <v>1017</v>
      </c>
      <c r="F2118" s="2" t="s">
        <v>1729</v>
      </c>
      <c r="G2118" s="2">
        <v>2448</v>
      </c>
      <c r="H2118" s="2">
        <v>16</v>
      </c>
      <c r="I2118" s="2" t="s">
        <v>1843</v>
      </c>
      <c r="J2118" s="31">
        <v>42480</v>
      </c>
      <c r="K2118" s="31">
        <v>44347</v>
      </c>
      <c r="L2118" s="31">
        <v>44926</v>
      </c>
      <c r="M2118" s="2">
        <f t="shared" si="198"/>
        <v>580</v>
      </c>
      <c r="N2118" s="2">
        <f>IFERROR(VLOOKUP($G2118,'Breakdown Log'!$B$3:$E$940,2,FALSE),0)</f>
        <v>0</v>
      </c>
      <c r="O2118" s="2">
        <f>IFERROR(VLOOKUP($G2118,'Breakdown Log'!$B$3:$E$940,3,FALSE),0)</f>
        <v>0</v>
      </c>
      <c r="P2118" s="2">
        <f t="shared" si="199"/>
        <v>215</v>
      </c>
      <c r="Q2118" s="2">
        <f t="shared" si="200"/>
        <v>365</v>
      </c>
      <c r="R2118" s="38">
        <f t="shared" si="201"/>
        <v>1.6610958904109587</v>
      </c>
      <c r="S2118" s="76">
        <f t="shared" si="202"/>
        <v>2.82</v>
      </c>
      <c r="T2118" s="38">
        <f>2.82/365*N2118+'Breakdown Log'!$H$28*P2118</f>
        <v>0</v>
      </c>
      <c r="U2118" s="78">
        <f>2.82/365*O2118+'Breakdown Log'!$H$28*Q2118</f>
        <v>0</v>
      </c>
    </row>
    <row r="2119" spans="2:21" ht="14.4" customHeight="1" x14ac:dyDescent="0.4">
      <c r="B2119" s="30">
        <f t="shared" si="203"/>
        <v>2118</v>
      </c>
      <c r="C2119" s="2" t="s">
        <v>302</v>
      </c>
      <c r="D2119" s="2" t="s">
        <v>1729</v>
      </c>
      <c r="E2119" s="2">
        <v>1017</v>
      </c>
      <c r="F2119" s="2" t="s">
        <v>1729</v>
      </c>
      <c r="G2119" s="2">
        <v>2449</v>
      </c>
      <c r="H2119" s="2">
        <v>17</v>
      </c>
      <c r="I2119" s="2" t="s">
        <v>988</v>
      </c>
      <c r="J2119" s="31">
        <v>42911</v>
      </c>
      <c r="K2119" s="31">
        <v>44347</v>
      </c>
      <c r="L2119" s="31">
        <v>44926</v>
      </c>
      <c r="M2119" s="2">
        <f t="shared" si="198"/>
        <v>580</v>
      </c>
      <c r="N2119" s="2">
        <f>IFERROR(VLOOKUP($G2119,'Breakdown Log'!$B$3:$E$940,2,FALSE),0)</f>
        <v>0</v>
      </c>
      <c r="O2119" s="2">
        <f>IFERROR(VLOOKUP($G2119,'Breakdown Log'!$B$3:$E$940,3,FALSE),0)</f>
        <v>0</v>
      </c>
      <c r="P2119" s="2">
        <f t="shared" si="199"/>
        <v>215</v>
      </c>
      <c r="Q2119" s="2">
        <f t="shared" si="200"/>
        <v>365</v>
      </c>
      <c r="R2119" s="38">
        <f t="shared" si="201"/>
        <v>1.6610958904109587</v>
      </c>
      <c r="S2119" s="76">
        <f t="shared" si="202"/>
        <v>2.82</v>
      </c>
      <c r="T2119" s="38">
        <f>2.82/365*N2119+'Breakdown Log'!$H$28*P2119</f>
        <v>0</v>
      </c>
      <c r="U2119" s="78">
        <f>2.82/365*O2119+'Breakdown Log'!$H$28*Q2119</f>
        <v>0</v>
      </c>
    </row>
    <row r="2120" spans="2:21" ht="14.4" customHeight="1" x14ac:dyDescent="0.4">
      <c r="B2120" s="30">
        <f t="shared" si="203"/>
        <v>2119</v>
      </c>
      <c r="C2120" s="2" t="s">
        <v>302</v>
      </c>
      <c r="D2120" s="2" t="s">
        <v>1729</v>
      </c>
      <c r="E2120" s="2">
        <v>1017</v>
      </c>
      <c r="F2120" s="2" t="s">
        <v>1729</v>
      </c>
      <c r="G2120" s="2">
        <v>2450</v>
      </c>
      <c r="H2120" s="2">
        <v>18</v>
      </c>
      <c r="I2120" s="2" t="s">
        <v>1844</v>
      </c>
      <c r="J2120" s="31">
        <v>42592</v>
      </c>
      <c r="K2120" s="31">
        <v>44347</v>
      </c>
      <c r="L2120" s="31">
        <v>44926</v>
      </c>
      <c r="M2120" s="2">
        <f t="shared" si="198"/>
        <v>580</v>
      </c>
      <c r="N2120" s="2">
        <f>IFERROR(VLOOKUP($G2120,'Breakdown Log'!$B$3:$E$940,2,FALSE),0)</f>
        <v>215</v>
      </c>
      <c r="O2120" s="2">
        <f>IFERROR(VLOOKUP($G2120,'Breakdown Log'!$B$3:$E$940,3,FALSE),0)</f>
        <v>365</v>
      </c>
      <c r="P2120" s="2">
        <f t="shared" si="199"/>
        <v>0</v>
      </c>
      <c r="Q2120" s="2">
        <f t="shared" si="200"/>
        <v>0</v>
      </c>
      <c r="R2120" s="38">
        <f t="shared" si="201"/>
        <v>1.6610958904109587</v>
      </c>
      <c r="S2120" s="76">
        <f t="shared" si="202"/>
        <v>2.82</v>
      </c>
      <c r="T2120" s="38">
        <f>2.82/365*N2120+'Breakdown Log'!$H$28*P2120</f>
        <v>1.6610958904109587</v>
      </c>
      <c r="U2120" s="78">
        <f>2.82/365*O2120+'Breakdown Log'!$H$28*Q2120</f>
        <v>2.82</v>
      </c>
    </row>
    <row r="2121" spans="2:21" ht="14.4" customHeight="1" x14ac:dyDescent="0.4">
      <c r="B2121" s="30">
        <f t="shared" si="203"/>
        <v>2120</v>
      </c>
      <c r="C2121" s="2" t="s">
        <v>302</v>
      </c>
      <c r="D2121" s="2" t="s">
        <v>1729</v>
      </c>
      <c r="E2121" s="2">
        <v>1017</v>
      </c>
      <c r="F2121" s="2" t="s">
        <v>1729</v>
      </c>
      <c r="G2121" s="2">
        <v>2451</v>
      </c>
      <c r="H2121" s="2">
        <v>19</v>
      </c>
      <c r="I2121" s="2" t="s">
        <v>2641</v>
      </c>
      <c r="J2121" s="31">
        <v>42531</v>
      </c>
      <c r="K2121" s="31">
        <v>44347</v>
      </c>
      <c r="L2121" s="31">
        <v>44926</v>
      </c>
      <c r="M2121" s="2">
        <f t="shared" si="198"/>
        <v>580</v>
      </c>
      <c r="N2121" s="2">
        <f>IFERROR(VLOOKUP($G2121,'Breakdown Log'!$B$3:$E$940,2,FALSE),0)</f>
        <v>0</v>
      </c>
      <c r="O2121" s="2">
        <f>IFERROR(VLOOKUP($G2121,'Breakdown Log'!$B$3:$E$940,3,FALSE),0)</f>
        <v>0</v>
      </c>
      <c r="P2121" s="2">
        <f t="shared" si="199"/>
        <v>215</v>
      </c>
      <c r="Q2121" s="2">
        <f t="shared" si="200"/>
        <v>365</v>
      </c>
      <c r="R2121" s="38">
        <f t="shared" si="201"/>
        <v>1.6610958904109587</v>
      </c>
      <c r="S2121" s="76">
        <f t="shared" si="202"/>
        <v>2.82</v>
      </c>
      <c r="T2121" s="38">
        <f>2.82/365*N2121+'Breakdown Log'!$H$28*P2121</f>
        <v>0</v>
      </c>
      <c r="U2121" s="78">
        <f>2.82/365*O2121+'Breakdown Log'!$H$28*Q2121</f>
        <v>0</v>
      </c>
    </row>
    <row r="2122" spans="2:21" ht="14.4" customHeight="1" x14ac:dyDescent="0.4">
      <c r="B2122" s="30">
        <f t="shared" si="203"/>
        <v>2121</v>
      </c>
      <c r="C2122" s="2" t="s">
        <v>302</v>
      </c>
      <c r="D2122" s="2" t="s">
        <v>1729</v>
      </c>
      <c r="E2122" s="2">
        <v>1017</v>
      </c>
      <c r="F2122" s="2" t="s">
        <v>1729</v>
      </c>
      <c r="G2122" s="2">
        <v>2452</v>
      </c>
      <c r="H2122" s="2">
        <v>20</v>
      </c>
      <c r="I2122" s="2" t="s">
        <v>1845</v>
      </c>
      <c r="J2122" s="31">
        <v>42480</v>
      </c>
      <c r="K2122" s="31">
        <v>44347</v>
      </c>
      <c r="L2122" s="31">
        <v>44926</v>
      </c>
      <c r="M2122" s="2">
        <f t="shared" si="198"/>
        <v>580</v>
      </c>
      <c r="N2122" s="2">
        <f>IFERROR(VLOOKUP($G2122,'Breakdown Log'!$B$3:$E$940,2,FALSE),0)</f>
        <v>0</v>
      </c>
      <c r="O2122" s="2">
        <f>IFERROR(VLOOKUP($G2122,'Breakdown Log'!$B$3:$E$940,3,FALSE),0)</f>
        <v>0</v>
      </c>
      <c r="P2122" s="2">
        <f t="shared" si="199"/>
        <v>215</v>
      </c>
      <c r="Q2122" s="2">
        <f t="shared" si="200"/>
        <v>365</v>
      </c>
      <c r="R2122" s="38">
        <f t="shared" si="201"/>
        <v>1.6610958904109587</v>
      </c>
      <c r="S2122" s="76">
        <f t="shared" si="202"/>
        <v>2.82</v>
      </c>
      <c r="T2122" s="38">
        <f>2.82/365*N2122+'Breakdown Log'!$H$28*P2122</f>
        <v>0</v>
      </c>
      <c r="U2122" s="78">
        <f>2.82/365*O2122+'Breakdown Log'!$H$28*Q2122</f>
        <v>0</v>
      </c>
    </row>
    <row r="2123" spans="2:21" ht="14.4" customHeight="1" x14ac:dyDescent="0.4">
      <c r="B2123" s="30">
        <f t="shared" si="203"/>
        <v>2122</v>
      </c>
      <c r="C2123" s="2" t="s">
        <v>2599</v>
      </c>
      <c r="D2123" s="2" t="s">
        <v>464</v>
      </c>
      <c r="E2123" s="2">
        <v>1121</v>
      </c>
      <c r="F2123" s="2" t="s">
        <v>465</v>
      </c>
      <c r="G2123" s="2">
        <v>2453</v>
      </c>
      <c r="H2123" s="2">
        <v>1</v>
      </c>
      <c r="I2123" s="2" t="s">
        <v>1846</v>
      </c>
      <c r="J2123" s="31">
        <v>42597</v>
      </c>
      <c r="K2123" s="31">
        <v>44347</v>
      </c>
      <c r="L2123" s="31">
        <v>44926</v>
      </c>
      <c r="M2123" s="2">
        <f t="shared" si="198"/>
        <v>580</v>
      </c>
      <c r="N2123" s="2">
        <f>IFERROR(VLOOKUP($G2123,'Breakdown Log'!$B$3:$E$940,2,FALSE),0)</f>
        <v>0</v>
      </c>
      <c r="O2123" s="2">
        <f>IFERROR(VLOOKUP($G2123,'Breakdown Log'!$B$3:$E$940,3,FALSE),0)</f>
        <v>0</v>
      </c>
      <c r="P2123" s="2">
        <f t="shared" si="199"/>
        <v>215</v>
      </c>
      <c r="Q2123" s="2">
        <f t="shared" si="200"/>
        <v>365</v>
      </c>
      <c r="R2123" s="38">
        <f t="shared" si="201"/>
        <v>1.6610958904109587</v>
      </c>
      <c r="S2123" s="76">
        <f t="shared" si="202"/>
        <v>2.82</v>
      </c>
      <c r="T2123" s="38">
        <f>2.82/365*N2123+'Breakdown Log'!$H$28*P2123</f>
        <v>0</v>
      </c>
      <c r="U2123" s="78">
        <f>2.82/365*O2123+'Breakdown Log'!$H$28*Q2123</f>
        <v>0</v>
      </c>
    </row>
    <row r="2124" spans="2:21" ht="14.4" customHeight="1" x14ac:dyDescent="0.4">
      <c r="B2124" s="30">
        <f t="shared" si="203"/>
        <v>2123</v>
      </c>
      <c r="C2124" s="2" t="s">
        <v>2599</v>
      </c>
      <c r="D2124" s="2" t="s">
        <v>464</v>
      </c>
      <c r="E2124" s="2">
        <v>1121</v>
      </c>
      <c r="F2124" s="2" t="s">
        <v>465</v>
      </c>
      <c r="G2124" s="2">
        <v>2454</v>
      </c>
      <c r="H2124" s="2">
        <v>2</v>
      </c>
      <c r="I2124" s="2" t="s">
        <v>1847</v>
      </c>
      <c r="J2124" s="31">
        <v>42597</v>
      </c>
      <c r="K2124" s="31">
        <v>44347</v>
      </c>
      <c r="L2124" s="31">
        <v>44926</v>
      </c>
      <c r="M2124" s="2">
        <f t="shared" si="198"/>
        <v>580</v>
      </c>
      <c r="N2124" s="2">
        <f>IFERROR(VLOOKUP($G2124,'Breakdown Log'!$B$3:$E$940,2,FALSE),0)</f>
        <v>0</v>
      </c>
      <c r="O2124" s="2">
        <f>IFERROR(VLOOKUP($G2124,'Breakdown Log'!$B$3:$E$940,3,FALSE),0)</f>
        <v>0</v>
      </c>
      <c r="P2124" s="2">
        <f t="shared" si="199"/>
        <v>215</v>
      </c>
      <c r="Q2124" s="2">
        <f t="shared" si="200"/>
        <v>365</v>
      </c>
      <c r="R2124" s="38">
        <f t="shared" si="201"/>
        <v>1.6610958904109587</v>
      </c>
      <c r="S2124" s="76">
        <f t="shared" si="202"/>
        <v>2.82</v>
      </c>
      <c r="T2124" s="38">
        <f>2.82/365*N2124+'Breakdown Log'!$H$28*P2124</f>
        <v>0</v>
      </c>
      <c r="U2124" s="78">
        <f>2.82/365*O2124+'Breakdown Log'!$H$28*Q2124</f>
        <v>0</v>
      </c>
    </row>
    <row r="2125" spans="2:21" ht="14.4" customHeight="1" x14ac:dyDescent="0.4">
      <c r="B2125" s="30">
        <f t="shared" si="203"/>
        <v>2124</v>
      </c>
      <c r="C2125" s="2" t="s">
        <v>2599</v>
      </c>
      <c r="D2125" s="2" t="s">
        <v>464</v>
      </c>
      <c r="E2125" s="2">
        <v>1121</v>
      </c>
      <c r="F2125" s="2" t="s">
        <v>465</v>
      </c>
      <c r="G2125" s="2">
        <v>2455</v>
      </c>
      <c r="H2125" s="2">
        <v>3</v>
      </c>
      <c r="I2125" s="2" t="s">
        <v>841</v>
      </c>
      <c r="J2125" s="31">
        <v>42597</v>
      </c>
      <c r="K2125" s="31">
        <v>44347</v>
      </c>
      <c r="L2125" s="31">
        <v>44926</v>
      </c>
      <c r="M2125" s="2">
        <f t="shared" si="198"/>
        <v>580</v>
      </c>
      <c r="N2125" s="2">
        <f>IFERROR(VLOOKUP($G2125,'Breakdown Log'!$B$3:$E$940,2,FALSE),0)</f>
        <v>0</v>
      </c>
      <c r="O2125" s="2">
        <f>IFERROR(VLOOKUP($G2125,'Breakdown Log'!$B$3:$E$940,3,FALSE),0)</f>
        <v>0</v>
      </c>
      <c r="P2125" s="2">
        <f t="shared" si="199"/>
        <v>215</v>
      </c>
      <c r="Q2125" s="2">
        <f t="shared" si="200"/>
        <v>365</v>
      </c>
      <c r="R2125" s="38">
        <f t="shared" si="201"/>
        <v>1.6610958904109587</v>
      </c>
      <c r="S2125" s="76">
        <f t="shared" si="202"/>
        <v>2.82</v>
      </c>
      <c r="T2125" s="38">
        <f>2.82/365*N2125+'Breakdown Log'!$H$28*P2125</f>
        <v>0</v>
      </c>
      <c r="U2125" s="78">
        <f>2.82/365*O2125+'Breakdown Log'!$H$28*Q2125</f>
        <v>0</v>
      </c>
    </row>
    <row r="2126" spans="2:21" ht="14.4" customHeight="1" x14ac:dyDescent="0.4">
      <c r="B2126" s="30">
        <f t="shared" si="203"/>
        <v>2125</v>
      </c>
      <c r="C2126" s="2" t="s">
        <v>2599</v>
      </c>
      <c r="D2126" s="2" t="s">
        <v>464</v>
      </c>
      <c r="E2126" s="2">
        <v>1121</v>
      </c>
      <c r="F2126" s="2" t="s">
        <v>465</v>
      </c>
      <c r="G2126" s="2">
        <v>2456</v>
      </c>
      <c r="H2126" s="2">
        <v>4</v>
      </c>
      <c r="I2126" s="2" t="s">
        <v>364</v>
      </c>
      <c r="J2126" s="31">
        <v>42597</v>
      </c>
      <c r="K2126" s="31">
        <v>44347</v>
      </c>
      <c r="L2126" s="31">
        <v>44926</v>
      </c>
      <c r="M2126" s="2">
        <f t="shared" si="198"/>
        <v>580</v>
      </c>
      <c r="N2126" s="2">
        <f>IFERROR(VLOOKUP($G2126,'Breakdown Log'!$B$3:$E$940,2,FALSE),0)</f>
        <v>215</v>
      </c>
      <c r="O2126" s="2">
        <f>IFERROR(VLOOKUP($G2126,'Breakdown Log'!$B$3:$E$940,3,FALSE),0)</f>
        <v>365</v>
      </c>
      <c r="P2126" s="2">
        <f t="shared" si="199"/>
        <v>0</v>
      </c>
      <c r="Q2126" s="2">
        <f t="shared" si="200"/>
        <v>0</v>
      </c>
      <c r="R2126" s="38">
        <f t="shared" si="201"/>
        <v>1.6610958904109587</v>
      </c>
      <c r="S2126" s="76">
        <f t="shared" si="202"/>
        <v>2.82</v>
      </c>
      <c r="T2126" s="38">
        <f>2.82/365*N2126+'Breakdown Log'!$H$28*P2126</f>
        <v>1.6610958904109587</v>
      </c>
      <c r="U2126" s="78">
        <f>2.82/365*O2126+'Breakdown Log'!$H$28*Q2126</f>
        <v>2.82</v>
      </c>
    </row>
    <row r="2127" spans="2:21" ht="14.4" customHeight="1" x14ac:dyDescent="0.4">
      <c r="B2127" s="30">
        <f t="shared" si="203"/>
        <v>2126</v>
      </c>
      <c r="C2127" s="2" t="s">
        <v>2599</v>
      </c>
      <c r="D2127" s="2" t="s">
        <v>464</v>
      </c>
      <c r="E2127" s="2">
        <v>1121</v>
      </c>
      <c r="F2127" s="2" t="s">
        <v>465</v>
      </c>
      <c r="G2127" s="2">
        <v>2457</v>
      </c>
      <c r="H2127" s="2">
        <v>5</v>
      </c>
      <c r="I2127" s="2" t="s">
        <v>1848</v>
      </c>
      <c r="J2127" s="31">
        <v>42597</v>
      </c>
      <c r="K2127" s="31">
        <v>44347</v>
      </c>
      <c r="L2127" s="31">
        <v>44926</v>
      </c>
      <c r="M2127" s="2">
        <f t="shared" si="198"/>
        <v>580</v>
      </c>
      <c r="N2127" s="2">
        <f>IFERROR(VLOOKUP($G2127,'Breakdown Log'!$B$3:$E$940,2,FALSE),0)</f>
        <v>0</v>
      </c>
      <c r="O2127" s="2">
        <f>IFERROR(VLOOKUP($G2127,'Breakdown Log'!$B$3:$E$940,3,FALSE),0)</f>
        <v>0</v>
      </c>
      <c r="P2127" s="2">
        <f t="shared" si="199"/>
        <v>215</v>
      </c>
      <c r="Q2127" s="2">
        <f t="shared" si="200"/>
        <v>365</v>
      </c>
      <c r="R2127" s="38">
        <f t="shared" si="201"/>
        <v>1.6610958904109587</v>
      </c>
      <c r="S2127" s="76">
        <f t="shared" si="202"/>
        <v>2.82</v>
      </c>
      <c r="T2127" s="38">
        <f>2.82/365*N2127+'Breakdown Log'!$H$28*P2127</f>
        <v>0</v>
      </c>
      <c r="U2127" s="78">
        <f>2.82/365*O2127+'Breakdown Log'!$H$28*Q2127</f>
        <v>0</v>
      </c>
    </row>
    <row r="2128" spans="2:21" ht="14.4" customHeight="1" x14ac:dyDescent="0.4">
      <c r="B2128" s="30">
        <f t="shared" si="203"/>
        <v>2127</v>
      </c>
      <c r="C2128" s="2" t="s">
        <v>2599</v>
      </c>
      <c r="D2128" s="2" t="s">
        <v>464</v>
      </c>
      <c r="E2128" s="2">
        <v>1121</v>
      </c>
      <c r="F2128" s="2" t="s">
        <v>465</v>
      </c>
      <c r="G2128" s="2">
        <v>2458</v>
      </c>
      <c r="H2128" s="2">
        <v>6</v>
      </c>
      <c r="I2128" s="2" t="s">
        <v>1849</v>
      </c>
      <c r="J2128" s="31">
        <v>42597</v>
      </c>
      <c r="K2128" s="31">
        <v>44347</v>
      </c>
      <c r="L2128" s="31">
        <v>44926</v>
      </c>
      <c r="M2128" s="2">
        <f t="shared" si="198"/>
        <v>580</v>
      </c>
      <c r="N2128" s="2">
        <f>IFERROR(VLOOKUP($G2128,'Breakdown Log'!$B$3:$E$940,2,FALSE),0)</f>
        <v>0</v>
      </c>
      <c r="O2128" s="2">
        <f>IFERROR(VLOOKUP($G2128,'Breakdown Log'!$B$3:$E$940,3,FALSE),0)</f>
        <v>0</v>
      </c>
      <c r="P2128" s="2">
        <f t="shared" si="199"/>
        <v>215</v>
      </c>
      <c r="Q2128" s="2">
        <f t="shared" si="200"/>
        <v>365</v>
      </c>
      <c r="R2128" s="38">
        <f t="shared" si="201"/>
        <v>1.6610958904109587</v>
      </c>
      <c r="S2128" s="76">
        <f t="shared" si="202"/>
        <v>2.82</v>
      </c>
      <c r="T2128" s="38">
        <f>2.82/365*N2128+'Breakdown Log'!$H$28*P2128</f>
        <v>0</v>
      </c>
      <c r="U2128" s="78">
        <f>2.82/365*O2128+'Breakdown Log'!$H$28*Q2128</f>
        <v>0</v>
      </c>
    </row>
    <row r="2129" spans="2:21" ht="14.4" customHeight="1" x14ac:dyDescent="0.4">
      <c r="B2129" s="30">
        <f t="shared" si="203"/>
        <v>2128</v>
      </c>
      <c r="C2129" s="2" t="s">
        <v>2599</v>
      </c>
      <c r="D2129" s="2" t="s">
        <v>464</v>
      </c>
      <c r="E2129" s="2">
        <v>1121</v>
      </c>
      <c r="F2129" s="2" t="s">
        <v>465</v>
      </c>
      <c r="G2129" s="2">
        <v>2459</v>
      </c>
      <c r="H2129" s="2">
        <v>7</v>
      </c>
      <c r="I2129" s="2" t="s">
        <v>1850</v>
      </c>
      <c r="J2129" s="31">
        <v>42597</v>
      </c>
      <c r="K2129" s="31">
        <v>44347</v>
      </c>
      <c r="L2129" s="31">
        <v>44926</v>
      </c>
      <c r="M2129" s="2">
        <f t="shared" si="198"/>
        <v>580</v>
      </c>
      <c r="N2129" s="2">
        <f>IFERROR(VLOOKUP($G2129,'Breakdown Log'!$B$3:$E$940,2,FALSE),0)</f>
        <v>0</v>
      </c>
      <c r="O2129" s="2">
        <f>IFERROR(VLOOKUP($G2129,'Breakdown Log'!$B$3:$E$940,3,FALSE),0)</f>
        <v>0</v>
      </c>
      <c r="P2129" s="2">
        <f t="shared" si="199"/>
        <v>215</v>
      </c>
      <c r="Q2129" s="2">
        <f t="shared" si="200"/>
        <v>365</v>
      </c>
      <c r="R2129" s="38">
        <f t="shared" si="201"/>
        <v>1.6610958904109587</v>
      </c>
      <c r="S2129" s="76">
        <f t="shared" si="202"/>
        <v>2.82</v>
      </c>
      <c r="T2129" s="38">
        <f>2.82/365*N2129+'Breakdown Log'!$H$28*P2129</f>
        <v>0</v>
      </c>
      <c r="U2129" s="78">
        <f>2.82/365*O2129+'Breakdown Log'!$H$28*Q2129</f>
        <v>0</v>
      </c>
    </row>
    <row r="2130" spans="2:21" ht="14.4" customHeight="1" x14ac:dyDescent="0.4">
      <c r="B2130" s="30">
        <f t="shared" si="203"/>
        <v>2129</v>
      </c>
      <c r="C2130" s="2" t="s">
        <v>2599</v>
      </c>
      <c r="D2130" s="2" t="s">
        <v>464</v>
      </c>
      <c r="E2130" s="2">
        <v>1121</v>
      </c>
      <c r="F2130" s="2" t="s">
        <v>465</v>
      </c>
      <c r="G2130" s="2">
        <v>2460</v>
      </c>
      <c r="H2130" s="2">
        <v>8</v>
      </c>
      <c r="I2130" s="2" t="s">
        <v>1851</v>
      </c>
      <c r="J2130" s="31">
        <v>42597</v>
      </c>
      <c r="K2130" s="31">
        <v>44347</v>
      </c>
      <c r="L2130" s="31">
        <v>44926</v>
      </c>
      <c r="M2130" s="2">
        <f t="shared" si="198"/>
        <v>580</v>
      </c>
      <c r="N2130" s="2">
        <f>IFERROR(VLOOKUP($G2130,'Breakdown Log'!$B$3:$E$940,2,FALSE),0)</f>
        <v>215</v>
      </c>
      <c r="O2130" s="2">
        <f>IFERROR(VLOOKUP($G2130,'Breakdown Log'!$B$3:$E$940,3,FALSE),0)</f>
        <v>365</v>
      </c>
      <c r="P2130" s="2">
        <f t="shared" si="199"/>
        <v>0</v>
      </c>
      <c r="Q2130" s="2">
        <f t="shared" si="200"/>
        <v>0</v>
      </c>
      <c r="R2130" s="38">
        <f t="shared" si="201"/>
        <v>1.6610958904109587</v>
      </c>
      <c r="S2130" s="76">
        <f t="shared" si="202"/>
        <v>2.82</v>
      </c>
      <c r="T2130" s="38">
        <f>2.82/365*N2130+'Breakdown Log'!$H$28*P2130</f>
        <v>1.6610958904109587</v>
      </c>
      <c r="U2130" s="78">
        <f>2.82/365*O2130+'Breakdown Log'!$H$28*Q2130</f>
        <v>2.82</v>
      </c>
    </row>
    <row r="2131" spans="2:21" ht="14.4" customHeight="1" x14ac:dyDescent="0.4">
      <c r="B2131" s="30">
        <f t="shared" si="203"/>
        <v>2130</v>
      </c>
      <c r="C2131" s="2" t="s">
        <v>2599</v>
      </c>
      <c r="D2131" s="2" t="s">
        <v>464</v>
      </c>
      <c r="E2131" s="2">
        <v>1121</v>
      </c>
      <c r="F2131" s="2" t="s">
        <v>465</v>
      </c>
      <c r="G2131" s="2">
        <v>2461</v>
      </c>
      <c r="H2131" s="2">
        <v>9</v>
      </c>
      <c r="I2131" s="2" t="s">
        <v>865</v>
      </c>
      <c r="J2131" s="31">
        <v>42597</v>
      </c>
      <c r="K2131" s="31">
        <v>44347</v>
      </c>
      <c r="L2131" s="31">
        <v>44926</v>
      </c>
      <c r="M2131" s="2">
        <f t="shared" si="198"/>
        <v>580</v>
      </c>
      <c r="N2131" s="2">
        <f>IFERROR(VLOOKUP($G2131,'Breakdown Log'!$B$3:$E$940,2,FALSE),0)</f>
        <v>0</v>
      </c>
      <c r="O2131" s="2">
        <f>IFERROR(VLOOKUP($G2131,'Breakdown Log'!$B$3:$E$940,3,FALSE),0)</f>
        <v>0</v>
      </c>
      <c r="P2131" s="2">
        <f t="shared" si="199"/>
        <v>215</v>
      </c>
      <c r="Q2131" s="2">
        <f t="shared" si="200"/>
        <v>365</v>
      </c>
      <c r="R2131" s="38">
        <f t="shared" si="201"/>
        <v>1.6610958904109587</v>
      </c>
      <c r="S2131" s="76">
        <f t="shared" si="202"/>
        <v>2.82</v>
      </c>
      <c r="T2131" s="38">
        <f>2.82/365*N2131+'Breakdown Log'!$H$28*P2131</f>
        <v>0</v>
      </c>
      <c r="U2131" s="78">
        <f>2.82/365*O2131+'Breakdown Log'!$H$28*Q2131</f>
        <v>0</v>
      </c>
    </row>
    <row r="2132" spans="2:21" ht="14.4" customHeight="1" x14ac:dyDescent="0.4">
      <c r="B2132" s="30">
        <f t="shared" si="203"/>
        <v>2131</v>
      </c>
      <c r="C2132" s="2" t="s">
        <v>2599</v>
      </c>
      <c r="D2132" s="2" t="s">
        <v>464</v>
      </c>
      <c r="E2132" s="2">
        <v>1121</v>
      </c>
      <c r="F2132" s="2" t="s">
        <v>465</v>
      </c>
      <c r="G2132" s="2">
        <v>2462</v>
      </c>
      <c r="H2132" s="2">
        <v>10</v>
      </c>
      <c r="I2132" s="2" t="s">
        <v>1852</v>
      </c>
      <c r="J2132" s="31">
        <v>42597</v>
      </c>
      <c r="K2132" s="31">
        <v>44347</v>
      </c>
      <c r="L2132" s="31">
        <v>44926</v>
      </c>
      <c r="M2132" s="2">
        <f t="shared" si="198"/>
        <v>580</v>
      </c>
      <c r="N2132" s="2">
        <f>IFERROR(VLOOKUP($G2132,'Breakdown Log'!$B$3:$E$940,2,FALSE),0)</f>
        <v>0</v>
      </c>
      <c r="O2132" s="2">
        <f>IFERROR(VLOOKUP($G2132,'Breakdown Log'!$B$3:$E$940,3,FALSE),0)</f>
        <v>0</v>
      </c>
      <c r="P2132" s="2">
        <f t="shared" si="199"/>
        <v>215</v>
      </c>
      <c r="Q2132" s="2">
        <f t="shared" si="200"/>
        <v>365</v>
      </c>
      <c r="R2132" s="38">
        <f t="shared" si="201"/>
        <v>1.6610958904109587</v>
      </c>
      <c r="S2132" s="76">
        <f t="shared" si="202"/>
        <v>2.82</v>
      </c>
      <c r="T2132" s="38">
        <f>2.82/365*N2132+'Breakdown Log'!$H$28*P2132</f>
        <v>0</v>
      </c>
      <c r="U2132" s="78">
        <f>2.82/365*O2132+'Breakdown Log'!$H$28*Q2132</f>
        <v>0</v>
      </c>
    </row>
    <row r="2133" spans="2:21" ht="14.4" customHeight="1" x14ac:dyDescent="0.4">
      <c r="B2133" s="30">
        <f t="shared" si="203"/>
        <v>2132</v>
      </c>
      <c r="C2133" s="2" t="s">
        <v>2599</v>
      </c>
      <c r="D2133" s="2" t="s">
        <v>464</v>
      </c>
      <c r="E2133" s="2">
        <v>1121</v>
      </c>
      <c r="F2133" s="2" t="s">
        <v>465</v>
      </c>
      <c r="G2133" s="2">
        <v>2463</v>
      </c>
      <c r="H2133" s="2">
        <v>11</v>
      </c>
      <c r="I2133" s="2" t="s">
        <v>1315</v>
      </c>
      <c r="J2133" s="31">
        <v>42656</v>
      </c>
      <c r="K2133" s="31">
        <v>44347</v>
      </c>
      <c r="L2133" s="31">
        <v>44926</v>
      </c>
      <c r="M2133" s="2">
        <f t="shared" si="198"/>
        <v>580</v>
      </c>
      <c r="N2133" s="2">
        <f>IFERROR(VLOOKUP($G2133,'Breakdown Log'!$B$3:$E$940,2,FALSE),0)</f>
        <v>0</v>
      </c>
      <c r="O2133" s="2">
        <f>IFERROR(VLOOKUP($G2133,'Breakdown Log'!$B$3:$E$940,3,FALSE),0)</f>
        <v>0</v>
      </c>
      <c r="P2133" s="2">
        <f t="shared" si="199"/>
        <v>215</v>
      </c>
      <c r="Q2133" s="2">
        <f t="shared" si="200"/>
        <v>365</v>
      </c>
      <c r="R2133" s="38">
        <f t="shared" si="201"/>
        <v>1.6610958904109587</v>
      </c>
      <c r="S2133" s="76">
        <f t="shared" si="202"/>
        <v>2.82</v>
      </c>
      <c r="T2133" s="38">
        <f>2.82/365*N2133+'Breakdown Log'!$H$28*P2133</f>
        <v>0</v>
      </c>
      <c r="U2133" s="78">
        <f>2.82/365*O2133+'Breakdown Log'!$H$28*Q2133</f>
        <v>0</v>
      </c>
    </row>
    <row r="2134" spans="2:21" ht="14.4" customHeight="1" x14ac:dyDescent="0.4">
      <c r="B2134" s="30">
        <f t="shared" si="203"/>
        <v>2133</v>
      </c>
      <c r="C2134" s="2" t="s">
        <v>2599</v>
      </c>
      <c r="D2134" s="2" t="s">
        <v>464</v>
      </c>
      <c r="E2134" s="2">
        <v>1121</v>
      </c>
      <c r="F2134" s="2" t="s">
        <v>465</v>
      </c>
      <c r="G2134" s="2">
        <v>2464</v>
      </c>
      <c r="H2134" s="2">
        <v>12</v>
      </c>
      <c r="I2134" s="2" t="s">
        <v>1563</v>
      </c>
      <c r="J2134" s="31">
        <v>42668</v>
      </c>
      <c r="K2134" s="31">
        <v>44347</v>
      </c>
      <c r="L2134" s="31">
        <v>44926</v>
      </c>
      <c r="M2134" s="2">
        <f t="shared" si="198"/>
        <v>580</v>
      </c>
      <c r="N2134" s="2">
        <f>IFERROR(VLOOKUP($G2134,'Breakdown Log'!$B$3:$E$940,2,FALSE),0)</f>
        <v>0</v>
      </c>
      <c r="O2134" s="2">
        <f>IFERROR(VLOOKUP($G2134,'Breakdown Log'!$B$3:$E$940,3,FALSE),0)</f>
        <v>0</v>
      </c>
      <c r="P2134" s="2">
        <f t="shared" si="199"/>
        <v>215</v>
      </c>
      <c r="Q2134" s="2">
        <f t="shared" si="200"/>
        <v>365</v>
      </c>
      <c r="R2134" s="38">
        <f t="shared" si="201"/>
        <v>1.6610958904109587</v>
      </c>
      <c r="S2134" s="76">
        <f t="shared" si="202"/>
        <v>2.82</v>
      </c>
      <c r="T2134" s="38">
        <f>2.82/365*N2134+'Breakdown Log'!$H$28*P2134</f>
        <v>0</v>
      </c>
      <c r="U2134" s="78">
        <f>2.82/365*O2134+'Breakdown Log'!$H$28*Q2134</f>
        <v>0</v>
      </c>
    </row>
    <row r="2135" spans="2:21" ht="14.4" customHeight="1" x14ac:dyDescent="0.4">
      <c r="B2135" s="30">
        <f t="shared" si="203"/>
        <v>2134</v>
      </c>
      <c r="C2135" s="2" t="s">
        <v>2599</v>
      </c>
      <c r="D2135" s="2" t="s">
        <v>464</v>
      </c>
      <c r="E2135" s="2">
        <v>1121</v>
      </c>
      <c r="F2135" s="2" t="s">
        <v>465</v>
      </c>
      <c r="G2135" s="2">
        <v>2465</v>
      </c>
      <c r="H2135" s="2">
        <v>13</v>
      </c>
      <c r="I2135" s="2" t="s">
        <v>223</v>
      </c>
      <c r="J2135" s="31">
        <v>42668</v>
      </c>
      <c r="K2135" s="31">
        <v>44347</v>
      </c>
      <c r="L2135" s="31">
        <v>44926</v>
      </c>
      <c r="M2135" s="2">
        <f t="shared" si="198"/>
        <v>580</v>
      </c>
      <c r="N2135" s="2">
        <f>IFERROR(VLOOKUP($G2135,'Breakdown Log'!$B$3:$E$940,2,FALSE),0)</f>
        <v>0</v>
      </c>
      <c r="O2135" s="2">
        <f>IFERROR(VLOOKUP($G2135,'Breakdown Log'!$B$3:$E$940,3,FALSE),0)</f>
        <v>0</v>
      </c>
      <c r="P2135" s="2">
        <f t="shared" si="199"/>
        <v>215</v>
      </c>
      <c r="Q2135" s="2">
        <f t="shared" si="200"/>
        <v>365</v>
      </c>
      <c r="R2135" s="38">
        <f t="shared" si="201"/>
        <v>1.6610958904109587</v>
      </c>
      <c r="S2135" s="76">
        <f t="shared" si="202"/>
        <v>2.82</v>
      </c>
      <c r="T2135" s="38">
        <f>2.82/365*N2135+'Breakdown Log'!$H$28*P2135</f>
        <v>0</v>
      </c>
      <c r="U2135" s="78">
        <f>2.82/365*O2135+'Breakdown Log'!$H$28*Q2135</f>
        <v>0</v>
      </c>
    </row>
    <row r="2136" spans="2:21" ht="14.4" customHeight="1" x14ac:dyDescent="0.4">
      <c r="B2136" s="30">
        <f t="shared" si="203"/>
        <v>2135</v>
      </c>
      <c r="C2136" s="2" t="s">
        <v>2599</v>
      </c>
      <c r="D2136" s="2" t="s">
        <v>464</v>
      </c>
      <c r="E2136" s="2">
        <v>1121</v>
      </c>
      <c r="F2136" s="2" t="s">
        <v>465</v>
      </c>
      <c r="G2136" s="2">
        <v>2466</v>
      </c>
      <c r="H2136" s="2">
        <v>14</v>
      </c>
      <c r="I2136" s="2" t="s">
        <v>1853</v>
      </c>
      <c r="J2136" s="31">
        <v>42668</v>
      </c>
      <c r="K2136" s="31">
        <v>44347</v>
      </c>
      <c r="L2136" s="31">
        <v>44926</v>
      </c>
      <c r="M2136" s="2">
        <f t="shared" si="198"/>
        <v>580</v>
      </c>
      <c r="N2136" s="2">
        <f>IFERROR(VLOOKUP($G2136,'Breakdown Log'!$B$3:$E$940,2,FALSE),0)</f>
        <v>0</v>
      </c>
      <c r="O2136" s="2">
        <f>IFERROR(VLOOKUP($G2136,'Breakdown Log'!$B$3:$E$940,3,FALSE),0)</f>
        <v>0</v>
      </c>
      <c r="P2136" s="2">
        <f t="shared" si="199"/>
        <v>215</v>
      </c>
      <c r="Q2136" s="2">
        <f t="shared" si="200"/>
        <v>365</v>
      </c>
      <c r="R2136" s="38">
        <f t="shared" si="201"/>
        <v>1.6610958904109587</v>
      </c>
      <c r="S2136" s="76">
        <f t="shared" si="202"/>
        <v>2.82</v>
      </c>
      <c r="T2136" s="38">
        <f>2.82/365*N2136+'Breakdown Log'!$H$28*P2136</f>
        <v>0</v>
      </c>
      <c r="U2136" s="78">
        <f>2.82/365*O2136+'Breakdown Log'!$H$28*Q2136</f>
        <v>0</v>
      </c>
    </row>
    <row r="2137" spans="2:21" ht="14.4" customHeight="1" x14ac:dyDescent="0.4">
      <c r="B2137" s="30">
        <f t="shared" si="203"/>
        <v>2136</v>
      </c>
      <c r="C2137" s="2" t="s">
        <v>2599</v>
      </c>
      <c r="D2137" s="2" t="s">
        <v>464</v>
      </c>
      <c r="E2137" s="2">
        <v>1121</v>
      </c>
      <c r="F2137" s="2" t="s">
        <v>465</v>
      </c>
      <c r="G2137" s="2">
        <v>2467</v>
      </c>
      <c r="H2137" s="2">
        <v>15</v>
      </c>
      <c r="I2137" s="2" t="s">
        <v>1584</v>
      </c>
      <c r="J2137" s="31">
        <v>42668</v>
      </c>
      <c r="K2137" s="31">
        <v>44347</v>
      </c>
      <c r="L2137" s="31">
        <v>44926</v>
      </c>
      <c r="M2137" s="2">
        <f t="shared" si="198"/>
        <v>580</v>
      </c>
      <c r="N2137" s="2">
        <f>IFERROR(VLOOKUP($G2137,'Breakdown Log'!$B$3:$E$940,2,FALSE),0)</f>
        <v>0</v>
      </c>
      <c r="O2137" s="2">
        <f>IFERROR(VLOOKUP($G2137,'Breakdown Log'!$B$3:$E$940,3,FALSE),0)</f>
        <v>0</v>
      </c>
      <c r="P2137" s="2">
        <f t="shared" si="199"/>
        <v>215</v>
      </c>
      <c r="Q2137" s="2">
        <f t="shared" si="200"/>
        <v>365</v>
      </c>
      <c r="R2137" s="38">
        <f t="shared" si="201"/>
        <v>1.6610958904109587</v>
      </c>
      <c r="S2137" s="76">
        <f t="shared" si="202"/>
        <v>2.82</v>
      </c>
      <c r="T2137" s="38">
        <f>2.82/365*N2137+'Breakdown Log'!$H$28*P2137</f>
        <v>0</v>
      </c>
      <c r="U2137" s="78">
        <f>2.82/365*O2137+'Breakdown Log'!$H$28*Q2137</f>
        <v>0</v>
      </c>
    </row>
    <row r="2138" spans="2:21" ht="14.4" customHeight="1" x14ac:dyDescent="0.4">
      <c r="B2138" s="30">
        <f t="shared" si="203"/>
        <v>2137</v>
      </c>
      <c r="C2138" s="2" t="s">
        <v>2599</v>
      </c>
      <c r="D2138" s="2" t="s">
        <v>464</v>
      </c>
      <c r="E2138" s="2">
        <v>1121</v>
      </c>
      <c r="F2138" s="2" t="s">
        <v>465</v>
      </c>
      <c r="G2138" s="2">
        <v>2468</v>
      </c>
      <c r="H2138" s="2">
        <v>16</v>
      </c>
      <c r="I2138" s="2" t="s">
        <v>1102</v>
      </c>
      <c r="J2138" s="31">
        <v>42668</v>
      </c>
      <c r="K2138" s="31">
        <v>44347</v>
      </c>
      <c r="L2138" s="31">
        <v>44926</v>
      </c>
      <c r="M2138" s="2">
        <f t="shared" si="198"/>
        <v>580</v>
      </c>
      <c r="N2138" s="2">
        <f>IFERROR(VLOOKUP($G2138,'Breakdown Log'!$B$3:$E$940,2,FALSE),0)</f>
        <v>0</v>
      </c>
      <c r="O2138" s="2">
        <f>IFERROR(VLOOKUP($G2138,'Breakdown Log'!$B$3:$E$940,3,FALSE),0)</f>
        <v>0</v>
      </c>
      <c r="P2138" s="2">
        <f t="shared" si="199"/>
        <v>215</v>
      </c>
      <c r="Q2138" s="2">
        <f t="shared" si="200"/>
        <v>365</v>
      </c>
      <c r="R2138" s="38">
        <f t="shared" si="201"/>
        <v>1.6610958904109587</v>
      </c>
      <c r="S2138" s="76">
        <f t="shared" si="202"/>
        <v>2.82</v>
      </c>
      <c r="T2138" s="38">
        <f>2.82/365*N2138+'Breakdown Log'!$H$28*P2138</f>
        <v>0</v>
      </c>
      <c r="U2138" s="78">
        <f>2.82/365*O2138+'Breakdown Log'!$H$28*Q2138</f>
        <v>0</v>
      </c>
    </row>
    <row r="2139" spans="2:21" ht="14.4" customHeight="1" x14ac:dyDescent="0.4">
      <c r="B2139" s="30">
        <f t="shared" si="203"/>
        <v>2138</v>
      </c>
      <c r="C2139" s="2" t="s">
        <v>2599</v>
      </c>
      <c r="D2139" s="2" t="s">
        <v>464</v>
      </c>
      <c r="E2139" s="2">
        <v>1121</v>
      </c>
      <c r="F2139" s="2" t="s">
        <v>465</v>
      </c>
      <c r="G2139" s="2">
        <v>2469</v>
      </c>
      <c r="H2139" s="2">
        <v>17</v>
      </c>
      <c r="I2139" s="2" t="s">
        <v>1854</v>
      </c>
      <c r="J2139" s="31">
        <v>42668</v>
      </c>
      <c r="K2139" s="31">
        <v>44347</v>
      </c>
      <c r="L2139" s="31">
        <v>44926</v>
      </c>
      <c r="M2139" s="2">
        <f t="shared" si="198"/>
        <v>580</v>
      </c>
      <c r="N2139" s="2">
        <f>IFERROR(VLOOKUP($G2139,'Breakdown Log'!$B$3:$E$940,2,FALSE),0)</f>
        <v>0</v>
      </c>
      <c r="O2139" s="2">
        <f>IFERROR(VLOOKUP($G2139,'Breakdown Log'!$B$3:$E$940,3,FALSE),0)</f>
        <v>0</v>
      </c>
      <c r="P2139" s="2">
        <f t="shared" si="199"/>
        <v>215</v>
      </c>
      <c r="Q2139" s="2">
        <f t="shared" si="200"/>
        <v>365</v>
      </c>
      <c r="R2139" s="38">
        <f t="shared" si="201"/>
        <v>1.6610958904109587</v>
      </c>
      <c r="S2139" s="76">
        <f t="shared" si="202"/>
        <v>2.82</v>
      </c>
      <c r="T2139" s="38">
        <f>2.82/365*N2139+'Breakdown Log'!$H$28*P2139</f>
        <v>0</v>
      </c>
      <c r="U2139" s="78">
        <f>2.82/365*O2139+'Breakdown Log'!$H$28*Q2139</f>
        <v>0</v>
      </c>
    </row>
    <row r="2140" spans="2:21" ht="14.4" customHeight="1" x14ac:dyDescent="0.4">
      <c r="B2140" s="30">
        <f t="shared" si="203"/>
        <v>2139</v>
      </c>
      <c r="C2140" s="2" t="s">
        <v>2599</v>
      </c>
      <c r="D2140" s="2" t="s">
        <v>464</v>
      </c>
      <c r="E2140" s="2">
        <v>1121</v>
      </c>
      <c r="F2140" s="2" t="s">
        <v>465</v>
      </c>
      <c r="G2140" s="2">
        <v>2470</v>
      </c>
      <c r="H2140" s="2">
        <v>18</v>
      </c>
      <c r="I2140" s="2" t="s">
        <v>402</v>
      </c>
      <c r="J2140" s="31">
        <v>42699</v>
      </c>
      <c r="K2140" s="31">
        <v>44347</v>
      </c>
      <c r="L2140" s="31">
        <v>44926</v>
      </c>
      <c r="M2140" s="2">
        <f t="shared" si="198"/>
        <v>580</v>
      </c>
      <c r="N2140" s="2">
        <f>IFERROR(VLOOKUP($G2140,'Breakdown Log'!$B$3:$E$940,2,FALSE),0)</f>
        <v>0</v>
      </c>
      <c r="O2140" s="2">
        <f>IFERROR(VLOOKUP($G2140,'Breakdown Log'!$B$3:$E$940,3,FALSE),0)</f>
        <v>0</v>
      </c>
      <c r="P2140" s="2">
        <f t="shared" si="199"/>
        <v>215</v>
      </c>
      <c r="Q2140" s="2">
        <f t="shared" si="200"/>
        <v>365</v>
      </c>
      <c r="R2140" s="38">
        <f t="shared" si="201"/>
        <v>1.6610958904109587</v>
      </c>
      <c r="S2140" s="76">
        <f t="shared" si="202"/>
        <v>2.82</v>
      </c>
      <c r="T2140" s="38">
        <f>2.82/365*N2140+'Breakdown Log'!$H$28*P2140</f>
        <v>0</v>
      </c>
      <c r="U2140" s="78">
        <f>2.82/365*O2140+'Breakdown Log'!$H$28*Q2140</f>
        <v>0</v>
      </c>
    </row>
    <row r="2141" spans="2:21" ht="14.4" customHeight="1" x14ac:dyDescent="0.4">
      <c r="B2141" s="30">
        <f t="shared" si="203"/>
        <v>2140</v>
      </c>
      <c r="C2141" s="2" t="s">
        <v>2599</v>
      </c>
      <c r="D2141" s="2" t="s">
        <v>464</v>
      </c>
      <c r="E2141" s="2">
        <v>1121</v>
      </c>
      <c r="F2141" s="2" t="s">
        <v>465</v>
      </c>
      <c r="G2141" s="2">
        <v>2471</v>
      </c>
      <c r="H2141" s="2">
        <v>19</v>
      </c>
      <c r="I2141" s="2" t="s">
        <v>1855</v>
      </c>
      <c r="J2141" s="31">
        <v>42699</v>
      </c>
      <c r="K2141" s="31">
        <v>44347</v>
      </c>
      <c r="L2141" s="31">
        <v>44926</v>
      </c>
      <c r="M2141" s="2">
        <f t="shared" si="198"/>
        <v>580</v>
      </c>
      <c r="N2141" s="2">
        <f>IFERROR(VLOOKUP($G2141,'Breakdown Log'!$B$3:$E$940,2,FALSE),0)</f>
        <v>0</v>
      </c>
      <c r="O2141" s="2">
        <f>IFERROR(VLOOKUP($G2141,'Breakdown Log'!$B$3:$E$940,3,FALSE),0)</f>
        <v>0</v>
      </c>
      <c r="P2141" s="2">
        <f t="shared" si="199"/>
        <v>215</v>
      </c>
      <c r="Q2141" s="2">
        <f t="shared" si="200"/>
        <v>365</v>
      </c>
      <c r="R2141" s="38">
        <f t="shared" si="201"/>
        <v>1.6610958904109587</v>
      </c>
      <c r="S2141" s="76">
        <f t="shared" si="202"/>
        <v>2.82</v>
      </c>
      <c r="T2141" s="38">
        <f>2.82/365*N2141+'Breakdown Log'!$H$28*P2141</f>
        <v>0</v>
      </c>
      <c r="U2141" s="78">
        <f>2.82/365*O2141+'Breakdown Log'!$H$28*Q2141</f>
        <v>0</v>
      </c>
    </row>
    <row r="2142" spans="2:21" ht="14.4" customHeight="1" x14ac:dyDescent="0.4">
      <c r="B2142" s="30">
        <f t="shared" si="203"/>
        <v>2141</v>
      </c>
      <c r="C2142" s="2" t="s">
        <v>2599</v>
      </c>
      <c r="D2142" s="2" t="s">
        <v>464</v>
      </c>
      <c r="E2142" s="2">
        <v>1121</v>
      </c>
      <c r="F2142" s="2" t="s">
        <v>465</v>
      </c>
      <c r="G2142" s="2">
        <v>2472</v>
      </c>
      <c r="H2142" s="2">
        <v>20</v>
      </c>
      <c r="I2142" s="2" t="s">
        <v>1856</v>
      </c>
      <c r="J2142" s="31">
        <v>42699</v>
      </c>
      <c r="K2142" s="31">
        <v>44347</v>
      </c>
      <c r="L2142" s="31">
        <v>44926</v>
      </c>
      <c r="M2142" s="2">
        <f t="shared" si="198"/>
        <v>580</v>
      </c>
      <c r="N2142" s="2">
        <f>IFERROR(VLOOKUP($G2142,'Breakdown Log'!$B$3:$E$940,2,FALSE),0)</f>
        <v>0</v>
      </c>
      <c r="O2142" s="2">
        <f>IFERROR(VLOOKUP($G2142,'Breakdown Log'!$B$3:$E$940,3,FALSE),0)</f>
        <v>0</v>
      </c>
      <c r="P2142" s="2">
        <f t="shared" si="199"/>
        <v>215</v>
      </c>
      <c r="Q2142" s="2">
        <f t="shared" si="200"/>
        <v>365</v>
      </c>
      <c r="R2142" s="38">
        <f t="shared" si="201"/>
        <v>1.6610958904109587</v>
      </c>
      <c r="S2142" s="76">
        <f t="shared" si="202"/>
        <v>2.82</v>
      </c>
      <c r="T2142" s="38">
        <f>2.82/365*N2142+'Breakdown Log'!$H$28*P2142</f>
        <v>0</v>
      </c>
      <c r="U2142" s="78">
        <f>2.82/365*O2142+'Breakdown Log'!$H$28*Q2142</f>
        <v>0</v>
      </c>
    </row>
    <row r="2143" spans="2:21" ht="14.4" customHeight="1" x14ac:dyDescent="0.4">
      <c r="B2143" s="30">
        <f t="shared" si="203"/>
        <v>2142</v>
      </c>
      <c r="C2143" s="2" t="s">
        <v>2599</v>
      </c>
      <c r="D2143" s="2" t="s">
        <v>464</v>
      </c>
      <c r="E2143" s="2">
        <v>1121</v>
      </c>
      <c r="F2143" s="2" t="s">
        <v>465</v>
      </c>
      <c r="G2143" s="2">
        <v>2473</v>
      </c>
      <c r="H2143" s="2">
        <v>21</v>
      </c>
      <c r="I2143" s="2" t="s">
        <v>1857</v>
      </c>
      <c r="J2143" s="31">
        <v>42699</v>
      </c>
      <c r="K2143" s="31">
        <v>44347</v>
      </c>
      <c r="L2143" s="31">
        <v>44926</v>
      </c>
      <c r="M2143" s="2">
        <f t="shared" si="198"/>
        <v>580</v>
      </c>
      <c r="N2143" s="2">
        <f>IFERROR(VLOOKUP($G2143,'Breakdown Log'!$B$3:$E$940,2,FALSE),0)</f>
        <v>0</v>
      </c>
      <c r="O2143" s="2">
        <f>IFERROR(VLOOKUP($G2143,'Breakdown Log'!$B$3:$E$940,3,FALSE),0)</f>
        <v>0</v>
      </c>
      <c r="P2143" s="2">
        <f t="shared" si="199"/>
        <v>215</v>
      </c>
      <c r="Q2143" s="2">
        <f t="shared" si="200"/>
        <v>365</v>
      </c>
      <c r="R2143" s="38">
        <f t="shared" si="201"/>
        <v>1.6610958904109587</v>
      </c>
      <c r="S2143" s="76">
        <f t="shared" si="202"/>
        <v>2.82</v>
      </c>
      <c r="T2143" s="38">
        <f>2.82/365*N2143+'Breakdown Log'!$H$28*P2143</f>
        <v>0</v>
      </c>
      <c r="U2143" s="78">
        <f>2.82/365*O2143+'Breakdown Log'!$H$28*Q2143</f>
        <v>0</v>
      </c>
    </row>
    <row r="2144" spans="2:21" ht="14.4" customHeight="1" x14ac:dyDescent="0.4">
      <c r="B2144" s="30">
        <f t="shared" si="203"/>
        <v>2143</v>
      </c>
      <c r="C2144" s="2" t="s">
        <v>2599</v>
      </c>
      <c r="D2144" s="2" t="s">
        <v>464</v>
      </c>
      <c r="E2144" s="2">
        <v>1121</v>
      </c>
      <c r="F2144" s="2" t="s">
        <v>465</v>
      </c>
      <c r="G2144" s="2">
        <v>2474</v>
      </c>
      <c r="H2144" s="2">
        <v>22</v>
      </c>
      <c r="I2144" s="2" t="s">
        <v>1096</v>
      </c>
      <c r="J2144" s="31">
        <v>42730</v>
      </c>
      <c r="K2144" s="31">
        <v>44347</v>
      </c>
      <c r="L2144" s="31">
        <v>44926</v>
      </c>
      <c r="M2144" s="2">
        <f t="shared" si="198"/>
        <v>580</v>
      </c>
      <c r="N2144" s="2">
        <f>IFERROR(VLOOKUP($G2144,'Breakdown Log'!$B$3:$E$940,2,FALSE),0)</f>
        <v>0</v>
      </c>
      <c r="O2144" s="2">
        <f>IFERROR(VLOOKUP($G2144,'Breakdown Log'!$B$3:$E$940,3,FALSE),0)</f>
        <v>0</v>
      </c>
      <c r="P2144" s="2">
        <f t="shared" si="199"/>
        <v>215</v>
      </c>
      <c r="Q2144" s="2">
        <f t="shared" si="200"/>
        <v>365</v>
      </c>
      <c r="R2144" s="38">
        <f t="shared" si="201"/>
        <v>1.6610958904109587</v>
      </c>
      <c r="S2144" s="76">
        <f t="shared" si="202"/>
        <v>2.82</v>
      </c>
      <c r="T2144" s="38">
        <f>2.82/365*N2144+'Breakdown Log'!$H$28*P2144</f>
        <v>0</v>
      </c>
      <c r="U2144" s="78">
        <f>2.82/365*O2144+'Breakdown Log'!$H$28*Q2144</f>
        <v>0</v>
      </c>
    </row>
    <row r="2145" spans="2:21" ht="14.4" customHeight="1" x14ac:dyDescent="0.4">
      <c r="B2145" s="30">
        <f t="shared" si="203"/>
        <v>2144</v>
      </c>
      <c r="C2145" s="2" t="s">
        <v>2599</v>
      </c>
      <c r="D2145" s="2" t="s">
        <v>464</v>
      </c>
      <c r="E2145" s="2">
        <v>1121</v>
      </c>
      <c r="F2145" s="2" t="s">
        <v>465</v>
      </c>
      <c r="G2145" s="2">
        <v>2475</v>
      </c>
      <c r="H2145" s="2">
        <v>23</v>
      </c>
      <c r="I2145" s="2" t="s">
        <v>1033</v>
      </c>
      <c r="J2145" s="31">
        <v>42730</v>
      </c>
      <c r="K2145" s="31">
        <v>44347</v>
      </c>
      <c r="L2145" s="31">
        <v>44926</v>
      </c>
      <c r="M2145" s="2">
        <f t="shared" si="198"/>
        <v>580</v>
      </c>
      <c r="N2145" s="2">
        <f>IFERROR(VLOOKUP($G2145,'Breakdown Log'!$B$3:$E$940,2,FALSE),0)</f>
        <v>0</v>
      </c>
      <c r="O2145" s="2">
        <f>IFERROR(VLOOKUP($G2145,'Breakdown Log'!$B$3:$E$940,3,FALSE),0)</f>
        <v>0</v>
      </c>
      <c r="P2145" s="2">
        <f t="shared" si="199"/>
        <v>215</v>
      </c>
      <c r="Q2145" s="2">
        <f t="shared" si="200"/>
        <v>365</v>
      </c>
      <c r="R2145" s="38">
        <f t="shared" si="201"/>
        <v>1.6610958904109587</v>
      </c>
      <c r="S2145" s="76">
        <f t="shared" si="202"/>
        <v>2.82</v>
      </c>
      <c r="T2145" s="38">
        <f>2.82/365*N2145+'Breakdown Log'!$H$28*P2145</f>
        <v>0</v>
      </c>
      <c r="U2145" s="78">
        <f>2.82/365*O2145+'Breakdown Log'!$H$28*Q2145</f>
        <v>0</v>
      </c>
    </row>
    <row r="2146" spans="2:21" ht="14.4" customHeight="1" x14ac:dyDescent="0.4">
      <c r="B2146" s="30">
        <f t="shared" si="203"/>
        <v>2145</v>
      </c>
      <c r="C2146" s="2" t="s">
        <v>2599</v>
      </c>
      <c r="D2146" s="2" t="s">
        <v>464</v>
      </c>
      <c r="E2146" s="2">
        <v>1121</v>
      </c>
      <c r="F2146" s="2" t="s">
        <v>465</v>
      </c>
      <c r="G2146" s="2">
        <v>2476</v>
      </c>
      <c r="H2146" s="2">
        <v>24</v>
      </c>
      <c r="I2146" s="2" t="s">
        <v>1858</v>
      </c>
      <c r="J2146" s="31">
        <v>42760</v>
      </c>
      <c r="K2146" s="31">
        <v>44347</v>
      </c>
      <c r="L2146" s="31">
        <v>44926</v>
      </c>
      <c r="M2146" s="2">
        <f t="shared" si="198"/>
        <v>580</v>
      </c>
      <c r="N2146" s="2">
        <f>IFERROR(VLOOKUP($G2146,'Breakdown Log'!$B$3:$E$940,2,FALSE),0)</f>
        <v>0</v>
      </c>
      <c r="O2146" s="2">
        <f>IFERROR(VLOOKUP($G2146,'Breakdown Log'!$B$3:$E$940,3,FALSE),0)</f>
        <v>0</v>
      </c>
      <c r="P2146" s="2">
        <f t="shared" si="199"/>
        <v>215</v>
      </c>
      <c r="Q2146" s="2">
        <f t="shared" si="200"/>
        <v>365</v>
      </c>
      <c r="R2146" s="38">
        <f t="shared" si="201"/>
        <v>1.6610958904109587</v>
      </c>
      <c r="S2146" s="76">
        <f t="shared" si="202"/>
        <v>2.82</v>
      </c>
      <c r="T2146" s="38">
        <f>2.82/365*N2146+'Breakdown Log'!$H$28*P2146</f>
        <v>0</v>
      </c>
      <c r="U2146" s="78">
        <f>2.82/365*O2146+'Breakdown Log'!$H$28*Q2146</f>
        <v>0</v>
      </c>
    </row>
    <row r="2147" spans="2:21" ht="14.4" customHeight="1" x14ac:dyDescent="0.4">
      <c r="B2147" s="30">
        <f t="shared" si="203"/>
        <v>2146</v>
      </c>
      <c r="C2147" s="2" t="s">
        <v>2599</v>
      </c>
      <c r="D2147" s="2" t="s">
        <v>464</v>
      </c>
      <c r="E2147" s="2">
        <v>1121</v>
      </c>
      <c r="F2147" s="2" t="s">
        <v>465</v>
      </c>
      <c r="G2147" s="2">
        <v>2477</v>
      </c>
      <c r="H2147" s="2">
        <v>25</v>
      </c>
      <c r="I2147" s="2" t="s">
        <v>1609</v>
      </c>
      <c r="J2147" s="31">
        <v>42760</v>
      </c>
      <c r="K2147" s="31">
        <v>44347</v>
      </c>
      <c r="L2147" s="31">
        <v>44926</v>
      </c>
      <c r="M2147" s="2">
        <f t="shared" si="198"/>
        <v>580</v>
      </c>
      <c r="N2147" s="2">
        <f>IFERROR(VLOOKUP($G2147,'Breakdown Log'!$B$3:$E$940,2,FALSE),0)</f>
        <v>0</v>
      </c>
      <c r="O2147" s="2">
        <f>IFERROR(VLOOKUP($G2147,'Breakdown Log'!$B$3:$E$940,3,FALSE),0)</f>
        <v>0</v>
      </c>
      <c r="P2147" s="2">
        <f t="shared" si="199"/>
        <v>215</v>
      </c>
      <c r="Q2147" s="2">
        <f t="shared" si="200"/>
        <v>365</v>
      </c>
      <c r="R2147" s="38">
        <f t="shared" si="201"/>
        <v>1.6610958904109587</v>
      </c>
      <c r="S2147" s="76">
        <f t="shared" si="202"/>
        <v>2.82</v>
      </c>
      <c r="T2147" s="38">
        <f>2.82/365*N2147+'Breakdown Log'!$H$28*P2147</f>
        <v>0</v>
      </c>
      <c r="U2147" s="78">
        <f>2.82/365*O2147+'Breakdown Log'!$H$28*Q2147</f>
        <v>0</v>
      </c>
    </row>
    <row r="2148" spans="2:21" ht="14.4" customHeight="1" x14ac:dyDescent="0.4">
      <c r="B2148" s="30">
        <f t="shared" si="203"/>
        <v>2147</v>
      </c>
      <c r="C2148" s="2" t="s">
        <v>2599</v>
      </c>
      <c r="D2148" s="2" t="s">
        <v>464</v>
      </c>
      <c r="E2148" s="2">
        <v>1121</v>
      </c>
      <c r="F2148" s="2" t="s">
        <v>465</v>
      </c>
      <c r="G2148" s="2">
        <v>2478</v>
      </c>
      <c r="H2148" s="2">
        <v>26</v>
      </c>
      <c r="I2148" s="2" t="s">
        <v>83</v>
      </c>
      <c r="J2148" s="31">
        <v>42760</v>
      </c>
      <c r="K2148" s="31">
        <v>44347</v>
      </c>
      <c r="L2148" s="31">
        <v>44926</v>
      </c>
      <c r="M2148" s="2">
        <f t="shared" si="198"/>
        <v>580</v>
      </c>
      <c r="N2148" s="2">
        <f>IFERROR(VLOOKUP($G2148,'Breakdown Log'!$B$3:$E$940,2,FALSE),0)</f>
        <v>215</v>
      </c>
      <c r="O2148" s="2">
        <f>IFERROR(VLOOKUP($G2148,'Breakdown Log'!$B$3:$E$940,3,FALSE),0)</f>
        <v>365</v>
      </c>
      <c r="P2148" s="2">
        <f t="shared" si="199"/>
        <v>0</v>
      </c>
      <c r="Q2148" s="2">
        <f t="shared" si="200"/>
        <v>0</v>
      </c>
      <c r="R2148" s="38">
        <f t="shared" si="201"/>
        <v>1.6610958904109587</v>
      </c>
      <c r="S2148" s="76">
        <f t="shared" si="202"/>
        <v>2.82</v>
      </c>
      <c r="T2148" s="38">
        <f>2.82/365*N2148+'Breakdown Log'!$H$28*P2148</f>
        <v>1.6610958904109587</v>
      </c>
      <c r="U2148" s="78">
        <f>2.82/365*O2148+'Breakdown Log'!$H$28*Q2148</f>
        <v>2.82</v>
      </c>
    </row>
    <row r="2149" spans="2:21" ht="14.4" customHeight="1" x14ac:dyDescent="0.4">
      <c r="B2149" s="30">
        <f t="shared" si="203"/>
        <v>2148</v>
      </c>
      <c r="C2149" s="2" t="s">
        <v>462</v>
      </c>
      <c r="D2149" s="2" t="s">
        <v>462</v>
      </c>
      <c r="E2149" s="2">
        <v>1120</v>
      </c>
      <c r="F2149" s="2" t="s">
        <v>1859</v>
      </c>
      <c r="G2149" s="2">
        <v>2479</v>
      </c>
      <c r="H2149" s="2">
        <v>1</v>
      </c>
      <c r="I2149" s="2" t="s">
        <v>1860</v>
      </c>
      <c r="J2149" s="31">
        <v>42650</v>
      </c>
      <c r="K2149" s="31">
        <v>44347</v>
      </c>
      <c r="L2149" s="31">
        <v>44926</v>
      </c>
      <c r="M2149" s="2">
        <f t="shared" si="198"/>
        <v>580</v>
      </c>
      <c r="N2149" s="2">
        <f>IFERROR(VLOOKUP($G2149,'Breakdown Log'!$B$3:$E$940,2,FALSE),0)</f>
        <v>0</v>
      </c>
      <c r="O2149" s="2">
        <f>IFERROR(VLOOKUP($G2149,'Breakdown Log'!$B$3:$E$940,3,FALSE),0)</f>
        <v>0</v>
      </c>
      <c r="P2149" s="2">
        <f t="shared" si="199"/>
        <v>215</v>
      </c>
      <c r="Q2149" s="2">
        <f t="shared" si="200"/>
        <v>365</v>
      </c>
      <c r="R2149" s="38">
        <f t="shared" si="201"/>
        <v>1.6610958904109587</v>
      </c>
      <c r="S2149" s="76">
        <f t="shared" si="202"/>
        <v>2.82</v>
      </c>
      <c r="T2149" s="38">
        <f>2.82/365*N2149+'Breakdown Log'!$H$28*P2149</f>
        <v>0</v>
      </c>
      <c r="U2149" s="78">
        <f>2.82/365*O2149+'Breakdown Log'!$H$28*Q2149</f>
        <v>0</v>
      </c>
    </row>
    <row r="2150" spans="2:21" ht="14.4" customHeight="1" x14ac:dyDescent="0.4">
      <c r="B2150" s="30">
        <f t="shared" si="203"/>
        <v>2149</v>
      </c>
      <c r="C2150" s="2" t="s">
        <v>462</v>
      </c>
      <c r="D2150" s="2" t="s">
        <v>462</v>
      </c>
      <c r="E2150" s="2">
        <v>1120</v>
      </c>
      <c r="F2150" s="2" t="s">
        <v>1859</v>
      </c>
      <c r="G2150" s="2">
        <v>2480</v>
      </c>
      <c r="H2150" s="2">
        <v>2</v>
      </c>
      <c r="I2150" s="2" t="s">
        <v>1861</v>
      </c>
      <c r="J2150" s="31">
        <v>42571</v>
      </c>
      <c r="K2150" s="31">
        <v>44347</v>
      </c>
      <c r="L2150" s="31">
        <v>44926</v>
      </c>
      <c r="M2150" s="2">
        <f t="shared" si="198"/>
        <v>580</v>
      </c>
      <c r="N2150" s="2">
        <f>IFERROR(VLOOKUP($G2150,'Breakdown Log'!$B$3:$E$940,2,FALSE),0)</f>
        <v>0</v>
      </c>
      <c r="O2150" s="2">
        <f>IFERROR(VLOOKUP($G2150,'Breakdown Log'!$B$3:$E$940,3,FALSE),0)</f>
        <v>0</v>
      </c>
      <c r="P2150" s="2">
        <f t="shared" si="199"/>
        <v>215</v>
      </c>
      <c r="Q2150" s="2">
        <f t="shared" si="200"/>
        <v>365</v>
      </c>
      <c r="R2150" s="38">
        <f t="shared" si="201"/>
        <v>1.6610958904109587</v>
      </c>
      <c r="S2150" s="76">
        <f t="shared" si="202"/>
        <v>2.82</v>
      </c>
      <c r="T2150" s="38">
        <f>2.82/365*N2150+'Breakdown Log'!$H$28*P2150</f>
        <v>0</v>
      </c>
      <c r="U2150" s="78">
        <f>2.82/365*O2150+'Breakdown Log'!$H$28*Q2150</f>
        <v>0</v>
      </c>
    </row>
    <row r="2151" spans="2:21" ht="14.4" customHeight="1" x14ac:dyDescent="0.4">
      <c r="B2151" s="30">
        <f t="shared" si="203"/>
        <v>2150</v>
      </c>
      <c r="C2151" s="2" t="s">
        <v>462</v>
      </c>
      <c r="D2151" s="2" t="s">
        <v>462</v>
      </c>
      <c r="E2151" s="2">
        <v>1120</v>
      </c>
      <c r="F2151" s="2" t="s">
        <v>1859</v>
      </c>
      <c r="G2151" s="2">
        <v>2481</v>
      </c>
      <c r="H2151" s="2">
        <v>3</v>
      </c>
      <c r="I2151" s="2" t="s">
        <v>949</v>
      </c>
      <c r="J2151" s="31">
        <v>42571</v>
      </c>
      <c r="K2151" s="31">
        <v>44347</v>
      </c>
      <c r="L2151" s="31">
        <v>44926</v>
      </c>
      <c r="M2151" s="2">
        <f t="shared" si="198"/>
        <v>580</v>
      </c>
      <c r="N2151" s="2">
        <f>IFERROR(VLOOKUP($G2151,'Breakdown Log'!$B$3:$E$940,2,FALSE),0)</f>
        <v>0</v>
      </c>
      <c r="O2151" s="2">
        <f>IFERROR(VLOOKUP($G2151,'Breakdown Log'!$B$3:$E$940,3,FALSE),0)</f>
        <v>0</v>
      </c>
      <c r="P2151" s="2">
        <f t="shared" si="199"/>
        <v>215</v>
      </c>
      <c r="Q2151" s="2">
        <f t="shared" si="200"/>
        <v>365</v>
      </c>
      <c r="R2151" s="38">
        <f t="shared" si="201"/>
        <v>1.6610958904109587</v>
      </c>
      <c r="S2151" s="76">
        <f t="shared" si="202"/>
        <v>2.82</v>
      </c>
      <c r="T2151" s="38">
        <f>2.82/365*N2151+'Breakdown Log'!$H$28*P2151</f>
        <v>0</v>
      </c>
      <c r="U2151" s="78">
        <f>2.82/365*O2151+'Breakdown Log'!$H$28*Q2151</f>
        <v>0</v>
      </c>
    </row>
    <row r="2152" spans="2:21" ht="14.4" customHeight="1" x14ac:dyDescent="0.4">
      <c r="B2152" s="30">
        <f t="shared" si="203"/>
        <v>2151</v>
      </c>
      <c r="C2152" s="2" t="s">
        <v>462</v>
      </c>
      <c r="D2152" s="2" t="s">
        <v>462</v>
      </c>
      <c r="E2152" s="2">
        <v>1120</v>
      </c>
      <c r="F2152" s="2" t="s">
        <v>1859</v>
      </c>
      <c r="G2152" s="2">
        <v>2482</v>
      </c>
      <c r="H2152" s="2">
        <v>4</v>
      </c>
      <c r="I2152" s="2" t="s">
        <v>1862</v>
      </c>
      <c r="J2152" s="31">
        <v>42571</v>
      </c>
      <c r="K2152" s="31">
        <v>44347</v>
      </c>
      <c r="L2152" s="31">
        <v>44926</v>
      </c>
      <c r="M2152" s="2">
        <f t="shared" si="198"/>
        <v>580</v>
      </c>
      <c r="N2152" s="2">
        <f>IFERROR(VLOOKUP($G2152,'Breakdown Log'!$B$3:$E$940,2,FALSE),0)</f>
        <v>215</v>
      </c>
      <c r="O2152" s="2">
        <f>IFERROR(VLOOKUP($G2152,'Breakdown Log'!$B$3:$E$940,3,FALSE),0)</f>
        <v>365</v>
      </c>
      <c r="P2152" s="2">
        <f t="shared" si="199"/>
        <v>0</v>
      </c>
      <c r="Q2152" s="2">
        <f t="shared" si="200"/>
        <v>0</v>
      </c>
      <c r="R2152" s="38">
        <f t="shared" si="201"/>
        <v>1.6610958904109587</v>
      </c>
      <c r="S2152" s="76">
        <f t="shared" si="202"/>
        <v>2.82</v>
      </c>
      <c r="T2152" s="38">
        <f>2.82/365*N2152+'Breakdown Log'!$H$28*P2152</f>
        <v>1.6610958904109587</v>
      </c>
      <c r="U2152" s="78">
        <f>2.82/365*O2152+'Breakdown Log'!$H$28*Q2152</f>
        <v>2.82</v>
      </c>
    </row>
    <row r="2153" spans="2:21" ht="14.4" customHeight="1" x14ac:dyDescent="0.4">
      <c r="B2153" s="30">
        <f t="shared" si="203"/>
        <v>2152</v>
      </c>
      <c r="C2153" s="2" t="s">
        <v>462</v>
      </c>
      <c r="D2153" s="2" t="s">
        <v>462</v>
      </c>
      <c r="E2153" s="2">
        <v>1120</v>
      </c>
      <c r="F2153" s="2" t="s">
        <v>1859</v>
      </c>
      <c r="G2153" s="2">
        <v>2483</v>
      </c>
      <c r="H2153" s="2">
        <v>5</v>
      </c>
      <c r="I2153" s="2" t="s">
        <v>1863</v>
      </c>
      <c r="J2153" s="31">
        <v>42650</v>
      </c>
      <c r="K2153" s="31">
        <v>44347</v>
      </c>
      <c r="L2153" s="31">
        <v>44926</v>
      </c>
      <c r="M2153" s="2">
        <f t="shared" si="198"/>
        <v>580</v>
      </c>
      <c r="N2153" s="2">
        <f>IFERROR(VLOOKUP($G2153,'Breakdown Log'!$B$3:$E$940,2,FALSE),0)</f>
        <v>0</v>
      </c>
      <c r="O2153" s="2">
        <f>IFERROR(VLOOKUP($G2153,'Breakdown Log'!$B$3:$E$940,3,FALSE),0)</f>
        <v>0</v>
      </c>
      <c r="P2153" s="2">
        <f t="shared" si="199"/>
        <v>215</v>
      </c>
      <c r="Q2153" s="2">
        <f t="shared" si="200"/>
        <v>365</v>
      </c>
      <c r="R2153" s="38">
        <f t="shared" si="201"/>
        <v>1.6610958904109587</v>
      </c>
      <c r="S2153" s="76">
        <f t="shared" si="202"/>
        <v>2.82</v>
      </c>
      <c r="T2153" s="38">
        <f>2.82/365*N2153+'Breakdown Log'!$H$28*P2153</f>
        <v>0</v>
      </c>
      <c r="U2153" s="78">
        <f>2.82/365*O2153+'Breakdown Log'!$H$28*Q2153</f>
        <v>0</v>
      </c>
    </row>
    <row r="2154" spans="2:21" ht="14.4" customHeight="1" x14ac:dyDescent="0.4">
      <c r="B2154" s="30">
        <f t="shared" si="203"/>
        <v>2153</v>
      </c>
      <c r="C2154" s="2" t="s">
        <v>462</v>
      </c>
      <c r="D2154" s="2" t="s">
        <v>462</v>
      </c>
      <c r="E2154" s="2">
        <v>1120</v>
      </c>
      <c r="F2154" s="2" t="s">
        <v>1859</v>
      </c>
      <c r="G2154" s="2">
        <v>2484</v>
      </c>
      <c r="H2154" s="2">
        <v>6</v>
      </c>
      <c r="I2154" s="2" t="s">
        <v>1864</v>
      </c>
      <c r="J2154" s="31">
        <v>42700</v>
      </c>
      <c r="K2154" s="31">
        <v>44347</v>
      </c>
      <c r="L2154" s="31">
        <v>44926</v>
      </c>
      <c r="M2154" s="2">
        <f t="shared" si="198"/>
        <v>580</v>
      </c>
      <c r="N2154" s="2">
        <f>IFERROR(VLOOKUP($G2154,'Breakdown Log'!$B$3:$E$940,2,FALSE),0)</f>
        <v>0</v>
      </c>
      <c r="O2154" s="2">
        <f>IFERROR(VLOOKUP($G2154,'Breakdown Log'!$B$3:$E$940,3,FALSE),0)</f>
        <v>0</v>
      </c>
      <c r="P2154" s="2">
        <f t="shared" si="199"/>
        <v>215</v>
      </c>
      <c r="Q2154" s="2">
        <f t="shared" si="200"/>
        <v>365</v>
      </c>
      <c r="R2154" s="38">
        <f t="shared" si="201"/>
        <v>1.6610958904109587</v>
      </c>
      <c r="S2154" s="76">
        <f t="shared" si="202"/>
        <v>2.82</v>
      </c>
      <c r="T2154" s="38">
        <f>2.82/365*N2154+'Breakdown Log'!$H$28*P2154</f>
        <v>0</v>
      </c>
      <c r="U2154" s="78">
        <f>2.82/365*O2154+'Breakdown Log'!$H$28*Q2154</f>
        <v>0</v>
      </c>
    </row>
    <row r="2155" spans="2:21" ht="14.4" customHeight="1" x14ac:dyDescent="0.4">
      <c r="B2155" s="30">
        <f t="shared" si="203"/>
        <v>2154</v>
      </c>
      <c r="C2155" s="2" t="s">
        <v>462</v>
      </c>
      <c r="D2155" s="2" t="s">
        <v>462</v>
      </c>
      <c r="E2155" s="2">
        <v>1120</v>
      </c>
      <c r="F2155" s="2" t="s">
        <v>1859</v>
      </c>
      <c r="G2155" s="2">
        <v>2485</v>
      </c>
      <c r="H2155" s="2">
        <v>7</v>
      </c>
      <c r="I2155" s="2" t="s">
        <v>1396</v>
      </c>
      <c r="J2155" s="31">
        <v>42700</v>
      </c>
      <c r="K2155" s="31">
        <v>44347</v>
      </c>
      <c r="L2155" s="31">
        <v>44926</v>
      </c>
      <c r="M2155" s="2">
        <f t="shared" si="198"/>
        <v>580</v>
      </c>
      <c r="N2155" s="2">
        <f>IFERROR(VLOOKUP($G2155,'Breakdown Log'!$B$3:$E$940,2,FALSE),0)</f>
        <v>0</v>
      </c>
      <c r="O2155" s="2">
        <f>IFERROR(VLOOKUP($G2155,'Breakdown Log'!$B$3:$E$940,3,FALSE),0)</f>
        <v>0</v>
      </c>
      <c r="P2155" s="2">
        <f t="shared" si="199"/>
        <v>215</v>
      </c>
      <c r="Q2155" s="2">
        <f t="shared" si="200"/>
        <v>365</v>
      </c>
      <c r="R2155" s="38">
        <f t="shared" si="201"/>
        <v>1.6610958904109587</v>
      </c>
      <c r="S2155" s="76">
        <f t="shared" si="202"/>
        <v>2.82</v>
      </c>
      <c r="T2155" s="38">
        <f>2.82/365*N2155+'Breakdown Log'!$H$28*P2155</f>
        <v>0</v>
      </c>
      <c r="U2155" s="78">
        <f>2.82/365*O2155+'Breakdown Log'!$H$28*Q2155</f>
        <v>0</v>
      </c>
    </row>
    <row r="2156" spans="2:21" ht="14.4" customHeight="1" x14ac:dyDescent="0.4">
      <c r="B2156" s="30">
        <f t="shared" si="203"/>
        <v>2155</v>
      </c>
      <c r="C2156" s="2" t="s">
        <v>462</v>
      </c>
      <c r="D2156" s="2" t="s">
        <v>462</v>
      </c>
      <c r="E2156" s="2">
        <v>1120</v>
      </c>
      <c r="F2156" s="2" t="s">
        <v>1859</v>
      </c>
      <c r="G2156" s="2">
        <v>2486</v>
      </c>
      <c r="H2156" s="2">
        <v>8</v>
      </c>
      <c r="I2156" s="2" t="s">
        <v>711</v>
      </c>
      <c r="J2156" s="31">
        <v>42700</v>
      </c>
      <c r="K2156" s="31">
        <v>44347</v>
      </c>
      <c r="L2156" s="31">
        <v>44926</v>
      </c>
      <c r="M2156" s="2">
        <f t="shared" si="198"/>
        <v>580</v>
      </c>
      <c r="N2156" s="2">
        <f>IFERROR(VLOOKUP($G2156,'Breakdown Log'!$B$3:$E$940,2,FALSE),0)</f>
        <v>215</v>
      </c>
      <c r="O2156" s="2">
        <f>IFERROR(VLOOKUP($G2156,'Breakdown Log'!$B$3:$E$940,3,FALSE),0)</f>
        <v>365</v>
      </c>
      <c r="P2156" s="2">
        <f t="shared" si="199"/>
        <v>0</v>
      </c>
      <c r="Q2156" s="2">
        <f t="shared" si="200"/>
        <v>0</v>
      </c>
      <c r="R2156" s="38">
        <f t="shared" si="201"/>
        <v>1.6610958904109587</v>
      </c>
      <c r="S2156" s="76">
        <f t="shared" si="202"/>
        <v>2.82</v>
      </c>
      <c r="T2156" s="38">
        <f>2.82/365*N2156+'Breakdown Log'!$H$28*P2156</f>
        <v>1.6610958904109587</v>
      </c>
      <c r="U2156" s="78">
        <f>2.82/365*O2156+'Breakdown Log'!$H$28*Q2156</f>
        <v>2.82</v>
      </c>
    </row>
    <row r="2157" spans="2:21" ht="14.4" customHeight="1" x14ac:dyDescent="0.4">
      <c r="B2157" s="30">
        <f t="shared" si="203"/>
        <v>2156</v>
      </c>
      <c r="C2157" s="2" t="s">
        <v>462</v>
      </c>
      <c r="D2157" s="2" t="s">
        <v>462</v>
      </c>
      <c r="E2157" s="2">
        <v>1120</v>
      </c>
      <c r="F2157" s="2" t="s">
        <v>1859</v>
      </c>
      <c r="G2157" s="2">
        <v>2487</v>
      </c>
      <c r="H2157" s="2">
        <v>9</v>
      </c>
      <c r="I2157" s="2" t="s">
        <v>1865</v>
      </c>
      <c r="J2157" s="31">
        <v>42700</v>
      </c>
      <c r="K2157" s="31">
        <v>44347</v>
      </c>
      <c r="L2157" s="31">
        <v>44926</v>
      </c>
      <c r="M2157" s="2">
        <f t="shared" si="198"/>
        <v>580</v>
      </c>
      <c r="N2157" s="2">
        <f>IFERROR(VLOOKUP($G2157,'Breakdown Log'!$B$3:$E$940,2,FALSE),0)</f>
        <v>0</v>
      </c>
      <c r="O2157" s="2">
        <f>IFERROR(VLOOKUP($G2157,'Breakdown Log'!$B$3:$E$940,3,FALSE),0)</f>
        <v>0</v>
      </c>
      <c r="P2157" s="2">
        <f t="shared" si="199"/>
        <v>215</v>
      </c>
      <c r="Q2157" s="2">
        <f t="shared" si="200"/>
        <v>365</v>
      </c>
      <c r="R2157" s="38">
        <f t="shared" si="201"/>
        <v>1.6610958904109587</v>
      </c>
      <c r="S2157" s="76">
        <f t="shared" si="202"/>
        <v>2.82</v>
      </c>
      <c r="T2157" s="38">
        <f>2.82/365*N2157+'Breakdown Log'!$H$28*P2157</f>
        <v>0</v>
      </c>
      <c r="U2157" s="78">
        <f>2.82/365*O2157+'Breakdown Log'!$H$28*Q2157</f>
        <v>0</v>
      </c>
    </row>
    <row r="2158" spans="2:21" ht="14.4" customHeight="1" x14ac:dyDescent="0.4">
      <c r="B2158" s="30">
        <f t="shared" si="203"/>
        <v>2157</v>
      </c>
      <c r="C2158" s="2" t="s">
        <v>462</v>
      </c>
      <c r="D2158" s="2" t="s">
        <v>462</v>
      </c>
      <c r="E2158" s="2">
        <v>1120</v>
      </c>
      <c r="F2158" s="2" t="s">
        <v>1859</v>
      </c>
      <c r="G2158" s="2">
        <v>2488</v>
      </c>
      <c r="H2158" s="2">
        <v>10</v>
      </c>
      <c r="I2158" s="2" t="s">
        <v>1866</v>
      </c>
      <c r="J2158" s="31">
        <v>42571</v>
      </c>
      <c r="K2158" s="31">
        <v>44347</v>
      </c>
      <c r="L2158" s="31">
        <v>44926</v>
      </c>
      <c r="M2158" s="2">
        <f t="shared" si="198"/>
        <v>580</v>
      </c>
      <c r="N2158" s="2">
        <f>IFERROR(VLOOKUP($G2158,'Breakdown Log'!$B$3:$E$940,2,FALSE),0)</f>
        <v>0</v>
      </c>
      <c r="O2158" s="2">
        <f>IFERROR(VLOOKUP($G2158,'Breakdown Log'!$B$3:$E$940,3,FALSE),0)</f>
        <v>0</v>
      </c>
      <c r="P2158" s="2">
        <f t="shared" si="199"/>
        <v>215</v>
      </c>
      <c r="Q2158" s="2">
        <f t="shared" si="200"/>
        <v>365</v>
      </c>
      <c r="R2158" s="38">
        <f t="shared" si="201"/>
        <v>1.6610958904109587</v>
      </c>
      <c r="S2158" s="76">
        <f t="shared" si="202"/>
        <v>2.82</v>
      </c>
      <c r="T2158" s="38">
        <f>2.82/365*N2158+'Breakdown Log'!$H$28*P2158</f>
        <v>0</v>
      </c>
      <c r="U2158" s="78">
        <f>2.82/365*O2158+'Breakdown Log'!$H$28*Q2158</f>
        <v>0</v>
      </c>
    </row>
    <row r="2159" spans="2:21" ht="14.4" customHeight="1" x14ac:dyDescent="0.4">
      <c r="B2159" s="30">
        <f t="shared" si="203"/>
        <v>2158</v>
      </c>
      <c r="C2159" s="2" t="s">
        <v>462</v>
      </c>
      <c r="D2159" s="2" t="s">
        <v>462</v>
      </c>
      <c r="E2159" s="2">
        <v>1119</v>
      </c>
      <c r="F2159" s="2" t="s">
        <v>1867</v>
      </c>
      <c r="G2159" s="2">
        <v>2489</v>
      </c>
      <c r="H2159" s="2">
        <v>1</v>
      </c>
      <c r="I2159" s="2" t="s">
        <v>1868</v>
      </c>
      <c r="J2159" s="31">
        <v>42571</v>
      </c>
      <c r="K2159" s="31">
        <v>44347</v>
      </c>
      <c r="L2159" s="31">
        <v>44926</v>
      </c>
      <c r="M2159" s="2">
        <f t="shared" si="198"/>
        <v>580</v>
      </c>
      <c r="N2159" s="2">
        <f>IFERROR(VLOOKUP($G2159,'Breakdown Log'!$B$3:$E$940,2,FALSE),0)</f>
        <v>0</v>
      </c>
      <c r="O2159" s="2">
        <f>IFERROR(VLOOKUP($G2159,'Breakdown Log'!$B$3:$E$940,3,FALSE),0)</f>
        <v>0</v>
      </c>
      <c r="P2159" s="2">
        <f t="shared" si="199"/>
        <v>215</v>
      </c>
      <c r="Q2159" s="2">
        <f t="shared" si="200"/>
        <v>365</v>
      </c>
      <c r="R2159" s="38">
        <f t="shared" si="201"/>
        <v>1.6610958904109587</v>
      </c>
      <c r="S2159" s="76">
        <f t="shared" si="202"/>
        <v>2.82</v>
      </c>
      <c r="T2159" s="38">
        <f>2.82/365*N2159+'Breakdown Log'!$H$28*P2159</f>
        <v>0</v>
      </c>
      <c r="U2159" s="78">
        <f>2.82/365*O2159+'Breakdown Log'!$H$28*Q2159</f>
        <v>0</v>
      </c>
    </row>
    <row r="2160" spans="2:21" ht="14.4" customHeight="1" x14ac:dyDescent="0.4">
      <c r="B2160" s="30">
        <f t="shared" si="203"/>
        <v>2159</v>
      </c>
      <c r="C2160" s="2" t="s">
        <v>462</v>
      </c>
      <c r="D2160" s="2" t="s">
        <v>462</v>
      </c>
      <c r="E2160" s="2">
        <v>1119</v>
      </c>
      <c r="F2160" s="2" t="s">
        <v>1867</v>
      </c>
      <c r="G2160" s="2">
        <v>2490</v>
      </c>
      <c r="H2160" s="2">
        <v>2</v>
      </c>
      <c r="I2160" s="2" t="s">
        <v>9</v>
      </c>
      <c r="J2160" s="31">
        <v>42571</v>
      </c>
      <c r="K2160" s="31">
        <v>44347</v>
      </c>
      <c r="L2160" s="31">
        <v>44926</v>
      </c>
      <c r="M2160" s="2">
        <f t="shared" si="198"/>
        <v>580</v>
      </c>
      <c r="N2160" s="2">
        <f>IFERROR(VLOOKUP($G2160,'Breakdown Log'!$B$3:$E$940,2,FALSE),0)</f>
        <v>0</v>
      </c>
      <c r="O2160" s="2">
        <f>IFERROR(VLOOKUP($G2160,'Breakdown Log'!$B$3:$E$940,3,FALSE),0)</f>
        <v>0</v>
      </c>
      <c r="P2160" s="2">
        <f t="shared" si="199"/>
        <v>215</v>
      </c>
      <c r="Q2160" s="2">
        <f t="shared" si="200"/>
        <v>365</v>
      </c>
      <c r="R2160" s="38">
        <f t="shared" si="201"/>
        <v>1.6610958904109587</v>
      </c>
      <c r="S2160" s="76">
        <f t="shared" si="202"/>
        <v>2.82</v>
      </c>
      <c r="T2160" s="38">
        <f>2.82/365*N2160+'Breakdown Log'!$H$28*P2160</f>
        <v>0</v>
      </c>
      <c r="U2160" s="78">
        <f>2.82/365*O2160+'Breakdown Log'!$H$28*Q2160</f>
        <v>0</v>
      </c>
    </row>
    <row r="2161" spans="2:21" ht="14.4" customHeight="1" x14ac:dyDescent="0.4">
      <c r="B2161" s="30">
        <f t="shared" si="203"/>
        <v>2160</v>
      </c>
      <c r="C2161" s="2" t="s">
        <v>462</v>
      </c>
      <c r="D2161" s="2" t="s">
        <v>462</v>
      </c>
      <c r="E2161" s="2">
        <v>1119</v>
      </c>
      <c r="F2161" s="2" t="s">
        <v>1867</v>
      </c>
      <c r="G2161" s="2">
        <v>2491</v>
      </c>
      <c r="H2161" s="2">
        <v>3</v>
      </c>
      <c r="I2161" s="2" t="s">
        <v>1869</v>
      </c>
      <c r="J2161" s="31">
        <v>42571</v>
      </c>
      <c r="K2161" s="31">
        <v>44347</v>
      </c>
      <c r="L2161" s="31">
        <v>44926</v>
      </c>
      <c r="M2161" s="2">
        <f t="shared" si="198"/>
        <v>580</v>
      </c>
      <c r="N2161" s="2">
        <f>IFERROR(VLOOKUP($G2161,'Breakdown Log'!$B$3:$E$940,2,FALSE),0)</f>
        <v>0</v>
      </c>
      <c r="O2161" s="2">
        <f>IFERROR(VLOOKUP($G2161,'Breakdown Log'!$B$3:$E$940,3,FALSE),0)</f>
        <v>0</v>
      </c>
      <c r="P2161" s="2">
        <f t="shared" si="199"/>
        <v>215</v>
      </c>
      <c r="Q2161" s="2">
        <f t="shared" si="200"/>
        <v>365</v>
      </c>
      <c r="R2161" s="38">
        <f t="shared" si="201"/>
        <v>1.6610958904109587</v>
      </c>
      <c r="S2161" s="76">
        <f t="shared" si="202"/>
        <v>2.82</v>
      </c>
      <c r="T2161" s="38">
        <f>2.82/365*N2161+'Breakdown Log'!$H$28*P2161</f>
        <v>0</v>
      </c>
      <c r="U2161" s="78">
        <f>2.82/365*O2161+'Breakdown Log'!$H$28*Q2161</f>
        <v>0</v>
      </c>
    </row>
    <row r="2162" spans="2:21" ht="14.4" customHeight="1" x14ac:dyDescent="0.4">
      <c r="B2162" s="30">
        <f t="shared" si="203"/>
        <v>2161</v>
      </c>
      <c r="C2162" s="2" t="s">
        <v>462</v>
      </c>
      <c r="D2162" s="2" t="s">
        <v>462</v>
      </c>
      <c r="E2162" s="2">
        <v>1119</v>
      </c>
      <c r="F2162" s="2" t="s">
        <v>1867</v>
      </c>
      <c r="G2162" s="2">
        <v>2492</v>
      </c>
      <c r="H2162" s="2">
        <v>4</v>
      </c>
      <c r="I2162" s="2" t="s">
        <v>1870</v>
      </c>
      <c r="J2162" s="31">
        <v>42571</v>
      </c>
      <c r="K2162" s="31">
        <v>44347</v>
      </c>
      <c r="L2162" s="31">
        <v>44926</v>
      </c>
      <c r="M2162" s="2">
        <f t="shared" si="198"/>
        <v>580</v>
      </c>
      <c r="N2162" s="2">
        <f>IFERROR(VLOOKUP($G2162,'Breakdown Log'!$B$3:$E$940,2,FALSE),0)</f>
        <v>0</v>
      </c>
      <c r="O2162" s="2">
        <f>IFERROR(VLOOKUP($G2162,'Breakdown Log'!$B$3:$E$940,3,FALSE),0)</f>
        <v>0</v>
      </c>
      <c r="P2162" s="2">
        <f t="shared" si="199"/>
        <v>215</v>
      </c>
      <c r="Q2162" s="2">
        <f t="shared" si="200"/>
        <v>365</v>
      </c>
      <c r="R2162" s="38">
        <f t="shared" si="201"/>
        <v>1.6610958904109587</v>
      </c>
      <c r="S2162" s="76">
        <f t="shared" si="202"/>
        <v>2.82</v>
      </c>
      <c r="T2162" s="38">
        <f>2.82/365*N2162+'Breakdown Log'!$H$28*P2162</f>
        <v>0</v>
      </c>
      <c r="U2162" s="78">
        <f>2.82/365*O2162+'Breakdown Log'!$H$28*Q2162</f>
        <v>0</v>
      </c>
    </row>
    <row r="2163" spans="2:21" ht="14.4" customHeight="1" x14ac:dyDescent="0.4">
      <c r="B2163" s="30">
        <f t="shared" si="203"/>
        <v>2162</v>
      </c>
      <c r="C2163" s="2" t="s">
        <v>462</v>
      </c>
      <c r="D2163" s="2" t="s">
        <v>462</v>
      </c>
      <c r="E2163" s="2">
        <v>1119</v>
      </c>
      <c r="F2163" s="2" t="s">
        <v>1867</v>
      </c>
      <c r="G2163" s="2">
        <v>2493</v>
      </c>
      <c r="H2163" s="2">
        <v>5</v>
      </c>
      <c r="I2163" s="2" t="s">
        <v>1871</v>
      </c>
      <c r="J2163" s="31">
        <v>42571</v>
      </c>
      <c r="K2163" s="31">
        <v>44347</v>
      </c>
      <c r="L2163" s="31">
        <v>44926</v>
      </c>
      <c r="M2163" s="2">
        <f t="shared" si="198"/>
        <v>580</v>
      </c>
      <c r="N2163" s="2">
        <f>IFERROR(VLOOKUP($G2163,'Breakdown Log'!$B$3:$E$940,2,FALSE),0)</f>
        <v>0</v>
      </c>
      <c r="O2163" s="2">
        <f>IFERROR(VLOOKUP($G2163,'Breakdown Log'!$B$3:$E$940,3,FALSE),0)</f>
        <v>0</v>
      </c>
      <c r="P2163" s="2">
        <f t="shared" si="199"/>
        <v>215</v>
      </c>
      <c r="Q2163" s="2">
        <f t="shared" si="200"/>
        <v>365</v>
      </c>
      <c r="R2163" s="38">
        <f t="shared" si="201"/>
        <v>1.6610958904109587</v>
      </c>
      <c r="S2163" s="76">
        <f t="shared" si="202"/>
        <v>2.82</v>
      </c>
      <c r="T2163" s="38">
        <f>2.82/365*N2163+'Breakdown Log'!$H$28*P2163</f>
        <v>0</v>
      </c>
      <c r="U2163" s="78">
        <f>2.82/365*O2163+'Breakdown Log'!$H$28*Q2163</f>
        <v>0</v>
      </c>
    </row>
    <row r="2164" spans="2:21" ht="14.4" customHeight="1" x14ac:dyDescent="0.4">
      <c r="B2164" s="30">
        <f t="shared" si="203"/>
        <v>2163</v>
      </c>
      <c r="C2164" s="2" t="s">
        <v>462</v>
      </c>
      <c r="D2164" s="2" t="s">
        <v>462</v>
      </c>
      <c r="E2164" s="2">
        <v>1119</v>
      </c>
      <c r="F2164" s="2" t="s">
        <v>1867</v>
      </c>
      <c r="G2164" s="2">
        <v>2494</v>
      </c>
      <c r="H2164" s="2">
        <v>6</v>
      </c>
      <c r="I2164" s="2" t="s">
        <v>1872</v>
      </c>
      <c r="J2164" s="31">
        <v>42571</v>
      </c>
      <c r="K2164" s="31">
        <v>44347</v>
      </c>
      <c r="L2164" s="31">
        <v>44926</v>
      </c>
      <c r="M2164" s="2">
        <f t="shared" si="198"/>
        <v>580</v>
      </c>
      <c r="N2164" s="2">
        <f>IFERROR(VLOOKUP($G2164,'Breakdown Log'!$B$3:$E$940,2,FALSE),0)</f>
        <v>0</v>
      </c>
      <c r="O2164" s="2">
        <f>IFERROR(VLOOKUP($G2164,'Breakdown Log'!$B$3:$E$940,3,FALSE),0)</f>
        <v>0</v>
      </c>
      <c r="P2164" s="2">
        <f t="shared" si="199"/>
        <v>215</v>
      </c>
      <c r="Q2164" s="2">
        <f t="shared" si="200"/>
        <v>365</v>
      </c>
      <c r="R2164" s="38">
        <f t="shared" si="201"/>
        <v>1.6610958904109587</v>
      </c>
      <c r="S2164" s="76">
        <f t="shared" si="202"/>
        <v>2.82</v>
      </c>
      <c r="T2164" s="38">
        <f>2.82/365*N2164+'Breakdown Log'!$H$28*P2164</f>
        <v>0</v>
      </c>
      <c r="U2164" s="78">
        <f>2.82/365*O2164+'Breakdown Log'!$H$28*Q2164</f>
        <v>0</v>
      </c>
    </row>
    <row r="2165" spans="2:21" ht="14.4" customHeight="1" x14ac:dyDescent="0.4">
      <c r="B2165" s="30">
        <f t="shared" si="203"/>
        <v>2164</v>
      </c>
      <c r="C2165" s="2" t="s">
        <v>462</v>
      </c>
      <c r="D2165" s="2" t="s">
        <v>462</v>
      </c>
      <c r="E2165" s="2">
        <v>1119</v>
      </c>
      <c r="F2165" s="2" t="s">
        <v>1867</v>
      </c>
      <c r="G2165" s="2">
        <v>2495</v>
      </c>
      <c r="H2165" s="2">
        <v>7</v>
      </c>
      <c r="I2165" s="2" t="s">
        <v>1873</v>
      </c>
      <c r="J2165" s="31">
        <v>42571</v>
      </c>
      <c r="K2165" s="31">
        <v>44347</v>
      </c>
      <c r="L2165" s="31">
        <v>44926</v>
      </c>
      <c r="M2165" s="2">
        <f t="shared" si="198"/>
        <v>580</v>
      </c>
      <c r="N2165" s="2">
        <f>IFERROR(VLOOKUP($G2165,'Breakdown Log'!$B$3:$E$940,2,FALSE),0)</f>
        <v>0</v>
      </c>
      <c r="O2165" s="2">
        <f>IFERROR(VLOOKUP($G2165,'Breakdown Log'!$B$3:$E$940,3,FALSE),0)</f>
        <v>0</v>
      </c>
      <c r="P2165" s="2">
        <f t="shared" si="199"/>
        <v>215</v>
      </c>
      <c r="Q2165" s="2">
        <f t="shared" si="200"/>
        <v>365</v>
      </c>
      <c r="R2165" s="38">
        <f t="shared" si="201"/>
        <v>1.6610958904109587</v>
      </c>
      <c r="S2165" s="76">
        <f t="shared" si="202"/>
        <v>2.82</v>
      </c>
      <c r="T2165" s="38">
        <f>2.82/365*N2165+'Breakdown Log'!$H$28*P2165</f>
        <v>0</v>
      </c>
      <c r="U2165" s="78">
        <f>2.82/365*O2165+'Breakdown Log'!$H$28*Q2165</f>
        <v>0</v>
      </c>
    </row>
    <row r="2166" spans="2:21" ht="14.4" customHeight="1" x14ac:dyDescent="0.4">
      <c r="B2166" s="30">
        <f t="shared" si="203"/>
        <v>2165</v>
      </c>
      <c r="C2166" s="2" t="s">
        <v>462</v>
      </c>
      <c r="D2166" s="2" t="s">
        <v>462</v>
      </c>
      <c r="E2166" s="2">
        <v>1119</v>
      </c>
      <c r="F2166" s="2" t="s">
        <v>1867</v>
      </c>
      <c r="G2166" s="2">
        <v>2496</v>
      </c>
      <c r="H2166" s="2">
        <v>8</v>
      </c>
      <c r="I2166" s="2" t="s">
        <v>1589</v>
      </c>
      <c r="J2166" s="31">
        <v>42571</v>
      </c>
      <c r="K2166" s="31">
        <v>44347</v>
      </c>
      <c r="L2166" s="31">
        <v>44926</v>
      </c>
      <c r="M2166" s="2">
        <f t="shared" si="198"/>
        <v>580</v>
      </c>
      <c r="N2166" s="2">
        <f>IFERROR(VLOOKUP($G2166,'Breakdown Log'!$B$3:$E$940,2,FALSE),0)</f>
        <v>215</v>
      </c>
      <c r="O2166" s="2">
        <f>IFERROR(VLOOKUP($G2166,'Breakdown Log'!$B$3:$E$940,3,FALSE),0)</f>
        <v>365</v>
      </c>
      <c r="P2166" s="2">
        <f t="shared" si="199"/>
        <v>0</v>
      </c>
      <c r="Q2166" s="2">
        <f t="shared" si="200"/>
        <v>0</v>
      </c>
      <c r="R2166" s="38">
        <f t="shared" si="201"/>
        <v>1.6610958904109587</v>
      </c>
      <c r="S2166" s="76">
        <f t="shared" si="202"/>
        <v>2.82</v>
      </c>
      <c r="T2166" s="38">
        <f>2.82/365*N2166+'Breakdown Log'!$H$28*P2166</f>
        <v>1.6610958904109587</v>
      </c>
      <c r="U2166" s="78">
        <f>2.82/365*O2166+'Breakdown Log'!$H$28*Q2166</f>
        <v>2.82</v>
      </c>
    </row>
    <row r="2167" spans="2:21" ht="14.4" customHeight="1" x14ac:dyDescent="0.4">
      <c r="B2167" s="30">
        <f t="shared" si="203"/>
        <v>2166</v>
      </c>
      <c r="C2167" s="2" t="s">
        <v>462</v>
      </c>
      <c r="D2167" s="2" t="s">
        <v>462</v>
      </c>
      <c r="E2167" s="2">
        <v>1119</v>
      </c>
      <c r="F2167" s="2" t="s">
        <v>1867</v>
      </c>
      <c r="G2167" s="2">
        <v>2497</v>
      </c>
      <c r="H2167" s="2">
        <v>9</v>
      </c>
      <c r="I2167" s="2" t="s">
        <v>1874</v>
      </c>
      <c r="J2167" s="31">
        <v>42571</v>
      </c>
      <c r="K2167" s="31">
        <v>44347</v>
      </c>
      <c r="L2167" s="31">
        <v>44926</v>
      </c>
      <c r="M2167" s="2">
        <f t="shared" si="198"/>
        <v>580</v>
      </c>
      <c r="N2167" s="2">
        <f>IFERROR(VLOOKUP($G2167,'Breakdown Log'!$B$3:$E$940,2,FALSE),0)</f>
        <v>0</v>
      </c>
      <c r="O2167" s="2">
        <f>IFERROR(VLOOKUP($G2167,'Breakdown Log'!$B$3:$E$940,3,FALSE),0)</f>
        <v>0</v>
      </c>
      <c r="P2167" s="2">
        <f t="shared" si="199"/>
        <v>215</v>
      </c>
      <c r="Q2167" s="2">
        <f t="shared" si="200"/>
        <v>365</v>
      </c>
      <c r="R2167" s="38">
        <f t="shared" si="201"/>
        <v>1.6610958904109587</v>
      </c>
      <c r="S2167" s="76">
        <f t="shared" si="202"/>
        <v>2.82</v>
      </c>
      <c r="T2167" s="38">
        <f>2.82/365*N2167+'Breakdown Log'!$H$28*P2167</f>
        <v>0</v>
      </c>
      <c r="U2167" s="78">
        <f>2.82/365*O2167+'Breakdown Log'!$H$28*Q2167</f>
        <v>0</v>
      </c>
    </row>
    <row r="2168" spans="2:21" ht="14.4" customHeight="1" x14ac:dyDescent="0.4">
      <c r="B2168" s="30">
        <f t="shared" si="203"/>
        <v>2167</v>
      </c>
      <c r="C2168" s="2" t="s">
        <v>462</v>
      </c>
      <c r="D2168" s="2" t="s">
        <v>462</v>
      </c>
      <c r="E2168" s="2">
        <v>1119</v>
      </c>
      <c r="F2168" s="2" t="s">
        <v>1867</v>
      </c>
      <c r="G2168" s="2">
        <v>2498</v>
      </c>
      <c r="H2168" s="2">
        <v>10</v>
      </c>
      <c r="I2168" s="2" t="s">
        <v>1875</v>
      </c>
      <c r="J2168" s="31">
        <v>42571</v>
      </c>
      <c r="K2168" s="31">
        <v>44347</v>
      </c>
      <c r="L2168" s="31">
        <v>44926</v>
      </c>
      <c r="M2168" s="2">
        <f t="shared" si="198"/>
        <v>580</v>
      </c>
      <c r="N2168" s="2">
        <f>IFERROR(VLOOKUP($G2168,'Breakdown Log'!$B$3:$E$940,2,FALSE),0)</f>
        <v>0</v>
      </c>
      <c r="O2168" s="2">
        <f>IFERROR(VLOOKUP($G2168,'Breakdown Log'!$B$3:$E$940,3,FALSE),0)</f>
        <v>0</v>
      </c>
      <c r="P2168" s="2">
        <f t="shared" si="199"/>
        <v>215</v>
      </c>
      <c r="Q2168" s="2">
        <f t="shared" si="200"/>
        <v>365</v>
      </c>
      <c r="R2168" s="38">
        <f t="shared" si="201"/>
        <v>1.6610958904109587</v>
      </c>
      <c r="S2168" s="76">
        <f t="shared" si="202"/>
        <v>2.82</v>
      </c>
      <c r="T2168" s="38">
        <f>2.82/365*N2168+'Breakdown Log'!$H$28*P2168</f>
        <v>0</v>
      </c>
      <c r="U2168" s="78">
        <f>2.82/365*O2168+'Breakdown Log'!$H$28*Q2168</f>
        <v>0</v>
      </c>
    </row>
    <row r="2169" spans="2:21" ht="14.4" customHeight="1" x14ac:dyDescent="0.4">
      <c r="B2169" s="30">
        <f t="shared" si="203"/>
        <v>2168</v>
      </c>
      <c r="C2169" s="2" t="s">
        <v>462</v>
      </c>
      <c r="D2169" s="2" t="s">
        <v>462</v>
      </c>
      <c r="E2169" s="2">
        <v>1119</v>
      </c>
      <c r="F2169" s="2" t="s">
        <v>1867</v>
      </c>
      <c r="G2169" s="2">
        <v>2499</v>
      </c>
      <c r="H2169" s="2">
        <v>11</v>
      </c>
      <c r="I2169" s="2" t="s">
        <v>431</v>
      </c>
      <c r="J2169" s="31">
        <v>42571</v>
      </c>
      <c r="K2169" s="31">
        <v>44347</v>
      </c>
      <c r="L2169" s="31">
        <v>44926</v>
      </c>
      <c r="M2169" s="2">
        <f t="shared" si="198"/>
        <v>580</v>
      </c>
      <c r="N2169" s="2">
        <f>IFERROR(VLOOKUP($G2169,'Breakdown Log'!$B$3:$E$940,2,FALSE),0)</f>
        <v>0</v>
      </c>
      <c r="O2169" s="2">
        <f>IFERROR(VLOOKUP($G2169,'Breakdown Log'!$B$3:$E$940,3,FALSE),0)</f>
        <v>0</v>
      </c>
      <c r="P2169" s="2">
        <f t="shared" si="199"/>
        <v>215</v>
      </c>
      <c r="Q2169" s="2">
        <f t="shared" si="200"/>
        <v>365</v>
      </c>
      <c r="R2169" s="38">
        <f t="shared" si="201"/>
        <v>1.6610958904109587</v>
      </c>
      <c r="S2169" s="76">
        <f t="shared" si="202"/>
        <v>2.82</v>
      </c>
      <c r="T2169" s="38">
        <f>2.82/365*N2169+'Breakdown Log'!$H$28*P2169</f>
        <v>0</v>
      </c>
      <c r="U2169" s="78">
        <f>2.82/365*O2169+'Breakdown Log'!$H$28*Q2169</f>
        <v>0</v>
      </c>
    </row>
    <row r="2170" spans="2:21" ht="14.4" customHeight="1" x14ac:dyDescent="0.4">
      <c r="B2170" s="30">
        <f t="shared" si="203"/>
        <v>2169</v>
      </c>
      <c r="C2170" s="2" t="s">
        <v>462</v>
      </c>
      <c r="D2170" s="2" t="s">
        <v>462</v>
      </c>
      <c r="E2170" s="2">
        <v>1119</v>
      </c>
      <c r="F2170" s="2" t="s">
        <v>1867</v>
      </c>
      <c r="G2170" s="2">
        <v>2500</v>
      </c>
      <c r="H2170" s="2">
        <v>12</v>
      </c>
      <c r="I2170" s="2" t="s">
        <v>226</v>
      </c>
      <c r="J2170" s="31">
        <v>42571</v>
      </c>
      <c r="K2170" s="31">
        <v>44347</v>
      </c>
      <c r="L2170" s="31">
        <v>44926</v>
      </c>
      <c r="M2170" s="2">
        <f t="shared" si="198"/>
        <v>580</v>
      </c>
      <c r="N2170" s="2">
        <f>IFERROR(VLOOKUP($G2170,'Breakdown Log'!$B$3:$E$940,2,FALSE),0)</f>
        <v>0</v>
      </c>
      <c r="O2170" s="2">
        <f>IFERROR(VLOOKUP($G2170,'Breakdown Log'!$B$3:$E$940,3,FALSE),0)</f>
        <v>0</v>
      </c>
      <c r="P2170" s="2">
        <f t="shared" si="199"/>
        <v>215</v>
      </c>
      <c r="Q2170" s="2">
        <f t="shared" si="200"/>
        <v>365</v>
      </c>
      <c r="R2170" s="38">
        <f t="shared" si="201"/>
        <v>1.6610958904109587</v>
      </c>
      <c r="S2170" s="76">
        <f t="shared" si="202"/>
        <v>2.82</v>
      </c>
      <c r="T2170" s="38">
        <f>2.82/365*N2170+'Breakdown Log'!$H$28*P2170</f>
        <v>0</v>
      </c>
      <c r="U2170" s="78">
        <f>2.82/365*O2170+'Breakdown Log'!$H$28*Q2170</f>
        <v>0</v>
      </c>
    </row>
    <row r="2171" spans="2:21" ht="14.4" customHeight="1" x14ac:dyDescent="0.4">
      <c r="B2171" s="30">
        <f t="shared" si="203"/>
        <v>2170</v>
      </c>
      <c r="C2171" s="2" t="s">
        <v>462</v>
      </c>
      <c r="D2171" s="2" t="s">
        <v>462</v>
      </c>
      <c r="E2171" s="2">
        <v>1119</v>
      </c>
      <c r="F2171" s="2" t="s">
        <v>1867</v>
      </c>
      <c r="G2171" s="2">
        <v>2501</v>
      </c>
      <c r="H2171" s="2">
        <v>13</v>
      </c>
      <c r="I2171" s="2" t="s">
        <v>1876</v>
      </c>
      <c r="J2171" s="31">
        <v>42571</v>
      </c>
      <c r="K2171" s="31">
        <v>44347</v>
      </c>
      <c r="L2171" s="31">
        <v>44926</v>
      </c>
      <c r="M2171" s="2">
        <f t="shared" si="198"/>
        <v>580</v>
      </c>
      <c r="N2171" s="2">
        <f>IFERROR(VLOOKUP($G2171,'Breakdown Log'!$B$3:$E$940,2,FALSE),0)</f>
        <v>215</v>
      </c>
      <c r="O2171" s="2">
        <f>IFERROR(VLOOKUP($G2171,'Breakdown Log'!$B$3:$E$940,3,FALSE),0)</f>
        <v>365</v>
      </c>
      <c r="P2171" s="2">
        <f t="shared" si="199"/>
        <v>0</v>
      </c>
      <c r="Q2171" s="2">
        <f t="shared" si="200"/>
        <v>0</v>
      </c>
      <c r="R2171" s="38">
        <f t="shared" si="201"/>
        <v>1.6610958904109587</v>
      </c>
      <c r="S2171" s="76">
        <f t="shared" si="202"/>
        <v>2.82</v>
      </c>
      <c r="T2171" s="38">
        <f>2.82/365*N2171+'Breakdown Log'!$H$28*P2171</f>
        <v>1.6610958904109587</v>
      </c>
      <c r="U2171" s="78">
        <f>2.82/365*O2171+'Breakdown Log'!$H$28*Q2171</f>
        <v>2.82</v>
      </c>
    </row>
    <row r="2172" spans="2:21" ht="14.4" customHeight="1" x14ac:dyDescent="0.4">
      <c r="B2172" s="30">
        <f t="shared" si="203"/>
        <v>2171</v>
      </c>
      <c r="C2172" s="2" t="s">
        <v>462</v>
      </c>
      <c r="D2172" s="2" t="s">
        <v>462</v>
      </c>
      <c r="E2172" s="2">
        <v>1119</v>
      </c>
      <c r="F2172" s="2" t="s">
        <v>1867</v>
      </c>
      <c r="G2172" s="2">
        <v>2502</v>
      </c>
      <c r="H2172" s="2">
        <v>14</v>
      </c>
      <c r="I2172" s="2" t="s">
        <v>1877</v>
      </c>
      <c r="J2172" s="31">
        <v>42571</v>
      </c>
      <c r="K2172" s="31">
        <v>44347</v>
      </c>
      <c r="L2172" s="31">
        <v>44926</v>
      </c>
      <c r="M2172" s="2">
        <f t="shared" si="198"/>
        <v>580</v>
      </c>
      <c r="N2172" s="2">
        <f>IFERROR(VLOOKUP($G2172,'Breakdown Log'!$B$3:$E$940,2,FALSE),0)</f>
        <v>0</v>
      </c>
      <c r="O2172" s="2">
        <f>IFERROR(VLOOKUP($G2172,'Breakdown Log'!$B$3:$E$940,3,FALSE),0)</f>
        <v>0</v>
      </c>
      <c r="P2172" s="2">
        <f t="shared" si="199"/>
        <v>215</v>
      </c>
      <c r="Q2172" s="2">
        <f t="shared" si="200"/>
        <v>365</v>
      </c>
      <c r="R2172" s="38">
        <f t="shared" si="201"/>
        <v>1.6610958904109587</v>
      </c>
      <c r="S2172" s="76">
        <f t="shared" si="202"/>
        <v>2.82</v>
      </c>
      <c r="T2172" s="38">
        <f>2.82/365*N2172+'Breakdown Log'!$H$28*P2172</f>
        <v>0</v>
      </c>
      <c r="U2172" s="78">
        <f>2.82/365*O2172+'Breakdown Log'!$H$28*Q2172</f>
        <v>0</v>
      </c>
    </row>
    <row r="2173" spans="2:21" ht="14.4" customHeight="1" x14ac:dyDescent="0.4">
      <c r="B2173" s="30">
        <f t="shared" si="203"/>
        <v>2172</v>
      </c>
      <c r="C2173" s="2" t="s">
        <v>462</v>
      </c>
      <c r="D2173" s="2" t="s">
        <v>462</v>
      </c>
      <c r="E2173" s="2">
        <v>1119</v>
      </c>
      <c r="F2173" s="2" t="s">
        <v>1867</v>
      </c>
      <c r="G2173" s="2">
        <v>2503</v>
      </c>
      <c r="H2173" s="2">
        <v>15</v>
      </c>
      <c r="I2173" s="2" t="s">
        <v>1878</v>
      </c>
      <c r="J2173" s="31">
        <v>42571</v>
      </c>
      <c r="K2173" s="31">
        <v>44347</v>
      </c>
      <c r="L2173" s="31">
        <v>44926</v>
      </c>
      <c r="M2173" s="2">
        <f t="shared" si="198"/>
        <v>580</v>
      </c>
      <c r="N2173" s="2">
        <f>IFERROR(VLOOKUP($G2173,'Breakdown Log'!$B$3:$E$940,2,FALSE),0)</f>
        <v>0</v>
      </c>
      <c r="O2173" s="2">
        <f>IFERROR(VLOOKUP($G2173,'Breakdown Log'!$B$3:$E$940,3,FALSE),0)</f>
        <v>0</v>
      </c>
      <c r="P2173" s="2">
        <f t="shared" si="199"/>
        <v>215</v>
      </c>
      <c r="Q2173" s="2">
        <f t="shared" si="200"/>
        <v>365</v>
      </c>
      <c r="R2173" s="38">
        <f t="shared" si="201"/>
        <v>1.6610958904109587</v>
      </c>
      <c r="S2173" s="76">
        <f t="shared" si="202"/>
        <v>2.82</v>
      </c>
      <c r="T2173" s="38">
        <f>2.82/365*N2173+'Breakdown Log'!$H$28*P2173</f>
        <v>0</v>
      </c>
      <c r="U2173" s="78">
        <f>2.82/365*O2173+'Breakdown Log'!$H$28*Q2173</f>
        <v>0</v>
      </c>
    </row>
    <row r="2174" spans="2:21" ht="14.4" customHeight="1" x14ac:dyDescent="0.4">
      <c r="B2174" s="30">
        <f t="shared" si="203"/>
        <v>2173</v>
      </c>
      <c r="C2174" s="2" t="s">
        <v>462</v>
      </c>
      <c r="D2174" s="2" t="s">
        <v>462</v>
      </c>
      <c r="E2174" s="2">
        <v>1119</v>
      </c>
      <c r="F2174" s="2" t="s">
        <v>1867</v>
      </c>
      <c r="G2174" s="2">
        <v>2504</v>
      </c>
      <c r="H2174" s="2">
        <v>16</v>
      </c>
      <c r="I2174" s="2" t="s">
        <v>1879</v>
      </c>
      <c r="J2174" s="31">
        <v>42571</v>
      </c>
      <c r="K2174" s="31">
        <v>44347</v>
      </c>
      <c r="L2174" s="31">
        <v>44926</v>
      </c>
      <c r="M2174" s="2">
        <f t="shared" si="198"/>
        <v>580</v>
      </c>
      <c r="N2174" s="2">
        <f>IFERROR(VLOOKUP($G2174,'Breakdown Log'!$B$3:$E$940,2,FALSE),0)</f>
        <v>0</v>
      </c>
      <c r="O2174" s="2">
        <f>IFERROR(VLOOKUP($G2174,'Breakdown Log'!$B$3:$E$940,3,FALSE),0)</f>
        <v>0</v>
      </c>
      <c r="P2174" s="2">
        <f t="shared" si="199"/>
        <v>215</v>
      </c>
      <c r="Q2174" s="2">
        <f t="shared" si="200"/>
        <v>365</v>
      </c>
      <c r="R2174" s="38">
        <f t="shared" si="201"/>
        <v>1.6610958904109587</v>
      </c>
      <c r="S2174" s="76">
        <f t="shared" si="202"/>
        <v>2.82</v>
      </c>
      <c r="T2174" s="38">
        <f>2.82/365*N2174+'Breakdown Log'!$H$28*P2174</f>
        <v>0</v>
      </c>
      <c r="U2174" s="78">
        <f>2.82/365*O2174+'Breakdown Log'!$H$28*Q2174</f>
        <v>0</v>
      </c>
    </row>
    <row r="2175" spans="2:21" ht="14.4" customHeight="1" x14ac:dyDescent="0.4">
      <c r="B2175" s="30">
        <f t="shared" si="203"/>
        <v>2174</v>
      </c>
      <c r="C2175" s="2" t="s">
        <v>462</v>
      </c>
      <c r="D2175" s="2" t="s">
        <v>462</v>
      </c>
      <c r="E2175" s="2">
        <v>1119</v>
      </c>
      <c r="F2175" s="2" t="s">
        <v>1867</v>
      </c>
      <c r="G2175" s="2">
        <v>2505</v>
      </c>
      <c r="H2175" s="2">
        <v>17</v>
      </c>
      <c r="I2175" s="2" t="s">
        <v>1880</v>
      </c>
      <c r="J2175" s="31">
        <v>42571</v>
      </c>
      <c r="K2175" s="31">
        <v>44347</v>
      </c>
      <c r="L2175" s="31">
        <v>44926</v>
      </c>
      <c r="M2175" s="2">
        <f t="shared" si="198"/>
        <v>580</v>
      </c>
      <c r="N2175" s="2">
        <f>IFERROR(VLOOKUP($G2175,'Breakdown Log'!$B$3:$E$940,2,FALSE),0)</f>
        <v>215</v>
      </c>
      <c r="O2175" s="2">
        <f>IFERROR(VLOOKUP($G2175,'Breakdown Log'!$B$3:$E$940,3,FALSE),0)</f>
        <v>365</v>
      </c>
      <c r="P2175" s="2">
        <f t="shared" si="199"/>
        <v>0</v>
      </c>
      <c r="Q2175" s="2">
        <f t="shared" si="200"/>
        <v>0</v>
      </c>
      <c r="R2175" s="38">
        <f t="shared" si="201"/>
        <v>1.6610958904109587</v>
      </c>
      <c r="S2175" s="76">
        <f t="shared" si="202"/>
        <v>2.82</v>
      </c>
      <c r="T2175" s="38">
        <f>2.82/365*N2175+'Breakdown Log'!$H$28*P2175</f>
        <v>1.6610958904109587</v>
      </c>
      <c r="U2175" s="78">
        <f>2.82/365*O2175+'Breakdown Log'!$H$28*Q2175</f>
        <v>2.82</v>
      </c>
    </row>
    <row r="2176" spans="2:21" ht="14.4" customHeight="1" x14ac:dyDescent="0.4">
      <c r="B2176" s="30">
        <f t="shared" si="203"/>
        <v>2175</v>
      </c>
      <c r="C2176" s="2" t="s">
        <v>462</v>
      </c>
      <c r="D2176" s="2" t="s">
        <v>462</v>
      </c>
      <c r="E2176" s="2">
        <v>1119</v>
      </c>
      <c r="F2176" s="2" t="s">
        <v>1867</v>
      </c>
      <c r="G2176" s="2">
        <v>2506</v>
      </c>
      <c r="H2176" s="2">
        <v>18</v>
      </c>
      <c r="I2176" s="2" t="s">
        <v>1881</v>
      </c>
      <c r="J2176" s="31">
        <v>42571</v>
      </c>
      <c r="K2176" s="31">
        <v>44347</v>
      </c>
      <c r="L2176" s="31">
        <v>44926</v>
      </c>
      <c r="M2176" s="2">
        <f t="shared" si="198"/>
        <v>580</v>
      </c>
      <c r="N2176" s="2">
        <f>IFERROR(VLOOKUP($G2176,'Breakdown Log'!$B$3:$E$940,2,FALSE),0)</f>
        <v>0</v>
      </c>
      <c r="O2176" s="2">
        <f>IFERROR(VLOOKUP($G2176,'Breakdown Log'!$B$3:$E$940,3,FALSE),0)</f>
        <v>0</v>
      </c>
      <c r="P2176" s="2">
        <f t="shared" si="199"/>
        <v>215</v>
      </c>
      <c r="Q2176" s="2">
        <f t="shared" si="200"/>
        <v>365</v>
      </c>
      <c r="R2176" s="38">
        <f t="shared" si="201"/>
        <v>1.6610958904109587</v>
      </c>
      <c r="S2176" s="76">
        <f t="shared" si="202"/>
        <v>2.82</v>
      </c>
      <c r="T2176" s="38">
        <f>2.82/365*N2176+'Breakdown Log'!$H$28*P2176</f>
        <v>0</v>
      </c>
      <c r="U2176" s="78">
        <f>2.82/365*O2176+'Breakdown Log'!$H$28*Q2176</f>
        <v>0</v>
      </c>
    </row>
    <row r="2177" spans="2:21" ht="14.4" customHeight="1" x14ac:dyDescent="0.4">
      <c r="B2177" s="30">
        <f t="shared" si="203"/>
        <v>2176</v>
      </c>
      <c r="C2177" s="2" t="s">
        <v>462</v>
      </c>
      <c r="D2177" s="2" t="s">
        <v>462</v>
      </c>
      <c r="E2177" s="2">
        <v>1119</v>
      </c>
      <c r="F2177" s="2" t="s">
        <v>1867</v>
      </c>
      <c r="G2177" s="2">
        <v>2507</v>
      </c>
      <c r="H2177" s="2">
        <v>19</v>
      </c>
      <c r="I2177" s="2" t="s">
        <v>1355</v>
      </c>
      <c r="J2177" s="31">
        <v>42571</v>
      </c>
      <c r="K2177" s="31">
        <v>44347</v>
      </c>
      <c r="L2177" s="31">
        <v>44926</v>
      </c>
      <c r="M2177" s="2">
        <f t="shared" si="198"/>
        <v>580</v>
      </c>
      <c r="N2177" s="2">
        <f>IFERROR(VLOOKUP($G2177,'Breakdown Log'!$B$3:$E$940,2,FALSE),0)</f>
        <v>0</v>
      </c>
      <c r="O2177" s="2">
        <f>IFERROR(VLOOKUP($G2177,'Breakdown Log'!$B$3:$E$940,3,FALSE),0)</f>
        <v>0</v>
      </c>
      <c r="P2177" s="2">
        <f t="shared" si="199"/>
        <v>215</v>
      </c>
      <c r="Q2177" s="2">
        <f t="shared" si="200"/>
        <v>365</v>
      </c>
      <c r="R2177" s="38">
        <f t="shared" si="201"/>
        <v>1.6610958904109587</v>
      </c>
      <c r="S2177" s="76">
        <f t="shared" si="202"/>
        <v>2.82</v>
      </c>
      <c r="T2177" s="38">
        <f>2.82/365*N2177+'Breakdown Log'!$H$28*P2177</f>
        <v>0</v>
      </c>
      <c r="U2177" s="78">
        <f>2.82/365*O2177+'Breakdown Log'!$H$28*Q2177</f>
        <v>0</v>
      </c>
    </row>
    <row r="2178" spans="2:21" ht="14.4" customHeight="1" x14ac:dyDescent="0.4">
      <c r="B2178" s="30">
        <f t="shared" si="203"/>
        <v>2177</v>
      </c>
      <c r="C2178" s="2" t="s">
        <v>462</v>
      </c>
      <c r="D2178" s="2" t="s">
        <v>462</v>
      </c>
      <c r="E2178" s="2">
        <v>1119</v>
      </c>
      <c r="F2178" s="2" t="s">
        <v>1867</v>
      </c>
      <c r="G2178" s="2">
        <v>2508</v>
      </c>
      <c r="H2178" s="2">
        <v>20</v>
      </c>
      <c r="I2178" s="2" t="s">
        <v>731</v>
      </c>
      <c r="J2178" s="31">
        <v>42571</v>
      </c>
      <c r="K2178" s="31">
        <v>44347</v>
      </c>
      <c r="L2178" s="31">
        <v>44926</v>
      </c>
      <c r="M2178" s="2">
        <f t="shared" ref="M2178:M2241" si="204">IFERROR(L2178-K2178+1,0)</f>
        <v>580</v>
      </c>
      <c r="N2178" s="2">
        <f>IFERROR(VLOOKUP($G2178,'Breakdown Log'!$B$3:$E$940,2,FALSE),0)</f>
        <v>0</v>
      </c>
      <c r="O2178" s="2">
        <f>IFERROR(VLOOKUP($G2178,'Breakdown Log'!$B$3:$E$940,3,FALSE),0)</f>
        <v>0</v>
      </c>
      <c r="P2178" s="2">
        <f t="shared" si="199"/>
        <v>215</v>
      </c>
      <c r="Q2178" s="2">
        <f t="shared" si="200"/>
        <v>365</v>
      </c>
      <c r="R2178" s="38">
        <f t="shared" si="201"/>
        <v>1.6610958904109587</v>
      </c>
      <c r="S2178" s="76">
        <f t="shared" si="202"/>
        <v>2.82</v>
      </c>
      <c r="T2178" s="38">
        <f>2.82/365*N2178+'Breakdown Log'!$H$28*P2178</f>
        <v>0</v>
      </c>
      <c r="U2178" s="78">
        <f>2.82/365*O2178+'Breakdown Log'!$H$28*Q2178</f>
        <v>0</v>
      </c>
    </row>
    <row r="2179" spans="2:21" ht="14.4" customHeight="1" x14ac:dyDescent="0.4">
      <c r="B2179" s="30">
        <f t="shared" si="203"/>
        <v>2178</v>
      </c>
      <c r="C2179" s="2" t="s">
        <v>2599</v>
      </c>
      <c r="D2179" s="2" t="s">
        <v>464</v>
      </c>
      <c r="E2179" s="2">
        <v>1121</v>
      </c>
      <c r="F2179" s="2" t="s">
        <v>465</v>
      </c>
      <c r="G2179" s="2">
        <v>2509</v>
      </c>
      <c r="H2179" s="2">
        <v>27</v>
      </c>
      <c r="I2179" s="2" t="s">
        <v>1882</v>
      </c>
      <c r="J2179" s="31">
        <v>42760</v>
      </c>
      <c r="K2179" s="31">
        <v>44347</v>
      </c>
      <c r="L2179" s="31">
        <v>44926</v>
      </c>
      <c r="M2179" s="2">
        <f t="shared" si="204"/>
        <v>580</v>
      </c>
      <c r="N2179" s="2">
        <f>IFERROR(VLOOKUP($G2179,'Breakdown Log'!$B$3:$E$940,2,FALSE),0)</f>
        <v>215</v>
      </c>
      <c r="O2179" s="2">
        <f>IFERROR(VLOOKUP($G2179,'Breakdown Log'!$B$3:$E$940,3,FALSE),0)</f>
        <v>365</v>
      </c>
      <c r="P2179" s="2">
        <f t="shared" ref="P2179:P2242" si="205">DATE(2021,12,31)-DATE(2021,5,31)+1-N2179</f>
        <v>0</v>
      </c>
      <c r="Q2179" s="2">
        <f t="shared" ref="Q2179:Q2242" si="206">365-O2179</f>
        <v>0</v>
      </c>
      <c r="R2179" s="38">
        <f t="shared" ref="R2179:R2242" si="207">2.82/365*215</f>
        <v>1.6610958904109587</v>
      </c>
      <c r="S2179" s="76">
        <f t="shared" ref="S2179:S2242" si="208">2.82/365*365</f>
        <v>2.82</v>
      </c>
      <c r="T2179" s="38">
        <f>2.82/365*N2179+'Breakdown Log'!$H$28*P2179</f>
        <v>1.6610958904109587</v>
      </c>
      <c r="U2179" s="78">
        <f>2.82/365*O2179+'Breakdown Log'!$H$28*Q2179</f>
        <v>2.82</v>
      </c>
    </row>
    <row r="2180" spans="2:21" ht="14.4" customHeight="1" x14ac:dyDescent="0.4">
      <c r="B2180" s="30">
        <f t="shared" ref="B2180:B2243" si="209">B2179+1</f>
        <v>2179</v>
      </c>
      <c r="C2180" s="2" t="s">
        <v>2599</v>
      </c>
      <c r="D2180" s="2" t="s">
        <v>464</v>
      </c>
      <c r="E2180" s="2">
        <v>1121</v>
      </c>
      <c r="F2180" s="2" t="s">
        <v>465</v>
      </c>
      <c r="G2180" s="2">
        <v>2510</v>
      </c>
      <c r="H2180" s="2">
        <v>28</v>
      </c>
      <c r="I2180" s="2" t="s">
        <v>636</v>
      </c>
      <c r="J2180" s="31">
        <v>42802</v>
      </c>
      <c r="K2180" s="31">
        <v>44347</v>
      </c>
      <c r="L2180" s="31">
        <v>44926</v>
      </c>
      <c r="M2180" s="2">
        <f t="shared" si="204"/>
        <v>580</v>
      </c>
      <c r="N2180" s="2">
        <f>IFERROR(VLOOKUP($G2180,'Breakdown Log'!$B$3:$E$940,2,FALSE),0)</f>
        <v>0</v>
      </c>
      <c r="O2180" s="2">
        <f>IFERROR(VLOOKUP($G2180,'Breakdown Log'!$B$3:$E$940,3,FALSE),0)</f>
        <v>0</v>
      </c>
      <c r="P2180" s="2">
        <f t="shared" si="205"/>
        <v>215</v>
      </c>
      <c r="Q2180" s="2">
        <f t="shared" si="206"/>
        <v>365</v>
      </c>
      <c r="R2180" s="38">
        <f t="shared" si="207"/>
        <v>1.6610958904109587</v>
      </c>
      <c r="S2180" s="76">
        <f t="shared" si="208"/>
        <v>2.82</v>
      </c>
      <c r="T2180" s="38">
        <f>2.82/365*N2180+'Breakdown Log'!$H$28*P2180</f>
        <v>0</v>
      </c>
      <c r="U2180" s="78">
        <f>2.82/365*O2180+'Breakdown Log'!$H$28*Q2180</f>
        <v>0</v>
      </c>
    </row>
    <row r="2181" spans="2:21" ht="14.4" customHeight="1" x14ac:dyDescent="0.4">
      <c r="B2181" s="30">
        <f t="shared" si="209"/>
        <v>2180</v>
      </c>
      <c r="C2181" s="2" t="s">
        <v>2599</v>
      </c>
      <c r="D2181" s="2" t="s">
        <v>464</v>
      </c>
      <c r="E2181" s="2">
        <v>1121</v>
      </c>
      <c r="F2181" s="2" t="s">
        <v>465</v>
      </c>
      <c r="G2181" s="2">
        <v>2511</v>
      </c>
      <c r="H2181" s="2">
        <v>29</v>
      </c>
      <c r="I2181" s="2" t="s">
        <v>431</v>
      </c>
      <c r="J2181" s="31">
        <v>42802</v>
      </c>
      <c r="K2181" s="31">
        <v>44347</v>
      </c>
      <c r="L2181" s="31">
        <v>44926</v>
      </c>
      <c r="M2181" s="2">
        <f t="shared" si="204"/>
        <v>580</v>
      </c>
      <c r="N2181" s="2">
        <f>IFERROR(VLOOKUP($G2181,'Breakdown Log'!$B$3:$E$940,2,FALSE),0)</f>
        <v>0</v>
      </c>
      <c r="O2181" s="2">
        <f>IFERROR(VLOOKUP($G2181,'Breakdown Log'!$B$3:$E$940,3,FALSE),0)</f>
        <v>0</v>
      </c>
      <c r="P2181" s="2">
        <f t="shared" si="205"/>
        <v>215</v>
      </c>
      <c r="Q2181" s="2">
        <f t="shared" si="206"/>
        <v>365</v>
      </c>
      <c r="R2181" s="38">
        <f t="shared" si="207"/>
        <v>1.6610958904109587</v>
      </c>
      <c r="S2181" s="76">
        <f t="shared" si="208"/>
        <v>2.82</v>
      </c>
      <c r="T2181" s="38">
        <f>2.82/365*N2181+'Breakdown Log'!$H$28*P2181</f>
        <v>0</v>
      </c>
      <c r="U2181" s="78">
        <f>2.82/365*O2181+'Breakdown Log'!$H$28*Q2181</f>
        <v>0</v>
      </c>
    </row>
    <row r="2182" spans="2:21" ht="14.4" customHeight="1" x14ac:dyDescent="0.4">
      <c r="B2182" s="30">
        <f t="shared" si="209"/>
        <v>2181</v>
      </c>
      <c r="C2182" s="2" t="s">
        <v>2599</v>
      </c>
      <c r="D2182" s="2" t="s">
        <v>464</v>
      </c>
      <c r="E2182" s="2">
        <v>1121</v>
      </c>
      <c r="F2182" s="2" t="s">
        <v>465</v>
      </c>
      <c r="G2182" s="2">
        <v>2512</v>
      </c>
      <c r="H2182" s="2">
        <v>30</v>
      </c>
      <c r="I2182" s="2" t="s">
        <v>1540</v>
      </c>
      <c r="J2182" s="31">
        <v>42802</v>
      </c>
      <c r="K2182" s="31">
        <v>44347</v>
      </c>
      <c r="L2182" s="31">
        <v>44926</v>
      </c>
      <c r="M2182" s="2">
        <f t="shared" si="204"/>
        <v>580</v>
      </c>
      <c r="N2182" s="2">
        <f>IFERROR(VLOOKUP($G2182,'Breakdown Log'!$B$3:$E$940,2,FALSE),0)</f>
        <v>215</v>
      </c>
      <c r="O2182" s="2">
        <f>IFERROR(VLOOKUP($G2182,'Breakdown Log'!$B$3:$E$940,3,FALSE),0)</f>
        <v>365</v>
      </c>
      <c r="P2182" s="2">
        <f t="shared" si="205"/>
        <v>0</v>
      </c>
      <c r="Q2182" s="2">
        <f t="shared" si="206"/>
        <v>0</v>
      </c>
      <c r="R2182" s="38">
        <f t="shared" si="207"/>
        <v>1.6610958904109587</v>
      </c>
      <c r="S2182" s="76">
        <f t="shared" si="208"/>
        <v>2.82</v>
      </c>
      <c r="T2182" s="38">
        <f>2.82/365*N2182+'Breakdown Log'!$H$28*P2182</f>
        <v>1.6610958904109587</v>
      </c>
      <c r="U2182" s="78">
        <f>2.82/365*O2182+'Breakdown Log'!$H$28*Q2182</f>
        <v>2.82</v>
      </c>
    </row>
    <row r="2183" spans="2:21" ht="14.4" customHeight="1" x14ac:dyDescent="0.4">
      <c r="B2183" s="30">
        <f t="shared" si="209"/>
        <v>2182</v>
      </c>
      <c r="C2183" s="2" t="s">
        <v>2599</v>
      </c>
      <c r="D2183" s="2" t="s">
        <v>464</v>
      </c>
      <c r="E2183" s="2">
        <v>1121</v>
      </c>
      <c r="F2183" s="2" t="s">
        <v>465</v>
      </c>
      <c r="G2183" s="2">
        <v>2513</v>
      </c>
      <c r="H2183" s="2">
        <v>31</v>
      </c>
      <c r="I2183" s="2" t="s">
        <v>836</v>
      </c>
      <c r="J2183" s="31">
        <v>42782</v>
      </c>
      <c r="K2183" s="31">
        <v>44347</v>
      </c>
      <c r="L2183" s="31">
        <v>44926</v>
      </c>
      <c r="M2183" s="2">
        <f t="shared" si="204"/>
        <v>580</v>
      </c>
      <c r="N2183" s="2">
        <f>IFERROR(VLOOKUP($G2183,'Breakdown Log'!$B$3:$E$940,2,FALSE),0)</f>
        <v>0</v>
      </c>
      <c r="O2183" s="2">
        <f>IFERROR(VLOOKUP($G2183,'Breakdown Log'!$B$3:$E$940,3,FALSE),0)</f>
        <v>0</v>
      </c>
      <c r="P2183" s="2">
        <f t="shared" si="205"/>
        <v>215</v>
      </c>
      <c r="Q2183" s="2">
        <f t="shared" si="206"/>
        <v>365</v>
      </c>
      <c r="R2183" s="38">
        <f t="shared" si="207"/>
        <v>1.6610958904109587</v>
      </c>
      <c r="S2183" s="76">
        <f t="shared" si="208"/>
        <v>2.82</v>
      </c>
      <c r="T2183" s="38">
        <f>2.82/365*N2183+'Breakdown Log'!$H$28*P2183</f>
        <v>0</v>
      </c>
      <c r="U2183" s="78">
        <f>2.82/365*O2183+'Breakdown Log'!$H$28*Q2183</f>
        <v>0</v>
      </c>
    </row>
    <row r="2184" spans="2:21" ht="14.4" customHeight="1" x14ac:dyDescent="0.4">
      <c r="B2184" s="30">
        <f t="shared" si="209"/>
        <v>2183</v>
      </c>
      <c r="C2184" s="2" t="s">
        <v>2599</v>
      </c>
      <c r="D2184" s="2" t="s">
        <v>464</v>
      </c>
      <c r="E2184" s="2">
        <v>1121</v>
      </c>
      <c r="F2184" s="2" t="s">
        <v>465</v>
      </c>
      <c r="G2184" s="2">
        <v>2514</v>
      </c>
      <c r="H2184" s="2">
        <v>32</v>
      </c>
      <c r="I2184" s="2" t="s">
        <v>1883</v>
      </c>
      <c r="J2184" s="31">
        <v>42802</v>
      </c>
      <c r="K2184" s="31">
        <v>44347</v>
      </c>
      <c r="L2184" s="31">
        <v>44926</v>
      </c>
      <c r="M2184" s="2">
        <f t="shared" si="204"/>
        <v>580</v>
      </c>
      <c r="N2184" s="2">
        <f>IFERROR(VLOOKUP($G2184,'Breakdown Log'!$B$3:$E$940,2,FALSE),0)</f>
        <v>0</v>
      </c>
      <c r="O2184" s="2">
        <f>IFERROR(VLOOKUP($G2184,'Breakdown Log'!$B$3:$E$940,3,FALSE),0)</f>
        <v>0</v>
      </c>
      <c r="P2184" s="2">
        <f t="shared" si="205"/>
        <v>215</v>
      </c>
      <c r="Q2184" s="2">
        <f t="shared" si="206"/>
        <v>365</v>
      </c>
      <c r="R2184" s="38">
        <f t="shared" si="207"/>
        <v>1.6610958904109587</v>
      </c>
      <c r="S2184" s="76">
        <f t="shared" si="208"/>
        <v>2.82</v>
      </c>
      <c r="T2184" s="38">
        <f>2.82/365*N2184+'Breakdown Log'!$H$28*P2184</f>
        <v>0</v>
      </c>
      <c r="U2184" s="78">
        <f>2.82/365*O2184+'Breakdown Log'!$H$28*Q2184</f>
        <v>0</v>
      </c>
    </row>
    <row r="2185" spans="2:21" ht="14.4" customHeight="1" x14ac:dyDescent="0.4">
      <c r="B2185" s="30">
        <f t="shared" si="209"/>
        <v>2184</v>
      </c>
      <c r="C2185" s="2" t="s">
        <v>2599</v>
      </c>
      <c r="D2185" s="2" t="s">
        <v>464</v>
      </c>
      <c r="E2185" s="2">
        <v>1121</v>
      </c>
      <c r="F2185" s="2" t="s">
        <v>465</v>
      </c>
      <c r="G2185" s="2">
        <v>2515</v>
      </c>
      <c r="H2185" s="2">
        <v>33</v>
      </c>
      <c r="I2185" s="2" t="s">
        <v>1884</v>
      </c>
      <c r="J2185" s="31">
        <v>42839</v>
      </c>
      <c r="K2185" s="31">
        <v>44347</v>
      </c>
      <c r="L2185" s="31">
        <v>44926</v>
      </c>
      <c r="M2185" s="2">
        <f t="shared" si="204"/>
        <v>580</v>
      </c>
      <c r="N2185" s="2">
        <f>IFERROR(VLOOKUP($G2185,'Breakdown Log'!$B$3:$E$940,2,FALSE),0)</f>
        <v>215</v>
      </c>
      <c r="O2185" s="2">
        <f>IFERROR(VLOOKUP($G2185,'Breakdown Log'!$B$3:$E$940,3,FALSE),0)</f>
        <v>365</v>
      </c>
      <c r="P2185" s="2">
        <f t="shared" si="205"/>
        <v>0</v>
      </c>
      <c r="Q2185" s="2">
        <f t="shared" si="206"/>
        <v>0</v>
      </c>
      <c r="R2185" s="38">
        <f t="shared" si="207"/>
        <v>1.6610958904109587</v>
      </c>
      <c r="S2185" s="76">
        <f t="shared" si="208"/>
        <v>2.82</v>
      </c>
      <c r="T2185" s="38">
        <f>2.82/365*N2185+'Breakdown Log'!$H$28*P2185</f>
        <v>1.6610958904109587</v>
      </c>
      <c r="U2185" s="78">
        <f>2.82/365*O2185+'Breakdown Log'!$H$28*Q2185</f>
        <v>2.82</v>
      </c>
    </row>
    <row r="2186" spans="2:21" ht="14.4" customHeight="1" x14ac:dyDescent="0.4">
      <c r="B2186" s="30">
        <f t="shared" si="209"/>
        <v>2185</v>
      </c>
      <c r="C2186" s="2" t="s">
        <v>2599</v>
      </c>
      <c r="D2186" s="2" t="s">
        <v>464</v>
      </c>
      <c r="E2186" s="2">
        <v>1121</v>
      </c>
      <c r="F2186" s="2" t="s">
        <v>465</v>
      </c>
      <c r="G2186" s="2">
        <v>2516</v>
      </c>
      <c r="H2186" s="2">
        <v>34</v>
      </c>
      <c r="I2186" s="2" t="s">
        <v>1102</v>
      </c>
      <c r="J2186" s="31">
        <v>42888</v>
      </c>
      <c r="K2186" s="31">
        <v>44347</v>
      </c>
      <c r="L2186" s="31">
        <v>44926</v>
      </c>
      <c r="M2186" s="2">
        <f t="shared" si="204"/>
        <v>580</v>
      </c>
      <c r="N2186" s="2">
        <f>IFERROR(VLOOKUP($G2186,'Breakdown Log'!$B$3:$E$940,2,FALSE),0)</f>
        <v>0</v>
      </c>
      <c r="O2186" s="2">
        <f>IFERROR(VLOOKUP($G2186,'Breakdown Log'!$B$3:$E$940,3,FALSE),0)</f>
        <v>0</v>
      </c>
      <c r="P2186" s="2">
        <f t="shared" si="205"/>
        <v>215</v>
      </c>
      <c r="Q2186" s="2">
        <f t="shared" si="206"/>
        <v>365</v>
      </c>
      <c r="R2186" s="38">
        <f t="shared" si="207"/>
        <v>1.6610958904109587</v>
      </c>
      <c r="S2186" s="76">
        <f t="shared" si="208"/>
        <v>2.82</v>
      </c>
      <c r="T2186" s="38">
        <f>2.82/365*N2186+'Breakdown Log'!$H$28*P2186</f>
        <v>0</v>
      </c>
      <c r="U2186" s="78">
        <f>2.82/365*O2186+'Breakdown Log'!$H$28*Q2186</f>
        <v>0</v>
      </c>
    </row>
    <row r="2187" spans="2:21" ht="14.4" customHeight="1" x14ac:dyDescent="0.4">
      <c r="B2187" s="30">
        <f t="shared" si="209"/>
        <v>2186</v>
      </c>
      <c r="C2187" s="2" t="s">
        <v>2599</v>
      </c>
      <c r="D2187" s="2" t="s">
        <v>464</v>
      </c>
      <c r="E2187" s="2">
        <v>1121</v>
      </c>
      <c r="F2187" s="2" t="s">
        <v>465</v>
      </c>
      <c r="G2187" s="2">
        <v>2517</v>
      </c>
      <c r="H2187" s="2">
        <v>35</v>
      </c>
      <c r="I2187" s="2" t="s">
        <v>1885</v>
      </c>
      <c r="J2187" s="31">
        <v>42839</v>
      </c>
      <c r="K2187" s="31">
        <v>44347</v>
      </c>
      <c r="L2187" s="31">
        <v>44926</v>
      </c>
      <c r="M2187" s="2">
        <f t="shared" si="204"/>
        <v>580</v>
      </c>
      <c r="N2187" s="2">
        <f>IFERROR(VLOOKUP($G2187,'Breakdown Log'!$B$3:$E$940,2,FALSE),0)</f>
        <v>0</v>
      </c>
      <c r="O2187" s="2">
        <f>IFERROR(VLOOKUP($G2187,'Breakdown Log'!$B$3:$E$940,3,FALSE),0)</f>
        <v>0</v>
      </c>
      <c r="P2187" s="2">
        <f t="shared" si="205"/>
        <v>215</v>
      </c>
      <c r="Q2187" s="2">
        <f t="shared" si="206"/>
        <v>365</v>
      </c>
      <c r="R2187" s="38">
        <f t="shared" si="207"/>
        <v>1.6610958904109587</v>
      </c>
      <c r="S2187" s="76">
        <f t="shared" si="208"/>
        <v>2.82</v>
      </c>
      <c r="T2187" s="38">
        <f>2.82/365*N2187+'Breakdown Log'!$H$28*P2187</f>
        <v>0</v>
      </c>
      <c r="U2187" s="78">
        <f>2.82/365*O2187+'Breakdown Log'!$H$28*Q2187</f>
        <v>0</v>
      </c>
    </row>
    <row r="2188" spans="2:21" ht="14.4" customHeight="1" x14ac:dyDescent="0.4">
      <c r="B2188" s="30">
        <f t="shared" si="209"/>
        <v>2187</v>
      </c>
      <c r="C2188" s="2" t="s">
        <v>302</v>
      </c>
      <c r="D2188" s="2" t="s">
        <v>1729</v>
      </c>
      <c r="E2188" s="2">
        <v>1017</v>
      </c>
      <c r="F2188" s="2" t="s">
        <v>1729</v>
      </c>
      <c r="G2188" s="2">
        <v>2518</v>
      </c>
      <c r="H2188" s="2">
        <v>21</v>
      </c>
      <c r="I2188" s="2" t="s">
        <v>1886</v>
      </c>
      <c r="J2188" s="31">
        <v>42926</v>
      </c>
      <c r="K2188" s="31">
        <v>44347</v>
      </c>
      <c r="L2188" s="31">
        <v>44926</v>
      </c>
      <c r="M2188" s="2">
        <f t="shared" si="204"/>
        <v>580</v>
      </c>
      <c r="N2188" s="2">
        <f>IFERROR(VLOOKUP($G2188,'Breakdown Log'!$B$3:$E$940,2,FALSE),0)</f>
        <v>215</v>
      </c>
      <c r="O2188" s="2">
        <f>IFERROR(VLOOKUP($G2188,'Breakdown Log'!$B$3:$E$940,3,FALSE),0)</f>
        <v>365</v>
      </c>
      <c r="P2188" s="2">
        <f t="shared" si="205"/>
        <v>0</v>
      </c>
      <c r="Q2188" s="2">
        <f t="shared" si="206"/>
        <v>0</v>
      </c>
      <c r="R2188" s="38">
        <f t="shared" si="207"/>
        <v>1.6610958904109587</v>
      </c>
      <c r="S2188" s="76">
        <f t="shared" si="208"/>
        <v>2.82</v>
      </c>
      <c r="T2188" s="38">
        <f>2.82/365*N2188+'Breakdown Log'!$H$28*P2188</f>
        <v>1.6610958904109587</v>
      </c>
      <c r="U2188" s="78">
        <f>2.82/365*O2188+'Breakdown Log'!$H$28*Q2188</f>
        <v>2.82</v>
      </c>
    </row>
    <row r="2189" spans="2:21" ht="14.4" customHeight="1" x14ac:dyDescent="0.4">
      <c r="B2189" s="30">
        <f t="shared" si="209"/>
        <v>2188</v>
      </c>
      <c r="C2189" s="2" t="s">
        <v>302</v>
      </c>
      <c r="D2189" s="2" t="s">
        <v>1729</v>
      </c>
      <c r="E2189" s="2">
        <v>1017</v>
      </c>
      <c r="F2189" s="2" t="s">
        <v>1729</v>
      </c>
      <c r="G2189" s="2">
        <v>2519</v>
      </c>
      <c r="H2189" s="2">
        <v>22</v>
      </c>
      <c r="I2189" s="2" t="s">
        <v>1887</v>
      </c>
      <c r="J2189" s="31">
        <v>42480</v>
      </c>
      <c r="K2189" s="31">
        <v>44347</v>
      </c>
      <c r="L2189" s="31">
        <v>44926</v>
      </c>
      <c r="M2189" s="2">
        <f t="shared" si="204"/>
        <v>580</v>
      </c>
      <c r="N2189" s="2">
        <f>IFERROR(VLOOKUP($G2189,'Breakdown Log'!$B$3:$E$940,2,FALSE),0)</f>
        <v>0</v>
      </c>
      <c r="O2189" s="2">
        <f>IFERROR(VLOOKUP($G2189,'Breakdown Log'!$B$3:$E$940,3,FALSE),0)</f>
        <v>0</v>
      </c>
      <c r="P2189" s="2">
        <f t="shared" si="205"/>
        <v>215</v>
      </c>
      <c r="Q2189" s="2">
        <f t="shared" si="206"/>
        <v>365</v>
      </c>
      <c r="R2189" s="38">
        <f t="shared" si="207"/>
        <v>1.6610958904109587</v>
      </c>
      <c r="S2189" s="76">
        <f t="shared" si="208"/>
        <v>2.82</v>
      </c>
      <c r="T2189" s="38">
        <f>2.82/365*N2189+'Breakdown Log'!$H$28*P2189</f>
        <v>0</v>
      </c>
      <c r="U2189" s="78">
        <f>2.82/365*O2189+'Breakdown Log'!$H$28*Q2189</f>
        <v>0</v>
      </c>
    </row>
    <row r="2190" spans="2:21" ht="14.4" customHeight="1" x14ac:dyDescent="0.4">
      <c r="B2190" s="30">
        <f t="shared" si="209"/>
        <v>2189</v>
      </c>
      <c r="C2190" s="2" t="s">
        <v>302</v>
      </c>
      <c r="D2190" s="2" t="s">
        <v>1729</v>
      </c>
      <c r="E2190" s="2">
        <v>1017</v>
      </c>
      <c r="F2190" s="2" t="s">
        <v>1729</v>
      </c>
      <c r="G2190" s="2">
        <v>2520</v>
      </c>
      <c r="H2190" s="2">
        <v>23</v>
      </c>
      <c r="I2190" s="2" t="s">
        <v>1888</v>
      </c>
      <c r="J2190" s="31">
        <v>42480</v>
      </c>
      <c r="K2190" s="31">
        <v>44347</v>
      </c>
      <c r="L2190" s="31">
        <v>44926</v>
      </c>
      <c r="M2190" s="2">
        <f t="shared" si="204"/>
        <v>580</v>
      </c>
      <c r="N2190" s="2">
        <f>IFERROR(VLOOKUP($G2190,'Breakdown Log'!$B$3:$E$940,2,FALSE),0)</f>
        <v>0</v>
      </c>
      <c r="O2190" s="2">
        <f>IFERROR(VLOOKUP($G2190,'Breakdown Log'!$B$3:$E$940,3,FALSE),0)</f>
        <v>0</v>
      </c>
      <c r="P2190" s="2">
        <f t="shared" si="205"/>
        <v>215</v>
      </c>
      <c r="Q2190" s="2">
        <f t="shared" si="206"/>
        <v>365</v>
      </c>
      <c r="R2190" s="38">
        <f t="shared" si="207"/>
        <v>1.6610958904109587</v>
      </c>
      <c r="S2190" s="76">
        <f t="shared" si="208"/>
        <v>2.82</v>
      </c>
      <c r="T2190" s="38">
        <f>2.82/365*N2190+'Breakdown Log'!$H$28*P2190</f>
        <v>0</v>
      </c>
      <c r="U2190" s="78">
        <f>2.82/365*O2190+'Breakdown Log'!$H$28*Q2190</f>
        <v>0</v>
      </c>
    </row>
    <row r="2191" spans="2:21" ht="14.4" customHeight="1" x14ac:dyDescent="0.4">
      <c r="B2191" s="30">
        <f t="shared" si="209"/>
        <v>2190</v>
      </c>
      <c r="C2191" s="2" t="s">
        <v>302</v>
      </c>
      <c r="D2191" s="2" t="s">
        <v>1729</v>
      </c>
      <c r="E2191" s="2">
        <v>1017</v>
      </c>
      <c r="F2191" s="2" t="s">
        <v>1729</v>
      </c>
      <c r="G2191" s="2">
        <v>2521</v>
      </c>
      <c r="H2191" s="2">
        <v>24</v>
      </c>
      <c r="I2191" s="2" t="s">
        <v>1866</v>
      </c>
      <c r="J2191" s="31">
        <v>42480</v>
      </c>
      <c r="K2191" s="31">
        <v>44347</v>
      </c>
      <c r="L2191" s="31">
        <v>44926</v>
      </c>
      <c r="M2191" s="2">
        <f t="shared" si="204"/>
        <v>580</v>
      </c>
      <c r="N2191" s="2">
        <f>IFERROR(VLOOKUP($G2191,'Breakdown Log'!$B$3:$E$940,2,FALSE),0)</f>
        <v>0</v>
      </c>
      <c r="O2191" s="2">
        <f>IFERROR(VLOOKUP($G2191,'Breakdown Log'!$B$3:$E$940,3,FALSE),0)</f>
        <v>0</v>
      </c>
      <c r="P2191" s="2">
        <f t="shared" si="205"/>
        <v>215</v>
      </c>
      <c r="Q2191" s="2">
        <f t="shared" si="206"/>
        <v>365</v>
      </c>
      <c r="R2191" s="38">
        <f t="shared" si="207"/>
        <v>1.6610958904109587</v>
      </c>
      <c r="S2191" s="76">
        <f t="shared" si="208"/>
        <v>2.82</v>
      </c>
      <c r="T2191" s="38">
        <f>2.82/365*N2191+'Breakdown Log'!$H$28*P2191</f>
        <v>0</v>
      </c>
      <c r="U2191" s="78">
        <f>2.82/365*O2191+'Breakdown Log'!$H$28*Q2191</f>
        <v>0</v>
      </c>
    </row>
    <row r="2192" spans="2:21" ht="14.4" customHeight="1" x14ac:dyDescent="0.4">
      <c r="B2192" s="30">
        <f t="shared" si="209"/>
        <v>2191</v>
      </c>
      <c r="C2192" s="2" t="s">
        <v>302</v>
      </c>
      <c r="D2192" s="2" t="s">
        <v>1729</v>
      </c>
      <c r="E2192" s="2">
        <v>1017</v>
      </c>
      <c r="F2192" s="2" t="s">
        <v>1729</v>
      </c>
      <c r="G2192" s="2">
        <v>2522</v>
      </c>
      <c r="H2192" s="2">
        <v>25</v>
      </c>
      <c r="I2192" s="2" t="s">
        <v>1147</v>
      </c>
      <c r="J2192" s="31">
        <v>42480</v>
      </c>
      <c r="K2192" s="31">
        <v>44347</v>
      </c>
      <c r="L2192" s="31">
        <v>44926</v>
      </c>
      <c r="M2192" s="2">
        <f t="shared" si="204"/>
        <v>580</v>
      </c>
      <c r="N2192" s="2">
        <f>IFERROR(VLOOKUP($G2192,'Breakdown Log'!$B$3:$E$940,2,FALSE),0)</f>
        <v>0</v>
      </c>
      <c r="O2192" s="2">
        <f>IFERROR(VLOOKUP($G2192,'Breakdown Log'!$B$3:$E$940,3,FALSE),0)</f>
        <v>0</v>
      </c>
      <c r="P2192" s="2">
        <f t="shared" si="205"/>
        <v>215</v>
      </c>
      <c r="Q2192" s="2">
        <f t="shared" si="206"/>
        <v>365</v>
      </c>
      <c r="R2192" s="38">
        <f t="shared" si="207"/>
        <v>1.6610958904109587</v>
      </c>
      <c r="S2192" s="76">
        <f t="shared" si="208"/>
        <v>2.82</v>
      </c>
      <c r="T2192" s="38">
        <f>2.82/365*N2192+'Breakdown Log'!$H$28*P2192</f>
        <v>0</v>
      </c>
      <c r="U2192" s="78">
        <f>2.82/365*O2192+'Breakdown Log'!$H$28*Q2192</f>
        <v>0</v>
      </c>
    </row>
    <row r="2193" spans="2:21" ht="14.4" customHeight="1" x14ac:dyDescent="0.4">
      <c r="B2193" s="30">
        <f t="shared" si="209"/>
        <v>2192</v>
      </c>
      <c r="C2193" s="2" t="s">
        <v>493</v>
      </c>
      <c r="D2193" s="2" t="s">
        <v>494</v>
      </c>
      <c r="E2193" s="2">
        <v>1100</v>
      </c>
      <c r="F2193" s="2" t="s">
        <v>493</v>
      </c>
      <c r="G2193" s="2">
        <v>2523</v>
      </c>
      <c r="H2193" s="2">
        <v>108</v>
      </c>
      <c r="I2193" s="2" t="s">
        <v>1889</v>
      </c>
      <c r="J2193" s="31">
        <v>42979</v>
      </c>
      <c r="K2193" s="31">
        <v>44347</v>
      </c>
      <c r="L2193" s="31">
        <v>44926</v>
      </c>
      <c r="M2193" s="2">
        <f t="shared" si="204"/>
        <v>580</v>
      </c>
      <c r="N2193" s="2">
        <f>IFERROR(VLOOKUP($G2193,'Breakdown Log'!$B$3:$E$940,2,FALSE),0)</f>
        <v>0</v>
      </c>
      <c r="O2193" s="2">
        <f>IFERROR(VLOOKUP($G2193,'Breakdown Log'!$B$3:$E$940,3,FALSE),0)</f>
        <v>0</v>
      </c>
      <c r="P2193" s="2">
        <f t="shared" si="205"/>
        <v>215</v>
      </c>
      <c r="Q2193" s="2">
        <f t="shared" si="206"/>
        <v>365</v>
      </c>
      <c r="R2193" s="38">
        <f t="shared" si="207"/>
        <v>1.6610958904109587</v>
      </c>
      <c r="S2193" s="76">
        <f t="shared" si="208"/>
        <v>2.82</v>
      </c>
      <c r="T2193" s="38">
        <f>2.82/365*N2193+'Breakdown Log'!$H$28*P2193</f>
        <v>0</v>
      </c>
      <c r="U2193" s="78">
        <f>2.82/365*O2193+'Breakdown Log'!$H$28*Q2193</f>
        <v>0</v>
      </c>
    </row>
    <row r="2194" spans="2:21" ht="14.4" customHeight="1" x14ac:dyDescent="0.4">
      <c r="B2194" s="30">
        <f t="shared" si="209"/>
        <v>2193</v>
      </c>
      <c r="C2194" s="2" t="s">
        <v>493</v>
      </c>
      <c r="D2194" s="2" t="s">
        <v>494</v>
      </c>
      <c r="E2194" s="2">
        <v>1100</v>
      </c>
      <c r="F2194" s="2" t="s">
        <v>493</v>
      </c>
      <c r="G2194" s="2">
        <v>2524</v>
      </c>
      <c r="H2194" s="2">
        <v>109</v>
      </c>
      <c r="I2194" s="2" t="s">
        <v>1890</v>
      </c>
      <c r="J2194" s="31">
        <v>42979</v>
      </c>
      <c r="K2194" s="31">
        <v>44347</v>
      </c>
      <c r="L2194" s="31">
        <v>44926</v>
      </c>
      <c r="M2194" s="2">
        <f t="shared" si="204"/>
        <v>580</v>
      </c>
      <c r="N2194" s="2">
        <f>IFERROR(VLOOKUP($G2194,'Breakdown Log'!$B$3:$E$940,2,FALSE),0)</f>
        <v>0</v>
      </c>
      <c r="O2194" s="2">
        <f>IFERROR(VLOOKUP($G2194,'Breakdown Log'!$B$3:$E$940,3,FALSE),0)</f>
        <v>0</v>
      </c>
      <c r="P2194" s="2">
        <f t="shared" si="205"/>
        <v>215</v>
      </c>
      <c r="Q2194" s="2">
        <f t="shared" si="206"/>
        <v>365</v>
      </c>
      <c r="R2194" s="38">
        <f t="shared" si="207"/>
        <v>1.6610958904109587</v>
      </c>
      <c r="S2194" s="76">
        <f t="shared" si="208"/>
        <v>2.82</v>
      </c>
      <c r="T2194" s="38">
        <f>2.82/365*N2194+'Breakdown Log'!$H$28*P2194</f>
        <v>0</v>
      </c>
      <c r="U2194" s="78">
        <f>2.82/365*O2194+'Breakdown Log'!$H$28*Q2194</f>
        <v>0</v>
      </c>
    </row>
    <row r="2195" spans="2:21" ht="14.4" customHeight="1" x14ac:dyDescent="0.4">
      <c r="B2195" s="30">
        <f t="shared" si="209"/>
        <v>2194</v>
      </c>
      <c r="C2195" s="2" t="s">
        <v>493</v>
      </c>
      <c r="D2195" s="2" t="s">
        <v>494</v>
      </c>
      <c r="E2195" s="2">
        <v>1100</v>
      </c>
      <c r="F2195" s="2" t="s">
        <v>493</v>
      </c>
      <c r="G2195" s="2">
        <v>2525</v>
      </c>
      <c r="H2195" s="2">
        <v>110</v>
      </c>
      <c r="I2195" s="2" t="s">
        <v>1891</v>
      </c>
      <c r="J2195" s="31">
        <v>42566</v>
      </c>
      <c r="K2195" s="31">
        <v>44347</v>
      </c>
      <c r="L2195" s="31">
        <v>44926</v>
      </c>
      <c r="M2195" s="2">
        <f t="shared" si="204"/>
        <v>580</v>
      </c>
      <c r="N2195" s="2">
        <f>IFERROR(VLOOKUP($G2195,'Breakdown Log'!$B$3:$E$940,2,FALSE),0)</f>
        <v>0</v>
      </c>
      <c r="O2195" s="2">
        <f>IFERROR(VLOOKUP($G2195,'Breakdown Log'!$B$3:$E$940,3,FALSE),0)</f>
        <v>0</v>
      </c>
      <c r="P2195" s="2">
        <f t="shared" si="205"/>
        <v>215</v>
      </c>
      <c r="Q2195" s="2">
        <f t="shared" si="206"/>
        <v>365</v>
      </c>
      <c r="R2195" s="38">
        <f t="shared" si="207"/>
        <v>1.6610958904109587</v>
      </c>
      <c r="S2195" s="76">
        <f t="shared" si="208"/>
        <v>2.82</v>
      </c>
      <c r="T2195" s="38">
        <f>2.82/365*N2195+'Breakdown Log'!$H$28*P2195</f>
        <v>0</v>
      </c>
      <c r="U2195" s="78">
        <f>2.82/365*O2195+'Breakdown Log'!$H$28*Q2195</f>
        <v>0</v>
      </c>
    </row>
    <row r="2196" spans="2:21" ht="14.4" customHeight="1" x14ac:dyDescent="0.4">
      <c r="B2196" s="30">
        <f t="shared" si="209"/>
        <v>2195</v>
      </c>
      <c r="C2196" s="2" t="s">
        <v>493</v>
      </c>
      <c r="D2196" s="2" t="s">
        <v>494</v>
      </c>
      <c r="E2196" s="2">
        <v>1100</v>
      </c>
      <c r="F2196" s="2" t="s">
        <v>493</v>
      </c>
      <c r="G2196" s="2">
        <v>2526</v>
      </c>
      <c r="H2196" s="2">
        <v>111</v>
      </c>
      <c r="I2196" s="2" t="s">
        <v>1892</v>
      </c>
      <c r="J2196" s="31">
        <v>42979</v>
      </c>
      <c r="K2196" s="31">
        <v>44347</v>
      </c>
      <c r="L2196" s="31">
        <v>44926</v>
      </c>
      <c r="M2196" s="2">
        <f t="shared" si="204"/>
        <v>580</v>
      </c>
      <c r="N2196" s="2">
        <f>IFERROR(VLOOKUP($G2196,'Breakdown Log'!$B$3:$E$940,2,FALSE),0)</f>
        <v>0</v>
      </c>
      <c r="O2196" s="2">
        <f>IFERROR(VLOOKUP($G2196,'Breakdown Log'!$B$3:$E$940,3,FALSE),0)</f>
        <v>0</v>
      </c>
      <c r="P2196" s="2">
        <f t="shared" si="205"/>
        <v>215</v>
      </c>
      <c r="Q2196" s="2">
        <f t="shared" si="206"/>
        <v>365</v>
      </c>
      <c r="R2196" s="38">
        <f t="shared" si="207"/>
        <v>1.6610958904109587</v>
      </c>
      <c r="S2196" s="76">
        <f t="shared" si="208"/>
        <v>2.82</v>
      </c>
      <c r="T2196" s="38">
        <f>2.82/365*N2196+'Breakdown Log'!$H$28*P2196</f>
        <v>0</v>
      </c>
      <c r="U2196" s="78">
        <f>2.82/365*O2196+'Breakdown Log'!$H$28*Q2196</f>
        <v>0</v>
      </c>
    </row>
    <row r="2197" spans="2:21" ht="14.4" customHeight="1" x14ac:dyDescent="0.4">
      <c r="B2197" s="30">
        <f t="shared" si="209"/>
        <v>2196</v>
      </c>
      <c r="C2197" s="2" t="s">
        <v>493</v>
      </c>
      <c r="D2197" s="2" t="s">
        <v>494</v>
      </c>
      <c r="E2197" s="2">
        <v>1100</v>
      </c>
      <c r="F2197" s="2" t="s">
        <v>493</v>
      </c>
      <c r="G2197" s="2">
        <v>2527</v>
      </c>
      <c r="H2197" s="2">
        <v>112</v>
      </c>
      <c r="I2197" s="2" t="s">
        <v>1893</v>
      </c>
      <c r="J2197" s="31">
        <v>42976</v>
      </c>
      <c r="K2197" s="31">
        <v>44347</v>
      </c>
      <c r="L2197" s="31">
        <v>44926</v>
      </c>
      <c r="M2197" s="2">
        <f t="shared" si="204"/>
        <v>580</v>
      </c>
      <c r="N2197" s="2">
        <f>IFERROR(VLOOKUP($G2197,'Breakdown Log'!$B$3:$E$940,2,FALSE),0)</f>
        <v>0</v>
      </c>
      <c r="O2197" s="2">
        <f>IFERROR(VLOOKUP($G2197,'Breakdown Log'!$B$3:$E$940,3,FALSE),0)</f>
        <v>0</v>
      </c>
      <c r="P2197" s="2">
        <f t="shared" si="205"/>
        <v>215</v>
      </c>
      <c r="Q2197" s="2">
        <f t="shared" si="206"/>
        <v>365</v>
      </c>
      <c r="R2197" s="38">
        <f t="shared" si="207"/>
        <v>1.6610958904109587</v>
      </c>
      <c r="S2197" s="76">
        <f t="shared" si="208"/>
        <v>2.82</v>
      </c>
      <c r="T2197" s="38">
        <f>2.82/365*N2197+'Breakdown Log'!$H$28*P2197</f>
        <v>0</v>
      </c>
      <c r="U2197" s="78">
        <f>2.82/365*O2197+'Breakdown Log'!$H$28*Q2197</f>
        <v>0</v>
      </c>
    </row>
    <row r="2198" spans="2:21" ht="14.4" customHeight="1" x14ac:dyDescent="0.4">
      <c r="B2198" s="30">
        <f t="shared" si="209"/>
        <v>2197</v>
      </c>
      <c r="C2198" s="2" t="s">
        <v>493</v>
      </c>
      <c r="D2198" s="2" t="s">
        <v>494</v>
      </c>
      <c r="E2198" s="2">
        <v>1100</v>
      </c>
      <c r="F2198" s="2" t="s">
        <v>493</v>
      </c>
      <c r="G2198" s="2">
        <v>2528</v>
      </c>
      <c r="H2198" s="2">
        <v>113</v>
      </c>
      <c r="I2198" s="2" t="s">
        <v>1894</v>
      </c>
      <c r="J2198" s="31">
        <v>42568</v>
      </c>
      <c r="K2198" s="31">
        <v>44347</v>
      </c>
      <c r="L2198" s="31">
        <v>44926</v>
      </c>
      <c r="M2198" s="2">
        <f t="shared" si="204"/>
        <v>580</v>
      </c>
      <c r="N2198" s="2">
        <f>IFERROR(VLOOKUP($G2198,'Breakdown Log'!$B$3:$E$940,2,FALSE),0)</f>
        <v>63</v>
      </c>
      <c r="O2198" s="2">
        <f>IFERROR(VLOOKUP($G2198,'Breakdown Log'!$B$3:$E$940,3,FALSE),0)</f>
        <v>0</v>
      </c>
      <c r="P2198" s="2">
        <f t="shared" si="205"/>
        <v>152</v>
      </c>
      <c r="Q2198" s="2">
        <f t="shared" si="206"/>
        <v>365</v>
      </c>
      <c r="R2198" s="38">
        <f t="shared" si="207"/>
        <v>1.6610958904109587</v>
      </c>
      <c r="S2198" s="76">
        <f t="shared" si="208"/>
        <v>2.82</v>
      </c>
      <c r="T2198" s="38">
        <f>2.82/365*N2198+'Breakdown Log'!$H$28*P2198</f>
        <v>0.48673972602739723</v>
      </c>
      <c r="U2198" s="78">
        <f>2.82/365*O2198+'Breakdown Log'!$H$28*Q2198</f>
        <v>0</v>
      </c>
    </row>
    <row r="2199" spans="2:21" ht="14.4" customHeight="1" x14ac:dyDescent="0.4">
      <c r="B2199" s="30">
        <f t="shared" si="209"/>
        <v>2198</v>
      </c>
      <c r="C2199" s="2" t="s">
        <v>493</v>
      </c>
      <c r="D2199" s="2" t="s">
        <v>494</v>
      </c>
      <c r="E2199" s="2">
        <v>1100</v>
      </c>
      <c r="F2199" s="2" t="s">
        <v>493</v>
      </c>
      <c r="G2199" s="2">
        <v>2529</v>
      </c>
      <c r="H2199" s="2">
        <v>114</v>
      </c>
      <c r="I2199" s="2" t="s">
        <v>1895</v>
      </c>
      <c r="J2199" s="31">
        <v>42683</v>
      </c>
      <c r="K2199" s="31">
        <v>44347</v>
      </c>
      <c r="L2199" s="31">
        <v>44926</v>
      </c>
      <c r="M2199" s="2">
        <f t="shared" si="204"/>
        <v>580</v>
      </c>
      <c r="N2199" s="2">
        <f>IFERROR(VLOOKUP($G2199,'Breakdown Log'!$B$3:$E$940,2,FALSE),0)</f>
        <v>0</v>
      </c>
      <c r="O2199" s="2">
        <f>IFERROR(VLOOKUP($G2199,'Breakdown Log'!$B$3:$E$940,3,FALSE),0)</f>
        <v>0</v>
      </c>
      <c r="P2199" s="2">
        <f t="shared" si="205"/>
        <v>215</v>
      </c>
      <c r="Q2199" s="2">
        <f t="shared" si="206"/>
        <v>365</v>
      </c>
      <c r="R2199" s="38">
        <f t="shared" si="207"/>
        <v>1.6610958904109587</v>
      </c>
      <c r="S2199" s="76">
        <f t="shared" si="208"/>
        <v>2.82</v>
      </c>
      <c r="T2199" s="38">
        <f>2.82/365*N2199+'Breakdown Log'!$H$28*P2199</f>
        <v>0</v>
      </c>
      <c r="U2199" s="78">
        <f>2.82/365*O2199+'Breakdown Log'!$H$28*Q2199</f>
        <v>0</v>
      </c>
    </row>
    <row r="2200" spans="2:21" ht="14.4" customHeight="1" x14ac:dyDescent="0.4">
      <c r="B2200" s="30">
        <f t="shared" si="209"/>
        <v>2199</v>
      </c>
      <c r="C2200" s="2" t="s">
        <v>493</v>
      </c>
      <c r="D2200" s="2" t="s">
        <v>494</v>
      </c>
      <c r="E2200" s="2">
        <v>1100</v>
      </c>
      <c r="F2200" s="2" t="s">
        <v>493</v>
      </c>
      <c r="G2200" s="2">
        <v>2530</v>
      </c>
      <c r="H2200" s="2">
        <v>115</v>
      </c>
      <c r="I2200" s="2" t="s">
        <v>1896</v>
      </c>
      <c r="J2200" s="31">
        <v>42976</v>
      </c>
      <c r="K2200" s="31">
        <v>44347</v>
      </c>
      <c r="L2200" s="31">
        <v>44926</v>
      </c>
      <c r="M2200" s="2">
        <f t="shared" si="204"/>
        <v>580</v>
      </c>
      <c r="N2200" s="2">
        <f>IFERROR(VLOOKUP($G2200,'Breakdown Log'!$B$3:$E$940,2,FALSE),0)</f>
        <v>0</v>
      </c>
      <c r="O2200" s="2">
        <f>IFERROR(VLOOKUP($G2200,'Breakdown Log'!$B$3:$E$940,3,FALSE),0)</f>
        <v>0</v>
      </c>
      <c r="P2200" s="2">
        <f t="shared" si="205"/>
        <v>215</v>
      </c>
      <c r="Q2200" s="2">
        <f t="shared" si="206"/>
        <v>365</v>
      </c>
      <c r="R2200" s="38">
        <f t="shared" si="207"/>
        <v>1.6610958904109587</v>
      </c>
      <c r="S2200" s="76">
        <f t="shared" si="208"/>
        <v>2.82</v>
      </c>
      <c r="T2200" s="38">
        <f>2.82/365*N2200+'Breakdown Log'!$H$28*P2200</f>
        <v>0</v>
      </c>
      <c r="U2200" s="78">
        <f>2.82/365*O2200+'Breakdown Log'!$H$28*Q2200</f>
        <v>0</v>
      </c>
    </row>
    <row r="2201" spans="2:21" ht="14.4" customHeight="1" x14ac:dyDescent="0.4">
      <c r="B2201" s="30">
        <f t="shared" si="209"/>
        <v>2200</v>
      </c>
      <c r="C2201" s="2" t="s">
        <v>493</v>
      </c>
      <c r="D2201" s="2" t="s">
        <v>494</v>
      </c>
      <c r="E2201" s="2">
        <v>1100</v>
      </c>
      <c r="F2201" s="2" t="s">
        <v>493</v>
      </c>
      <c r="G2201" s="2">
        <v>2531</v>
      </c>
      <c r="H2201" s="2">
        <v>116</v>
      </c>
      <c r="I2201" s="2" t="s">
        <v>1897</v>
      </c>
      <c r="J2201" s="31">
        <v>42976</v>
      </c>
      <c r="K2201" s="31">
        <v>44347</v>
      </c>
      <c r="L2201" s="31">
        <v>44926</v>
      </c>
      <c r="M2201" s="2">
        <f t="shared" si="204"/>
        <v>580</v>
      </c>
      <c r="N2201" s="2">
        <f>IFERROR(VLOOKUP($G2201,'Breakdown Log'!$B$3:$E$940,2,FALSE),0)</f>
        <v>0</v>
      </c>
      <c r="O2201" s="2">
        <f>IFERROR(VLOOKUP($G2201,'Breakdown Log'!$B$3:$E$940,3,FALSE),0)</f>
        <v>0</v>
      </c>
      <c r="P2201" s="2">
        <f t="shared" si="205"/>
        <v>215</v>
      </c>
      <c r="Q2201" s="2">
        <f t="shared" si="206"/>
        <v>365</v>
      </c>
      <c r="R2201" s="38">
        <f t="shared" si="207"/>
        <v>1.6610958904109587</v>
      </c>
      <c r="S2201" s="76">
        <f t="shared" si="208"/>
        <v>2.82</v>
      </c>
      <c r="T2201" s="38">
        <f>2.82/365*N2201+'Breakdown Log'!$H$28*P2201</f>
        <v>0</v>
      </c>
      <c r="U2201" s="78">
        <f>2.82/365*O2201+'Breakdown Log'!$H$28*Q2201</f>
        <v>0</v>
      </c>
    </row>
    <row r="2202" spans="2:21" ht="14.4" customHeight="1" x14ac:dyDescent="0.4">
      <c r="B2202" s="30">
        <f t="shared" si="209"/>
        <v>2201</v>
      </c>
      <c r="C2202" s="2" t="s">
        <v>493</v>
      </c>
      <c r="D2202" s="2" t="s">
        <v>494</v>
      </c>
      <c r="E2202" s="2">
        <v>1100</v>
      </c>
      <c r="F2202" s="2" t="s">
        <v>493</v>
      </c>
      <c r="G2202" s="2">
        <v>2532</v>
      </c>
      <c r="H2202" s="2">
        <v>117</v>
      </c>
      <c r="I2202" s="2" t="s">
        <v>1898</v>
      </c>
      <c r="J2202" s="31">
        <v>42976</v>
      </c>
      <c r="K2202" s="31">
        <v>44347</v>
      </c>
      <c r="L2202" s="31">
        <v>44926</v>
      </c>
      <c r="M2202" s="2">
        <f t="shared" si="204"/>
        <v>580</v>
      </c>
      <c r="N2202" s="2">
        <f>IFERROR(VLOOKUP($G2202,'Breakdown Log'!$B$3:$E$940,2,FALSE),0)</f>
        <v>0</v>
      </c>
      <c r="O2202" s="2">
        <f>IFERROR(VLOOKUP($G2202,'Breakdown Log'!$B$3:$E$940,3,FALSE),0)</f>
        <v>0</v>
      </c>
      <c r="P2202" s="2">
        <f t="shared" si="205"/>
        <v>215</v>
      </c>
      <c r="Q2202" s="2">
        <f t="shared" si="206"/>
        <v>365</v>
      </c>
      <c r="R2202" s="38">
        <f t="shared" si="207"/>
        <v>1.6610958904109587</v>
      </c>
      <c r="S2202" s="76">
        <f t="shared" si="208"/>
        <v>2.82</v>
      </c>
      <c r="T2202" s="38">
        <f>2.82/365*N2202+'Breakdown Log'!$H$28*P2202</f>
        <v>0</v>
      </c>
      <c r="U2202" s="78">
        <f>2.82/365*O2202+'Breakdown Log'!$H$28*Q2202</f>
        <v>0</v>
      </c>
    </row>
    <row r="2203" spans="2:21" ht="14.4" customHeight="1" x14ac:dyDescent="0.4">
      <c r="B2203" s="30">
        <f t="shared" si="209"/>
        <v>2202</v>
      </c>
      <c r="C2203" s="2" t="s">
        <v>493</v>
      </c>
      <c r="D2203" s="2" t="s">
        <v>494</v>
      </c>
      <c r="E2203" s="2">
        <v>1100</v>
      </c>
      <c r="F2203" s="2" t="s">
        <v>493</v>
      </c>
      <c r="G2203" s="2">
        <v>2533</v>
      </c>
      <c r="H2203" s="2">
        <v>118</v>
      </c>
      <c r="I2203" s="2" t="s">
        <v>1899</v>
      </c>
      <c r="J2203" s="31">
        <v>42976</v>
      </c>
      <c r="K2203" s="31">
        <v>44347</v>
      </c>
      <c r="L2203" s="31">
        <v>44926</v>
      </c>
      <c r="M2203" s="2">
        <f t="shared" si="204"/>
        <v>580</v>
      </c>
      <c r="N2203" s="2">
        <f>IFERROR(VLOOKUP($G2203,'Breakdown Log'!$B$3:$E$940,2,FALSE),0)</f>
        <v>0</v>
      </c>
      <c r="O2203" s="2">
        <f>IFERROR(VLOOKUP($G2203,'Breakdown Log'!$B$3:$E$940,3,FALSE),0)</f>
        <v>0</v>
      </c>
      <c r="P2203" s="2">
        <f t="shared" si="205"/>
        <v>215</v>
      </c>
      <c r="Q2203" s="2">
        <f t="shared" si="206"/>
        <v>365</v>
      </c>
      <c r="R2203" s="38">
        <f t="shared" si="207"/>
        <v>1.6610958904109587</v>
      </c>
      <c r="S2203" s="76">
        <f t="shared" si="208"/>
        <v>2.82</v>
      </c>
      <c r="T2203" s="38">
        <f>2.82/365*N2203+'Breakdown Log'!$H$28*P2203</f>
        <v>0</v>
      </c>
      <c r="U2203" s="78">
        <f>2.82/365*O2203+'Breakdown Log'!$H$28*Q2203</f>
        <v>0</v>
      </c>
    </row>
    <row r="2204" spans="2:21" ht="14.4" customHeight="1" x14ac:dyDescent="0.4">
      <c r="B2204" s="30">
        <f t="shared" si="209"/>
        <v>2203</v>
      </c>
      <c r="C2204" s="2" t="s">
        <v>493</v>
      </c>
      <c r="D2204" s="2" t="s">
        <v>494</v>
      </c>
      <c r="E2204" s="2">
        <v>1100</v>
      </c>
      <c r="F2204" s="2" t="s">
        <v>493</v>
      </c>
      <c r="G2204" s="2">
        <v>2534</v>
      </c>
      <c r="H2204" s="2">
        <v>119</v>
      </c>
      <c r="I2204" s="2" t="s">
        <v>1900</v>
      </c>
      <c r="J2204" s="31">
        <v>42976</v>
      </c>
      <c r="K2204" s="31">
        <v>44347</v>
      </c>
      <c r="L2204" s="31">
        <v>44926</v>
      </c>
      <c r="M2204" s="2">
        <f t="shared" si="204"/>
        <v>580</v>
      </c>
      <c r="N2204" s="2">
        <f>IFERROR(VLOOKUP($G2204,'Breakdown Log'!$B$3:$E$940,2,FALSE),0)</f>
        <v>0</v>
      </c>
      <c r="O2204" s="2">
        <f>IFERROR(VLOOKUP($G2204,'Breakdown Log'!$B$3:$E$940,3,FALSE),0)</f>
        <v>0</v>
      </c>
      <c r="P2204" s="2">
        <f t="shared" si="205"/>
        <v>215</v>
      </c>
      <c r="Q2204" s="2">
        <f t="shared" si="206"/>
        <v>365</v>
      </c>
      <c r="R2204" s="38">
        <f t="shared" si="207"/>
        <v>1.6610958904109587</v>
      </c>
      <c r="S2204" s="76">
        <f t="shared" si="208"/>
        <v>2.82</v>
      </c>
      <c r="T2204" s="38">
        <f>2.82/365*N2204+'Breakdown Log'!$H$28*P2204</f>
        <v>0</v>
      </c>
      <c r="U2204" s="78">
        <f>2.82/365*O2204+'Breakdown Log'!$H$28*Q2204</f>
        <v>0</v>
      </c>
    </row>
    <row r="2205" spans="2:21" ht="14.4" customHeight="1" x14ac:dyDescent="0.4">
      <c r="B2205" s="30">
        <f t="shared" si="209"/>
        <v>2204</v>
      </c>
      <c r="C2205" s="2" t="s">
        <v>493</v>
      </c>
      <c r="D2205" s="2" t="s">
        <v>494</v>
      </c>
      <c r="E2205" s="2">
        <v>1100</v>
      </c>
      <c r="F2205" s="2" t="s">
        <v>493</v>
      </c>
      <c r="G2205" s="2">
        <v>2535</v>
      </c>
      <c r="H2205" s="2">
        <v>120</v>
      </c>
      <c r="I2205" s="2" t="s">
        <v>1901</v>
      </c>
      <c r="J2205" s="31">
        <v>42972</v>
      </c>
      <c r="K2205" s="31">
        <v>44347</v>
      </c>
      <c r="L2205" s="31">
        <v>44926</v>
      </c>
      <c r="M2205" s="2">
        <f t="shared" si="204"/>
        <v>580</v>
      </c>
      <c r="N2205" s="2">
        <f>IFERROR(VLOOKUP($G2205,'Breakdown Log'!$B$3:$E$940,2,FALSE),0)</f>
        <v>0</v>
      </c>
      <c r="O2205" s="2">
        <f>IFERROR(VLOOKUP($G2205,'Breakdown Log'!$B$3:$E$940,3,FALSE),0)</f>
        <v>0</v>
      </c>
      <c r="P2205" s="2">
        <f t="shared" si="205"/>
        <v>215</v>
      </c>
      <c r="Q2205" s="2">
        <f t="shared" si="206"/>
        <v>365</v>
      </c>
      <c r="R2205" s="38">
        <f t="shared" si="207"/>
        <v>1.6610958904109587</v>
      </c>
      <c r="S2205" s="76">
        <f t="shared" si="208"/>
        <v>2.82</v>
      </c>
      <c r="T2205" s="38">
        <f>2.82/365*N2205+'Breakdown Log'!$H$28*P2205</f>
        <v>0</v>
      </c>
      <c r="U2205" s="78">
        <f>2.82/365*O2205+'Breakdown Log'!$H$28*Q2205</f>
        <v>0</v>
      </c>
    </row>
    <row r="2206" spans="2:21" ht="14.4" customHeight="1" x14ac:dyDescent="0.4">
      <c r="B2206" s="30">
        <f t="shared" si="209"/>
        <v>2205</v>
      </c>
      <c r="C2206" s="2" t="s">
        <v>493</v>
      </c>
      <c r="D2206" s="2" t="s">
        <v>494</v>
      </c>
      <c r="E2206" s="2">
        <v>1100</v>
      </c>
      <c r="F2206" s="2" t="s">
        <v>493</v>
      </c>
      <c r="G2206" s="2">
        <v>2536</v>
      </c>
      <c r="H2206" s="2">
        <v>121</v>
      </c>
      <c r="I2206" s="2" t="s">
        <v>1262</v>
      </c>
      <c r="J2206" s="31">
        <v>42972</v>
      </c>
      <c r="K2206" s="31">
        <v>44347</v>
      </c>
      <c r="L2206" s="31">
        <v>44926</v>
      </c>
      <c r="M2206" s="2">
        <f t="shared" si="204"/>
        <v>580</v>
      </c>
      <c r="N2206" s="2">
        <f>IFERROR(VLOOKUP($G2206,'Breakdown Log'!$B$3:$E$940,2,FALSE),0)</f>
        <v>215</v>
      </c>
      <c r="O2206" s="2">
        <f>IFERROR(VLOOKUP($G2206,'Breakdown Log'!$B$3:$E$940,3,FALSE),0)</f>
        <v>365</v>
      </c>
      <c r="P2206" s="2">
        <f t="shared" si="205"/>
        <v>0</v>
      </c>
      <c r="Q2206" s="2">
        <f t="shared" si="206"/>
        <v>0</v>
      </c>
      <c r="R2206" s="38">
        <f t="shared" si="207"/>
        <v>1.6610958904109587</v>
      </c>
      <c r="S2206" s="76">
        <f t="shared" si="208"/>
        <v>2.82</v>
      </c>
      <c r="T2206" s="38">
        <f>2.82/365*N2206+'Breakdown Log'!$H$28*P2206</f>
        <v>1.6610958904109587</v>
      </c>
      <c r="U2206" s="78">
        <f>2.82/365*O2206+'Breakdown Log'!$H$28*Q2206</f>
        <v>2.82</v>
      </c>
    </row>
    <row r="2207" spans="2:21" ht="14.4" customHeight="1" x14ac:dyDescent="0.4">
      <c r="B2207" s="30">
        <f t="shared" si="209"/>
        <v>2206</v>
      </c>
      <c r="C2207" s="2" t="s">
        <v>493</v>
      </c>
      <c r="D2207" s="2" t="s">
        <v>494</v>
      </c>
      <c r="E2207" s="2">
        <v>1100</v>
      </c>
      <c r="F2207" s="2" t="s">
        <v>493</v>
      </c>
      <c r="G2207" s="2">
        <v>2537</v>
      </c>
      <c r="H2207" s="2">
        <v>122</v>
      </c>
      <c r="I2207" s="2" t="s">
        <v>1902</v>
      </c>
      <c r="J2207" s="31">
        <v>42972</v>
      </c>
      <c r="K2207" s="31">
        <v>44347</v>
      </c>
      <c r="L2207" s="31">
        <v>44926</v>
      </c>
      <c r="M2207" s="2">
        <f t="shared" si="204"/>
        <v>580</v>
      </c>
      <c r="N2207" s="2">
        <f>IFERROR(VLOOKUP($G2207,'Breakdown Log'!$B$3:$E$940,2,FALSE),0)</f>
        <v>215</v>
      </c>
      <c r="O2207" s="2">
        <f>IFERROR(VLOOKUP($G2207,'Breakdown Log'!$B$3:$E$940,3,FALSE),0)</f>
        <v>365</v>
      </c>
      <c r="P2207" s="2">
        <f t="shared" si="205"/>
        <v>0</v>
      </c>
      <c r="Q2207" s="2">
        <f t="shared" si="206"/>
        <v>0</v>
      </c>
      <c r="R2207" s="38">
        <f t="shared" si="207"/>
        <v>1.6610958904109587</v>
      </c>
      <c r="S2207" s="76">
        <f t="shared" si="208"/>
        <v>2.82</v>
      </c>
      <c r="T2207" s="38">
        <f>2.82/365*N2207+'Breakdown Log'!$H$28*P2207</f>
        <v>1.6610958904109587</v>
      </c>
      <c r="U2207" s="78">
        <f>2.82/365*O2207+'Breakdown Log'!$H$28*Q2207</f>
        <v>2.82</v>
      </c>
    </row>
    <row r="2208" spans="2:21" ht="14.4" customHeight="1" x14ac:dyDescent="0.4">
      <c r="B2208" s="30">
        <f t="shared" si="209"/>
        <v>2207</v>
      </c>
      <c r="C2208" s="2" t="s">
        <v>493</v>
      </c>
      <c r="D2208" s="2" t="s">
        <v>494</v>
      </c>
      <c r="E2208" s="2">
        <v>1100</v>
      </c>
      <c r="F2208" s="2" t="s">
        <v>493</v>
      </c>
      <c r="G2208" s="2">
        <v>2538</v>
      </c>
      <c r="H2208" s="2">
        <v>123</v>
      </c>
      <c r="I2208" s="2" t="s">
        <v>1903</v>
      </c>
      <c r="J2208" s="31">
        <v>42972</v>
      </c>
      <c r="K2208" s="31">
        <v>44347</v>
      </c>
      <c r="L2208" s="31">
        <v>44926</v>
      </c>
      <c r="M2208" s="2">
        <f t="shared" si="204"/>
        <v>580</v>
      </c>
      <c r="N2208" s="2">
        <f>IFERROR(VLOOKUP($G2208,'Breakdown Log'!$B$3:$E$940,2,FALSE),0)</f>
        <v>215</v>
      </c>
      <c r="O2208" s="2">
        <f>IFERROR(VLOOKUP($G2208,'Breakdown Log'!$B$3:$E$940,3,FALSE),0)</f>
        <v>365</v>
      </c>
      <c r="P2208" s="2">
        <f t="shared" si="205"/>
        <v>0</v>
      </c>
      <c r="Q2208" s="2">
        <f t="shared" si="206"/>
        <v>0</v>
      </c>
      <c r="R2208" s="38">
        <f t="shared" si="207"/>
        <v>1.6610958904109587</v>
      </c>
      <c r="S2208" s="76">
        <f t="shared" si="208"/>
        <v>2.82</v>
      </c>
      <c r="T2208" s="38">
        <f>2.82/365*N2208+'Breakdown Log'!$H$28*P2208</f>
        <v>1.6610958904109587</v>
      </c>
      <c r="U2208" s="78">
        <f>2.82/365*O2208+'Breakdown Log'!$H$28*Q2208</f>
        <v>2.82</v>
      </c>
    </row>
    <row r="2209" spans="2:21" ht="14.4" customHeight="1" x14ac:dyDescent="0.4">
      <c r="B2209" s="30">
        <f t="shared" si="209"/>
        <v>2208</v>
      </c>
      <c r="C2209" s="2" t="s">
        <v>493</v>
      </c>
      <c r="D2209" s="2" t="s">
        <v>494</v>
      </c>
      <c r="E2209" s="2">
        <v>1100</v>
      </c>
      <c r="F2209" s="2" t="s">
        <v>493</v>
      </c>
      <c r="G2209" s="2">
        <v>2539</v>
      </c>
      <c r="H2209" s="2">
        <v>124</v>
      </c>
      <c r="I2209" s="2" t="s">
        <v>1904</v>
      </c>
      <c r="J2209" s="31">
        <v>42972</v>
      </c>
      <c r="K2209" s="31">
        <v>44347</v>
      </c>
      <c r="L2209" s="31">
        <v>44926</v>
      </c>
      <c r="M2209" s="2">
        <f t="shared" si="204"/>
        <v>580</v>
      </c>
      <c r="N2209" s="2">
        <f>IFERROR(VLOOKUP($G2209,'Breakdown Log'!$B$3:$E$940,2,FALSE),0)</f>
        <v>0</v>
      </c>
      <c r="O2209" s="2">
        <f>IFERROR(VLOOKUP($G2209,'Breakdown Log'!$B$3:$E$940,3,FALSE),0)</f>
        <v>0</v>
      </c>
      <c r="P2209" s="2">
        <f t="shared" si="205"/>
        <v>215</v>
      </c>
      <c r="Q2209" s="2">
        <f t="shared" si="206"/>
        <v>365</v>
      </c>
      <c r="R2209" s="38">
        <f t="shared" si="207"/>
        <v>1.6610958904109587</v>
      </c>
      <c r="S2209" s="76">
        <f t="shared" si="208"/>
        <v>2.82</v>
      </c>
      <c r="T2209" s="38">
        <f>2.82/365*N2209+'Breakdown Log'!$H$28*P2209</f>
        <v>0</v>
      </c>
      <c r="U2209" s="78">
        <f>2.82/365*O2209+'Breakdown Log'!$H$28*Q2209</f>
        <v>0</v>
      </c>
    </row>
    <row r="2210" spans="2:21" ht="14.4" customHeight="1" x14ac:dyDescent="0.4">
      <c r="B2210" s="30">
        <f t="shared" si="209"/>
        <v>2209</v>
      </c>
      <c r="C2210" s="2" t="s">
        <v>493</v>
      </c>
      <c r="D2210" s="2" t="s">
        <v>494</v>
      </c>
      <c r="E2210" s="2">
        <v>1100</v>
      </c>
      <c r="F2210" s="2" t="s">
        <v>493</v>
      </c>
      <c r="G2210" s="2">
        <v>2540</v>
      </c>
      <c r="H2210" s="2">
        <v>125</v>
      </c>
      <c r="I2210" s="2" t="s">
        <v>1905</v>
      </c>
      <c r="J2210" s="31">
        <v>42570</v>
      </c>
      <c r="K2210" s="31">
        <v>44347</v>
      </c>
      <c r="L2210" s="31">
        <v>44926</v>
      </c>
      <c r="M2210" s="2">
        <f t="shared" si="204"/>
        <v>580</v>
      </c>
      <c r="N2210" s="2">
        <f>IFERROR(VLOOKUP($G2210,'Breakdown Log'!$B$3:$E$940,2,FALSE),0)</f>
        <v>65</v>
      </c>
      <c r="O2210" s="2">
        <f>IFERROR(VLOOKUP($G2210,'Breakdown Log'!$B$3:$E$940,3,FALSE),0)</f>
        <v>0</v>
      </c>
      <c r="P2210" s="2">
        <f t="shared" si="205"/>
        <v>150</v>
      </c>
      <c r="Q2210" s="2">
        <f t="shared" si="206"/>
        <v>365</v>
      </c>
      <c r="R2210" s="38">
        <f t="shared" si="207"/>
        <v>1.6610958904109587</v>
      </c>
      <c r="S2210" s="76">
        <f t="shared" si="208"/>
        <v>2.82</v>
      </c>
      <c r="T2210" s="38">
        <f>2.82/365*N2210+'Breakdown Log'!$H$28*P2210</f>
        <v>0.50219178082191773</v>
      </c>
      <c r="U2210" s="78">
        <f>2.82/365*O2210+'Breakdown Log'!$H$28*Q2210</f>
        <v>0</v>
      </c>
    </row>
    <row r="2211" spans="2:21" ht="14.4" customHeight="1" x14ac:dyDescent="0.4">
      <c r="B2211" s="30">
        <f t="shared" si="209"/>
        <v>2210</v>
      </c>
      <c r="C2211" s="2" t="s">
        <v>493</v>
      </c>
      <c r="D2211" s="2" t="s">
        <v>494</v>
      </c>
      <c r="E2211" s="2">
        <v>1100</v>
      </c>
      <c r="F2211" s="2" t="s">
        <v>493</v>
      </c>
      <c r="G2211" s="2">
        <v>2541</v>
      </c>
      <c r="H2211" s="2">
        <v>126</v>
      </c>
      <c r="I2211" s="2" t="s">
        <v>1906</v>
      </c>
      <c r="J2211" s="31">
        <v>42967</v>
      </c>
      <c r="K2211" s="31">
        <v>44347</v>
      </c>
      <c r="L2211" s="31">
        <v>44926</v>
      </c>
      <c r="M2211" s="2">
        <f t="shared" si="204"/>
        <v>580</v>
      </c>
      <c r="N2211" s="2">
        <f>IFERROR(VLOOKUP($G2211,'Breakdown Log'!$B$3:$E$940,2,FALSE),0)</f>
        <v>0</v>
      </c>
      <c r="O2211" s="2">
        <f>IFERROR(VLOOKUP($G2211,'Breakdown Log'!$B$3:$E$940,3,FALSE),0)</f>
        <v>0</v>
      </c>
      <c r="P2211" s="2">
        <f t="shared" si="205"/>
        <v>215</v>
      </c>
      <c r="Q2211" s="2">
        <f t="shared" si="206"/>
        <v>365</v>
      </c>
      <c r="R2211" s="38">
        <f t="shared" si="207"/>
        <v>1.6610958904109587</v>
      </c>
      <c r="S2211" s="76">
        <f t="shared" si="208"/>
        <v>2.82</v>
      </c>
      <c r="T2211" s="38">
        <f>2.82/365*N2211+'Breakdown Log'!$H$28*P2211</f>
        <v>0</v>
      </c>
      <c r="U2211" s="78">
        <f>2.82/365*O2211+'Breakdown Log'!$H$28*Q2211</f>
        <v>0</v>
      </c>
    </row>
    <row r="2212" spans="2:21" ht="14.4" customHeight="1" x14ac:dyDescent="0.4">
      <c r="B2212" s="30">
        <f t="shared" si="209"/>
        <v>2211</v>
      </c>
      <c r="C2212" s="2" t="s">
        <v>493</v>
      </c>
      <c r="D2212" s="2" t="s">
        <v>494</v>
      </c>
      <c r="E2212" s="2">
        <v>1100</v>
      </c>
      <c r="F2212" s="2" t="s">
        <v>493</v>
      </c>
      <c r="G2212" s="2">
        <v>2542</v>
      </c>
      <c r="H2212" s="2">
        <v>127</v>
      </c>
      <c r="I2212" s="2" t="s">
        <v>1907</v>
      </c>
      <c r="J2212" s="31">
        <v>42967</v>
      </c>
      <c r="K2212" s="31">
        <v>44347</v>
      </c>
      <c r="L2212" s="31">
        <v>44926</v>
      </c>
      <c r="M2212" s="2">
        <f t="shared" si="204"/>
        <v>580</v>
      </c>
      <c r="N2212" s="2">
        <f>IFERROR(VLOOKUP($G2212,'Breakdown Log'!$B$3:$E$940,2,FALSE),0)</f>
        <v>0</v>
      </c>
      <c r="O2212" s="2">
        <f>IFERROR(VLOOKUP($G2212,'Breakdown Log'!$B$3:$E$940,3,FALSE),0)</f>
        <v>0</v>
      </c>
      <c r="P2212" s="2">
        <f t="shared" si="205"/>
        <v>215</v>
      </c>
      <c r="Q2212" s="2">
        <f t="shared" si="206"/>
        <v>365</v>
      </c>
      <c r="R2212" s="38">
        <f t="shared" si="207"/>
        <v>1.6610958904109587</v>
      </c>
      <c r="S2212" s="76">
        <f t="shared" si="208"/>
        <v>2.82</v>
      </c>
      <c r="T2212" s="38">
        <f>2.82/365*N2212+'Breakdown Log'!$H$28*P2212</f>
        <v>0</v>
      </c>
      <c r="U2212" s="78">
        <f>2.82/365*O2212+'Breakdown Log'!$H$28*Q2212</f>
        <v>0</v>
      </c>
    </row>
    <row r="2213" spans="2:21" ht="14.4" customHeight="1" x14ac:dyDescent="0.4">
      <c r="B2213" s="30">
        <f t="shared" si="209"/>
        <v>2212</v>
      </c>
      <c r="C2213" s="2" t="s">
        <v>493</v>
      </c>
      <c r="D2213" s="2" t="s">
        <v>494</v>
      </c>
      <c r="E2213" s="2">
        <v>1100</v>
      </c>
      <c r="F2213" s="2" t="s">
        <v>493</v>
      </c>
      <c r="G2213" s="2">
        <v>2543</v>
      </c>
      <c r="H2213" s="2">
        <v>128</v>
      </c>
      <c r="I2213" s="2" t="s">
        <v>1908</v>
      </c>
      <c r="J2213" s="31">
        <v>42683</v>
      </c>
      <c r="K2213" s="31">
        <v>44347</v>
      </c>
      <c r="L2213" s="31">
        <v>44926</v>
      </c>
      <c r="M2213" s="2">
        <f t="shared" si="204"/>
        <v>580</v>
      </c>
      <c r="N2213" s="2">
        <f>IFERROR(VLOOKUP($G2213,'Breakdown Log'!$B$3:$E$940,2,FALSE),0)</f>
        <v>0</v>
      </c>
      <c r="O2213" s="2">
        <f>IFERROR(VLOOKUP($G2213,'Breakdown Log'!$B$3:$E$940,3,FALSE),0)</f>
        <v>0</v>
      </c>
      <c r="P2213" s="2">
        <f t="shared" si="205"/>
        <v>215</v>
      </c>
      <c r="Q2213" s="2">
        <f t="shared" si="206"/>
        <v>365</v>
      </c>
      <c r="R2213" s="38">
        <f t="shared" si="207"/>
        <v>1.6610958904109587</v>
      </c>
      <c r="S2213" s="76">
        <f t="shared" si="208"/>
        <v>2.82</v>
      </c>
      <c r="T2213" s="38">
        <f>2.82/365*N2213+'Breakdown Log'!$H$28*P2213</f>
        <v>0</v>
      </c>
      <c r="U2213" s="78">
        <f>2.82/365*O2213+'Breakdown Log'!$H$28*Q2213</f>
        <v>0</v>
      </c>
    </row>
    <row r="2214" spans="2:21" ht="14.4" customHeight="1" x14ac:dyDescent="0.4">
      <c r="B2214" s="30">
        <f t="shared" si="209"/>
        <v>2213</v>
      </c>
      <c r="C2214" s="2" t="s">
        <v>493</v>
      </c>
      <c r="D2214" s="2" t="s">
        <v>494</v>
      </c>
      <c r="E2214" s="2">
        <v>1100</v>
      </c>
      <c r="F2214" s="2" t="s">
        <v>493</v>
      </c>
      <c r="G2214" s="2">
        <v>2544</v>
      </c>
      <c r="H2214" s="2">
        <v>129</v>
      </c>
      <c r="I2214" s="2" t="s">
        <v>1695</v>
      </c>
      <c r="J2214" s="31">
        <v>42967</v>
      </c>
      <c r="K2214" s="31">
        <v>44347</v>
      </c>
      <c r="L2214" s="31">
        <v>44926</v>
      </c>
      <c r="M2214" s="2">
        <f t="shared" si="204"/>
        <v>580</v>
      </c>
      <c r="N2214" s="2">
        <f>IFERROR(VLOOKUP($G2214,'Breakdown Log'!$B$3:$E$940,2,FALSE),0)</f>
        <v>0</v>
      </c>
      <c r="O2214" s="2">
        <f>IFERROR(VLOOKUP($G2214,'Breakdown Log'!$B$3:$E$940,3,FALSE),0)</f>
        <v>0</v>
      </c>
      <c r="P2214" s="2">
        <f t="shared" si="205"/>
        <v>215</v>
      </c>
      <c r="Q2214" s="2">
        <f t="shared" si="206"/>
        <v>365</v>
      </c>
      <c r="R2214" s="38">
        <f t="shared" si="207"/>
        <v>1.6610958904109587</v>
      </c>
      <c r="S2214" s="76">
        <f t="shared" si="208"/>
        <v>2.82</v>
      </c>
      <c r="T2214" s="38">
        <f>2.82/365*N2214+'Breakdown Log'!$H$28*P2214</f>
        <v>0</v>
      </c>
      <c r="U2214" s="78">
        <f>2.82/365*O2214+'Breakdown Log'!$H$28*Q2214</f>
        <v>0</v>
      </c>
    </row>
    <row r="2215" spans="2:21" ht="14.4" customHeight="1" x14ac:dyDescent="0.4">
      <c r="B2215" s="30">
        <f t="shared" si="209"/>
        <v>2214</v>
      </c>
      <c r="C2215" s="2" t="s">
        <v>493</v>
      </c>
      <c r="D2215" s="2" t="s">
        <v>494</v>
      </c>
      <c r="E2215" s="2">
        <v>1100</v>
      </c>
      <c r="F2215" s="2" t="s">
        <v>493</v>
      </c>
      <c r="G2215" s="2">
        <v>2545</v>
      </c>
      <c r="H2215" s="2">
        <v>130</v>
      </c>
      <c r="I2215" s="2" t="s">
        <v>1909</v>
      </c>
      <c r="J2215" s="31">
        <v>42967</v>
      </c>
      <c r="K2215" s="31">
        <v>44347</v>
      </c>
      <c r="L2215" s="31">
        <v>44926</v>
      </c>
      <c r="M2215" s="2">
        <f t="shared" si="204"/>
        <v>580</v>
      </c>
      <c r="N2215" s="2">
        <f>IFERROR(VLOOKUP($G2215,'Breakdown Log'!$B$3:$E$940,2,FALSE),0)</f>
        <v>0</v>
      </c>
      <c r="O2215" s="2">
        <f>IFERROR(VLOOKUP($G2215,'Breakdown Log'!$B$3:$E$940,3,FALSE),0)</f>
        <v>0</v>
      </c>
      <c r="P2215" s="2">
        <f t="shared" si="205"/>
        <v>215</v>
      </c>
      <c r="Q2215" s="2">
        <f t="shared" si="206"/>
        <v>365</v>
      </c>
      <c r="R2215" s="38">
        <f t="shared" si="207"/>
        <v>1.6610958904109587</v>
      </c>
      <c r="S2215" s="76">
        <f t="shared" si="208"/>
        <v>2.82</v>
      </c>
      <c r="T2215" s="38">
        <f>2.82/365*N2215+'Breakdown Log'!$H$28*P2215</f>
        <v>0</v>
      </c>
      <c r="U2215" s="78">
        <f>2.82/365*O2215+'Breakdown Log'!$H$28*Q2215</f>
        <v>0</v>
      </c>
    </row>
    <row r="2216" spans="2:21" ht="14.4" customHeight="1" x14ac:dyDescent="0.4">
      <c r="B2216" s="30">
        <f t="shared" si="209"/>
        <v>2215</v>
      </c>
      <c r="C2216" s="2" t="s">
        <v>493</v>
      </c>
      <c r="D2216" s="2" t="s">
        <v>494</v>
      </c>
      <c r="E2216" s="2">
        <v>1100</v>
      </c>
      <c r="F2216" s="2" t="s">
        <v>493</v>
      </c>
      <c r="G2216" s="2">
        <v>2546</v>
      </c>
      <c r="H2216" s="2">
        <v>131</v>
      </c>
      <c r="I2216" s="2" t="s">
        <v>1910</v>
      </c>
      <c r="J2216" s="31">
        <v>42623</v>
      </c>
      <c r="K2216" s="31">
        <v>44347</v>
      </c>
      <c r="L2216" s="31">
        <v>44926</v>
      </c>
      <c r="M2216" s="2">
        <f t="shared" si="204"/>
        <v>580</v>
      </c>
      <c r="N2216" s="2">
        <f>IFERROR(VLOOKUP($G2216,'Breakdown Log'!$B$3:$E$940,2,FALSE),0)</f>
        <v>68</v>
      </c>
      <c r="O2216" s="2">
        <f>IFERROR(VLOOKUP($G2216,'Breakdown Log'!$B$3:$E$940,3,FALSE),0)</f>
        <v>0</v>
      </c>
      <c r="P2216" s="2">
        <f t="shared" si="205"/>
        <v>147</v>
      </c>
      <c r="Q2216" s="2">
        <f t="shared" si="206"/>
        <v>365</v>
      </c>
      <c r="R2216" s="38">
        <f t="shared" si="207"/>
        <v>1.6610958904109587</v>
      </c>
      <c r="S2216" s="76">
        <f t="shared" si="208"/>
        <v>2.82</v>
      </c>
      <c r="T2216" s="38">
        <f>2.82/365*N2216+'Breakdown Log'!$H$28*P2216</f>
        <v>0.52536986301369859</v>
      </c>
      <c r="U2216" s="78">
        <f>2.82/365*O2216+'Breakdown Log'!$H$28*Q2216</f>
        <v>0</v>
      </c>
    </row>
    <row r="2217" spans="2:21" ht="14.4" customHeight="1" x14ac:dyDescent="0.4">
      <c r="B2217" s="30">
        <f t="shared" si="209"/>
        <v>2216</v>
      </c>
      <c r="C2217" s="2" t="s">
        <v>493</v>
      </c>
      <c r="D2217" s="2" t="s">
        <v>494</v>
      </c>
      <c r="E2217" s="2">
        <v>1100</v>
      </c>
      <c r="F2217" s="2" t="s">
        <v>493</v>
      </c>
      <c r="G2217" s="2">
        <v>2547</v>
      </c>
      <c r="H2217" s="2">
        <v>132</v>
      </c>
      <c r="I2217" s="2" t="s">
        <v>1911</v>
      </c>
      <c r="J2217" s="31">
        <v>42967</v>
      </c>
      <c r="K2217" s="31">
        <v>44347</v>
      </c>
      <c r="L2217" s="31">
        <v>44926</v>
      </c>
      <c r="M2217" s="2">
        <f t="shared" si="204"/>
        <v>580</v>
      </c>
      <c r="N2217" s="2">
        <f>IFERROR(VLOOKUP($G2217,'Breakdown Log'!$B$3:$E$940,2,FALSE),0)</f>
        <v>215</v>
      </c>
      <c r="O2217" s="2">
        <f>IFERROR(VLOOKUP($G2217,'Breakdown Log'!$B$3:$E$940,3,FALSE),0)</f>
        <v>365</v>
      </c>
      <c r="P2217" s="2">
        <f t="shared" si="205"/>
        <v>0</v>
      </c>
      <c r="Q2217" s="2">
        <f t="shared" si="206"/>
        <v>0</v>
      </c>
      <c r="R2217" s="38">
        <f t="shared" si="207"/>
        <v>1.6610958904109587</v>
      </c>
      <c r="S2217" s="76">
        <f t="shared" si="208"/>
        <v>2.82</v>
      </c>
      <c r="T2217" s="38">
        <f>2.82/365*N2217+'Breakdown Log'!$H$28*P2217</f>
        <v>1.6610958904109587</v>
      </c>
      <c r="U2217" s="78">
        <f>2.82/365*O2217+'Breakdown Log'!$H$28*Q2217</f>
        <v>2.82</v>
      </c>
    </row>
    <row r="2218" spans="2:21" ht="14.4" customHeight="1" x14ac:dyDescent="0.4">
      <c r="B2218" s="30">
        <f t="shared" si="209"/>
        <v>2217</v>
      </c>
      <c r="C2218" s="2" t="s">
        <v>1912</v>
      </c>
      <c r="D2218" s="2" t="s">
        <v>1913</v>
      </c>
      <c r="E2218" s="2">
        <v>1122</v>
      </c>
      <c r="F2218" s="2" t="s">
        <v>1913</v>
      </c>
      <c r="G2218" s="2">
        <v>2548</v>
      </c>
      <c r="H2218" s="2">
        <v>1</v>
      </c>
      <c r="I2218" s="2" t="s">
        <v>309</v>
      </c>
      <c r="J2218" s="31">
        <v>42530</v>
      </c>
      <c r="K2218" s="31">
        <v>44347</v>
      </c>
      <c r="L2218" s="31">
        <v>44926</v>
      </c>
      <c r="M2218" s="2">
        <f t="shared" si="204"/>
        <v>580</v>
      </c>
      <c r="N2218" s="2">
        <f>IFERROR(VLOOKUP($G2218,'Breakdown Log'!$B$3:$E$940,2,FALSE),0)</f>
        <v>0</v>
      </c>
      <c r="O2218" s="2">
        <f>IFERROR(VLOOKUP($G2218,'Breakdown Log'!$B$3:$E$940,3,FALSE),0)</f>
        <v>54</v>
      </c>
      <c r="P2218" s="2">
        <f t="shared" si="205"/>
        <v>215</v>
      </c>
      <c r="Q2218" s="2">
        <f t="shared" si="206"/>
        <v>311</v>
      </c>
      <c r="R2218" s="38">
        <f t="shared" si="207"/>
        <v>1.6610958904109587</v>
      </c>
      <c r="S2218" s="76">
        <f t="shared" si="208"/>
        <v>2.82</v>
      </c>
      <c r="T2218" s="38">
        <f>2.82/365*N2218+'Breakdown Log'!$H$28*P2218</f>
        <v>0</v>
      </c>
      <c r="U2218" s="78">
        <f>2.82/365*O2218+'Breakdown Log'!$H$28*Q2218</f>
        <v>0.41720547945205477</v>
      </c>
    </row>
    <row r="2219" spans="2:21" ht="14.4" customHeight="1" x14ac:dyDescent="0.4">
      <c r="B2219" s="30">
        <f t="shared" si="209"/>
        <v>2218</v>
      </c>
      <c r="C2219" s="2" t="s">
        <v>1912</v>
      </c>
      <c r="D2219" s="2" t="s">
        <v>1913</v>
      </c>
      <c r="E2219" s="2">
        <v>1122</v>
      </c>
      <c r="F2219" s="2" t="s">
        <v>1913</v>
      </c>
      <c r="G2219" s="2">
        <v>2549</v>
      </c>
      <c r="H2219" s="2">
        <v>2</v>
      </c>
      <c r="I2219" s="2" t="s">
        <v>1914</v>
      </c>
      <c r="J2219" s="31">
        <v>42470</v>
      </c>
      <c r="K2219" s="31">
        <v>44347</v>
      </c>
      <c r="L2219" s="31">
        <v>44926</v>
      </c>
      <c r="M2219" s="2">
        <f t="shared" si="204"/>
        <v>580</v>
      </c>
      <c r="N2219" s="2">
        <f>IFERROR(VLOOKUP($G2219,'Breakdown Log'!$B$3:$E$940,2,FALSE),0)</f>
        <v>0</v>
      </c>
      <c r="O2219" s="2">
        <f>IFERROR(VLOOKUP($G2219,'Breakdown Log'!$B$3:$E$940,3,FALSE),0)</f>
        <v>224</v>
      </c>
      <c r="P2219" s="2">
        <f t="shared" si="205"/>
        <v>215</v>
      </c>
      <c r="Q2219" s="2">
        <f t="shared" si="206"/>
        <v>141</v>
      </c>
      <c r="R2219" s="38">
        <f t="shared" si="207"/>
        <v>1.6610958904109587</v>
      </c>
      <c r="S2219" s="76">
        <f t="shared" si="208"/>
        <v>2.82</v>
      </c>
      <c r="T2219" s="38">
        <f>2.82/365*N2219+'Breakdown Log'!$H$28*P2219</f>
        <v>0</v>
      </c>
      <c r="U2219" s="78">
        <f>2.82/365*O2219+'Breakdown Log'!$H$28*Q2219</f>
        <v>1.7306301369863011</v>
      </c>
    </row>
    <row r="2220" spans="2:21" ht="14.4" customHeight="1" x14ac:dyDescent="0.4">
      <c r="B2220" s="30">
        <f t="shared" si="209"/>
        <v>2219</v>
      </c>
      <c r="C2220" s="2" t="s">
        <v>1912</v>
      </c>
      <c r="D2220" s="2" t="s">
        <v>1913</v>
      </c>
      <c r="E2220" s="2">
        <v>1122</v>
      </c>
      <c r="F2220" s="2" t="s">
        <v>1913</v>
      </c>
      <c r="G2220" s="2">
        <v>2550</v>
      </c>
      <c r="H2220" s="2">
        <v>3</v>
      </c>
      <c r="I2220" s="2" t="s">
        <v>637</v>
      </c>
      <c r="J2220" s="31">
        <v>42566</v>
      </c>
      <c r="K2220" s="31">
        <v>44347</v>
      </c>
      <c r="L2220" s="31">
        <v>44926</v>
      </c>
      <c r="M2220" s="2">
        <f t="shared" si="204"/>
        <v>580</v>
      </c>
      <c r="N2220" s="2">
        <f>IFERROR(VLOOKUP($G2220,'Breakdown Log'!$B$3:$E$940,2,FALSE),0)</f>
        <v>215</v>
      </c>
      <c r="O2220" s="2">
        <f>IFERROR(VLOOKUP($G2220,'Breakdown Log'!$B$3:$E$940,3,FALSE),0)</f>
        <v>365</v>
      </c>
      <c r="P2220" s="2">
        <f t="shared" si="205"/>
        <v>0</v>
      </c>
      <c r="Q2220" s="2">
        <f t="shared" si="206"/>
        <v>0</v>
      </c>
      <c r="R2220" s="38">
        <f t="shared" si="207"/>
        <v>1.6610958904109587</v>
      </c>
      <c r="S2220" s="76">
        <f t="shared" si="208"/>
        <v>2.82</v>
      </c>
      <c r="T2220" s="38">
        <f>2.82/365*N2220+'Breakdown Log'!$H$28*P2220</f>
        <v>1.6610958904109587</v>
      </c>
      <c r="U2220" s="78">
        <f>2.82/365*O2220+'Breakdown Log'!$H$28*Q2220</f>
        <v>2.82</v>
      </c>
    </row>
    <row r="2221" spans="2:21" ht="14.4" customHeight="1" x14ac:dyDescent="0.4">
      <c r="B2221" s="30">
        <f t="shared" si="209"/>
        <v>2220</v>
      </c>
      <c r="C2221" s="2" t="s">
        <v>1912</v>
      </c>
      <c r="D2221" s="2" t="s">
        <v>1913</v>
      </c>
      <c r="E2221" s="2">
        <v>1122</v>
      </c>
      <c r="F2221" s="2" t="s">
        <v>1913</v>
      </c>
      <c r="G2221" s="2">
        <v>2551</v>
      </c>
      <c r="H2221" s="2">
        <v>4</v>
      </c>
      <c r="I2221" s="2" t="s">
        <v>1437</v>
      </c>
      <c r="J2221" s="31">
        <v>42530</v>
      </c>
      <c r="K2221" s="31">
        <v>44347</v>
      </c>
      <c r="L2221" s="31">
        <v>44926</v>
      </c>
      <c r="M2221" s="2">
        <f t="shared" si="204"/>
        <v>580</v>
      </c>
      <c r="N2221" s="2">
        <f>IFERROR(VLOOKUP($G2221,'Breakdown Log'!$B$3:$E$940,2,FALSE),0)</f>
        <v>0</v>
      </c>
      <c r="O2221" s="2">
        <f>IFERROR(VLOOKUP($G2221,'Breakdown Log'!$B$3:$E$940,3,FALSE),0)</f>
        <v>0</v>
      </c>
      <c r="P2221" s="2">
        <f t="shared" si="205"/>
        <v>215</v>
      </c>
      <c r="Q2221" s="2">
        <f t="shared" si="206"/>
        <v>365</v>
      </c>
      <c r="R2221" s="38">
        <f t="shared" si="207"/>
        <v>1.6610958904109587</v>
      </c>
      <c r="S2221" s="76">
        <f t="shared" si="208"/>
        <v>2.82</v>
      </c>
      <c r="T2221" s="38">
        <f>2.82/365*N2221+'Breakdown Log'!$H$28*P2221</f>
        <v>0</v>
      </c>
      <c r="U2221" s="78">
        <f>2.82/365*O2221+'Breakdown Log'!$H$28*Q2221</f>
        <v>0</v>
      </c>
    </row>
    <row r="2222" spans="2:21" ht="14.4" customHeight="1" x14ac:dyDescent="0.4">
      <c r="B2222" s="30">
        <f t="shared" si="209"/>
        <v>2221</v>
      </c>
      <c r="C2222" s="2" t="s">
        <v>1912</v>
      </c>
      <c r="D2222" s="2" t="s">
        <v>1913</v>
      </c>
      <c r="E2222" s="2">
        <v>1122</v>
      </c>
      <c r="F2222" s="2" t="s">
        <v>1913</v>
      </c>
      <c r="G2222" s="2">
        <v>2552</v>
      </c>
      <c r="H2222" s="2">
        <v>5</v>
      </c>
      <c r="I2222" s="2" t="s">
        <v>1915</v>
      </c>
      <c r="J2222" s="31">
        <v>42530</v>
      </c>
      <c r="K2222" s="31">
        <v>44347</v>
      </c>
      <c r="L2222" s="31">
        <v>44926</v>
      </c>
      <c r="M2222" s="2">
        <f t="shared" si="204"/>
        <v>580</v>
      </c>
      <c r="N2222" s="2">
        <f>IFERROR(VLOOKUP($G2222,'Breakdown Log'!$B$3:$E$940,2,FALSE),0)</f>
        <v>0</v>
      </c>
      <c r="O2222" s="2">
        <f>IFERROR(VLOOKUP($G2222,'Breakdown Log'!$B$3:$E$940,3,FALSE),0)</f>
        <v>158</v>
      </c>
      <c r="P2222" s="2">
        <f t="shared" si="205"/>
        <v>215</v>
      </c>
      <c r="Q2222" s="2">
        <f t="shared" si="206"/>
        <v>207</v>
      </c>
      <c r="R2222" s="38">
        <f t="shared" si="207"/>
        <v>1.6610958904109587</v>
      </c>
      <c r="S2222" s="76">
        <f t="shared" si="208"/>
        <v>2.82</v>
      </c>
      <c r="T2222" s="38">
        <f>2.82/365*N2222+'Breakdown Log'!$H$28*P2222</f>
        <v>0</v>
      </c>
      <c r="U2222" s="78">
        <f>2.82/365*O2222+'Breakdown Log'!$H$28*Q2222</f>
        <v>1.2207123287671231</v>
      </c>
    </row>
    <row r="2223" spans="2:21" ht="14.4" customHeight="1" x14ac:dyDescent="0.4">
      <c r="B2223" s="30">
        <f t="shared" si="209"/>
        <v>2222</v>
      </c>
      <c r="C2223" s="2" t="s">
        <v>1912</v>
      </c>
      <c r="D2223" s="2" t="s">
        <v>1913</v>
      </c>
      <c r="E2223" s="2">
        <v>1122</v>
      </c>
      <c r="F2223" s="2" t="s">
        <v>1913</v>
      </c>
      <c r="G2223" s="2">
        <v>2553</v>
      </c>
      <c r="H2223" s="2">
        <v>6</v>
      </c>
      <c r="I2223" s="2" t="s">
        <v>1916</v>
      </c>
      <c r="J2223" s="31">
        <v>42530</v>
      </c>
      <c r="K2223" s="31">
        <v>44347</v>
      </c>
      <c r="L2223" s="31">
        <v>44926</v>
      </c>
      <c r="M2223" s="2">
        <f t="shared" si="204"/>
        <v>580</v>
      </c>
      <c r="N2223" s="2">
        <f>IFERROR(VLOOKUP($G2223,'Breakdown Log'!$B$3:$E$940,2,FALSE),0)</f>
        <v>0</v>
      </c>
      <c r="O2223" s="2">
        <f>IFERROR(VLOOKUP($G2223,'Breakdown Log'!$B$3:$E$940,3,FALSE),0)</f>
        <v>0</v>
      </c>
      <c r="P2223" s="2">
        <f t="shared" si="205"/>
        <v>215</v>
      </c>
      <c r="Q2223" s="2">
        <f t="shared" si="206"/>
        <v>365</v>
      </c>
      <c r="R2223" s="38">
        <f t="shared" si="207"/>
        <v>1.6610958904109587</v>
      </c>
      <c r="S2223" s="76">
        <f t="shared" si="208"/>
        <v>2.82</v>
      </c>
      <c r="T2223" s="38">
        <f>2.82/365*N2223+'Breakdown Log'!$H$28*P2223</f>
        <v>0</v>
      </c>
      <c r="U2223" s="78">
        <f>2.82/365*O2223+'Breakdown Log'!$H$28*Q2223</f>
        <v>0</v>
      </c>
    </row>
    <row r="2224" spans="2:21" ht="14.4" customHeight="1" x14ac:dyDescent="0.4">
      <c r="B2224" s="30">
        <f t="shared" si="209"/>
        <v>2223</v>
      </c>
      <c r="C2224" s="2" t="s">
        <v>1912</v>
      </c>
      <c r="D2224" s="2" t="s">
        <v>1913</v>
      </c>
      <c r="E2224" s="2">
        <v>1122</v>
      </c>
      <c r="F2224" s="2" t="s">
        <v>1913</v>
      </c>
      <c r="G2224" s="2">
        <v>2554</v>
      </c>
      <c r="H2224" s="2">
        <v>9</v>
      </c>
      <c r="I2224" s="2" t="s">
        <v>1917</v>
      </c>
      <c r="J2224" s="31">
        <v>42530</v>
      </c>
      <c r="K2224" s="31">
        <v>44347</v>
      </c>
      <c r="L2224" s="31">
        <v>44926</v>
      </c>
      <c r="M2224" s="2">
        <f t="shared" si="204"/>
        <v>580</v>
      </c>
      <c r="N2224" s="2">
        <f>IFERROR(VLOOKUP($G2224,'Breakdown Log'!$B$3:$E$940,2,FALSE),0)</f>
        <v>0</v>
      </c>
      <c r="O2224" s="2">
        <f>IFERROR(VLOOKUP($G2224,'Breakdown Log'!$B$3:$E$940,3,FALSE),0)</f>
        <v>0</v>
      </c>
      <c r="P2224" s="2">
        <f t="shared" si="205"/>
        <v>215</v>
      </c>
      <c r="Q2224" s="2">
        <f t="shared" si="206"/>
        <v>365</v>
      </c>
      <c r="R2224" s="38">
        <f t="shared" si="207"/>
        <v>1.6610958904109587</v>
      </c>
      <c r="S2224" s="76">
        <f t="shared" si="208"/>
        <v>2.82</v>
      </c>
      <c r="T2224" s="38">
        <f>2.82/365*N2224+'Breakdown Log'!$H$28*P2224</f>
        <v>0</v>
      </c>
      <c r="U2224" s="78">
        <f>2.82/365*O2224+'Breakdown Log'!$H$28*Q2224</f>
        <v>0</v>
      </c>
    </row>
    <row r="2225" spans="2:21" ht="14.4" customHeight="1" x14ac:dyDescent="0.4">
      <c r="B2225" s="30">
        <f t="shared" si="209"/>
        <v>2224</v>
      </c>
      <c r="C2225" s="2" t="s">
        <v>1912</v>
      </c>
      <c r="D2225" s="2" t="s">
        <v>1913</v>
      </c>
      <c r="E2225" s="2">
        <v>1122</v>
      </c>
      <c r="F2225" s="2" t="s">
        <v>1913</v>
      </c>
      <c r="G2225" s="2">
        <v>2555</v>
      </c>
      <c r="H2225" s="2">
        <v>10</v>
      </c>
      <c r="I2225" s="2" t="s">
        <v>2631</v>
      </c>
      <c r="J2225" s="31">
        <v>42470</v>
      </c>
      <c r="K2225" s="31">
        <v>44347</v>
      </c>
      <c r="L2225" s="31">
        <v>44926</v>
      </c>
      <c r="M2225" s="2">
        <f t="shared" si="204"/>
        <v>580</v>
      </c>
      <c r="N2225" s="2">
        <f>IFERROR(VLOOKUP($G2225,'Breakdown Log'!$B$3:$E$940,2,FALSE),0)</f>
        <v>0</v>
      </c>
      <c r="O2225" s="2">
        <f>IFERROR(VLOOKUP($G2225,'Breakdown Log'!$B$3:$E$940,3,FALSE),0)</f>
        <v>4</v>
      </c>
      <c r="P2225" s="2">
        <f t="shared" si="205"/>
        <v>215</v>
      </c>
      <c r="Q2225" s="2">
        <f t="shared" si="206"/>
        <v>361</v>
      </c>
      <c r="R2225" s="38">
        <f t="shared" si="207"/>
        <v>1.6610958904109587</v>
      </c>
      <c r="S2225" s="76">
        <f t="shared" si="208"/>
        <v>2.82</v>
      </c>
      <c r="T2225" s="38">
        <f>2.82/365*N2225+'Breakdown Log'!$H$28*P2225</f>
        <v>0</v>
      </c>
      <c r="U2225" s="78">
        <f>2.82/365*O2225+'Breakdown Log'!$H$28*Q2225</f>
        <v>3.0904109589041093E-2</v>
      </c>
    </row>
    <row r="2226" spans="2:21" ht="14.4" customHeight="1" x14ac:dyDescent="0.4">
      <c r="B2226" s="30">
        <f t="shared" si="209"/>
        <v>2225</v>
      </c>
      <c r="C2226" s="2" t="s">
        <v>1912</v>
      </c>
      <c r="D2226" s="2" t="s">
        <v>1913</v>
      </c>
      <c r="E2226" s="2">
        <v>1122</v>
      </c>
      <c r="F2226" s="2" t="s">
        <v>1913</v>
      </c>
      <c r="G2226" s="2">
        <v>2556</v>
      </c>
      <c r="H2226" s="2">
        <v>11</v>
      </c>
      <c r="I2226" s="2" t="s">
        <v>1100</v>
      </c>
      <c r="J2226" s="31">
        <v>42470</v>
      </c>
      <c r="K2226" s="31">
        <v>44347</v>
      </c>
      <c r="L2226" s="31">
        <v>44926</v>
      </c>
      <c r="M2226" s="2">
        <f t="shared" si="204"/>
        <v>580</v>
      </c>
      <c r="N2226" s="2">
        <f>IFERROR(VLOOKUP($G2226,'Breakdown Log'!$B$3:$E$940,2,FALSE),0)</f>
        <v>0</v>
      </c>
      <c r="O2226" s="2">
        <f>IFERROR(VLOOKUP($G2226,'Breakdown Log'!$B$3:$E$940,3,FALSE),0)</f>
        <v>5</v>
      </c>
      <c r="P2226" s="2">
        <f t="shared" si="205"/>
        <v>215</v>
      </c>
      <c r="Q2226" s="2">
        <f t="shared" si="206"/>
        <v>360</v>
      </c>
      <c r="R2226" s="38">
        <f t="shared" si="207"/>
        <v>1.6610958904109587</v>
      </c>
      <c r="S2226" s="76">
        <f t="shared" si="208"/>
        <v>2.82</v>
      </c>
      <c r="T2226" s="38">
        <f>2.82/365*N2226+'Breakdown Log'!$H$28*P2226</f>
        <v>0</v>
      </c>
      <c r="U2226" s="78">
        <f>2.82/365*O2226+'Breakdown Log'!$H$28*Q2226</f>
        <v>3.8630136986301369E-2</v>
      </c>
    </row>
    <row r="2227" spans="2:21" ht="14.4" customHeight="1" x14ac:dyDescent="0.4">
      <c r="B2227" s="30">
        <f t="shared" si="209"/>
        <v>2226</v>
      </c>
      <c r="C2227" s="2" t="s">
        <v>518</v>
      </c>
      <c r="D2227" s="2" t="s">
        <v>1918</v>
      </c>
      <c r="E2227" s="2">
        <v>1123</v>
      </c>
      <c r="F2227" s="2" t="s">
        <v>1919</v>
      </c>
      <c r="G2227" s="2">
        <v>2557</v>
      </c>
      <c r="H2227" s="2">
        <v>1</v>
      </c>
      <c r="I2227" s="2" t="s">
        <v>1920</v>
      </c>
      <c r="J2227" s="31">
        <v>42515</v>
      </c>
      <c r="K2227" s="31">
        <v>44347</v>
      </c>
      <c r="L2227" s="31">
        <v>44926</v>
      </c>
      <c r="M2227" s="2">
        <f t="shared" si="204"/>
        <v>580</v>
      </c>
      <c r="N2227" s="2">
        <f>IFERROR(VLOOKUP($G2227,'Breakdown Log'!$B$3:$E$940,2,FALSE),0)</f>
        <v>0</v>
      </c>
      <c r="O2227" s="2">
        <f>IFERROR(VLOOKUP($G2227,'Breakdown Log'!$B$3:$E$940,3,FALSE),0)</f>
        <v>0</v>
      </c>
      <c r="P2227" s="2">
        <f t="shared" si="205"/>
        <v>215</v>
      </c>
      <c r="Q2227" s="2">
        <f t="shared" si="206"/>
        <v>365</v>
      </c>
      <c r="R2227" s="38">
        <f t="shared" si="207"/>
        <v>1.6610958904109587</v>
      </c>
      <c r="S2227" s="76">
        <f t="shared" si="208"/>
        <v>2.82</v>
      </c>
      <c r="T2227" s="38">
        <f>2.82/365*N2227+'Breakdown Log'!$H$28*P2227</f>
        <v>0</v>
      </c>
      <c r="U2227" s="78">
        <f>2.82/365*O2227+'Breakdown Log'!$H$28*Q2227</f>
        <v>0</v>
      </c>
    </row>
    <row r="2228" spans="2:21" ht="14.4" customHeight="1" x14ac:dyDescent="0.4">
      <c r="B2228" s="30">
        <f t="shared" si="209"/>
        <v>2227</v>
      </c>
      <c r="C2228" s="2" t="s">
        <v>518</v>
      </c>
      <c r="D2228" s="2" t="s">
        <v>1921</v>
      </c>
      <c r="E2228" s="2">
        <v>1124</v>
      </c>
      <c r="F2228" s="2" t="s">
        <v>1921</v>
      </c>
      <c r="G2228" s="2">
        <v>2558</v>
      </c>
      <c r="H2228" s="2">
        <v>6</v>
      </c>
      <c r="I2228" s="2" t="s">
        <v>1922</v>
      </c>
      <c r="J2228" s="31">
        <v>42555</v>
      </c>
      <c r="K2228" s="31">
        <v>44347</v>
      </c>
      <c r="L2228" s="31">
        <v>44926</v>
      </c>
      <c r="M2228" s="2">
        <f t="shared" si="204"/>
        <v>580</v>
      </c>
      <c r="N2228" s="2">
        <f>IFERROR(VLOOKUP($G2228,'Breakdown Log'!$B$3:$E$940,2,FALSE),0)</f>
        <v>48</v>
      </c>
      <c r="O2228" s="2">
        <f>IFERROR(VLOOKUP($G2228,'Breakdown Log'!$B$3:$E$940,3,FALSE),0)</f>
        <v>0</v>
      </c>
      <c r="P2228" s="2">
        <f t="shared" si="205"/>
        <v>167</v>
      </c>
      <c r="Q2228" s="2">
        <f t="shared" si="206"/>
        <v>365</v>
      </c>
      <c r="R2228" s="38">
        <f t="shared" si="207"/>
        <v>1.6610958904109587</v>
      </c>
      <c r="S2228" s="76">
        <f t="shared" si="208"/>
        <v>2.82</v>
      </c>
      <c r="T2228" s="38">
        <f>2.82/365*N2228+'Breakdown Log'!$H$28*P2228</f>
        <v>0.37084931506849311</v>
      </c>
      <c r="U2228" s="78">
        <f>2.82/365*O2228+'Breakdown Log'!$H$28*Q2228</f>
        <v>0</v>
      </c>
    </row>
    <row r="2229" spans="2:21" ht="14.4" customHeight="1" x14ac:dyDescent="0.4">
      <c r="B2229" s="30">
        <f t="shared" si="209"/>
        <v>2228</v>
      </c>
      <c r="C2229" s="2" t="s">
        <v>518</v>
      </c>
      <c r="D2229" s="2" t="s">
        <v>1918</v>
      </c>
      <c r="E2229" s="2">
        <v>1123</v>
      </c>
      <c r="F2229" s="2" t="s">
        <v>1919</v>
      </c>
      <c r="G2229" s="2">
        <v>2559</v>
      </c>
      <c r="H2229" s="2">
        <v>3</v>
      </c>
      <c r="I2229" s="2" t="s">
        <v>1923</v>
      </c>
      <c r="J2229" s="31">
        <v>42515</v>
      </c>
      <c r="K2229" s="31">
        <v>44347</v>
      </c>
      <c r="L2229" s="31">
        <v>44926</v>
      </c>
      <c r="M2229" s="2">
        <f t="shared" si="204"/>
        <v>580</v>
      </c>
      <c r="N2229" s="2">
        <f>IFERROR(VLOOKUP($G2229,'Breakdown Log'!$B$3:$E$940,2,FALSE),0)</f>
        <v>48</v>
      </c>
      <c r="O2229" s="2">
        <f>IFERROR(VLOOKUP($G2229,'Breakdown Log'!$B$3:$E$940,3,FALSE),0)</f>
        <v>0</v>
      </c>
      <c r="P2229" s="2">
        <f t="shared" si="205"/>
        <v>167</v>
      </c>
      <c r="Q2229" s="2">
        <f t="shared" si="206"/>
        <v>365</v>
      </c>
      <c r="R2229" s="38">
        <f t="shared" si="207"/>
        <v>1.6610958904109587</v>
      </c>
      <c r="S2229" s="76">
        <f t="shared" si="208"/>
        <v>2.82</v>
      </c>
      <c r="T2229" s="38">
        <f>2.82/365*N2229+'Breakdown Log'!$H$28*P2229</f>
        <v>0.37084931506849311</v>
      </c>
      <c r="U2229" s="78">
        <f>2.82/365*O2229+'Breakdown Log'!$H$28*Q2229</f>
        <v>0</v>
      </c>
    </row>
    <row r="2230" spans="2:21" ht="14.4" customHeight="1" x14ac:dyDescent="0.4">
      <c r="B2230" s="30">
        <f t="shared" si="209"/>
        <v>2229</v>
      </c>
      <c r="C2230" s="2" t="s">
        <v>518</v>
      </c>
      <c r="D2230" s="2" t="s">
        <v>1918</v>
      </c>
      <c r="E2230" s="2">
        <v>1123</v>
      </c>
      <c r="F2230" s="2" t="s">
        <v>1919</v>
      </c>
      <c r="G2230" s="2">
        <v>2560</v>
      </c>
      <c r="H2230" s="2">
        <v>4</v>
      </c>
      <c r="I2230" s="2" t="s">
        <v>1924</v>
      </c>
      <c r="J2230" s="31">
        <v>42515</v>
      </c>
      <c r="K2230" s="31">
        <v>44347</v>
      </c>
      <c r="L2230" s="31">
        <v>44926</v>
      </c>
      <c r="M2230" s="2">
        <f t="shared" si="204"/>
        <v>580</v>
      </c>
      <c r="N2230" s="2">
        <f>IFERROR(VLOOKUP($G2230,'Breakdown Log'!$B$3:$E$940,2,FALSE),0)</f>
        <v>181</v>
      </c>
      <c r="O2230" s="2">
        <f>IFERROR(VLOOKUP($G2230,'Breakdown Log'!$B$3:$E$940,3,FALSE),0)</f>
        <v>1</v>
      </c>
      <c r="P2230" s="2">
        <f t="shared" si="205"/>
        <v>34</v>
      </c>
      <c r="Q2230" s="2">
        <f t="shared" si="206"/>
        <v>364</v>
      </c>
      <c r="R2230" s="38">
        <f t="shared" si="207"/>
        <v>1.6610958904109587</v>
      </c>
      <c r="S2230" s="76">
        <f t="shared" si="208"/>
        <v>2.82</v>
      </c>
      <c r="T2230" s="38">
        <f>2.82/365*N2230+'Breakdown Log'!$H$28*P2230</f>
        <v>1.3984109589041094</v>
      </c>
      <c r="U2230" s="78">
        <f>2.82/365*O2230+'Breakdown Log'!$H$28*Q2230</f>
        <v>7.7260273972602732E-3</v>
      </c>
    </row>
    <row r="2231" spans="2:21" ht="14.4" customHeight="1" x14ac:dyDescent="0.4">
      <c r="B2231" s="30">
        <f t="shared" si="209"/>
        <v>2230</v>
      </c>
      <c r="C2231" s="2" t="s">
        <v>518</v>
      </c>
      <c r="D2231" s="2" t="s">
        <v>1918</v>
      </c>
      <c r="E2231" s="2">
        <v>1123</v>
      </c>
      <c r="F2231" s="2" t="s">
        <v>1919</v>
      </c>
      <c r="G2231" s="2">
        <v>2561</v>
      </c>
      <c r="H2231" s="2">
        <v>5</v>
      </c>
      <c r="I2231" s="2" t="s">
        <v>1925</v>
      </c>
      <c r="J2231" s="31">
        <v>42515</v>
      </c>
      <c r="K2231" s="31">
        <v>44347</v>
      </c>
      <c r="L2231" s="31">
        <v>44926</v>
      </c>
      <c r="M2231" s="2">
        <f t="shared" si="204"/>
        <v>580</v>
      </c>
      <c r="N2231" s="2">
        <f>IFERROR(VLOOKUP($G2231,'Breakdown Log'!$B$3:$E$940,2,FALSE),0)</f>
        <v>0</v>
      </c>
      <c r="O2231" s="2">
        <f>IFERROR(VLOOKUP($G2231,'Breakdown Log'!$B$3:$E$940,3,FALSE),0)</f>
        <v>0</v>
      </c>
      <c r="P2231" s="2">
        <f t="shared" si="205"/>
        <v>215</v>
      </c>
      <c r="Q2231" s="2">
        <f t="shared" si="206"/>
        <v>365</v>
      </c>
      <c r="R2231" s="38">
        <f t="shared" si="207"/>
        <v>1.6610958904109587</v>
      </c>
      <c r="S2231" s="76">
        <f t="shared" si="208"/>
        <v>2.82</v>
      </c>
      <c r="T2231" s="38">
        <f>2.82/365*N2231+'Breakdown Log'!$H$28*P2231</f>
        <v>0</v>
      </c>
      <c r="U2231" s="78">
        <f>2.82/365*O2231+'Breakdown Log'!$H$28*Q2231</f>
        <v>0</v>
      </c>
    </row>
    <row r="2232" spans="2:21" ht="14.4" customHeight="1" x14ac:dyDescent="0.4">
      <c r="B2232" s="30">
        <f t="shared" si="209"/>
        <v>2231</v>
      </c>
      <c r="C2232" s="2" t="s">
        <v>518</v>
      </c>
      <c r="D2232" s="2" t="s">
        <v>1918</v>
      </c>
      <c r="E2232" s="2">
        <v>1123</v>
      </c>
      <c r="F2232" s="2" t="s">
        <v>1919</v>
      </c>
      <c r="G2232" s="2">
        <v>2562</v>
      </c>
      <c r="H2232" s="2">
        <v>6</v>
      </c>
      <c r="I2232" s="2" t="s">
        <v>1926</v>
      </c>
      <c r="J2232" s="31">
        <v>42561</v>
      </c>
      <c r="K2232" s="31">
        <v>44347</v>
      </c>
      <c r="L2232" s="31">
        <v>44926</v>
      </c>
      <c r="M2232" s="2">
        <f t="shared" si="204"/>
        <v>580</v>
      </c>
      <c r="N2232" s="2">
        <f>IFERROR(VLOOKUP($G2232,'Breakdown Log'!$B$3:$E$940,2,FALSE),0)</f>
        <v>0</v>
      </c>
      <c r="O2232" s="2">
        <f>IFERROR(VLOOKUP($G2232,'Breakdown Log'!$B$3:$E$940,3,FALSE),0)</f>
        <v>0</v>
      </c>
      <c r="P2232" s="2">
        <f t="shared" si="205"/>
        <v>215</v>
      </c>
      <c r="Q2232" s="2">
        <f t="shared" si="206"/>
        <v>365</v>
      </c>
      <c r="R2232" s="38">
        <f t="shared" si="207"/>
        <v>1.6610958904109587</v>
      </c>
      <c r="S2232" s="76">
        <f t="shared" si="208"/>
        <v>2.82</v>
      </c>
      <c r="T2232" s="38">
        <f>2.82/365*N2232+'Breakdown Log'!$H$28*P2232</f>
        <v>0</v>
      </c>
      <c r="U2232" s="78">
        <f>2.82/365*O2232+'Breakdown Log'!$H$28*Q2232</f>
        <v>0</v>
      </c>
    </row>
    <row r="2233" spans="2:21" ht="14.4" customHeight="1" x14ac:dyDescent="0.4">
      <c r="B2233" s="30">
        <f t="shared" si="209"/>
        <v>2232</v>
      </c>
      <c r="C2233" s="2" t="s">
        <v>518</v>
      </c>
      <c r="D2233" s="2" t="s">
        <v>863</v>
      </c>
      <c r="E2233" s="2">
        <v>1054</v>
      </c>
      <c r="F2233" s="2" t="s">
        <v>863</v>
      </c>
      <c r="G2233" s="2">
        <v>2563</v>
      </c>
      <c r="H2233" s="2">
        <v>30</v>
      </c>
      <c r="I2233" s="2" t="s">
        <v>1927</v>
      </c>
      <c r="J2233" s="31">
        <v>42918</v>
      </c>
      <c r="K2233" s="31">
        <v>44347</v>
      </c>
      <c r="L2233" s="31">
        <v>44926</v>
      </c>
      <c r="M2233" s="2">
        <f t="shared" si="204"/>
        <v>580</v>
      </c>
      <c r="N2233" s="2">
        <f>IFERROR(VLOOKUP($G2233,'Breakdown Log'!$B$3:$E$940,2,FALSE),0)</f>
        <v>0</v>
      </c>
      <c r="O2233" s="2">
        <f>IFERROR(VLOOKUP($G2233,'Breakdown Log'!$B$3:$E$940,3,FALSE),0)</f>
        <v>0</v>
      </c>
      <c r="P2233" s="2">
        <f t="shared" si="205"/>
        <v>215</v>
      </c>
      <c r="Q2233" s="2">
        <f t="shared" si="206"/>
        <v>365</v>
      </c>
      <c r="R2233" s="38">
        <f t="shared" si="207"/>
        <v>1.6610958904109587</v>
      </c>
      <c r="S2233" s="76">
        <f t="shared" si="208"/>
        <v>2.82</v>
      </c>
      <c r="T2233" s="38">
        <f>2.82/365*N2233+'Breakdown Log'!$H$28*P2233</f>
        <v>0</v>
      </c>
      <c r="U2233" s="78">
        <f>2.82/365*O2233+'Breakdown Log'!$H$28*Q2233</f>
        <v>0</v>
      </c>
    </row>
    <row r="2234" spans="2:21" ht="14.4" customHeight="1" x14ac:dyDescent="0.4">
      <c r="B2234" s="30">
        <f t="shared" si="209"/>
        <v>2233</v>
      </c>
      <c r="C2234" s="2" t="s">
        <v>518</v>
      </c>
      <c r="D2234" s="2" t="s">
        <v>1918</v>
      </c>
      <c r="E2234" s="2">
        <v>1123</v>
      </c>
      <c r="F2234" s="2" t="s">
        <v>1919</v>
      </c>
      <c r="G2234" s="2">
        <v>2564</v>
      </c>
      <c r="H2234" s="2">
        <v>8</v>
      </c>
      <c r="I2234" s="2" t="s">
        <v>1928</v>
      </c>
      <c r="J2234" s="31">
        <v>42515</v>
      </c>
      <c r="K2234" s="31">
        <v>44347</v>
      </c>
      <c r="L2234" s="31">
        <v>44926</v>
      </c>
      <c r="M2234" s="2">
        <f t="shared" si="204"/>
        <v>580</v>
      </c>
      <c r="N2234" s="2">
        <f>IFERROR(VLOOKUP($G2234,'Breakdown Log'!$B$3:$E$940,2,FALSE),0)</f>
        <v>160</v>
      </c>
      <c r="O2234" s="2">
        <f>IFERROR(VLOOKUP($G2234,'Breakdown Log'!$B$3:$E$940,3,FALSE),0)</f>
        <v>0</v>
      </c>
      <c r="P2234" s="2">
        <f t="shared" si="205"/>
        <v>55</v>
      </c>
      <c r="Q2234" s="2">
        <f t="shared" si="206"/>
        <v>365</v>
      </c>
      <c r="R2234" s="38">
        <f t="shared" si="207"/>
        <v>1.6610958904109587</v>
      </c>
      <c r="S2234" s="76">
        <f t="shared" si="208"/>
        <v>2.82</v>
      </c>
      <c r="T2234" s="38">
        <f>2.82/365*N2234+'Breakdown Log'!$H$28*P2234</f>
        <v>1.2361643835616438</v>
      </c>
      <c r="U2234" s="78">
        <f>2.82/365*O2234+'Breakdown Log'!$H$28*Q2234</f>
        <v>0</v>
      </c>
    </row>
    <row r="2235" spans="2:21" ht="14.4" customHeight="1" x14ac:dyDescent="0.4">
      <c r="B2235" s="30">
        <f t="shared" si="209"/>
        <v>2234</v>
      </c>
      <c r="C2235" s="2" t="s">
        <v>518</v>
      </c>
      <c r="D2235" s="2" t="s">
        <v>1918</v>
      </c>
      <c r="E2235" s="2">
        <v>1123</v>
      </c>
      <c r="F2235" s="2" t="s">
        <v>1919</v>
      </c>
      <c r="G2235" s="2">
        <v>2565</v>
      </c>
      <c r="H2235" s="2">
        <v>9</v>
      </c>
      <c r="I2235" s="2" t="s">
        <v>2640</v>
      </c>
      <c r="J2235" s="31">
        <v>42515</v>
      </c>
      <c r="K2235" s="31">
        <v>44347</v>
      </c>
      <c r="L2235" s="31">
        <v>44926</v>
      </c>
      <c r="M2235" s="2">
        <f t="shared" si="204"/>
        <v>580</v>
      </c>
      <c r="N2235" s="2">
        <f>IFERROR(VLOOKUP($G2235,'Breakdown Log'!$B$3:$E$940,2,FALSE),0)</f>
        <v>48</v>
      </c>
      <c r="O2235" s="2">
        <f>IFERROR(VLOOKUP($G2235,'Breakdown Log'!$B$3:$E$940,3,FALSE),0)</f>
        <v>0</v>
      </c>
      <c r="P2235" s="2">
        <f t="shared" si="205"/>
        <v>167</v>
      </c>
      <c r="Q2235" s="2">
        <f t="shared" si="206"/>
        <v>365</v>
      </c>
      <c r="R2235" s="38">
        <f t="shared" si="207"/>
        <v>1.6610958904109587</v>
      </c>
      <c r="S2235" s="76">
        <f t="shared" si="208"/>
        <v>2.82</v>
      </c>
      <c r="T2235" s="38">
        <f>2.82/365*N2235+'Breakdown Log'!$H$28*P2235</f>
        <v>0.37084931506849311</v>
      </c>
      <c r="U2235" s="78">
        <f>2.82/365*O2235+'Breakdown Log'!$H$28*Q2235</f>
        <v>0</v>
      </c>
    </row>
    <row r="2236" spans="2:21" ht="14.4" customHeight="1" x14ac:dyDescent="0.4">
      <c r="B2236" s="30">
        <f t="shared" si="209"/>
        <v>2235</v>
      </c>
      <c r="C2236" s="2" t="s">
        <v>518</v>
      </c>
      <c r="D2236" s="2" t="s">
        <v>1921</v>
      </c>
      <c r="E2236" s="2">
        <v>1124</v>
      </c>
      <c r="F2236" s="2" t="s">
        <v>1921</v>
      </c>
      <c r="G2236" s="2">
        <v>2566</v>
      </c>
      <c r="H2236" s="2">
        <v>5</v>
      </c>
      <c r="I2236" s="2" t="s">
        <v>1929</v>
      </c>
      <c r="J2236" s="31">
        <v>42505</v>
      </c>
      <c r="K2236" s="31">
        <v>44347</v>
      </c>
      <c r="L2236" s="31">
        <v>44926</v>
      </c>
      <c r="M2236" s="2">
        <f t="shared" si="204"/>
        <v>580</v>
      </c>
      <c r="N2236" s="2">
        <f>IFERROR(VLOOKUP($G2236,'Breakdown Log'!$B$3:$E$940,2,FALSE),0)</f>
        <v>340</v>
      </c>
      <c r="O2236" s="2">
        <f>IFERROR(VLOOKUP($G2236,'Breakdown Log'!$B$3:$E$940,3,FALSE),0)</f>
        <v>1</v>
      </c>
      <c r="P2236" s="2">
        <f t="shared" si="205"/>
        <v>-125</v>
      </c>
      <c r="Q2236" s="2">
        <f t="shared" si="206"/>
        <v>364</v>
      </c>
      <c r="R2236" s="38">
        <f t="shared" si="207"/>
        <v>1.6610958904109587</v>
      </c>
      <c r="S2236" s="76">
        <f t="shared" si="208"/>
        <v>2.82</v>
      </c>
      <c r="T2236" s="38">
        <f>2.82/365*N2236+'Breakdown Log'!$H$28*P2236</f>
        <v>2.6268493150684931</v>
      </c>
      <c r="U2236" s="78">
        <f>2.82/365*O2236+'Breakdown Log'!$H$28*Q2236</f>
        <v>7.7260273972602732E-3</v>
      </c>
    </row>
    <row r="2237" spans="2:21" ht="14.4" customHeight="1" x14ac:dyDescent="0.4">
      <c r="B2237" s="30">
        <f t="shared" si="209"/>
        <v>2236</v>
      </c>
      <c r="C2237" s="2" t="s">
        <v>518</v>
      </c>
      <c r="D2237" s="2" t="s">
        <v>1921</v>
      </c>
      <c r="E2237" s="2">
        <v>1124</v>
      </c>
      <c r="F2237" s="2" t="s">
        <v>1921</v>
      </c>
      <c r="G2237" s="2">
        <v>2567</v>
      </c>
      <c r="H2237" s="2">
        <v>1</v>
      </c>
      <c r="I2237" s="2" t="s">
        <v>1930</v>
      </c>
      <c r="J2237" s="31">
        <v>42553</v>
      </c>
      <c r="K2237" s="31">
        <v>44347</v>
      </c>
      <c r="L2237" s="31">
        <v>44926</v>
      </c>
      <c r="M2237" s="2">
        <f t="shared" si="204"/>
        <v>580</v>
      </c>
      <c r="N2237" s="2">
        <f>IFERROR(VLOOKUP($G2237,'Breakdown Log'!$B$3:$E$940,2,FALSE),0)</f>
        <v>0</v>
      </c>
      <c r="O2237" s="2">
        <f>IFERROR(VLOOKUP($G2237,'Breakdown Log'!$B$3:$E$940,3,FALSE),0)</f>
        <v>0</v>
      </c>
      <c r="P2237" s="2">
        <f t="shared" si="205"/>
        <v>215</v>
      </c>
      <c r="Q2237" s="2">
        <f t="shared" si="206"/>
        <v>365</v>
      </c>
      <c r="R2237" s="38">
        <f t="shared" si="207"/>
        <v>1.6610958904109587</v>
      </c>
      <c r="S2237" s="76">
        <f t="shared" si="208"/>
        <v>2.82</v>
      </c>
      <c r="T2237" s="38">
        <f>2.82/365*N2237+'Breakdown Log'!$H$28*P2237</f>
        <v>0</v>
      </c>
      <c r="U2237" s="78">
        <f>2.82/365*O2237+'Breakdown Log'!$H$28*Q2237</f>
        <v>0</v>
      </c>
    </row>
    <row r="2238" spans="2:21" ht="14.4" customHeight="1" x14ac:dyDescent="0.4">
      <c r="B2238" s="30">
        <f t="shared" si="209"/>
        <v>2237</v>
      </c>
      <c r="C2238" s="2" t="s">
        <v>518</v>
      </c>
      <c r="D2238" s="2" t="s">
        <v>1921</v>
      </c>
      <c r="E2238" s="2">
        <v>1124</v>
      </c>
      <c r="F2238" s="2" t="s">
        <v>1921</v>
      </c>
      <c r="G2238" s="2">
        <v>2568</v>
      </c>
      <c r="H2238" s="2">
        <v>2</v>
      </c>
      <c r="I2238" s="2" t="s">
        <v>1931</v>
      </c>
      <c r="J2238" s="31">
        <v>42553</v>
      </c>
      <c r="K2238" s="31">
        <v>44347</v>
      </c>
      <c r="L2238" s="31">
        <v>44926</v>
      </c>
      <c r="M2238" s="2">
        <f t="shared" si="204"/>
        <v>580</v>
      </c>
      <c r="N2238" s="2">
        <f>IFERROR(VLOOKUP($G2238,'Breakdown Log'!$B$3:$E$940,2,FALSE),0)</f>
        <v>0</v>
      </c>
      <c r="O2238" s="2">
        <f>IFERROR(VLOOKUP($G2238,'Breakdown Log'!$B$3:$E$940,3,FALSE),0)</f>
        <v>0</v>
      </c>
      <c r="P2238" s="2">
        <f t="shared" si="205"/>
        <v>215</v>
      </c>
      <c r="Q2238" s="2">
        <f t="shared" si="206"/>
        <v>365</v>
      </c>
      <c r="R2238" s="38">
        <f t="shared" si="207"/>
        <v>1.6610958904109587</v>
      </c>
      <c r="S2238" s="76">
        <f t="shared" si="208"/>
        <v>2.82</v>
      </c>
      <c r="T2238" s="38">
        <f>2.82/365*N2238+'Breakdown Log'!$H$28*P2238</f>
        <v>0</v>
      </c>
      <c r="U2238" s="78">
        <f>2.82/365*O2238+'Breakdown Log'!$H$28*Q2238</f>
        <v>0</v>
      </c>
    </row>
    <row r="2239" spans="2:21" ht="14.4" customHeight="1" x14ac:dyDescent="0.4">
      <c r="B2239" s="30">
        <f t="shared" si="209"/>
        <v>2238</v>
      </c>
      <c r="C2239" s="2" t="s">
        <v>518</v>
      </c>
      <c r="D2239" s="2" t="s">
        <v>1921</v>
      </c>
      <c r="E2239" s="2">
        <v>1124</v>
      </c>
      <c r="F2239" s="2" t="s">
        <v>1921</v>
      </c>
      <c r="G2239" s="2">
        <v>2569</v>
      </c>
      <c r="H2239" s="2">
        <v>3</v>
      </c>
      <c r="I2239" s="2" t="s">
        <v>1932</v>
      </c>
      <c r="J2239" s="31">
        <v>42555</v>
      </c>
      <c r="K2239" s="31">
        <v>44347</v>
      </c>
      <c r="L2239" s="31">
        <v>44926</v>
      </c>
      <c r="M2239" s="2">
        <f t="shared" si="204"/>
        <v>580</v>
      </c>
      <c r="N2239" s="2">
        <f>IFERROR(VLOOKUP($G2239,'Breakdown Log'!$B$3:$E$940,2,FALSE),0)</f>
        <v>548</v>
      </c>
      <c r="O2239" s="2">
        <f>IFERROR(VLOOKUP($G2239,'Breakdown Log'!$B$3:$E$940,3,FALSE),0)</f>
        <v>2</v>
      </c>
      <c r="P2239" s="2">
        <f t="shared" si="205"/>
        <v>-333</v>
      </c>
      <c r="Q2239" s="2">
        <f t="shared" si="206"/>
        <v>363</v>
      </c>
      <c r="R2239" s="38">
        <f t="shared" si="207"/>
        <v>1.6610958904109587</v>
      </c>
      <c r="S2239" s="76">
        <f t="shared" si="208"/>
        <v>2.82</v>
      </c>
      <c r="T2239" s="38">
        <f>2.82/365*N2239+'Breakdown Log'!$H$28*P2239</f>
        <v>4.2338630136986293</v>
      </c>
      <c r="U2239" s="78">
        <f>2.82/365*O2239+'Breakdown Log'!$H$28*Q2239</f>
        <v>1.5452054794520546E-2</v>
      </c>
    </row>
    <row r="2240" spans="2:21" ht="14.4" customHeight="1" x14ac:dyDescent="0.4">
      <c r="B2240" s="30">
        <f t="shared" si="209"/>
        <v>2239</v>
      </c>
      <c r="C2240" s="2" t="s">
        <v>518</v>
      </c>
      <c r="D2240" s="2" t="s">
        <v>1921</v>
      </c>
      <c r="E2240" s="2">
        <v>1124</v>
      </c>
      <c r="F2240" s="2" t="s">
        <v>1921</v>
      </c>
      <c r="G2240" s="2">
        <v>2570</v>
      </c>
      <c r="H2240" s="2">
        <v>4</v>
      </c>
      <c r="I2240" s="2" t="s">
        <v>2668</v>
      </c>
      <c r="J2240" s="31">
        <v>42653</v>
      </c>
      <c r="K2240" s="31">
        <v>44347</v>
      </c>
      <c r="L2240" s="31">
        <v>44926</v>
      </c>
      <c r="M2240" s="2">
        <f t="shared" si="204"/>
        <v>580</v>
      </c>
      <c r="N2240" s="2">
        <f>IFERROR(VLOOKUP($G2240,'Breakdown Log'!$B$3:$E$940,2,FALSE),0)</f>
        <v>0</v>
      </c>
      <c r="O2240" s="2">
        <f>IFERROR(VLOOKUP($G2240,'Breakdown Log'!$B$3:$E$940,3,FALSE),0)</f>
        <v>0</v>
      </c>
      <c r="P2240" s="2">
        <f t="shared" si="205"/>
        <v>215</v>
      </c>
      <c r="Q2240" s="2">
        <f t="shared" si="206"/>
        <v>365</v>
      </c>
      <c r="R2240" s="38">
        <f t="shared" si="207"/>
        <v>1.6610958904109587</v>
      </c>
      <c r="S2240" s="76">
        <f t="shared" si="208"/>
        <v>2.82</v>
      </c>
      <c r="T2240" s="38">
        <f>2.82/365*N2240+'Breakdown Log'!$H$28*P2240</f>
        <v>0</v>
      </c>
      <c r="U2240" s="78">
        <f>2.82/365*O2240+'Breakdown Log'!$H$28*Q2240</f>
        <v>0</v>
      </c>
    </row>
    <row r="2241" spans="2:21" ht="14.4" customHeight="1" x14ac:dyDescent="0.4">
      <c r="B2241" s="30">
        <f t="shared" si="209"/>
        <v>2240</v>
      </c>
      <c r="C2241" s="2" t="s">
        <v>518</v>
      </c>
      <c r="D2241" s="2" t="s">
        <v>1550</v>
      </c>
      <c r="E2241" s="2">
        <v>1110</v>
      </c>
      <c r="F2241" s="2" t="s">
        <v>1551</v>
      </c>
      <c r="G2241" s="2">
        <v>2571</v>
      </c>
      <c r="H2241" s="2">
        <v>15</v>
      </c>
      <c r="I2241" s="2" t="s">
        <v>1933</v>
      </c>
      <c r="J2241" s="31">
        <v>42468</v>
      </c>
      <c r="K2241" s="31">
        <v>44347</v>
      </c>
      <c r="L2241" s="31">
        <v>44926</v>
      </c>
      <c r="M2241" s="2">
        <f t="shared" si="204"/>
        <v>580</v>
      </c>
      <c r="N2241" s="2">
        <f>IFERROR(VLOOKUP($G2241,'Breakdown Log'!$B$3:$E$940,2,FALSE),0)</f>
        <v>0</v>
      </c>
      <c r="O2241" s="2">
        <f>IFERROR(VLOOKUP($G2241,'Breakdown Log'!$B$3:$E$940,3,FALSE),0)</f>
        <v>0</v>
      </c>
      <c r="P2241" s="2">
        <f t="shared" si="205"/>
        <v>215</v>
      </c>
      <c r="Q2241" s="2">
        <f t="shared" si="206"/>
        <v>365</v>
      </c>
      <c r="R2241" s="38">
        <f t="shared" si="207"/>
        <v>1.6610958904109587</v>
      </c>
      <c r="S2241" s="76">
        <f t="shared" si="208"/>
        <v>2.82</v>
      </c>
      <c r="T2241" s="38">
        <f>2.82/365*N2241+'Breakdown Log'!$H$28*P2241</f>
        <v>0</v>
      </c>
      <c r="U2241" s="78">
        <f>2.82/365*O2241+'Breakdown Log'!$H$28*Q2241</f>
        <v>0</v>
      </c>
    </row>
    <row r="2242" spans="2:21" ht="14.4" customHeight="1" x14ac:dyDescent="0.4">
      <c r="B2242" s="30">
        <f t="shared" si="209"/>
        <v>2241</v>
      </c>
      <c r="C2242" s="2" t="s">
        <v>151</v>
      </c>
      <c r="D2242" s="2" t="s">
        <v>152</v>
      </c>
      <c r="E2242" s="2">
        <v>1125</v>
      </c>
      <c r="F2242" s="2" t="s">
        <v>1934</v>
      </c>
      <c r="G2242" s="2">
        <v>2572</v>
      </c>
      <c r="H2242" s="2">
        <v>1</v>
      </c>
      <c r="I2242" s="2" t="s">
        <v>1935</v>
      </c>
      <c r="J2242" s="31">
        <v>42623</v>
      </c>
      <c r="K2242" s="31">
        <v>44347</v>
      </c>
      <c r="L2242" s="31">
        <v>44926</v>
      </c>
      <c r="M2242" s="2">
        <f t="shared" ref="M2242:M2305" si="210">IFERROR(L2242-K2242+1,0)</f>
        <v>580</v>
      </c>
      <c r="N2242" s="2">
        <f>IFERROR(VLOOKUP($G2242,'Breakdown Log'!$B$3:$E$940,2,FALSE),0)</f>
        <v>0</v>
      </c>
      <c r="O2242" s="2">
        <f>IFERROR(VLOOKUP($G2242,'Breakdown Log'!$B$3:$E$940,3,FALSE),0)</f>
        <v>0</v>
      </c>
      <c r="P2242" s="2">
        <f t="shared" si="205"/>
        <v>215</v>
      </c>
      <c r="Q2242" s="2">
        <f t="shared" si="206"/>
        <v>365</v>
      </c>
      <c r="R2242" s="38">
        <f t="shared" si="207"/>
        <v>1.6610958904109587</v>
      </c>
      <c r="S2242" s="76">
        <f t="shared" si="208"/>
        <v>2.82</v>
      </c>
      <c r="T2242" s="38">
        <f>2.82/365*N2242+'Breakdown Log'!$H$28*P2242</f>
        <v>0</v>
      </c>
      <c r="U2242" s="78">
        <f>2.82/365*O2242+'Breakdown Log'!$H$28*Q2242</f>
        <v>0</v>
      </c>
    </row>
    <row r="2243" spans="2:21" ht="14.4" customHeight="1" x14ac:dyDescent="0.4">
      <c r="B2243" s="30">
        <f t="shared" si="209"/>
        <v>2242</v>
      </c>
      <c r="C2243" s="2" t="s">
        <v>151</v>
      </c>
      <c r="D2243" s="2" t="s">
        <v>152</v>
      </c>
      <c r="E2243" s="2">
        <v>1125</v>
      </c>
      <c r="F2243" s="2" t="s">
        <v>1934</v>
      </c>
      <c r="G2243" s="2">
        <v>2573</v>
      </c>
      <c r="H2243" s="2">
        <v>2</v>
      </c>
      <c r="I2243" s="2" t="s">
        <v>1936</v>
      </c>
      <c r="J2243" s="31">
        <v>42623</v>
      </c>
      <c r="K2243" s="31">
        <v>44347</v>
      </c>
      <c r="L2243" s="31">
        <v>44926</v>
      </c>
      <c r="M2243" s="2">
        <f t="shared" si="210"/>
        <v>580</v>
      </c>
      <c r="N2243" s="2">
        <f>IFERROR(VLOOKUP($G2243,'Breakdown Log'!$B$3:$E$940,2,FALSE),0)</f>
        <v>0</v>
      </c>
      <c r="O2243" s="2">
        <f>IFERROR(VLOOKUP($G2243,'Breakdown Log'!$B$3:$E$940,3,FALSE),0)</f>
        <v>0</v>
      </c>
      <c r="P2243" s="2">
        <f t="shared" ref="P2243:P2306" si="211">DATE(2021,12,31)-DATE(2021,5,31)+1-N2243</f>
        <v>215</v>
      </c>
      <c r="Q2243" s="2">
        <f t="shared" ref="Q2243:Q2306" si="212">365-O2243</f>
        <v>365</v>
      </c>
      <c r="R2243" s="38">
        <f t="shared" ref="R2243:R2306" si="213">2.82/365*215</f>
        <v>1.6610958904109587</v>
      </c>
      <c r="S2243" s="76">
        <f t="shared" ref="S2243:S2306" si="214">2.82/365*365</f>
        <v>2.82</v>
      </c>
      <c r="T2243" s="38">
        <f>2.82/365*N2243+'Breakdown Log'!$H$28*P2243</f>
        <v>0</v>
      </c>
      <c r="U2243" s="78">
        <f>2.82/365*O2243+'Breakdown Log'!$H$28*Q2243</f>
        <v>0</v>
      </c>
    </row>
    <row r="2244" spans="2:21" ht="14.4" customHeight="1" x14ac:dyDescent="0.4">
      <c r="B2244" s="30">
        <f t="shared" ref="B2244:B2307" si="215">B2243+1</f>
        <v>2243</v>
      </c>
      <c r="C2244" s="2" t="s">
        <v>151</v>
      </c>
      <c r="D2244" s="2" t="s">
        <v>152</v>
      </c>
      <c r="E2244" s="2">
        <v>1125</v>
      </c>
      <c r="F2244" s="2" t="s">
        <v>1934</v>
      </c>
      <c r="G2244" s="2">
        <v>2574</v>
      </c>
      <c r="H2244" s="2">
        <v>3</v>
      </c>
      <c r="I2244" s="2" t="s">
        <v>830</v>
      </c>
      <c r="J2244" s="31">
        <v>42623</v>
      </c>
      <c r="K2244" s="31">
        <v>44347</v>
      </c>
      <c r="L2244" s="31">
        <v>44926</v>
      </c>
      <c r="M2244" s="2">
        <f t="shared" si="210"/>
        <v>580</v>
      </c>
      <c r="N2244" s="2">
        <f>IFERROR(VLOOKUP($G2244,'Breakdown Log'!$B$3:$E$940,2,FALSE),0)</f>
        <v>0</v>
      </c>
      <c r="O2244" s="2">
        <f>IFERROR(VLOOKUP($G2244,'Breakdown Log'!$B$3:$E$940,3,FALSE),0)</f>
        <v>0</v>
      </c>
      <c r="P2244" s="2">
        <f t="shared" si="211"/>
        <v>215</v>
      </c>
      <c r="Q2244" s="2">
        <f t="shared" si="212"/>
        <v>365</v>
      </c>
      <c r="R2244" s="38">
        <f t="shared" si="213"/>
        <v>1.6610958904109587</v>
      </c>
      <c r="S2244" s="76">
        <f t="shared" si="214"/>
        <v>2.82</v>
      </c>
      <c r="T2244" s="38">
        <f>2.82/365*N2244+'Breakdown Log'!$H$28*P2244</f>
        <v>0</v>
      </c>
      <c r="U2244" s="78">
        <f>2.82/365*O2244+'Breakdown Log'!$H$28*Q2244</f>
        <v>0</v>
      </c>
    </row>
    <row r="2245" spans="2:21" ht="14.4" customHeight="1" x14ac:dyDescent="0.4">
      <c r="B2245" s="30">
        <f t="shared" si="215"/>
        <v>2244</v>
      </c>
      <c r="C2245" s="2" t="s">
        <v>151</v>
      </c>
      <c r="D2245" s="2" t="s">
        <v>152</v>
      </c>
      <c r="E2245" s="2">
        <v>1125</v>
      </c>
      <c r="F2245" s="2" t="s">
        <v>1934</v>
      </c>
      <c r="G2245" s="2">
        <v>2575</v>
      </c>
      <c r="H2245" s="2">
        <v>4</v>
      </c>
      <c r="I2245" s="2" t="s">
        <v>1937</v>
      </c>
      <c r="J2245" s="31">
        <v>42623</v>
      </c>
      <c r="K2245" s="31">
        <v>44347</v>
      </c>
      <c r="L2245" s="31">
        <v>44926</v>
      </c>
      <c r="M2245" s="2">
        <f t="shared" si="210"/>
        <v>580</v>
      </c>
      <c r="N2245" s="2">
        <f>IFERROR(VLOOKUP($G2245,'Breakdown Log'!$B$3:$E$940,2,FALSE),0)</f>
        <v>0</v>
      </c>
      <c r="O2245" s="2">
        <f>IFERROR(VLOOKUP($G2245,'Breakdown Log'!$B$3:$E$940,3,FALSE),0)</f>
        <v>0</v>
      </c>
      <c r="P2245" s="2">
        <f t="shared" si="211"/>
        <v>215</v>
      </c>
      <c r="Q2245" s="2">
        <f t="shared" si="212"/>
        <v>365</v>
      </c>
      <c r="R2245" s="38">
        <f t="shared" si="213"/>
        <v>1.6610958904109587</v>
      </c>
      <c r="S2245" s="76">
        <f t="shared" si="214"/>
        <v>2.82</v>
      </c>
      <c r="T2245" s="38">
        <f>2.82/365*N2245+'Breakdown Log'!$H$28*P2245</f>
        <v>0</v>
      </c>
      <c r="U2245" s="78">
        <f>2.82/365*O2245+'Breakdown Log'!$H$28*Q2245</f>
        <v>0</v>
      </c>
    </row>
    <row r="2246" spans="2:21" ht="14.4" customHeight="1" x14ac:dyDescent="0.4">
      <c r="B2246" s="30">
        <f t="shared" si="215"/>
        <v>2245</v>
      </c>
      <c r="C2246" s="2" t="s">
        <v>151</v>
      </c>
      <c r="D2246" s="2" t="s">
        <v>152</v>
      </c>
      <c r="E2246" s="2">
        <v>1125</v>
      </c>
      <c r="F2246" s="2" t="s">
        <v>1934</v>
      </c>
      <c r="G2246" s="2">
        <v>2576</v>
      </c>
      <c r="H2246" s="2">
        <v>5</v>
      </c>
      <c r="I2246" s="2" t="s">
        <v>1938</v>
      </c>
      <c r="J2246" s="31">
        <v>42598</v>
      </c>
      <c r="K2246" s="31">
        <v>44347</v>
      </c>
      <c r="L2246" s="31">
        <v>44926</v>
      </c>
      <c r="M2246" s="2">
        <f t="shared" si="210"/>
        <v>580</v>
      </c>
      <c r="N2246" s="2">
        <f>IFERROR(VLOOKUP($G2246,'Breakdown Log'!$B$3:$E$940,2,FALSE),0)</f>
        <v>215</v>
      </c>
      <c r="O2246" s="2">
        <f>IFERROR(VLOOKUP($G2246,'Breakdown Log'!$B$3:$E$940,3,FALSE),0)</f>
        <v>365</v>
      </c>
      <c r="P2246" s="2">
        <f t="shared" si="211"/>
        <v>0</v>
      </c>
      <c r="Q2246" s="2">
        <f t="shared" si="212"/>
        <v>0</v>
      </c>
      <c r="R2246" s="38">
        <f t="shared" si="213"/>
        <v>1.6610958904109587</v>
      </c>
      <c r="S2246" s="76">
        <f t="shared" si="214"/>
        <v>2.82</v>
      </c>
      <c r="T2246" s="38">
        <f>2.82/365*N2246+'Breakdown Log'!$H$28*P2246</f>
        <v>1.6610958904109587</v>
      </c>
      <c r="U2246" s="78">
        <f>2.82/365*O2246+'Breakdown Log'!$H$28*Q2246</f>
        <v>2.82</v>
      </c>
    </row>
    <row r="2247" spans="2:21" ht="14.4" customHeight="1" x14ac:dyDescent="0.4">
      <c r="B2247" s="30">
        <f t="shared" si="215"/>
        <v>2246</v>
      </c>
      <c r="C2247" s="2" t="s">
        <v>151</v>
      </c>
      <c r="D2247" s="2" t="s">
        <v>152</v>
      </c>
      <c r="E2247" s="2">
        <v>1125</v>
      </c>
      <c r="F2247" s="2" t="s">
        <v>1934</v>
      </c>
      <c r="G2247" s="2">
        <v>2577</v>
      </c>
      <c r="H2247" s="2">
        <v>6</v>
      </c>
      <c r="I2247" s="2" t="s">
        <v>405</v>
      </c>
      <c r="J2247" s="31">
        <v>42623</v>
      </c>
      <c r="K2247" s="31">
        <v>44347</v>
      </c>
      <c r="L2247" s="31">
        <v>44926</v>
      </c>
      <c r="M2247" s="2">
        <f t="shared" si="210"/>
        <v>580</v>
      </c>
      <c r="N2247" s="2">
        <f>IFERROR(VLOOKUP($G2247,'Breakdown Log'!$B$3:$E$940,2,FALSE),0)</f>
        <v>0</v>
      </c>
      <c r="O2247" s="2">
        <f>IFERROR(VLOOKUP($G2247,'Breakdown Log'!$B$3:$E$940,3,FALSE),0)</f>
        <v>0</v>
      </c>
      <c r="P2247" s="2">
        <f t="shared" si="211"/>
        <v>215</v>
      </c>
      <c r="Q2247" s="2">
        <f t="shared" si="212"/>
        <v>365</v>
      </c>
      <c r="R2247" s="38">
        <f t="shared" si="213"/>
        <v>1.6610958904109587</v>
      </c>
      <c r="S2247" s="76">
        <f t="shared" si="214"/>
        <v>2.82</v>
      </c>
      <c r="T2247" s="38">
        <f>2.82/365*N2247+'Breakdown Log'!$H$28*P2247</f>
        <v>0</v>
      </c>
      <c r="U2247" s="78">
        <f>2.82/365*O2247+'Breakdown Log'!$H$28*Q2247</f>
        <v>0</v>
      </c>
    </row>
    <row r="2248" spans="2:21" ht="14.4" customHeight="1" x14ac:dyDescent="0.4">
      <c r="B2248" s="30">
        <f t="shared" si="215"/>
        <v>2247</v>
      </c>
      <c r="C2248" s="2" t="s">
        <v>151</v>
      </c>
      <c r="D2248" s="2" t="s">
        <v>152</v>
      </c>
      <c r="E2248" s="2">
        <v>1125</v>
      </c>
      <c r="F2248" s="2" t="s">
        <v>1934</v>
      </c>
      <c r="G2248" s="2">
        <v>2578</v>
      </c>
      <c r="H2248" s="2">
        <v>7</v>
      </c>
      <c r="I2248" s="2" t="s">
        <v>1939</v>
      </c>
      <c r="J2248" s="31">
        <v>42551</v>
      </c>
      <c r="K2248" s="31">
        <v>44347</v>
      </c>
      <c r="L2248" s="31">
        <v>44926</v>
      </c>
      <c r="M2248" s="2">
        <f t="shared" si="210"/>
        <v>580</v>
      </c>
      <c r="N2248" s="2">
        <f>IFERROR(VLOOKUP($G2248,'Breakdown Log'!$B$3:$E$940,2,FALSE),0)</f>
        <v>0</v>
      </c>
      <c r="O2248" s="2">
        <f>IFERROR(VLOOKUP($G2248,'Breakdown Log'!$B$3:$E$940,3,FALSE),0)</f>
        <v>0</v>
      </c>
      <c r="P2248" s="2">
        <f t="shared" si="211"/>
        <v>215</v>
      </c>
      <c r="Q2248" s="2">
        <f t="shared" si="212"/>
        <v>365</v>
      </c>
      <c r="R2248" s="38">
        <f t="shared" si="213"/>
        <v>1.6610958904109587</v>
      </c>
      <c r="S2248" s="76">
        <f t="shared" si="214"/>
        <v>2.82</v>
      </c>
      <c r="T2248" s="38">
        <f>2.82/365*N2248+'Breakdown Log'!$H$28*P2248</f>
        <v>0</v>
      </c>
      <c r="U2248" s="78">
        <f>2.82/365*O2248+'Breakdown Log'!$H$28*Q2248</f>
        <v>0</v>
      </c>
    </row>
    <row r="2249" spans="2:21" ht="14.4" customHeight="1" x14ac:dyDescent="0.4">
      <c r="B2249" s="30">
        <f t="shared" si="215"/>
        <v>2248</v>
      </c>
      <c r="C2249" s="2" t="s">
        <v>151</v>
      </c>
      <c r="D2249" s="2" t="s">
        <v>152</v>
      </c>
      <c r="E2249" s="2">
        <v>1125</v>
      </c>
      <c r="F2249" s="2" t="s">
        <v>1934</v>
      </c>
      <c r="G2249" s="2">
        <v>2579</v>
      </c>
      <c r="H2249" s="2">
        <v>8</v>
      </c>
      <c r="I2249" s="2" t="s">
        <v>1940</v>
      </c>
      <c r="J2249" s="31">
        <v>42623</v>
      </c>
      <c r="K2249" s="31">
        <v>44347</v>
      </c>
      <c r="L2249" s="31">
        <v>44926</v>
      </c>
      <c r="M2249" s="2">
        <f t="shared" si="210"/>
        <v>580</v>
      </c>
      <c r="N2249" s="2">
        <f>IFERROR(VLOOKUP($G2249,'Breakdown Log'!$B$3:$E$940,2,FALSE),0)</f>
        <v>0</v>
      </c>
      <c r="O2249" s="2">
        <f>IFERROR(VLOOKUP($G2249,'Breakdown Log'!$B$3:$E$940,3,FALSE),0)</f>
        <v>0</v>
      </c>
      <c r="P2249" s="2">
        <f t="shared" si="211"/>
        <v>215</v>
      </c>
      <c r="Q2249" s="2">
        <f t="shared" si="212"/>
        <v>365</v>
      </c>
      <c r="R2249" s="38">
        <f t="shared" si="213"/>
        <v>1.6610958904109587</v>
      </c>
      <c r="S2249" s="76">
        <f t="shared" si="214"/>
        <v>2.82</v>
      </c>
      <c r="T2249" s="38">
        <f>2.82/365*N2249+'Breakdown Log'!$H$28*P2249</f>
        <v>0</v>
      </c>
      <c r="U2249" s="78">
        <f>2.82/365*O2249+'Breakdown Log'!$H$28*Q2249</f>
        <v>0</v>
      </c>
    </row>
    <row r="2250" spans="2:21" ht="14.4" customHeight="1" x14ac:dyDescent="0.4">
      <c r="B2250" s="30">
        <f t="shared" si="215"/>
        <v>2249</v>
      </c>
      <c r="C2250" s="2" t="s">
        <v>151</v>
      </c>
      <c r="D2250" s="2" t="s">
        <v>152</v>
      </c>
      <c r="E2250" s="2">
        <v>1125</v>
      </c>
      <c r="F2250" s="2" t="s">
        <v>1934</v>
      </c>
      <c r="G2250" s="2">
        <v>2580</v>
      </c>
      <c r="H2250" s="2">
        <v>9</v>
      </c>
      <c r="I2250" s="2" t="s">
        <v>1941</v>
      </c>
      <c r="J2250" s="31">
        <v>42866</v>
      </c>
      <c r="K2250" s="31">
        <v>44347</v>
      </c>
      <c r="L2250" s="31">
        <v>44926</v>
      </c>
      <c r="M2250" s="2">
        <f t="shared" si="210"/>
        <v>580</v>
      </c>
      <c r="N2250" s="2">
        <f>IFERROR(VLOOKUP($G2250,'Breakdown Log'!$B$3:$E$940,2,FALSE),0)</f>
        <v>0</v>
      </c>
      <c r="O2250" s="2">
        <f>IFERROR(VLOOKUP($G2250,'Breakdown Log'!$B$3:$E$940,3,FALSE),0)</f>
        <v>0</v>
      </c>
      <c r="P2250" s="2">
        <f t="shared" si="211"/>
        <v>215</v>
      </c>
      <c r="Q2250" s="2">
        <f t="shared" si="212"/>
        <v>365</v>
      </c>
      <c r="R2250" s="38">
        <f t="shared" si="213"/>
        <v>1.6610958904109587</v>
      </c>
      <c r="S2250" s="76">
        <f t="shared" si="214"/>
        <v>2.82</v>
      </c>
      <c r="T2250" s="38">
        <f>2.82/365*N2250+'Breakdown Log'!$H$28*P2250</f>
        <v>0</v>
      </c>
      <c r="U2250" s="78">
        <f>2.82/365*O2250+'Breakdown Log'!$H$28*Q2250</f>
        <v>0</v>
      </c>
    </row>
    <row r="2251" spans="2:21" ht="14.4" customHeight="1" x14ac:dyDescent="0.4">
      <c r="B2251" s="30">
        <f t="shared" si="215"/>
        <v>2250</v>
      </c>
      <c r="C2251" s="2" t="s">
        <v>151</v>
      </c>
      <c r="D2251" s="2" t="s">
        <v>152</v>
      </c>
      <c r="E2251" s="2">
        <v>1125</v>
      </c>
      <c r="F2251" s="2" t="s">
        <v>1934</v>
      </c>
      <c r="G2251" s="2">
        <v>2581</v>
      </c>
      <c r="H2251" s="2">
        <v>10</v>
      </c>
      <c r="I2251" s="2" t="s">
        <v>1942</v>
      </c>
      <c r="J2251" s="31">
        <v>42598</v>
      </c>
      <c r="K2251" s="31">
        <v>44347</v>
      </c>
      <c r="L2251" s="31">
        <v>44926</v>
      </c>
      <c r="M2251" s="2">
        <f t="shared" si="210"/>
        <v>580</v>
      </c>
      <c r="N2251" s="2">
        <f>IFERROR(VLOOKUP($G2251,'Breakdown Log'!$B$3:$E$940,2,FALSE),0)</f>
        <v>0</v>
      </c>
      <c r="O2251" s="2">
        <f>IFERROR(VLOOKUP($G2251,'Breakdown Log'!$B$3:$E$940,3,FALSE),0)</f>
        <v>0</v>
      </c>
      <c r="P2251" s="2">
        <f t="shared" si="211"/>
        <v>215</v>
      </c>
      <c r="Q2251" s="2">
        <f t="shared" si="212"/>
        <v>365</v>
      </c>
      <c r="R2251" s="38">
        <f t="shared" si="213"/>
        <v>1.6610958904109587</v>
      </c>
      <c r="S2251" s="76">
        <f t="shared" si="214"/>
        <v>2.82</v>
      </c>
      <c r="T2251" s="38">
        <f>2.82/365*N2251+'Breakdown Log'!$H$28*P2251</f>
        <v>0</v>
      </c>
      <c r="U2251" s="78">
        <f>2.82/365*O2251+'Breakdown Log'!$H$28*Q2251</f>
        <v>0</v>
      </c>
    </row>
    <row r="2252" spans="2:21" ht="14.4" customHeight="1" x14ac:dyDescent="0.4">
      <c r="B2252" s="30">
        <f t="shared" si="215"/>
        <v>2251</v>
      </c>
      <c r="C2252" s="2" t="s">
        <v>151</v>
      </c>
      <c r="D2252" s="2" t="s">
        <v>152</v>
      </c>
      <c r="E2252" s="2">
        <v>1082</v>
      </c>
      <c r="F2252" s="2" t="s">
        <v>152</v>
      </c>
      <c r="G2252" s="2">
        <v>2582</v>
      </c>
      <c r="H2252" s="2">
        <v>46</v>
      </c>
      <c r="I2252" s="2" t="s">
        <v>1943</v>
      </c>
      <c r="J2252" s="31">
        <v>42747</v>
      </c>
      <c r="K2252" s="31">
        <v>44347</v>
      </c>
      <c r="L2252" s="31">
        <v>44926</v>
      </c>
      <c r="M2252" s="2">
        <f t="shared" si="210"/>
        <v>580</v>
      </c>
      <c r="N2252" s="2">
        <f>IFERROR(VLOOKUP($G2252,'Breakdown Log'!$B$3:$E$940,2,FALSE),0)</f>
        <v>215</v>
      </c>
      <c r="O2252" s="2">
        <f>IFERROR(VLOOKUP($G2252,'Breakdown Log'!$B$3:$E$940,3,FALSE),0)</f>
        <v>365</v>
      </c>
      <c r="P2252" s="2">
        <f t="shared" si="211"/>
        <v>0</v>
      </c>
      <c r="Q2252" s="2">
        <f t="shared" si="212"/>
        <v>0</v>
      </c>
      <c r="R2252" s="38">
        <f t="shared" si="213"/>
        <v>1.6610958904109587</v>
      </c>
      <c r="S2252" s="76">
        <f t="shared" si="214"/>
        <v>2.82</v>
      </c>
      <c r="T2252" s="38">
        <f>2.82/365*N2252+'Breakdown Log'!$H$28*P2252</f>
        <v>1.6610958904109587</v>
      </c>
      <c r="U2252" s="78">
        <f>2.82/365*O2252+'Breakdown Log'!$H$28*Q2252</f>
        <v>2.82</v>
      </c>
    </row>
    <row r="2253" spans="2:21" ht="14.4" customHeight="1" x14ac:dyDescent="0.4">
      <c r="B2253" s="30">
        <f t="shared" si="215"/>
        <v>2252</v>
      </c>
      <c r="C2253" s="2" t="s">
        <v>151</v>
      </c>
      <c r="D2253" s="2" t="s">
        <v>152</v>
      </c>
      <c r="E2253" s="2">
        <v>1125</v>
      </c>
      <c r="F2253" s="2" t="s">
        <v>1934</v>
      </c>
      <c r="G2253" s="2">
        <v>2583</v>
      </c>
      <c r="H2253" s="2">
        <v>12</v>
      </c>
      <c r="I2253" s="2" t="s">
        <v>1944</v>
      </c>
      <c r="J2253" s="31">
        <v>42623</v>
      </c>
      <c r="K2253" s="31">
        <v>44347</v>
      </c>
      <c r="L2253" s="31">
        <v>44926</v>
      </c>
      <c r="M2253" s="2">
        <f t="shared" si="210"/>
        <v>580</v>
      </c>
      <c r="N2253" s="2">
        <f>IFERROR(VLOOKUP($G2253,'Breakdown Log'!$B$3:$E$940,2,FALSE),0)</f>
        <v>0</v>
      </c>
      <c r="O2253" s="2">
        <f>IFERROR(VLOOKUP($G2253,'Breakdown Log'!$B$3:$E$940,3,FALSE),0)</f>
        <v>0</v>
      </c>
      <c r="P2253" s="2">
        <f t="shared" si="211"/>
        <v>215</v>
      </c>
      <c r="Q2253" s="2">
        <f t="shared" si="212"/>
        <v>365</v>
      </c>
      <c r="R2253" s="38">
        <f t="shared" si="213"/>
        <v>1.6610958904109587</v>
      </c>
      <c r="S2253" s="76">
        <f t="shared" si="214"/>
        <v>2.82</v>
      </c>
      <c r="T2253" s="38">
        <f>2.82/365*N2253+'Breakdown Log'!$H$28*P2253</f>
        <v>0</v>
      </c>
      <c r="U2253" s="78">
        <f>2.82/365*O2253+'Breakdown Log'!$H$28*Q2253</f>
        <v>0</v>
      </c>
    </row>
    <row r="2254" spans="2:21" ht="14.4" customHeight="1" x14ac:dyDescent="0.4">
      <c r="B2254" s="30">
        <f t="shared" si="215"/>
        <v>2253</v>
      </c>
      <c r="C2254" s="2" t="s">
        <v>151</v>
      </c>
      <c r="D2254" s="2" t="s">
        <v>152</v>
      </c>
      <c r="E2254" s="2">
        <v>1125</v>
      </c>
      <c r="F2254" s="2" t="s">
        <v>1934</v>
      </c>
      <c r="G2254" s="2">
        <v>2584</v>
      </c>
      <c r="H2254" s="2">
        <v>13</v>
      </c>
      <c r="I2254" s="2" t="s">
        <v>1945</v>
      </c>
      <c r="J2254" s="31">
        <v>42654</v>
      </c>
      <c r="K2254" s="31">
        <v>44347</v>
      </c>
      <c r="L2254" s="31">
        <v>44926</v>
      </c>
      <c r="M2254" s="2">
        <f t="shared" si="210"/>
        <v>580</v>
      </c>
      <c r="N2254" s="2">
        <f>IFERROR(VLOOKUP($G2254,'Breakdown Log'!$B$3:$E$940,2,FALSE),0)</f>
        <v>0</v>
      </c>
      <c r="O2254" s="2">
        <f>IFERROR(VLOOKUP($G2254,'Breakdown Log'!$B$3:$E$940,3,FALSE),0)</f>
        <v>0</v>
      </c>
      <c r="P2254" s="2">
        <f t="shared" si="211"/>
        <v>215</v>
      </c>
      <c r="Q2254" s="2">
        <f t="shared" si="212"/>
        <v>365</v>
      </c>
      <c r="R2254" s="38">
        <f t="shared" si="213"/>
        <v>1.6610958904109587</v>
      </c>
      <c r="S2254" s="76">
        <f t="shared" si="214"/>
        <v>2.82</v>
      </c>
      <c r="T2254" s="38">
        <f>2.82/365*N2254+'Breakdown Log'!$H$28*P2254</f>
        <v>0</v>
      </c>
      <c r="U2254" s="78">
        <f>2.82/365*O2254+'Breakdown Log'!$H$28*Q2254</f>
        <v>0</v>
      </c>
    </row>
    <row r="2255" spans="2:21" ht="14.4" customHeight="1" x14ac:dyDescent="0.4">
      <c r="B2255" s="30">
        <f t="shared" si="215"/>
        <v>2254</v>
      </c>
      <c r="C2255" s="2" t="s">
        <v>151</v>
      </c>
      <c r="D2255" s="2" t="s">
        <v>152</v>
      </c>
      <c r="E2255" s="2">
        <v>1125</v>
      </c>
      <c r="F2255" s="2" t="s">
        <v>1934</v>
      </c>
      <c r="G2255" s="2">
        <v>2585</v>
      </c>
      <c r="H2255" s="2">
        <v>14</v>
      </c>
      <c r="I2255" s="2" t="s">
        <v>1946</v>
      </c>
      <c r="J2255" s="31">
        <v>42623</v>
      </c>
      <c r="K2255" s="31">
        <v>44347</v>
      </c>
      <c r="L2255" s="31">
        <v>44926</v>
      </c>
      <c r="M2255" s="2">
        <f t="shared" si="210"/>
        <v>580</v>
      </c>
      <c r="N2255" s="2">
        <f>IFERROR(VLOOKUP($G2255,'Breakdown Log'!$B$3:$E$940,2,FALSE),0)</f>
        <v>0</v>
      </c>
      <c r="O2255" s="2">
        <f>IFERROR(VLOOKUP($G2255,'Breakdown Log'!$B$3:$E$940,3,FALSE),0)</f>
        <v>0</v>
      </c>
      <c r="P2255" s="2">
        <f t="shared" si="211"/>
        <v>215</v>
      </c>
      <c r="Q2255" s="2">
        <f t="shared" si="212"/>
        <v>365</v>
      </c>
      <c r="R2255" s="38">
        <f t="shared" si="213"/>
        <v>1.6610958904109587</v>
      </c>
      <c r="S2255" s="76">
        <f t="shared" si="214"/>
        <v>2.82</v>
      </c>
      <c r="T2255" s="38">
        <f>2.82/365*N2255+'Breakdown Log'!$H$28*P2255</f>
        <v>0</v>
      </c>
      <c r="U2255" s="78">
        <f>2.82/365*O2255+'Breakdown Log'!$H$28*Q2255</f>
        <v>0</v>
      </c>
    </row>
    <row r="2256" spans="2:21" ht="14.4" customHeight="1" x14ac:dyDescent="0.4">
      <c r="B2256" s="30">
        <f t="shared" si="215"/>
        <v>2255</v>
      </c>
      <c r="C2256" s="2" t="s">
        <v>151</v>
      </c>
      <c r="D2256" s="2" t="s">
        <v>152</v>
      </c>
      <c r="E2256" s="2">
        <v>1125</v>
      </c>
      <c r="F2256" s="2" t="s">
        <v>1934</v>
      </c>
      <c r="G2256" s="2">
        <v>2586</v>
      </c>
      <c r="H2256" s="2">
        <v>15</v>
      </c>
      <c r="I2256" s="2" t="s">
        <v>1947</v>
      </c>
      <c r="J2256" s="31">
        <v>42518</v>
      </c>
      <c r="K2256" s="31">
        <v>44347</v>
      </c>
      <c r="L2256" s="31">
        <v>44926</v>
      </c>
      <c r="M2256" s="2">
        <f t="shared" si="210"/>
        <v>580</v>
      </c>
      <c r="N2256" s="2">
        <f>IFERROR(VLOOKUP($G2256,'Breakdown Log'!$B$3:$E$940,2,FALSE),0)</f>
        <v>0</v>
      </c>
      <c r="O2256" s="2">
        <f>IFERROR(VLOOKUP($G2256,'Breakdown Log'!$B$3:$E$940,3,FALSE),0)</f>
        <v>0</v>
      </c>
      <c r="P2256" s="2">
        <f t="shared" si="211"/>
        <v>215</v>
      </c>
      <c r="Q2256" s="2">
        <f t="shared" si="212"/>
        <v>365</v>
      </c>
      <c r="R2256" s="38">
        <f t="shared" si="213"/>
        <v>1.6610958904109587</v>
      </c>
      <c r="S2256" s="76">
        <f t="shared" si="214"/>
        <v>2.82</v>
      </c>
      <c r="T2256" s="38">
        <f>2.82/365*N2256+'Breakdown Log'!$H$28*P2256</f>
        <v>0</v>
      </c>
      <c r="U2256" s="78">
        <f>2.82/365*O2256+'Breakdown Log'!$H$28*Q2256</f>
        <v>0</v>
      </c>
    </row>
    <row r="2257" spans="2:21" ht="14.4" customHeight="1" x14ac:dyDescent="0.4">
      <c r="B2257" s="30">
        <f t="shared" si="215"/>
        <v>2256</v>
      </c>
      <c r="C2257" s="2" t="s">
        <v>151</v>
      </c>
      <c r="D2257" s="2" t="s">
        <v>152</v>
      </c>
      <c r="E2257" s="2">
        <v>1125</v>
      </c>
      <c r="F2257" s="2" t="s">
        <v>1934</v>
      </c>
      <c r="G2257" s="2">
        <v>2587</v>
      </c>
      <c r="H2257" s="2">
        <v>16</v>
      </c>
      <c r="I2257" s="2" t="s">
        <v>1948</v>
      </c>
      <c r="J2257" s="31">
        <v>42623</v>
      </c>
      <c r="K2257" s="31">
        <v>44347</v>
      </c>
      <c r="L2257" s="31">
        <v>44926</v>
      </c>
      <c r="M2257" s="2">
        <f t="shared" si="210"/>
        <v>580</v>
      </c>
      <c r="N2257" s="2">
        <f>IFERROR(VLOOKUP($G2257,'Breakdown Log'!$B$3:$E$940,2,FALSE),0)</f>
        <v>0</v>
      </c>
      <c r="O2257" s="2">
        <f>IFERROR(VLOOKUP($G2257,'Breakdown Log'!$B$3:$E$940,3,FALSE),0)</f>
        <v>0</v>
      </c>
      <c r="P2257" s="2">
        <f t="shared" si="211"/>
        <v>215</v>
      </c>
      <c r="Q2257" s="2">
        <f t="shared" si="212"/>
        <v>365</v>
      </c>
      <c r="R2257" s="38">
        <f t="shared" si="213"/>
        <v>1.6610958904109587</v>
      </c>
      <c r="S2257" s="76">
        <f t="shared" si="214"/>
        <v>2.82</v>
      </c>
      <c r="T2257" s="38">
        <f>2.82/365*N2257+'Breakdown Log'!$H$28*P2257</f>
        <v>0</v>
      </c>
      <c r="U2257" s="78">
        <f>2.82/365*O2257+'Breakdown Log'!$H$28*Q2257</f>
        <v>0</v>
      </c>
    </row>
    <row r="2258" spans="2:21" ht="14.4" customHeight="1" x14ac:dyDescent="0.4">
      <c r="B2258" s="30">
        <f t="shared" si="215"/>
        <v>2257</v>
      </c>
      <c r="C2258" s="2" t="s">
        <v>151</v>
      </c>
      <c r="D2258" s="2" t="s">
        <v>152</v>
      </c>
      <c r="E2258" s="2">
        <v>1125</v>
      </c>
      <c r="F2258" s="2" t="s">
        <v>1934</v>
      </c>
      <c r="G2258" s="2">
        <v>2588</v>
      </c>
      <c r="H2258" s="2">
        <v>17</v>
      </c>
      <c r="I2258" s="2" t="s">
        <v>1949</v>
      </c>
      <c r="J2258" s="31">
        <v>42654</v>
      </c>
      <c r="K2258" s="31">
        <v>44347</v>
      </c>
      <c r="L2258" s="31">
        <v>44926</v>
      </c>
      <c r="M2258" s="2">
        <f t="shared" si="210"/>
        <v>580</v>
      </c>
      <c r="N2258" s="2">
        <f>IFERROR(VLOOKUP($G2258,'Breakdown Log'!$B$3:$E$940,2,FALSE),0)</f>
        <v>0</v>
      </c>
      <c r="O2258" s="2">
        <f>IFERROR(VLOOKUP($G2258,'Breakdown Log'!$B$3:$E$940,3,FALSE),0)</f>
        <v>0</v>
      </c>
      <c r="P2258" s="2">
        <f t="shared" si="211"/>
        <v>215</v>
      </c>
      <c r="Q2258" s="2">
        <f t="shared" si="212"/>
        <v>365</v>
      </c>
      <c r="R2258" s="38">
        <f t="shared" si="213"/>
        <v>1.6610958904109587</v>
      </c>
      <c r="S2258" s="76">
        <f t="shared" si="214"/>
        <v>2.82</v>
      </c>
      <c r="T2258" s="38">
        <f>2.82/365*N2258+'Breakdown Log'!$H$28*P2258</f>
        <v>0</v>
      </c>
      <c r="U2258" s="78">
        <f>2.82/365*O2258+'Breakdown Log'!$H$28*Q2258</f>
        <v>0</v>
      </c>
    </row>
    <row r="2259" spans="2:21" ht="14.4" customHeight="1" x14ac:dyDescent="0.4">
      <c r="B2259" s="30">
        <f t="shared" si="215"/>
        <v>2258</v>
      </c>
      <c r="C2259" s="2" t="s">
        <v>151</v>
      </c>
      <c r="D2259" s="2" t="s">
        <v>152</v>
      </c>
      <c r="E2259" s="2">
        <v>1125</v>
      </c>
      <c r="F2259" s="2" t="s">
        <v>1934</v>
      </c>
      <c r="G2259" s="2">
        <v>2589</v>
      </c>
      <c r="H2259" s="2">
        <v>18</v>
      </c>
      <c r="I2259" s="2" t="s">
        <v>1950</v>
      </c>
      <c r="J2259" s="31">
        <v>42598</v>
      </c>
      <c r="K2259" s="31">
        <v>44347</v>
      </c>
      <c r="L2259" s="31">
        <v>44926</v>
      </c>
      <c r="M2259" s="2">
        <f t="shared" si="210"/>
        <v>580</v>
      </c>
      <c r="N2259" s="2">
        <f>IFERROR(VLOOKUP($G2259,'Breakdown Log'!$B$3:$E$940,2,FALSE),0)</f>
        <v>0</v>
      </c>
      <c r="O2259" s="2">
        <f>IFERROR(VLOOKUP($G2259,'Breakdown Log'!$B$3:$E$940,3,FALSE),0)</f>
        <v>0</v>
      </c>
      <c r="P2259" s="2">
        <f t="shared" si="211"/>
        <v>215</v>
      </c>
      <c r="Q2259" s="2">
        <f t="shared" si="212"/>
        <v>365</v>
      </c>
      <c r="R2259" s="38">
        <f t="shared" si="213"/>
        <v>1.6610958904109587</v>
      </c>
      <c r="S2259" s="76">
        <f t="shared" si="214"/>
        <v>2.82</v>
      </c>
      <c r="T2259" s="38">
        <f>2.82/365*N2259+'Breakdown Log'!$H$28*P2259</f>
        <v>0</v>
      </c>
      <c r="U2259" s="78">
        <f>2.82/365*O2259+'Breakdown Log'!$H$28*Q2259</f>
        <v>0</v>
      </c>
    </row>
    <row r="2260" spans="2:21" ht="14.4" customHeight="1" x14ac:dyDescent="0.4">
      <c r="B2260" s="30">
        <f t="shared" si="215"/>
        <v>2259</v>
      </c>
      <c r="C2260" s="2" t="s">
        <v>151</v>
      </c>
      <c r="D2260" s="2" t="s">
        <v>152</v>
      </c>
      <c r="E2260" s="2">
        <v>1125</v>
      </c>
      <c r="F2260" s="2" t="s">
        <v>1934</v>
      </c>
      <c r="G2260" s="2">
        <v>2590</v>
      </c>
      <c r="H2260" s="2">
        <v>19</v>
      </c>
      <c r="I2260" s="2" t="s">
        <v>1951</v>
      </c>
      <c r="J2260" s="31">
        <v>42598</v>
      </c>
      <c r="K2260" s="31">
        <v>44347</v>
      </c>
      <c r="L2260" s="31">
        <v>44926</v>
      </c>
      <c r="M2260" s="2">
        <f t="shared" si="210"/>
        <v>580</v>
      </c>
      <c r="N2260" s="2">
        <f>IFERROR(VLOOKUP($G2260,'Breakdown Log'!$B$3:$E$940,2,FALSE),0)</f>
        <v>215</v>
      </c>
      <c r="O2260" s="2">
        <f>IFERROR(VLOOKUP($G2260,'Breakdown Log'!$B$3:$E$940,3,FALSE),0)</f>
        <v>365</v>
      </c>
      <c r="P2260" s="2">
        <f t="shared" si="211"/>
        <v>0</v>
      </c>
      <c r="Q2260" s="2">
        <f t="shared" si="212"/>
        <v>0</v>
      </c>
      <c r="R2260" s="38">
        <f t="shared" si="213"/>
        <v>1.6610958904109587</v>
      </c>
      <c r="S2260" s="76">
        <f t="shared" si="214"/>
        <v>2.82</v>
      </c>
      <c r="T2260" s="38">
        <f>2.82/365*N2260+'Breakdown Log'!$H$28*P2260</f>
        <v>1.6610958904109587</v>
      </c>
      <c r="U2260" s="78">
        <f>2.82/365*O2260+'Breakdown Log'!$H$28*Q2260</f>
        <v>2.82</v>
      </c>
    </row>
    <row r="2261" spans="2:21" ht="14.4" customHeight="1" x14ac:dyDescent="0.4">
      <c r="B2261" s="30">
        <f t="shared" si="215"/>
        <v>2260</v>
      </c>
      <c r="C2261" s="2" t="s">
        <v>151</v>
      </c>
      <c r="D2261" s="2" t="s">
        <v>152</v>
      </c>
      <c r="E2261" s="2">
        <v>1125</v>
      </c>
      <c r="F2261" s="2" t="s">
        <v>1934</v>
      </c>
      <c r="G2261" s="2">
        <v>2591</v>
      </c>
      <c r="H2261" s="2">
        <v>20</v>
      </c>
      <c r="I2261" s="2" t="s">
        <v>1952</v>
      </c>
      <c r="J2261" s="31">
        <v>42654</v>
      </c>
      <c r="K2261" s="31">
        <v>44347</v>
      </c>
      <c r="L2261" s="31">
        <v>44926</v>
      </c>
      <c r="M2261" s="2">
        <f t="shared" si="210"/>
        <v>580</v>
      </c>
      <c r="N2261" s="2">
        <f>IFERROR(VLOOKUP($G2261,'Breakdown Log'!$B$3:$E$940,2,FALSE),0)</f>
        <v>215</v>
      </c>
      <c r="O2261" s="2">
        <f>IFERROR(VLOOKUP($G2261,'Breakdown Log'!$B$3:$E$940,3,FALSE),0)</f>
        <v>365</v>
      </c>
      <c r="P2261" s="2">
        <f t="shared" si="211"/>
        <v>0</v>
      </c>
      <c r="Q2261" s="2">
        <f t="shared" si="212"/>
        <v>0</v>
      </c>
      <c r="R2261" s="38">
        <f t="shared" si="213"/>
        <v>1.6610958904109587</v>
      </c>
      <c r="S2261" s="76">
        <f t="shared" si="214"/>
        <v>2.82</v>
      </c>
      <c r="T2261" s="38">
        <f>2.82/365*N2261+'Breakdown Log'!$H$28*P2261</f>
        <v>1.6610958904109587</v>
      </c>
      <c r="U2261" s="78">
        <f>2.82/365*O2261+'Breakdown Log'!$H$28*Q2261</f>
        <v>2.82</v>
      </c>
    </row>
    <row r="2262" spans="2:21" ht="14.4" customHeight="1" x14ac:dyDescent="0.4">
      <c r="B2262" s="30">
        <f t="shared" si="215"/>
        <v>2261</v>
      </c>
      <c r="C2262" s="2" t="s">
        <v>151</v>
      </c>
      <c r="D2262" s="2" t="s">
        <v>152</v>
      </c>
      <c r="E2262" s="2">
        <v>1125</v>
      </c>
      <c r="F2262" s="2" t="s">
        <v>1934</v>
      </c>
      <c r="G2262" s="2">
        <v>2592</v>
      </c>
      <c r="H2262" s="2">
        <v>21</v>
      </c>
      <c r="I2262" s="2" t="s">
        <v>1953</v>
      </c>
      <c r="J2262" s="31">
        <v>42623</v>
      </c>
      <c r="K2262" s="31">
        <v>44347</v>
      </c>
      <c r="L2262" s="31">
        <v>44926</v>
      </c>
      <c r="M2262" s="2">
        <f t="shared" si="210"/>
        <v>580</v>
      </c>
      <c r="N2262" s="2">
        <f>IFERROR(VLOOKUP($G2262,'Breakdown Log'!$B$3:$E$940,2,FALSE),0)</f>
        <v>215</v>
      </c>
      <c r="O2262" s="2">
        <f>IFERROR(VLOOKUP($G2262,'Breakdown Log'!$B$3:$E$940,3,FALSE),0)</f>
        <v>365</v>
      </c>
      <c r="P2262" s="2">
        <f t="shared" si="211"/>
        <v>0</v>
      </c>
      <c r="Q2262" s="2">
        <f t="shared" si="212"/>
        <v>0</v>
      </c>
      <c r="R2262" s="38">
        <f t="shared" si="213"/>
        <v>1.6610958904109587</v>
      </c>
      <c r="S2262" s="76">
        <f t="shared" si="214"/>
        <v>2.82</v>
      </c>
      <c r="T2262" s="38">
        <f>2.82/365*N2262+'Breakdown Log'!$H$28*P2262</f>
        <v>1.6610958904109587</v>
      </c>
      <c r="U2262" s="78">
        <f>2.82/365*O2262+'Breakdown Log'!$H$28*Q2262</f>
        <v>2.82</v>
      </c>
    </row>
    <row r="2263" spans="2:21" ht="14.4" customHeight="1" x14ac:dyDescent="0.4">
      <c r="B2263" s="30">
        <f t="shared" si="215"/>
        <v>2262</v>
      </c>
      <c r="C2263" s="2" t="s">
        <v>151</v>
      </c>
      <c r="D2263" s="2" t="s">
        <v>152</v>
      </c>
      <c r="E2263" s="2">
        <v>1125</v>
      </c>
      <c r="F2263" s="2" t="s">
        <v>1934</v>
      </c>
      <c r="G2263" s="2">
        <v>2593</v>
      </c>
      <c r="H2263" s="2">
        <v>22</v>
      </c>
      <c r="I2263" s="2" t="s">
        <v>1954</v>
      </c>
      <c r="J2263" s="31">
        <v>42598</v>
      </c>
      <c r="K2263" s="31">
        <v>44347</v>
      </c>
      <c r="L2263" s="31">
        <v>44926</v>
      </c>
      <c r="M2263" s="2">
        <f t="shared" si="210"/>
        <v>580</v>
      </c>
      <c r="N2263" s="2">
        <f>IFERROR(VLOOKUP($G2263,'Breakdown Log'!$B$3:$E$940,2,FALSE),0)</f>
        <v>215</v>
      </c>
      <c r="O2263" s="2">
        <f>IFERROR(VLOOKUP($G2263,'Breakdown Log'!$B$3:$E$940,3,FALSE),0)</f>
        <v>365</v>
      </c>
      <c r="P2263" s="2">
        <f t="shared" si="211"/>
        <v>0</v>
      </c>
      <c r="Q2263" s="2">
        <f t="shared" si="212"/>
        <v>0</v>
      </c>
      <c r="R2263" s="38">
        <f t="shared" si="213"/>
        <v>1.6610958904109587</v>
      </c>
      <c r="S2263" s="76">
        <f t="shared" si="214"/>
        <v>2.82</v>
      </c>
      <c r="T2263" s="38">
        <f>2.82/365*N2263+'Breakdown Log'!$H$28*P2263</f>
        <v>1.6610958904109587</v>
      </c>
      <c r="U2263" s="78">
        <f>2.82/365*O2263+'Breakdown Log'!$H$28*Q2263</f>
        <v>2.82</v>
      </c>
    </row>
    <row r="2264" spans="2:21" ht="14.4" customHeight="1" x14ac:dyDescent="0.4">
      <c r="B2264" s="30">
        <f t="shared" si="215"/>
        <v>2263</v>
      </c>
      <c r="C2264" s="2" t="s">
        <v>151</v>
      </c>
      <c r="D2264" s="2" t="s">
        <v>152</v>
      </c>
      <c r="E2264" s="2">
        <v>1125</v>
      </c>
      <c r="F2264" s="2" t="s">
        <v>1934</v>
      </c>
      <c r="G2264" s="2">
        <v>2594</v>
      </c>
      <c r="H2264" s="2">
        <v>23</v>
      </c>
      <c r="I2264" s="2" t="s">
        <v>1955</v>
      </c>
      <c r="J2264" s="31">
        <v>42654</v>
      </c>
      <c r="K2264" s="31">
        <v>44347</v>
      </c>
      <c r="L2264" s="31">
        <v>44926</v>
      </c>
      <c r="M2264" s="2">
        <f t="shared" si="210"/>
        <v>580</v>
      </c>
      <c r="N2264" s="2">
        <f>IFERROR(VLOOKUP($G2264,'Breakdown Log'!$B$3:$E$940,2,FALSE),0)</f>
        <v>215</v>
      </c>
      <c r="O2264" s="2">
        <f>IFERROR(VLOOKUP($G2264,'Breakdown Log'!$B$3:$E$940,3,FALSE),0)</f>
        <v>365</v>
      </c>
      <c r="P2264" s="2">
        <f t="shared" si="211"/>
        <v>0</v>
      </c>
      <c r="Q2264" s="2">
        <f t="shared" si="212"/>
        <v>0</v>
      </c>
      <c r="R2264" s="38">
        <f t="shared" si="213"/>
        <v>1.6610958904109587</v>
      </c>
      <c r="S2264" s="76">
        <f t="shared" si="214"/>
        <v>2.82</v>
      </c>
      <c r="T2264" s="38">
        <f>2.82/365*N2264+'Breakdown Log'!$H$28*P2264</f>
        <v>1.6610958904109587</v>
      </c>
      <c r="U2264" s="78">
        <f>2.82/365*O2264+'Breakdown Log'!$H$28*Q2264</f>
        <v>2.82</v>
      </c>
    </row>
    <row r="2265" spans="2:21" ht="14.4" customHeight="1" x14ac:dyDescent="0.4">
      <c r="B2265" s="30">
        <f t="shared" si="215"/>
        <v>2264</v>
      </c>
      <c r="C2265" s="2" t="s">
        <v>151</v>
      </c>
      <c r="D2265" s="2" t="s">
        <v>152</v>
      </c>
      <c r="E2265" s="2">
        <v>1082</v>
      </c>
      <c r="F2265" s="2" t="s">
        <v>152</v>
      </c>
      <c r="G2265" s="2">
        <v>2595</v>
      </c>
      <c r="H2265" s="2">
        <v>35</v>
      </c>
      <c r="I2265" s="2" t="s">
        <v>1601</v>
      </c>
      <c r="J2265" s="31">
        <v>42623</v>
      </c>
      <c r="K2265" s="31">
        <v>44347</v>
      </c>
      <c r="L2265" s="31">
        <v>44926</v>
      </c>
      <c r="M2265" s="2">
        <f t="shared" si="210"/>
        <v>580</v>
      </c>
      <c r="N2265" s="2">
        <f>IFERROR(VLOOKUP($G2265,'Breakdown Log'!$B$3:$E$940,2,FALSE),0)</f>
        <v>0</v>
      </c>
      <c r="O2265" s="2">
        <f>IFERROR(VLOOKUP($G2265,'Breakdown Log'!$B$3:$E$940,3,FALSE),0)</f>
        <v>0</v>
      </c>
      <c r="P2265" s="2">
        <f t="shared" si="211"/>
        <v>215</v>
      </c>
      <c r="Q2265" s="2">
        <f t="shared" si="212"/>
        <v>365</v>
      </c>
      <c r="R2265" s="38">
        <f t="shared" si="213"/>
        <v>1.6610958904109587</v>
      </c>
      <c r="S2265" s="76">
        <f t="shared" si="214"/>
        <v>2.82</v>
      </c>
      <c r="T2265" s="38">
        <f>2.82/365*N2265+'Breakdown Log'!$H$28*P2265</f>
        <v>0</v>
      </c>
      <c r="U2265" s="78">
        <f>2.82/365*O2265+'Breakdown Log'!$H$28*Q2265</f>
        <v>0</v>
      </c>
    </row>
    <row r="2266" spans="2:21" ht="14.4" customHeight="1" x14ac:dyDescent="0.4">
      <c r="B2266" s="30">
        <f t="shared" si="215"/>
        <v>2265</v>
      </c>
      <c r="C2266" s="2" t="s">
        <v>151</v>
      </c>
      <c r="D2266" s="2" t="s">
        <v>152</v>
      </c>
      <c r="E2266" s="2">
        <v>1082</v>
      </c>
      <c r="F2266" s="2" t="s">
        <v>152</v>
      </c>
      <c r="G2266" s="2">
        <v>2596</v>
      </c>
      <c r="H2266" s="2">
        <v>36</v>
      </c>
      <c r="I2266" s="2" t="s">
        <v>1956</v>
      </c>
      <c r="J2266" s="31">
        <v>42690</v>
      </c>
      <c r="K2266" s="31">
        <v>44347</v>
      </c>
      <c r="L2266" s="31">
        <v>44926</v>
      </c>
      <c r="M2266" s="2">
        <f t="shared" si="210"/>
        <v>580</v>
      </c>
      <c r="N2266" s="2">
        <f>IFERROR(VLOOKUP($G2266,'Breakdown Log'!$B$3:$E$940,2,FALSE),0)</f>
        <v>0</v>
      </c>
      <c r="O2266" s="2">
        <f>IFERROR(VLOOKUP($G2266,'Breakdown Log'!$B$3:$E$940,3,FALSE),0)</f>
        <v>0</v>
      </c>
      <c r="P2266" s="2">
        <f t="shared" si="211"/>
        <v>215</v>
      </c>
      <c r="Q2266" s="2">
        <f t="shared" si="212"/>
        <v>365</v>
      </c>
      <c r="R2266" s="38">
        <f t="shared" si="213"/>
        <v>1.6610958904109587</v>
      </c>
      <c r="S2266" s="76">
        <f t="shared" si="214"/>
        <v>2.82</v>
      </c>
      <c r="T2266" s="38">
        <f>2.82/365*N2266+'Breakdown Log'!$H$28*P2266</f>
        <v>0</v>
      </c>
      <c r="U2266" s="78">
        <f>2.82/365*O2266+'Breakdown Log'!$H$28*Q2266</f>
        <v>0</v>
      </c>
    </row>
    <row r="2267" spans="2:21" ht="14.4" customHeight="1" x14ac:dyDescent="0.4">
      <c r="B2267" s="30">
        <f t="shared" si="215"/>
        <v>2266</v>
      </c>
      <c r="C2267" s="2" t="s">
        <v>151</v>
      </c>
      <c r="D2267" s="2" t="s">
        <v>152</v>
      </c>
      <c r="E2267" s="2">
        <v>1082</v>
      </c>
      <c r="F2267" s="2" t="s">
        <v>152</v>
      </c>
      <c r="G2267" s="2">
        <v>2597</v>
      </c>
      <c r="H2267" s="2">
        <v>37</v>
      </c>
      <c r="I2267" s="2" t="s">
        <v>1957</v>
      </c>
      <c r="J2267" s="31">
        <v>42739</v>
      </c>
      <c r="K2267" s="31">
        <v>44347</v>
      </c>
      <c r="L2267" s="31">
        <v>44926</v>
      </c>
      <c r="M2267" s="2">
        <f t="shared" si="210"/>
        <v>580</v>
      </c>
      <c r="N2267" s="2">
        <f>IFERROR(VLOOKUP($G2267,'Breakdown Log'!$B$3:$E$940,2,FALSE),0)</f>
        <v>215</v>
      </c>
      <c r="O2267" s="2">
        <f>IFERROR(VLOOKUP($G2267,'Breakdown Log'!$B$3:$E$940,3,FALSE),0)</f>
        <v>365</v>
      </c>
      <c r="P2267" s="2">
        <f t="shared" si="211"/>
        <v>0</v>
      </c>
      <c r="Q2267" s="2">
        <f t="shared" si="212"/>
        <v>0</v>
      </c>
      <c r="R2267" s="38">
        <f t="shared" si="213"/>
        <v>1.6610958904109587</v>
      </c>
      <c r="S2267" s="76">
        <f t="shared" si="214"/>
        <v>2.82</v>
      </c>
      <c r="T2267" s="38">
        <f>2.82/365*N2267+'Breakdown Log'!$H$28*P2267</f>
        <v>1.6610958904109587</v>
      </c>
      <c r="U2267" s="78">
        <f>2.82/365*O2267+'Breakdown Log'!$H$28*Q2267</f>
        <v>2.82</v>
      </c>
    </row>
    <row r="2268" spans="2:21" ht="14.4" customHeight="1" x14ac:dyDescent="0.4">
      <c r="B2268" s="30">
        <f t="shared" si="215"/>
        <v>2267</v>
      </c>
      <c r="C2268" s="2" t="s">
        <v>151</v>
      </c>
      <c r="D2268" s="2" t="s">
        <v>152</v>
      </c>
      <c r="E2268" s="2">
        <v>1082</v>
      </c>
      <c r="F2268" s="2" t="s">
        <v>152</v>
      </c>
      <c r="G2268" s="2">
        <v>2598</v>
      </c>
      <c r="H2268" s="2">
        <v>38</v>
      </c>
      <c r="I2268" s="2" t="s">
        <v>1958</v>
      </c>
      <c r="J2268" s="31">
        <v>42581</v>
      </c>
      <c r="K2268" s="31">
        <v>44347</v>
      </c>
      <c r="L2268" s="31">
        <v>44926</v>
      </c>
      <c r="M2268" s="2">
        <f t="shared" si="210"/>
        <v>580</v>
      </c>
      <c r="N2268" s="2">
        <f>IFERROR(VLOOKUP($G2268,'Breakdown Log'!$B$3:$E$940,2,FALSE),0)</f>
        <v>0</v>
      </c>
      <c r="O2268" s="2">
        <f>IFERROR(VLOOKUP($G2268,'Breakdown Log'!$B$3:$E$940,3,FALSE),0)</f>
        <v>0</v>
      </c>
      <c r="P2268" s="2">
        <f t="shared" si="211"/>
        <v>215</v>
      </c>
      <c r="Q2268" s="2">
        <f t="shared" si="212"/>
        <v>365</v>
      </c>
      <c r="R2268" s="38">
        <f t="shared" si="213"/>
        <v>1.6610958904109587</v>
      </c>
      <c r="S2268" s="76">
        <f t="shared" si="214"/>
        <v>2.82</v>
      </c>
      <c r="T2268" s="38">
        <f>2.82/365*N2268+'Breakdown Log'!$H$28*P2268</f>
        <v>0</v>
      </c>
      <c r="U2268" s="78">
        <f>2.82/365*O2268+'Breakdown Log'!$H$28*Q2268</f>
        <v>0</v>
      </c>
    </row>
    <row r="2269" spans="2:21" ht="14.4" customHeight="1" x14ac:dyDescent="0.4">
      <c r="B2269" s="30">
        <f t="shared" si="215"/>
        <v>2268</v>
      </c>
      <c r="C2269" s="2" t="s">
        <v>151</v>
      </c>
      <c r="D2269" s="2" t="s">
        <v>152</v>
      </c>
      <c r="E2269" s="2">
        <v>1082</v>
      </c>
      <c r="F2269" s="2" t="s">
        <v>152</v>
      </c>
      <c r="G2269" s="2">
        <v>2599</v>
      </c>
      <c r="H2269" s="2">
        <v>39</v>
      </c>
      <c r="I2269" s="2" t="s">
        <v>1959</v>
      </c>
      <c r="J2269" s="31">
        <v>42581</v>
      </c>
      <c r="K2269" s="31">
        <v>44347</v>
      </c>
      <c r="L2269" s="31">
        <v>44926</v>
      </c>
      <c r="M2269" s="2">
        <f t="shared" si="210"/>
        <v>580</v>
      </c>
      <c r="N2269" s="2">
        <f>IFERROR(VLOOKUP($G2269,'Breakdown Log'!$B$3:$E$940,2,FALSE),0)</f>
        <v>215</v>
      </c>
      <c r="O2269" s="2">
        <f>IFERROR(VLOOKUP($G2269,'Breakdown Log'!$B$3:$E$940,3,FALSE),0)</f>
        <v>365</v>
      </c>
      <c r="P2269" s="2">
        <f t="shared" si="211"/>
        <v>0</v>
      </c>
      <c r="Q2269" s="2">
        <f t="shared" si="212"/>
        <v>0</v>
      </c>
      <c r="R2269" s="38">
        <f t="shared" si="213"/>
        <v>1.6610958904109587</v>
      </c>
      <c r="S2269" s="76">
        <f t="shared" si="214"/>
        <v>2.82</v>
      </c>
      <c r="T2269" s="38">
        <f>2.82/365*N2269+'Breakdown Log'!$H$28*P2269</f>
        <v>1.6610958904109587</v>
      </c>
      <c r="U2269" s="78">
        <f>2.82/365*O2269+'Breakdown Log'!$H$28*Q2269</f>
        <v>2.82</v>
      </c>
    </row>
    <row r="2270" spans="2:21" ht="14.4" customHeight="1" x14ac:dyDescent="0.4">
      <c r="B2270" s="30">
        <f t="shared" si="215"/>
        <v>2269</v>
      </c>
      <c r="C2270" s="2" t="s">
        <v>151</v>
      </c>
      <c r="D2270" s="2" t="s">
        <v>152</v>
      </c>
      <c r="E2270" s="2">
        <v>1082</v>
      </c>
      <c r="F2270" s="2" t="s">
        <v>152</v>
      </c>
      <c r="G2270" s="2">
        <v>2600</v>
      </c>
      <c r="H2270" s="2">
        <v>40</v>
      </c>
      <c r="I2270" s="2" t="s">
        <v>1960</v>
      </c>
      <c r="J2270" s="31">
        <v>42598</v>
      </c>
      <c r="K2270" s="31">
        <v>44347</v>
      </c>
      <c r="L2270" s="31">
        <v>44926</v>
      </c>
      <c r="M2270" s="2">
        <f t="shared" si="210"/>
        <v>580</v>
      </c>
      <c r="N2270" s="2">
        <f>IFERROR(VLOOKUP($G2270,'Breakdown Log'!$B$3:$E$940,2,FALSE),0)</f>
        <v>0</v>
      </c>
      <c r="O2270" s="2">
        <f>IFERROR(VLOOKUP($G2270,'Breakdown Log'!$B$3:$E$940,3,FALSE),0)</f>
        <v>0</v>
      </c>
      <c r="P2270" s="2">
        <f t="shared" si="211"/>
        <v>215</v>
      </c>
      <c r="Q2270" s="2">
        <f t="shared" si="212"/>
        <v>365</v>
      </c>
      <c r="R2270" s="38">
        <f t="shared" si="213"/>
        <v>1.6610958904109587</v>
      </c>
      <c r="S2270" s="76">
        <f t="shared" si="214"/>
        <v>2.82</v>
      </c>
      <c r="T2270" s="38">
        <f>2.82/365*N2270+'Breakdown Log'!$H$28*P2270</f>
        <v>0</v>
      </c>
      <c r="U2270" s="78">
        <f>2.82/365*O2270+'Breakdown Log'!$H$28*Q2270</f>
        <v>0</v>
      </c>
    </row>
    <row r="2271" spans="2:21" ht="14.4" customHeight="1" x14ac:dyDescent="0.4">
      <c r="B2271" s="30">
        <f t="shared" si="215"/>
        <v>2270</v>
      </c>
      <c r="C2271" s="2" t="s">
        <v>151</v>
      </c>
      <c r="D2271" s="2" t="s">
        <v>152</v>
      </c>
      <c r="E2271" s="2">
        <v>1082</v>
      </c>
      <c r="F2271" s="2" t="s">
        <v>152</v>
      </c>
      <c r="G2271" s="2">
        <v>2601</v>
      </c>
      <c r="H2271" s="2">
        <v>41</v>
      </c>
      <c r="I2271" s="2" t="s">
        <v>1961</v>
      </c>
      <c r="J2271" s="31">
        <v>42598</v>
      </c>
      <c r="K2271" s="31">
        <v>44347</v>
      </c>
      <c r="L2271" s="31">
        <v>44926</v>
      </c>
      <c r="M2271" s="2">
        <f t="shared" si="210"/>
        <v>580</v>
      </c>
      <c r="N2271" s="2">
        <f>IFERROR(VLOOKUP($G2271,'Breakdown Log'!$B$3:$E$940,2,FALSE),0)</f>
        <v>215</v>
      </c>
      <c r="O2271" s="2">
        <f>IFERROR(VLOOKUP($G2271,'Breakdown Log'!$B$3:$E$940,3,FALSE),0)</f>
        <v>365</v>
      </c>
      <c r="P2271" s="2">
        <f t="shared" si="211"/>
        <v>0</v>
      </c>
      <c r="Q2271" s="2">
        <f t="shared" si="212"/>
        <v>0</v>
      </c>
      <c r="R2271" s="38">
        <f t="shared" si="213"/>
        <v>1.6610958904109587</v>
      </c>
      <c r="S2271" s="76">
        <f t="shared" si="214"/>
        <v>2.82</v>
      </c>
      <c r="T2271" s="38">
        <f>2.82/365*N2271+'Breakdown Log'!$H$28*P2271</f>
        <v>1.6610958904109587</v>
      </c>
      <c r="U2271" s="78">
        <f>2.82/365*O2271+'Breakdown Log'!$H$28*Q2271</f>
        <v>2.82</v>
      </c>
    </row>
    <row r="2272" spans="2:21" ht="14.4" customHeight="1" x14ac:dyDescent="0.4">
      <c r="B2272" s="30">
        <f t="shared" si="215"/>
        <v>2271</v>
      </c>
      <c r="C2272" s="2" t="s">
        <v>151</v>
      </c>
      <c r="D2272" s="2" t="s">
        <v>152</v>
      </c>
      <c r="E2272" s="2">
        <v>1082</v>
      </c>
      <c r="F2272" s="2" t="s">
        <v>152</v>
      </c>
      <c r="G2272" s="2">
        <v>2602</v>
      </c>
      <c r="H2272" s="2">
        <v>42</v>
      </c>
      <c r="I2272" s="2" t="s">
        <v>1962</v>
      </c>
      <c r="J2272" s="31">
        <v>42697</v>
      </c>
      <c r="K2272" s="31">
        <v>44347</v>
      </c>
      <c r="L2272" s="31">
        <v>44926</v>
      </c>
      <c r="M2272" s="2">
        <f t="shared" si="210"/>
        <v>580</v>
      </c>
      <c r="N2272" s="2">
        <f>IFERROR(VLOOKUP($G2272,'Breakdown Log'!$B$3:$E$940,2,FALSE),0)</f>
        <v>215</v>
      </c>
      <c r="O2272" s="2">
        <f>IFERROR(VLOOKUP($G2272,'Breakdown Log'!$B$3:$E$940,3,FALSE),0)</f>
        <v>365</v>
      </c>
      <c r="P2272" s="2">
        <f t="shared" si="211"/>
        <v>0</v>
      </c>
      <c r="Q2272" s="2">
        <f t="shared" si="212"/>
        <v>0</v>
      </c>
      <c r="R2272" s="38">
        <f t="shared" si="213"/>
        <v>1.6610958904109587</v>
      </c>
      <c r="S2272" s="76">
        <f t="shared" si="214"/>
        <v>2.82</v>
      </c>
      <c r="T2272" s="38">
        <f>2.82/365*N2272+'Breakdown Log'!$H$28*P2272</f>
        <v>1.6610958904109587</v>
      </c>
      <c r="U2272" s="78">
        <f>2.82/365*O2272+'Breakdown Log'!$H$28*Q2272</f>
        <v>2.82</v>
      </c>
    </row>
    <row r="2273" spans="2:21" ht="14.4" customHeight="1" x14ac:dyDescent="0.4">
      <c r="B2273" s="30">
        <f t="shared" si="215"/>
        <v>2272</v>
      </c>
      <c r="C2273" s="2" t="s">
        <v>151</v>
      </c>
      <c r="D2273" s="2" t="s">
        <v>152</v>
      </c>
      <c r="E2273" s="2">
        <v>1082</v>
      </c>
      <c r="F2273" s="2" t="s">
        <v>152</v>
      </c>
      <c r="G2273" s="2">
        <v>2603</v>
      </c>
      <c r="H2273" s="2">
        <v>43</v>
      </c>
      <c r="I2273" s="2" t="s">
        <v>1963</v>
      </c>
      <c r="J2273" s="31">
        <v>42907</v>
      </c>
      <c r="K2273" s="31">
        <v>44347</v>
      </c>
      <c r="L2273" s="31">
        <v>44926</v>
      </c>
      <c r="M2273" s="2">
        <f t="shared" si="210"/>
        <v>580</v>
      </c>
      <c r="N2273" s="2">
        <f>IFERROR(VLOOKUP($G2273,'Breakdown Log'!$B$3:$E$940,2,FALSE),0)</f>
        <v>215</v>
      </c>
      <c r="O2273" s="2">
        <f>IFERROR(VLOOKUP($G2273,'Breakdown Log'!$B$3:$E$940,3,FALSE),0)</f>
        <v>365</v>
      </c>
      <c r="P2273" s="2">
        <f t="shared" si="211"/>
        <v>0</v>
      </c>
      <c r="Q2273" s="2">
        <f t="shared" si="212"/>
        <v>0</v>
      </c>
      <c r="R2273" s="38">
        <f t="shared" si="213"/>
        <v>1.6610958904109587</v>
      </c>
      <c r="S2273" s="76">
        <f t="shared" si="214"/>
        <v>2.82</v>
      </c>
      <c r="T2273" s="38">
        <f>2.82/365*N2273+'Breakdown Log'!$H$28*P2273</f>
        <v>1.6610958904109587</v>
      </c>
      <c r="U2273" s="78">
        <f>2.82/365*O2273+'Breakdown Log'!$H$28*Q2273</f>
        <v>2.82</v>
      </c>
    </row>
    <row r="2274" spans="2:21" ht="14.4" customHeight="1" x14ac:dyDescent="0.4">
      <c r="B2274" s="30">
        <f t="shared" si="215"/>
        <v>2273</v>
      </c>
      <c r="C2274" s="2" t="s">
        <v>151</v>
      </c>
      <c r="D2274" s="2" t="s">
        <v>152</v>
      </c>
      <c r="E2274" s="2">
        <v>1082</v>
      </c>
      <c r="F2274" s="2" t="s">
        <v>152</v>
      </c>
      <c r="G2274" s="2">
        <v>2604</v>
      </c>
      <c r="H2274" s="2">
        <v>44</v>
      </c>
      <c r="I2274" s="2" t="s">
        <v>1964</v>
      </c>
      <c r="J2274" s="31">
        <v>42739</v>
      </c>
      <c r="K2274" s="31">
        <v>44347</v>
      </c>
      <c r="L2274" s="31">
        <v>44926</v>
      </c>
      <c r="M2274" s="2">
        <f t="shared" si="210"/>
        <v>580</v>
      </c>
      <c r="N2274" s="2">
        <f>IFERROR(VLOOKUP($G2274,'Breakdown Log'!$B$3:$E$940,2,FALSE),0)</f>
        <v>0</v>
      </c>
      <c r="O2274" s="2">
        <f>IFERROR(VLOOKUP($G2274,'Breakdown Log'!$B$3:$E$940,3,FALSE),0)</f>
        <v>0</v>
      </c>
      <c r="P2274" s="2">
        <f t="shared" si="211"/>
        <v>215</v>
      </c>
      <c r="Q2274" s="2">
        <f t="shared" si="212"/>
        <v>365</v>
      </c>
      <c r="R2274" s="38">
        <f t="shared" si="213"/>
        <v>1.6610958904109587</v>
      </c>
      <c r="S2274" s="76">
        <f t="shared" si="214"/>
        <v>2.82</v>
      </c>
      <c r="T2274" s="38">
        <f>2.82/365*N2274+'Breakdown Log'!$H$28*P2274</f>
        <v>0</v>
      </c>
      <c r="U2274" s="78">
        <f>2.82/365*O2274+'Breakdown Log'!$H$28*Q2274</f>
        <v>0</v>
      </c>
    </row>
    <row r="2275" spans="2:21" ht="14.4" customHeight="1" x14ac:dyDescent="0.4">
      <c r="B2275" s="30">
        <f t="shared" si="215"/>
        <v>2274</v>
      </c>
      <c r="C2275" s="2" t="s">
        <v>151</v>
      </c>
      <c r="D2275" s="2" t="s">
        <v>152</v>
      </c>
      <c r="E2275" s="2">
        <v>1082</v>
      </c>
      <c r="F2275" s="2" t="s">
        <v>152</v>
      </c>
      <c r="G2275" s="2">
        <v>2605</v>
      </c>
      <c r="H2275" s="2">
        <v>45</v>
      </c>
      <c r="I2275" s="2" t="s">
        <v>550</v>
      </c>
      <c r="J2275" s="31">
        <v>42740</v>
      </c>
      <c r="K2275" s="31">
        <v>44347</v>
      </c>
      <c r="L2275" s="31">
        <v>44926</v>
      </c>
      <c r="M2275" s="2">
        <f t="shared" si="210"/>
        <v>580</v>
      </c>
      <c r="N2275" s="2">
        <f>IFERROR(VLOOKUP($G2275,'Breakdown Log'!$B$3:$E$940,2,FALSE),0)</f>
        <v>0</v>
      </c>
      <c r="O2275" s="2">
        <f>IFERROR(VLOOKUP($G2275,'Breakdown Log'!$B$3:$E$940,3,FALSE),0)</f>
        <v>0</v>
      </c>
      <c r="P2275" s="2">
        <f t="shared" si="211"/>
        <v>215</v>
      </c>
      <c r="Q2275" s="2">
        <f t="shared" si="212"/>
        <v>365</v>
      </c>
      <c r="R2275" s="38">
        <f t="shared" si="213"/>
        <v>1.6610958904109587</v>
      </c>
      <c r="S2275" s="76">
        <f t="shared" si="214"/>
        <v>2.82</v>
      </c>
      <c r="T2275" s="38">
        <f>2.82/365*N2275+'Breakdown Log'!$H$28*P2275</f>
        <v>0</v>
      </c>
      <c r="U2275" s="78">
        <f>2.82/365*O2275+'Breakdown Log'!$H$28*Q2275</f>
        <v>0</v>
      </c>
    </row>
    <row r="2276" spans="2:21" ht="14.4" customHeight="1" x14ac:dyDescent="0.4">
      <c r="B2276" s="30">
        <f t="shared" si="215"/>
        <v>2275</v>
      </c>
      <c r="C2276" s="2" t="s">
        <v>287</v>
      </c>
      <c r="D2276" s="2" t="s">
        <v>1788</v>
      </c>
      <c r="E2276" s="2">
        <v>1002</v>
      </c>
      <c r="F2276" s="2" t="s">
        <v>1788</v>
      </c>
      <c r="G2276" s="2">
        <v>2606</v>
      </c>
      <c r="H2276" s="2">
        <v>27</v>
      </c>
      <c r="I2276" s="2" t="s">
        <v>1965</v>
      </c>
      <c r="J2276" s="31">
        <v>42554</v>
      </c>
      <c r="K2276" s="31">
        <v>44347</v>
      </c>
      <c r="L2276" s="31">
        <v>44926</v>
      </c>
      <c r="M2276" s="2">
        <f t="shared" si="210"/>
        <v>580</v>
      </c>
      <c r="N2276" s="2">
        <f>IFERROR(VLOOKUP($G2276,'Breakdown Log'!$B$3:$E$940,2,FALSE),0)</f>
        <v>0</v>
      </c>
      <c r="O2276" s="2">
        <f>IFERROR(VLOOKUP($G2276,'Breakdown Log'!$B$3:$E$940,3,FALSE),0)</f>
        <v>0</v>
      </c>
      <c r="P2276" s="2">
        <f t="shared" si="211"/>
        <v>215</v>
      </c>
      <c r="Q2276" s="2">
        <f t="shared" si="212"/>
        <v>365</v>
      </c>
      <c r="R2276" s="38">
        <f t="shared" si="213"/>
        <v>1.6610958904109587</v>
      </c>
      <c r="S2276" s="76">
        <f t="shared" si="214"/>
        <v>2.82</v>
      </c>
      <c r="T2276" s="38">
        <f>2.82/365*N2276+'Breakdown Log'!$H$28*P2276</f>
        <v>0</v>
      </c>
      <c r="U2276" s="78">
        <f>2.82/365*O2276+'Breakdown Log'!$H$28*Q2276</f>
        <v>0</v>
      </c>
    </row>
    <row r="2277" spans="2:21" ht="14.4" customHeight="1" x14ac:dyDescent="0.4">
      <c r="B2277" s="30">
        <f t="shared" si="215"/>
        <v>2276</v>
      </c>
      <c r="C2277" s="2" t="s">
        <v>287</v>
      </c>
      <c r="D2277" s="2" t="s">
        <v>1788</v>
      </c>
      <c r="E2277" s="2">
        <v>1002</v>
      </c>
      <c r="F2277" s="2" t="s">
        <v>1788</v>
      </c>
      <c r="G2277" s="2">
        <v>2607</v>
      </c>
      <c r="H2277" s="2">
        <v>28</v>
      </c>
      <c r="I2277" s="2" t="s">
        <v>1966</v>
      </c>
      <c r="J2277" s="31">
        <v>42554</v>
      </c>
      <c r="K2277" s="31">
        <v>44347</v>
      </c>
      <c r="L2277" s="31">
        <v>44926</v>
      </c>
      <c r="M2277" s="2">
        <f t="shared" si="210"/>
        <v>580</v>
      </c>
      <c r="N2277" s="2">
        <f>IFERROR(VLOOKUP($G2277,'Breakdown Log'!$B$3:$E$940,2,FALSE),0)</f>
        <v>0</v>
      </c>
      <c r="O2277" s="2">
        <f>IFERROR(VLOOKUP($G2277,'Breakdown Log'!$B$3:$E$940,3,FALSE),0)</f>
        <v>0</v>
      </c>
      <c r="P2277" s="2">
        <f t="shared" si="211"/>
        <v>215</v>
      </c>
      <c r="Q2277" s="2">
        <f t="shared" si="212"/>
        <v>365</v>
      </c>
      <c r="R2277" s="38">
        <f t="shared" si="213"/>
        <v>1.6610958904109587</v>
      </c>
      <c r="S2277" s="76">
        <f t="shared" si="214"/>
        <v>2.82</v>
      </c>
      <c r="T2277" s="38">
        <f>2.82/365*N2277+'Breakdown Log'!$H$28*P2277</f>
        <v>0</v>
      </c>
      <c r="U2277" s="78">
        <f>2.82/365*O2277+'Breakdown Log'!$H$28*Q2277</f>
        <v>0</v>
      </c>
    </row>
    <row r="2278" spans="2:21" ht="14.4" customHeight="1" x14ac:dyDescent="0.4">
      <c r="B2278" s="30">
        <f t="shared" si="215"/>
        <v>2277</v>
      </c>
      <c r="C2278" s="2" t="s">
        <v>287</v>
      </c>
      <c r="D2278" s="2" t="s">
        <v>623</v>
      </c>
      <c r="E2278" s="2">
        <v>989</v>
      </c>
      <c r="F2278" s="2" t="s">
        <v>623</v>
      </c>
      <c r="G2278" s="2">
        <v>2608</v>
      </c>
      <c r="H2278" s="2">
        <v>82</v>
      </c>
      <c r="I2278" s="2" t="s">
        <v>1967</v>
      </c>
      <c r="J2278" s="31">
        <v>42598</v>
      </c>
      <c r="K2278" s="31">
        <v>44347</v>
      </c>
      <c r="L2278" s="31">
        <v>44926</v>
      </c>
      <c r="M2278" s="2">
        <f t="shared" si="210"/>
        <v>580</v>
      </c>
      <c r="N2278" s="2">
        <f>IFERROR(VLOOKUP($G2278,'Breakdown Log'!$B$3:$E$940,2,FALSE),0)</f>
        <v>0</v>
      </c>
      <c r="O2278" s="2">
        <f>IFERROR(VLOOKUP($G2278,'Breakdown Log'!$B$3:$E$940,3,FALSE),0)</f>
        <v>0</v>
      </c>
      <c r="P2278" s="2">
        <f t="shared" si="211"/>
        <v>215</v>
      </c>
      <c r="Q2278" s="2">
        <f t="shared" si="212"/>
        <v>365</v>
      </c>
      <c r="R2278" s="38">
        <f t="shared" si="213"/>
        <v>1.6610958904109587</v>
      </c>
      <c r="S2278" s="76">
        <f t="shared" si="214"/>
        <v>2.82</v>
      </c>
      <c r="T2278" s="38">
        <f>2.82/365*N2278+'Breakdown Log'!$H$28*P2278</f>
        <v>0</v>
      </c>
      <c r="U2278" s="78">
        <f>2.82/365*O2278+'Breakdown Log'!$H$28*Q2278</f>
        <v>0</v>
      </c>
    </row>
    <row r="2279" spans="2:21" ht="14.4" customHeight="1" x14ac:dyDescent="0.4">
      <c r="B2279" s="30">
        <f t="shared" si="215"/>
        <v>2278</v>
      </c>
      <c r="C2279" s="2" t="s">
        <v>287</v>
      </c>
      <c r="D2279" s="2" t="s">
        <v>1788</v>
      </c>
      <c r="E2279" s="2">
        <v>1002</v>
      </c>
      <c r="F2279" s="2" t="s">
        <v>1788</v>
      </c>
      <c r="G2279" s="2">
        <v>2609</v>
      </c>
      <c r="H2279" s="2">
        <v>30</v>
      </c>
      <c r="I2279" s="2" t="s">
        <v>1968</v>
      </c>
      <c r="J2279" s="31">
        <v>42554</v>
      </c>
      <c r="K2279" s="31">
        <v>44347</v>
      </c>
      <c r="L2279" s="31">
        <v>44926</v>
      </c>
      <c r="M2279" s="2">
        <f t="shared" si="210"/>
        <v>580</v>
      </c>
      <c r="N2279" s="2">
        <f>IFERROR(VLOOKUP($G2279,'Breakdown Log'!$B$3:$E$940,2,FALSE),0)</f>
        <v>0</v>
      </c>
      <c r="O2279" s="2">
        <f>IFERROR(VLOOKUP($G2279,'Breakdown Log'!$B$3:$E$940,3,FALSE),0)</f>
        <v>0</v>
      </c>
      <c r="P2279" s="2">
        <f t="shared" si="211"/>
        <v>215</v>
      </c>
      <c r="Q2279" s="2">
        <f t="shared" si="212"/>
        <v>365</v>
      </c>
      <c r="R2279" s="38">
        <f t="shared" si="213"/>
        <v>1.6610958904109587</v>
      </c>
      <c r="S2279" s="76">
        <f t="shared" si="214"/>
        <v>2.82</v>
      </c>
      <c r="T2279" s="38">
        <f>2.82/365*N2279+'Breakdown Log'!$H$28*P2279</f>
        <v>0</v>
      </c>
      <c r="U2279" s="78">
        <f>2.82/365*O2279+'Breakdown Log'!$H$28*Q2279</f>
        <v>0</v>
      </c>
    </row>
    <row r="2280" spans="2:21" ht="14.4" customHeight="1" x14ac:dyDescent="0.4">
      <c r="B2280" s="30">
        <f t="shared" si="215"/>
        <v>2279</v>
      </c>
      <c r="C2280" s="2" t="s">
        <v>287</v>
      </c>
      <c r="D2280" s="2" t="s">
        <v>623</v>
      </c>
      <c r="E2280" s="2">
        <v>989</v>
      </c>
      <c r="F2280" s="2" t="s">
        <v>623</v>
      </c>
      <c r="G2280" s="2">
        <v>2610</v>
      </c>
      <c r="H2280" s="2">
        <v>59</v>
      </c>
      <c r="I2280" s="2" t="s">
        <v>6</v>
      </c>
      <c r="J2280" s="31">
        <v>42585</v>
      </c>
      <c r="K2280" s="31">
        <v>44347</v>
      </c>
      <c r="L2280" s="31">
        <v>44926</v>
      </c>
      <c r="M2280" s="2">
        <f t="shared" si="210"/>
        <v>580</v>
      </c>
      <c r="N2280" s="2">
        <f>IFERROR(VLOOKUP($G2280,'Breakdown Log'!$B$3:$E$940,2,FALSE),0)</f>
        <v>0</v>
      </c>
      <c r="O2280" s="2">
        <f>IFERROR(VLOOKUP($G2280,'Breakdown Log'!$B$3:$E$940,3,FALSE),0)</f>
        <v>0</v>
      </c>
      <c r="P2280" s="2">
        <f t="shared" si="211"/>
        <v>215</v>
      </c>
      <c r="Q2280" s="2">
        <f t="shared" si="212"/>
        <v>365</v>
      </c>
      <c r="R2280" s="38">
        <f t="shared" si="213"/>
        <v>1.6610958904109587</v>
      </c>
      <c r="S2280" s="76">
        <f t="shared" si="214"/>
        <v>2.82</v>
      </c>
      <c r="T2280" s="38">
        <f>2.82/365*N2280+'Breakdown Log'!$H$28*P2280</f>
        <v>0</v>
      </c>
      <c r="U2280" s="78">
        <f>2.82/365*O2280+'Breakdown Log'!$H$28*Q2280</f>
        <v>0</v>
      </c>
    </row>
    <row r="2281" spans="2:21" ht="14.4" customHeight="1" x14ac:dyDescent="0.4">
      <c r="B2281" s="30">
        <f t="shared" si="215"/>
        <v>2280</v>
      </c>
      <c r="C2281" s="2" t="s">
        <v>287</v>
      </c>
      <c r="D2281" s="2" t="s">
        <v>623</v>
      </c>
      <c r="E2281" s="2">
        <v>989</v>
      </c>
      <c r="F2281" s="2" t="s">
        <v>623</v>
      </c>
      <c r="G2281" s="2">
        <v>2611</v>
      </c>
      <c r="H2281" s="2">
        <v>60</v>
      </c>
      <c r="I2281" s="2" t="s">
        <v>1969</v>
      </c>
      <c r="J2281" s="31">
        <v>42585</v>
      </c>
      <c r="K2281" s="31">
        <v>44347</v>
      </c>
      <c r="L2281" s="31">
        <v>44926</v>
      </c>
      <c r="M2281" s="2">
        <f t="shared" si="210"/>
        <v>580</v>
      </c>
      <c r="N2281" s="2">
        <f>IFERROR(VLOOKUP($G2281,'Breakdown Log'!$B$3:$E$940,2,FALSE),0)</f>
        <v>0</v>
      </c>
      <c r="O2281" s="2">
        <f>IFERROR(VLOOKUP($G2281,'Breakdown Log'!$B$3:$E$940,3,FALSE),0)</f>
        <v>0</v>
      </c>
      <c r="P2281" s="2">
        <f t="shared" si="211"/>
        <v>215</v>
      </c>
      <c r="Q2281" s="2">
        <f t="shared" si="212"/>
        <v>365</v>
      </c>
      <c r="R2281" s="38">
        <f t="shared" si="213"/>
        <v>1.6610958904109587</v>
      </c>
      <c r="S2281" s="76">
        <f t="shared" si="214"/>
        <v>2.82</v>
      </c>
      <c r="T2281" s="38">
        <f>2.82/365*N2281+'Breakdown Log'!$H$28*P2281</f>
        <v>0</v>
      </c>
      <c r="U2281" s="78">
        <f>2.82/365*O2281+'Breakdown Log'!$H$28*Q2281</f>
        <v>0</v>
      </c>
    </row>
    <row r="2282" spans="2:21" ht="14.4" customHeight="1" x14ac:dyDescent="0.4">
      <c r="B2282" s="30">
        <f t="shared" si="215"/>
        <v>2281</v>
      </c>
      <c r="C2282" s="2" t="s">
        <v>287</v>
      </c>
      <c r="D2282" s="2" t="s">
        <v>623</v>
      </c>
      <c r="E2282" s="2">
        <v>989</v>
      </c>
      <c r="F2282" s="2" t="s">
        <v>623</v>
      </c>
      <c r="G2282" s="2">
        <v>2612</v>
      </c>
      <c r="H2282" s="2">
        <v>61</v>
      </c>
      <c r="I2282" s="2" t="s">
        <v>1970</v>
      </c>
      <c r="J2282" s="31">
        <v>42585</v>
      </c>
      <c r="K2282" s="31">
        <v>44347</v>
      </c>
      <c r="L2282" s="31">
        <v>44926</v>
      </c>
      <c r="M2282" s="2">
        <f t="shared" si="210"/>
        <v>580</v>
      </c>
      <c r="N2282" s="2">
        <f>IFERROR(VLOOKUP($G2282,'Breakdown Log'!$B$3:$E$940,2,FALSE),0)</f>
        <v>0</v>
      </c>
      <c r="O2282" s="2">
        <f>IFERROR(VLOOKUP($G2282,'Breakdown Log'!$B$3:$E$940,3,FALSE),0)</f>
        <v>0</v>
      </c>
      <c r="P2282" s="2">
        <f t="shared" si="211"/>
        <v>215</v>
      </c>
      <c r="Q2282" s="2">
        <f t="shared" si="212"/>
        <v>365</v>
      </c>
      <c r="R2282" s="38">
        <f t="shared" si="213"/>
        <v>1.6610958904109587</v>
      </c>
      <c r="S2282" s="76">
        <f t="shared" si="214"/>
        <v>2.82</v>
      </c>
      <c r="T2282" s="38">
        <f>2.82/365*N2282+'Breakdown Log'!$H$28*P2282</f>
        <v>0</v>
      </c>
      <c r="U2282" s="78">
        <f>2.82/365*O2282+'Breakdown Log'!$H$28*Q2282</f>
        <v>0</v>
      </c>
    </row>
    <row r="2283" spans="2:21" ht="14.4" customHeight="1" x14ac:dyDescent="0.4">
      <c r="B2283" s="30">
        <f t="shared" si="215"/>
        <v>2282</v>
      </c>
      <c r="C2283" s="2" t="s">
        <v>287</v>
      </c>
      <c r="D2283" s="2" t="s">
        <v>623</v>
      </c>
      <c r="E2283" s="2">
        <v>989</v>
      </c>
      <c r="F2283" s="2" t="s">
        <v>623</v>
      </c>
      <c r="G2283" s="2">
        <v>2613</v>
      </c>
      <c r="H2283" s="2">
        <v>62</v>
      </c>
      <c r="I2283" s="2" t="s">
        <v>1971</v>
      </c>
      <c r="J2283" s="31">
        <v>42928</v>
      </c>
      <c r="K2283" s="31">
        <v>44347</v>
      </c>
      <c r="L2283" s="31">
        <v>44926</v>
      </c>
      <c r="M2283" s="2">
        <f t="shared" si="210"/>
        <v>580</v>
      </c>
      <c r="N2283" s="2">
        <f>IFERROR(VLOOKUP($G2283,'Breakdown Log'!$B$3:$E$940,2,FALSE),0)</f>
        <v>0</v>
      </c>
      <c r="O2283" s="2">
        <f>IFERROR(VLOOKUP($G2283,'Breakdown Log'!$B$3:$E$940,3,FALSE),0)</f>
        <v>0</v>
      </c>
      <c r="P2283" s="2">
        <f t="shared" si="211"/>
        <v>215</v>
      </c>
      <c r="Q2283" s="2">
        <f t="shared" si="212"/>
        <v>365</v>
      </c>
      <c r="R2283" s="38">
        <f t="shared" si="213"/>
        <v>1.6610958904109587</v>
      </c>
      <c r="S2283" s="76">
        <f t="shared" si="214"/>
        <v>2.82</v>
      </c>
      <c r="T2283" s="38">
        <f>2.82/365*N2283+'Breakdown Log'!$H$28*P2283</f>
        <v>0</v>
      </c>
      <c r="U2283" s="78">
        <f>2.82/365*O2283+'Breakdown Log'!$H$28*Q2283</f>
        <v>0</v>
      </c>
    </row>
    <row r="2284" spans="2:21" ht="14.4" customHeight="1" x14ac:dyDescent="0.4">
      <c r="B2284" s="30">
        <f t="shared" si="215"/>
        <v>2283</v>
      </c>
      <c r="C2284" s="2" t="s">
        <v>287</v>
      </c>
      <c r="D2284" s="2" t="s">
        <v>623</v>
      </c>
      <c r="E2284" s="2">
        <v>989</v>
      </c>
      <c r="F2284" s="2" t="s">
        <v>623</v>
      </c>
      <c r="G2284" s="2">
        <v>2614</v>
      </c>
      <c r="H2284" s="2">
        <v>63</v>
      </c>
      <c r="I2284" s="2" t="s">
        <v>1972</v>
      </c>
      <c r="J2284" s="31">
        <v>42907</v>
      </c>
      <c r="K2284" s="31">
        <v>44347</v>
      </c>
      <c r="L2284" s="31">
        <v>44926</v>
      </c>
      <c r="M2284" s="2">
        <f t="shared" si="210"/>
        <v>580</v>
      </c>
      <c r="N2284" s="2">
        <f>IFERROR(VLOOKUP($G2284,'Breakdown Log'!$B$3:$E$940,2,FALSE),0)</f>
        <v>0</v>
      </c>
      <c r="O2284" s="2">
        <f>IFERROR(VLOOKUP($G2284,'Breakdown Log'!$B$3:$E$940,3,FALSE),0)</f>
        <v>0</v>
      </c>
      <c r="P2284" s="2">
        <f t="shared" si="211"/>
        <v>215</v>
      </c>
      <c r="Q2284" s="2">
        <f t="shared" si="212"/>
        <v>365</v>
      </c>
      <c r="R2284" s="38">
        <f t="shared" si="213"/>
        <v>1.6610958904109587</v>
      </c>
      <c r="S2284" s="76">
        <f t="shared" si="214"/>
        <v>2.82</v>
      </c>
      <c r="T2284" s="38">
        <f>2.82/365*N2284+'Breakdown Log'!$H$28*P2284</f>
        <v>0</v>
      </c>
      <c r="U2284" s="78">
        <f>2.82/365*O2284+'Breakdown Log'!$H$28*Q2284</f>
        <v>0</v>
      </c>
    </row>
    <row r="2285" spans="2:21" ht="14.4" customHeight="1" x14ac:dyDescent="0.4">
      <c r="B2285" s="30">
        <f t="shared" si="215"/>
        <v>2284</v>
      </c>
      <c r="C2285" s="2" t="s">
        <v>287</v>
      </c>
      <c r="D2285" s="2" t="s">
        <v>623</v>
      </c>
      <c r="E2285" s="2">
        <v>989</v>
      </c>
      <c r="F2285" s="2" t="s">
        <v>623</v>
      </c>
      <c r="G2285" s="2">
        <v>2615</v>
      </c>
      <c r="H2285" s="2">
        <v>64</v>
      </c>
      <c r="I2285" s="2" t="s">
        <v>1973</v>
      </c>
      <c r="J2285" s="31">
        <v>42598</v>
      </c>
      <c r="K2285" s="31">
        <v>44347</v>
      </c>
      <c r="L2285" s="31">
        <v>44926</v>
      </c>
      <c r="M2285" s="2">
        <f t="shared" si="210"/>
        <v>580</v>
      </c>
      <c r="N2285" s="2">
        <f>IFERROR(VLOOKUP($G2285,'Breakdown Log'!$B$3:$E$940,2,FALSE),0)</f>
        <v>0</v>
      </c>
      <c r="O2285" s="2">
        <f>IFERROR(VLOOKUP($G2285,'Breakdown Log'!$B$3:$E$940,3,FALSE),0)</f>
        <v>0</v>
      </c>
      <c r="P2285" s="2">
        <f t="shared" si="211"/>
        <v>215</v>
      </c>
      <c r="Q2285" s="2">
        <f t="shared" si="212"/>
        <v>365</v>
      </c>
      <c r="R2285" s="38">
        <f t="shared" si="213"/>
        <v>1.6610958904109587</v>
      </c>
      <c r="S2285" s="76">
        <f t="shared" si="214"/>
        <v>2.82</v>
      </c>
      <c r="T2285" s="38">
        <f>2.82/365*N2285+'Breakdown Log'!$H$28*P2285</f>
        <v>0</v>
      </c>
      <c r="U2285" s="78">
        <f>2.82/365*O2285+'Breakdown Log'!$H$28*Q2285</f>
        <v>0</v>
      </c>
    </row>
    <row r="2286" spans="2:21" ht="14.4" customHeight="1" x14ac:dyDescent="0.4">
      <c r="B2286" s="30">
        <f t="shared" si="215"/>
        <v>2285</v>
      </c>
      <c r="C2286" s="2" t="s">
        <v>287</v>
      </c>
      <c r="D2286" s="2" t="s">
        <v>623</v>
      </c>
      <c r="E2286" s="2">
        <v>989</v>
      </c>
      <c r="F2286" s="2" t="s">
        <v>623</v>
      </c>
      <c r="G2286" s="2">
        <v>2616</v>
      </c>
      <c r="H2286" s="2">
        <v>65</v>
      </c>
      <c r="I2286" s="2" t="s">
        <v>1883</v>
      </c>
      <c r="J2286" s="31">
        <v>42695</v>
      </c>
      <c r="K2286" s="31">
        <v>44347</v>
      </c>
      <c r="L2286" s="31">
        <v>44926</v>
      </c>
      <c r="M2286" s="2">
        <f t="shared" si="210"/>
        <v>580</v>
      </c>
      <c r="N2286" s="2">
        <f>IFERROR(VLOOKUP($G2286,'Breakdown Log'!$B$3:$E$940,2,FALSE),0)</f>
        <v>0</v>
      </c>
      <c r="O2286" s="2">
        <f>IFERROR(VLOOKUP($G2286,'Breakdown Log'!$B$3:$E$940,3,FALSE),0)</f>
        <v>0</v>
      </c>
      <c r="P2286" s="2">
        <f t="shared" si="211"/>
        <v>215</v>
      </c>
      <c r="Q2286" s="2">
        <f t="shared" si="212"/>
        <v>365</v>
      </c>
      <c r="R2286" s="38">
        <f t="shared" si="213"/>
        <v>1.6610958904109587</v>
      </c>
      <c r="S2286" s="76">
        <f t="shared" si="214"/>
        <v>2.82</v>
      </c>
      <c r="T2286" s="38">
        <f>2.82/365*N2286+'Breakdown Log'!$H$28*P2286</f>
        <v>0</v>
      </c>
      <c r="U2286" s="78">
        <f>2.82/365*O2286+'Breakdown Log'!$H$28*Q2286</f>
        <v>0</v>
      </c>
    </row>
    <row r="2287" spans="2:21" ht="14.4" customHeight="1" x14ac:dyDescent="0.4">
      <c r="B2287" s="30">
        <f t="shared" si="215"/>
        <v>2286</v>
      </c>
      <c r="C2287" s="2" t="s">
        <v>287</v>
      </c>
      <c r="D2287" s="2" t="s">
        <v>623</v>
      </c>
      <c r="E2287" s="2">
        <v>989</v>
      </c>
      <c r="F2287" s="2" t="s">
        <v>623</v>
      </c>
      <c r="G2287" s="2">
        <v>2617</v>
      </c>
      <c r="H2287" s="2">
        <v>66</v>
      </c>
      <c r="I2287" s="2" t="s">
        <v>431</v>
      </c>
      <c r="J2287" s="31">
        <v>42676</v>
      </c>
      <c r="K2287" s="31">
        <v>44347</v>
      </c>
      <c r="L2287" s="31">
        <v>44926</v>
      </c>
      <c r="M2287" s="2">
        <f t="shared" si="210"/>
        <v>580</v>
      </c>
      <c r="N2287" s="2">
        <f>IFERROR(VLOOKUP($G2287,'Breakdown Log'!$B$3:$E$940,2,FALSE),0)</f>
        <v>0</v>
      </c>
      <c r="O2287" s="2">
        <f>IFERROR(VLOOKUP($G2287,'Breakdown Log'!$B$3:$E$940,3,FALSE),0)</f>
        <v>0</v>
      </c>
      <c r="P2287" s="2">
        <f t="shared" si="211"/>
        <v>215</v>
      </c>
      <c r="Q2287" s="2">
        <f t="shared" si="212"/>
        <v>365</v>
      </c>
      <c r="R2287" s="38">
        <f t="shared" si="213"/>
        <v>1.6610958904109587</v>
      </c>
      <c r="S2287" s="76">
        <f t="shared" si="214"/>
        <v>2.82</v>
      </c>
      <c r="T2287" s="38">
        <f>2.82/365*N2287+'Breakdown Log'!$H$28*P2287</f>
        <v>0</v>
      </c>
      <c r="U2287" s="78">
        <f>2.82/365*O2287+'Breakdown Log'!$H$28*Q2287</f>
        <v>0</v>
      </c>
    </row>
    <row r="2288" spans="2:21" ht="14.4" customHeight="1" x14ac:dyDescent="0.4">
      <c r="B2288" s="30">
        <f t="shared" si="215"/>
        <v>2287</v>
      </c>
      <c r="C2288" s="2" t="s">
        <v>287</v>
      </c>
      <c r="D2288" s="2" t="s">
        <v>623</v>
      </c>
      <c r="E2288" s="2">
        <v>989</v>
      </c>
      <c r="F2288" s="2" t="s">
        <v>623</v>
      </c>
      <c r="G2288" s="2">
        <v>2618</v>
      </c>
      <c r="H2288" s="2">
        <v>67</v>
      </c>
      <c r="I2288" s="2" t="s">
        <v>1974</v>
      </c>
      <c r="J2288" s="31">
        <v>42904</v>
      </c>
      <c r="K2288" s="31">
        <v>44347</v>
      </c>
      <c r="L2288" s="31">
        <v>44926</v>
      </c>
      <c r="M2288" s="2">
        <f t="shared" si="210"/>
        <v>580</v>
      </c>
      <c r="N2288" s="2">
        <f>IFERROR(VLOOKUP($G2288,'Breakdown Log'!$B$3:$E$940,2,FALSE),0)</f>
        <v>0</v>
      </c>
      <c r="O2288" s="2">
        <f>IFERROR(VLOOKUP($G2288,'Breakdown Log'!$B$3:$E$940,3,FALSE),0)</f>
        <v>0</v>
      </c>
      <c r="P2288" s="2">
        <f t="shared" si="211"/>
        <v>215</v>
      </c>
      <c r="Q2288" s="2">
        <f t="shared" si="212"/>
        <v>365</v>
      </c>
      <c r="R2288" s="38">
        <f t="shared" si="213"/>
        <v>1.6610958904109587</v>
      </c>
      <c r="S2288" s="76">
        <f t="shared" si="214"/>
        <v>2.82</v>
      </c>
      <c r="T2288" s="38">
        <f>2.82/365*N2288+'Breakdown Log'!$H$28*P2288</f>
        <v>0</v>
      </c>
      <c r="U2288" s="78">
        <f>2.82/365*O2288+'Breakdown Log'!$H$28*Q2288</f>
        <v>0</v>
      </c>
    </row>
    <row r="2289" spans="2:21" ht="14.4" customHeight="1" x14ac:dyDescent="0.4">
      <c r="B2289" s="30">
        <f t="shared" si="215"/>
        <v>2288</v>
      </c>
      <c r="C2289" s="2" t="s">
        <v>287</v>
      </c>
      <c r="D2289" s="2" t="s">
        <v>623</v>
      </c>
      <c r="E2289" s="2">
        <v>989</v>
      </c>
      <c r="F2289" s="2" t="s">
        <v>623</v>
      </c>
      <c r="G2289" s="2">
        <v>2619</v>
      </c>
      <c r="H2289" s="2">
        <v>68</v>
      </c>
      <c r="I2289" s="2" t="s">
        <v>1396</v>
      </c>
      <c r="J2289" s="31">
        <v>42631</v>
      </c>
      <c r="K2289" s="31">
        <v>44347</v>
      </c>
      <c r="L2289" s="31">
        <v>44926</v>
      </c>
      <c r="M2289" s="2">
        <f t="shared" si="210"/>
        <v>580</v>
      </c>
      <c r="N2289" s="2">
        <f>IFERROR(VLOOKUP($G2289,'Breakdown Log'!$B$3:$E$940,2,FALSE),0)</f>
        <v>0</v>
      </c>
      <c r="O2289" s="2">
        <f>IFERROR(VLOOKUP($G2289,'Breakdown Log'!$B$3:$E$940,3,FALSE),0)</f>
        <v>0</v>
      </c>
      <c r="P2289" s="2">
        <f t="shared" si="211"/>
        <v>215</v>
      </c>
      <c r="Q2289" s="2">
        <f t="shared" si="212"/>
        <v>365</v>
      </c>
      <c r="R2289" s="38">
        <f t="shared" si="213"/>
        <v>1.6610958904109587</v>
      </c>
      <c r="S2289" s="76">
        <f t="shared" si="214"/>
        <v>2.82</v>
      </c>
      <c r="T2289" s="38">
        <f>2.82/365*N2289+'Breakdown Log'!$H$28*P2289</f>
        <v>0</v>
      </c>
      <c r="U2289" s="78">
        <f>2.82/365*O2289+'Breakdown Log'!$H$28*Q2289</f>
        <v>0</v>
      </c>
    </row>
    <row r="2290" spans="2:21" ht="14.4" customHeight="1" x14ac:dyDescent="0.4">
      <c r="B2290" s="30">
        <f t="shared" si="215"/>
        <v>2289</v>
      </c>
      <c r="C2290" s="2" t="s">
        <v>287</v>
      </c>
      <c r="D2290" s="2" t="s">
        <v>623</v>
      </c>
      <c r="E2290" s="2">
        <v>989</v>
      </c>
      <c r="F2290" s="2" t="s">
        <v>623</v>
      </c>
      <c r="G2290" s="2">
        <v>2620</v>
      </c>
      <c r="H2290" s="2">
        <v>69</v>
      </c>
      <c r="I2290" s="2" t="s">
        <v>1975</v>
      </c>
      <c r="J2290" s="31">
        <v>42644</v>
      </c>
      <c r="K2290" s="31">
        <v>44347</v>
      </c>
      <c r="L2290" s="31">
        <v>44926</v>
      </c>
      <c r="M2290" s="2">
        <f t="shared" si="210"/>
        <v>580</v>
      </c>
      <c r="N2290" s="2">
        <f>IFERROR(VLOOKUP($G2290,'Breakdown Log'!$B$3:$E$940,2,FALSE),0)</f>
        <v>0</v>
      </c>
      <c r="O2290" s="2">
        <f>IFERROR(VLOOKUP($G2290,'Breakdown Log'!$B$3:$E$940,3,FALSE),0)</f>
        <v>0</v>
      </c>
      <c r="P2290" s="2">
        <f t="shared" si="211"/>
        <v>215</v>
      </c>
      <c r="Q2290" s="2">
        <f t="shared" si="212"/>
        <v>365</v>
      </c>
      <c r="R2290" s="38">
        <f t="shared" si="213"/>
        <v>1.6610958904109587</v>
      </c>
      <c r="S2290" s="76">
        <f t="shared" si="214"/>
        <v>2.82</v>
      </c>
      <c r="T2290" s="38">
        <f>2.82/365*N2290+'Breakdown Log'!$H$28*P2290</f>
        <v>0</v>
      </c>
      <c r="U2290" s="78">
        <f>2.82/365*O2290+'Breakdown Log'!$H$28*Q2290</f>
        <v>0</v>
      </c>
    </row>
    <row r="2291" spans="2:21" ht="14.4" customHeight="1" x14ac:dyDescent="0.4">
      <c r="B2291" s="30">
        <f t="shared" si="215"/>
        <v>2290</v>
      </c>
      <c r="C2291" s="2" t="s">
        <v>287</v>
      </c>
      <c r="D2291" s="2" t="s">
        <v>623</v>
      </c>
      <c r="E2291" s="2">
        <v>989</v>
      </c>
      <c r="F2291" s="2" t="s">
        <v>623</v>
      </c>
      <c r="G2291" s="2">
        <v>2621</v>
      </c>
      <c r="H2291" s="2">
        <v>70</v>
      </c>
      <c r="I2291" s="2" t="s">
        <v>1976</v>
      </c>
      <c r="J2291" s="31">
        <v>42598</v>
      </c>
      <c r="K2291" s="31">
        <v>44347</v>
      </c>
      <c r="L2291" s="31">
        <v>44926</v>
      </c>
      <c r="M2291" s="2">
        <f t="shared" si="210"/>
        <v>580</v>
      </c>
      <c r="N2291" s="2">
        <f>IFERROR(VLOOKUP($G2291,'Breakdown Log'!$B$3:$E$940,2,FALSE),0)</f>
        <v>0</v>
      </c>
      <c r="O2291" s="2">
        <f>IFERROR(VLOOKUP($G2291,'Breakdown Log'!$B$3:$E$940,3,FALSE),0)</f>
        <v>0</v>
      </c>
      <c r="P2291" s="2">
        <f t="shared" si="211"/>
        <v>215</v>
      </c>
      <c r="Q2291" s="2">
        <f t="shared" si="212"/>
        <v>365</v>
      </c>
      <c r="R2291" s="38">
        <f t="shared" si="213"/>
        <v>1.6610958904109587</v>
      </c>
      <c r="S2291" s="76">
        <f t="shared" si="214"/>
        <v>2.82</v>
      </c>
      <c r="T2291" s="38">
        <f>2.82/365*N2291+'Breakdown Log'!$H$28*P2291</f>
        <v>0</v>
      </c>
      <c r="U2291" s="78">
        <f>2.82/365*O2291+'Breakdown Log'!$H$28*Q2291</f>
        <v>0</v>
      </c>
    </row>
    <row r="2292" spans="2:21" ht="14.4" customHeight="1" x14ac:dyDescent="0.4">
      <c r="B2292" s="30">
        <f t="shared" si="215"/>
        <v>2291</v>
      </c>
      <c r="C2292" s="2" t="s">
        <v>287</v>
      </c>
      <c r="D2292" s="2" t="s">
        <v>623</v>
      </c>
      <c r="E2292" s="2">
        <v>989</v>
      </c>
      <c r="F2292" s="2" t="s">
        <v>623</v>
      </c>
      <c r="G2292" s="2">
        <v>2622</v>
      </c>
      <c r="H2292" s="2">
        <v>71</v>
      </c>
      <c r="I2292" s="2" t="s">
        <v>1055</v>
      </c>
      <c r="J2292" s="31">
        <v>42644</v>
      </c>
      <c r="K2292" s="31">
        <v>44347</v>
      </c>
      <c r="L2292" s="31">
        <v>44926</v>
      </c>
      <c r="M2292" s="2">
        <f t="shared" si="210"/>
        <v>580</v>
      </c>
      <c r="N2292" s="2">
        <f>IFERROR(VLOOKUP($G2292,'Breakdown Log'!$B$3:$E$940,2,FALSE),0)</f>
        <v>0</v>
      </c>
      <c r="O2292" s="2">
        <f>IFERROR(VLOOKUP($G2292,'Breakdown Log'!$B$3:$E$940,3,FALSE),0)</f>
        <v>0</v>
      </c>
      <c r="P2292" s="2">
        <f t="shared" si="211"/>
        <v>215</v>
      </c>
      <c r="Q2292" s="2">
        <f t="shared" si="212"/>
        <v>365</v>
      </c>
      <c r="R2292" s="38">
        <f t="shared" si="213"/>
        <v>1.6610958904109587</v>
      </c>
      <c r="S2292" s="76">
        <f t="shared" si="214"/>
        <v>2.82</v>
      </c>
      <c r="T2292" s="38">
        <f>2.82/365*N2292+'Breakdown Log'!$H$28*P2292</f>
        <v>0</v>
      </c>
      <c r="U2292" s="78">
        <f>2.82/365*O2292+'Breakdown Log'!$H$28*Q2292</f>
        <v>0</v>
      </c>
    </row>
    <row r="2293" spans="2:21" ht="14.4" customHeight="1" x14ac:dyDescent="0.4">
      <c r="B2293" s="30">
        <f t="shared" si="215"/>
        <v>2292</v>
      </c>
      <c r="C2293" s="2" t="s">
        <v>287</v>
      </c>
      <c r="D2293" s="2" t="s">
        <v>623</v>
      </c>
      <c r="E2293" s="2">
        <v>989</v>
      </c>
      <c r="F2293" s="2" t="s">
        <v>623</v>
      </c>
      <c r="G2293" s="2">
        <v>2623</v>
      </c>
      <c r="H2293" s="2">
        <v>72</v>
      </c>
      <c r="I2293" s="2" t="s">
        <v>1977</v>
      </c>
      <c r="J2293" s="31">
        <v>42598</v>
      </c>
      <c r="K2293" s="31">
        <v>44347</v>
      </c>
      <c r="L2293" s="31">
        <v>44926</v>
      </c>
      <c r="M2293" s="2">
        <f t="shared" si="210"/>
        <v>580</v>
      </c>
      <c r="N2293" s="2">
        <f>IFERROR(VLOOKUP($G2293,'Breakdown Log'!$B$3:$E$940,2,FALSE),0)</f>
        <v>0</v>
      </c>
      <c r="O2293" s="2">
        <f>IFERROR(VLOOKUP($G2293,'Breakdown Log'!$B$3:$E$940,3,FALSE),0)</f>
        <v>0</v>
      </c>
      <c r="P2293" s="2">
        <f t="shared" si="211"/>
        <v>215</v>
      </c>
      <c r="Q2293" s="2">
        <f t="shared" si="212"/>
        <v>365</v>
      </c>
      <c r="R2293" s="38">
        <f t="shared" si="213"/>
        <v>1.6610958904109587</v>
      </c>
      <c r="S2293" s="76">
        <f t="shared" si="214"/>
        <v>2.82</v>
      </c>
      <c r="T2293" s="38">
        <f>2.82/365*N2293+'Breakdown Log'!$H$28*P2293</f>
        <v>0</v>
      </c>
      <c r="U2293" s="78">
        <f>2.82/365*O2293+'Breakdown Log'!$H$28*Q2293</f>
        <v>0</v>
      </c>
    </row>
    <row r="2294" spans="2:21" ht="14.4" customHeight="1" x14ac:dyDescent="0.4">
      <c r="B2294" s="30">
        <f t="shared" si="215"/>
        <v>2293</v>
      </c>
      <c r="C2294" s="2" t="s">
        <v>287</v>
      </c>
      <c r="D2294" s="2" t="s">
        <v>623</v>
      </c>
      <c r="E2294" s="2">
        <v>989</v>
      </c>
      <c r="F2294" s="2" t="s">
        <v>623</v>
      </c>
      <c r="G2294" s="2">
        <v>2624</v>
      </c>
      <c r="H2294" s="2">
        <v>73</v>
      </c>
      <c r="I2294" s="2" t="s">
        <v>1978</v>
      </c>
      <c r="J2294" s="31">
        <v>42644</v>
      </c>
      <c r="K2294" s="31">
        <v>44347</v>
      </c>
      <c r="L2294" s="31">
        <v>44926</v>
      </c>
      <c r="M2294" s="2">
        <f t="shared" si="210"/>
        <v>580</v>
      </c>
      <c r="N2294" s="2">
        <f>IFERROR(VLOOKUP($G2294,'Breakdown Log'!$B$3:$E$940,2,FALSE),0)</f>
        <v>0</v>
      </c>
      <c r="O2294" s="2">
        <f>IFERROR(VLOOKUP($G2294,'Breakdown Log'!$B$3:$E$940,3,FALSE),0)</f>
        <v>0</v>
      </c>
      <c r="P2294" s="2">
        <f t="shared" si="211"/>
        <v>215</v>
      </c>
      <c r="Q2294" s="2">
        <f t="shared" si="212"/>
        <v>365</v>
      </c>
      <c r="R2294" s="38">
        <f t="shared" si="213"/>
        <v>1.6610958904109587</v>
      </c>
      <c r="S2294" s="76">
        <f t="shared" si="214"/>
        <v>2.82</v>
      </c>
      <c r="T2294" s="38">
        <f>2.82/365*N2294+'Breakdown Log'!$H$28*P2294</f>
        <v>0</v>
      </c>
      <c r="U2294" s="78">
        <f>2.82/365*O2294+'Breakdown Log'!$H$28*Q2294</f>
        <v>0</v>
      </c>
    </row>
    <row r="2295" spans="2:21" ht="14.4" customHeight="1" x14ac:dyDescent="0.4">
      <c r="B2295" s="30">
        <f t="shared" si="215"/>
        <v>2294</v>
      </c>
      <c r="C2295" s="2" t="s">
        <v>287</v>
      </c>
      <c r="D2295" s="2" t="s">
        <v>623</v>
      </c>
      <c r="E2295" s="2">
        <v>989</v>
      </c>
      <c r="F2295" s="2" t="s">
        <v>623</v>
      </c>
      <c r="G2295" s="2">
        <v>2625</v>
      </c>
      <c r="H2295" s="2">
        <v>74</v>
      </c>
      <c r="I2295" s="2" t="s">
        <v>1979</v>
      </c>
      <c r="J2295" s="31">
        <v>42598</v>
      </c>
      <c r="K2295" s="31">
        <v>44347</v>
      </c>
      <c r="L2295" s="31">
        <v>44926</v>
      </c>
      <c r="M2295" s="2">
        <f t="shared" si="210"/>
        <v>580</v>
      </c>
      <c r="N2295" s="2">
        <f>IFERROR(VLOOKUP($G2295,'Breakdown Log'!$B$3:$E$940,2,FALSE),0)</f>
        <v>0</v>
      </c>
      <c r="O2295" s="2">
        <f>IFERROR(VLOOKUP($G2295,'Breakdown Log'!$B$3:$E$940,3,FALSE),0)</f>
        <v>0</v>
      </c>
      <c r="P2295" s="2">
        <f t="shared" si="211"/>
        <v>215</v>
      </c>
      <c r="Q2295" s="2">
        <f t="shared" si="212"/>
        <v>365</v>
      </c>
      <c r="R2295" s="38">
        <f t="shared" si="213"/>
        <v>1.6610958904109587</v>
      </c>
      <c r="S2295" s="76">
        <f t="shared" si="214"/>
        <v>2.82</v>
      </c>
      <c r="T2295" s="38">
        <f>2.82/365*N2295+'Breakdown Log'!$H$28*P2295</f>
        <v>0</v>
      </c>
      <c r="U2295" s="78">
        <f>2.82/365*O2295+'Breakdown Log'!$H$28*Q2295</f>
        <v>0</v>
      </c>
    </row>
    <row r="2296" spans="2:21" ht="14.4" customHeight="1" x14ac:dyDescent="0.4">
      <c r="B2296" s="30">
        <f t="shared" si="215"/>
        <v>2295</v>
      </c>
      <c r="C2296" s="2" t="s">
        <v>287</v>
      </c>
      <c r="D2296" s="2" t="s">
        <v>623</v>
      </c>
      <c r="E2296" s="2">
        <v>989</v>
      </c>
      <c r="F2296" s="2" t="s">
        <v>623</v>
      </c>
      <c r="G2296" s="2">
        <v>2626</v>
      </c>
      <c r="H2296" s="2">
        <v>75</v>
      </c>
      <c r="I2296" s="2" t="s">
        <v>1980</v>
      </c>
      <c r="J2296" s="31">
        <v>42598</v>
      </c>
      <c r="K2296" s="31">
        <v>44347</v>
      </c>
      <c r="L2296" s="31">
        <v>44926</v>
      </c>
      <c r="M2296" s="2">
        <f t="shared" si="210"/>
        <v>580</v>
      </c>
      <c r="N2296" s="2">
        <f>IFERROR(VLOOKUP($G2296,'Breakdown Log'!$B$3:$E$940,2,FALSE),0)</f>
        <v>0</v>
      </c>
      <c r="O2296" s="2">
        <f>IFERROR(VLOOKUP($G2296,'Breakdown Log'!$B$3:$E$940,3,FALSE),0)</f>
        <v>0</v>
      </c>
      <c r="P2296" s="2">
        <f t="shared" si="211"/>
        <v>215</v>
      </c>
      <c r="Q2296" s="2">
        <f t="shared" si="212"/>
        <v>365</v>
      </c>
      <c r="R2296" s="38">
        <f t="shared" si="213"/>
        <v>1.6610958904109587</v>
      </c>
      <c r="S2296" s="76">
        <f t="shared" si="214"/>
        <v>2.82</v>
      </c>
      <c r="T2296" s="38">
        <f>2.82/365*N2296+'Breakdown Log'!$H$28*P2296</f>
        <v>0</v>
      </c>
      <c r="U2296" s="78">
        <f>2.82/365*O2296+'Breakdown Log'!$H$28*Q2296</f>
        <v>0</v>
      </c>
    </row>
    <row r="2297" spans="2:21" ht="14.4" customHeight="1" x14ac:dyDescent="0.4">
      <c r="B2297" s="30">
        <f t="shared" si="215"/>
        <v>2296</v>
      </c>
      <c r="C2297" s="2" t="s">
        <v>287</v>
      </c>
      <c r="D2297" s="2" t="s">
        <v>623</v>
      </c>
      <c r="E2297" s="2">
        <v>989</v>
      </c>
      <c r="F2297" s="2" t="s">
        <v>623</v>
      </c>
      <c r="G2297" s="2">
        <v>2627</v>
      </c>
      <c r="H2297" s="2">
        <v>76</v>
      </c>
      <c r="I2297" s="2" t="s">
        <v>1981</v>
      </c>
      <c r="J2297" s="31">
        <v>42598</v>
      </c>
      <c r="K2297" s="31">
        <v>44347</v>
      </c>
      <c r="L2297" s="31">
        <v>44926</v>
      </c>
      <c r="M2297" s="2">
        <f t="shared" si="210"/>
        <v>580</v>
      </c>
      <c r="N2297" s="2">
        <f>IFERROR(VLOOKUP($G2297,'Breakdown Log'!$B$3:$E$940,2,FALSE),0)</f>
        <v>0</v>
      </c>
      <c r="O2297" s="2">
        <f>IFERROR(VLOOKUP($G2297,'Breakdown Log'!$B$3:$E$940,3,FALSE),0)</f>
        <v>0</v>
      </c>
      <c r="P2297" s="2">
        <f t="shared" si="211"/>
        <v>215</v>
      </c>
      <c r="Q2297" s="2">
        <f t="shared" si="212"/>
        <v>365</v>
      </c>
      <c r="R2297" s="38">
        <f t="shared" si="213"/>
        <v>1.6610958904109587</v>
      </c>
      <c r="S2297" s="76">
        <f t="shared" si="214"/>
        <v>2.82</v>
      </c>
      <c r="T2297" s="38">
        <f>2.82/365*N2297+'Breakdown Log'!$H$28*P2297</f>
        <v>0</v>
      </c>
      <c r="U2297" s="78">
        <f>2.82/365*O2297+'Breakdown Log'!$H$28*Q2297</f>
        <v>0</v>
      </c>
    </row>
    <row r="2298" spans="2:21" ht="14.4" customHeight="1" x14ac:dyDescent="0.4">
      <c r="B2298" s="30">
        <f t="shared" si="215"/>
        <v>2297</v>
      </c>
      <c r="C2298" s="2" t="s">
        <v>287</v>
      </c>
      <c r="D2298" s="2" t="s">
        <v>1788</v>
      </c>
      <c r="E2298" s="2">
        <v>1002</v>
      </c>
      <c r="F2298" s="2" t="s">
        <v>1788</v>
      </c>
      <c r="G2298" s="2">
        <v>2628</v>
      </c>
      <c r="H2298" s="2">
        <v>31</v>
      </c>
      <c r="I2298" s="2" t="s">
        <v>1982</v>
      </c>
      <c r="J2298" s="31">
        <v>42554</v>
      </c>
      <c r="K2298" s="31">
        <v>44347</v>
      </c>
      <c r="L2298" s="31">
        <v>44926</v>
      </c>
      <c r="M2298" s="2">
        <f t="shared" si="210"/>
        <v>580</v>
      </c>
      <c r="N2298" s="2">
        <f>IFERROR(VLOOKUP($G2298,'Breakdown Log'!$B$3:$E$940,2,FALSE),0)</f>
        <v>0</v>
      </c>
      <c r="O2298" s="2">
        <f>IFERROR(VLOOKUP($G2298,'Breakdown Log'!$B$3:$E$940,3,FALSE),0)</f>
        <v>0</v>
      </c>
      <c r="P2298" s="2">
        <f t="shared" si="211"/>
        <v>215</v>
      </c>
      <c r="Q2298" s="2">
        <f t="shared" si="212"/>
        <v>365</v>
      </c>
      <c r="R2298" s="38">
        <f t="shared" si="213"/>
        <v>1.6610958904109587</v>
      </c>
      <c r="S2298" s="76">
        <f t="shared" si="214"/>
        <v>2.82</v>
      </c>
      <c r="T2298" s="38">
        <f>2.82/365*N2298+'Breakdown Log'!$H$28*P2298</f>
        <v>0</v>
      </c>
      <c r="U2298" s="78">
        <f>2.82/365*O2298+'Breakdown Log'!$H$28*Q2298</f>
        <v>0</v>
      </c>
    </row>
    <row r="2299" spans="2:21" ht="14.4" customHeight="1" x14ac:dyDescent="0.4">
      <c r="B2299" s="30">
        <f t="shared" si="215"/>
        <v>2298</v>
      </c>
      <c r="C2299" s="2" t="s">
        <v>287</v>
      </c>
      <c r="D2299" s="2" t="s">
        <v>1788</v>
      </c>
      <c r="E2299" s="2">
        <v>1002</v>
      </c>
      <c r="F2299" s="2" t="s">
        <v>1788</v>
      </c>
      <c r="G2299" s="2">
        <v>2629</v>
      </c>
      <c r="H2299" s="2">
        <v>32</v>
      </c>
      <c r="I2299" s="2" t="s">
        <v>1803</v>
      </c>
      <c r="J2299" s="31">
        <v>42554</v>
      </c>
      <c r="K2299" s="31">
        <v>44347</v>
      </c>
      <c r="L2299" s="31">
        <v>44926</v>
      </c>
      <c r="M2299" s="2">
        <f t="shared" si="210"/>
        <v>580</v>
      </c>
      <c r="N2299" s="2">
        <f>IFERROR(VLOOKUP($G2299,'Breakdown Log'!$B$3:$E$940,2,FALSE),0)</f>
        <v>0</v>
      </c>
      <c r="O2299" s="2">
        <f>IFERROR(VLOOKUP($G2299,'Breakdown Log'!$B$3:$E$940,3,FALSE),0)</f>
        <v>3</v>
      </c>
      <c r="P2299" s="2">
        <f t="shared" si="211"/>
        <v>215</v>
      </c>
      <c r="Q2299" s="2">
        <f t="shared" si="212"/>
        <v>362</v>
      </c>
      <c r="R2299" s="38">
        <f t="shared" si="213"/>
        <v>1.6610958904109587</v>
      </c>
      <c r="S2299" s="76">
        <f t="shared" si="214"/>
        <v>2.82</v>
      </c>
      <c r="T2299" s="38">
        <f>2.82/365*N2299+'Breakdown Log'!$H$28*P2299</f>
        <v>0</v>
      </c>
      <c r="U2299" s="78">
        <f>2.82/365*O2299+'Breakdown Log'!$H$28*Q2299</f>
        <v>2.317808219178082E-2</v>
      </c>
    </row>
    <row r="2300" spans="2:21" ht="14.4" customHeight="1" x14ac:dyDescent="0.4">
      <c r="B2300" s="30">
        <f t="shared" si="215"/>
        <v>2299</v>
      </c>
      <c r="C2300" s="2" t="s">
        <v>287</v>
      </c>
      <c r="D2300" s="2" t="s">
        <v>1788</v>
      </c>
      <c r="E2300" s="2">
        <v>1002</v>
      </c>
      <c r="F2300" s="2" t="s">
        <v>1788</v>
      </c>
      <c r="G2300" s="2">
        <v>2630</v>
      </c>
      <c r="H2300" s="2">
        <v>33</v>
      </c>
      <c r="I2300" s="2" t="s">
        <v>286</v>
      </c>
      <c r="J2300" s="31">
        <v>42554</v>
      </c>
      <c r="K2300" s="31">
        <v>44347</v>
      </c>
      <c r="L2300" s="31">
        <v>44926</v>
      </c>
      <c r="M2300" s="2">
        <f t="shared" si="210"/>
        <v>580</v>
      </c>
      <c r="N2300" s="2">
        <f>IFERROR(VLOOKUP($G2300,'Breakdown Log'!$B$3:$E$940,2,FALSE),0)</f>
        <v>0</v>
      </c>
      <c r="O2300" s="2">
        <f>IFERROR(VLOOKUP($G2300,'Breakdown Log'!$B$3:$E$940,3,FALSE),0)</f>
        <v>0</v>
      </c>
      <c r="P2300" s="2">
        <f t="shared" si="211"/>
        <v>215</v>
      </c>
      <c r="Q2300" s="2">
        <f t="shared" si="212"/>
        <v>365</v>
      </c>
      <c r="R2300" s="38">
        <f t="shared" si="213"/>
        <v>1.6610958904109587</v>
      </c>
      <c r="S2300" s="76">
        <f t="shared" si="214"/>
        <v>2.82</v>
      </c>
      <c r="T2300" s="38">
        <f>2.82/365*N2300+'Breakdown Log'!$H$28*P2300</f>
        <v>0</v>
      </c>
      <c r="U2300" s="78">
        <f>2.82/365*O2300+'Breakdown Log'!$H$28*Q2300</f>
        <v>0</v>
      </c>
    </row>
    <row r="2301" spans="2:21" ht="14.4" customHeight="1" x14ac:dyDescent="0.4">
      <c r="B2301" s="30">
        <f t="shared" si="215"/>
        <v>2300</v>
      </c>
      <c r="C2301" s="2" t="s">
        <v>493</v>
      </c>
      <c r="D2301" s="2" t="s">
        <v>494</v>
      </c>
      <c r="E2301" s="2">
        <v>1107</v>
      </c>
      <c r="F2301" s="2" t="s">
        <v>1983</v>
      </c>
      <c r="G2301" s="2">
        <v>2631</v>
      </c>
      <c r="H2301" s="2">
        <v>1</v>
      </c>
      <c r="I2301" s="2" t="s">
        <v>1984</v>
      </c>
      <c r="J2301" s="31">
        <v>42980</v>
      </c>
      <c r="K2301" s="31">
        <v>44347</v>
      </c>
      <c r="L2301" s="31">
        <v>44926</v>
      </c>
      <c r="M2301" s="2">
        <f t="shared" si="210"/>
        <v>580</v>
      </c>
      <c r="N2301" s="2">
        <f>IFERROR(VLOOKUP($G2301,'Breakdown Log'!$B$3:$E$940,2,FALSE),0)</f>
        <v>0</v>
      </c>
      <c r="O2301" s="2">
        <f>IFERROR(VLOOKUP($G2301,'Breakdown Log'!$B$3:$E$940,3,FALSE),0)</f>
        <v>0</v>
      </c>
      <c r="P2301" s="2">
        <f t="shared" si="211"/>
        <v>215</v>
      </c>
      <c r="Q2301" s="2">
        <f t="shared" si="212"/>
        <v>365</v>
      </c>
      <c r="R2301" s="38">
        <f t="shared" si="213"/>
        <v>1.6610958904109587</v>
      </c>
      <c r="S2301" s="76">
        <f t="shared" si="214"/>
        <v>2.82</v>
      </c>
      <c r="T2301" s="38">
        <f>2.82/365*N2301+'Breakdown Log'!$H$28*P2301</f>
        <v>0</v>
      </c>
      <c r="U2301" s="78">
        <f>2.82/365*O2301+'Breakdown Log'!$H$28*Q2301</f>
        <v>0</v>
      </c>
    </row>
    <row r="2302" spans="2:21" ht="14.4" customHeight="1" x14ac:dyDescent="0.4">
      <c r="B2302" s="30">
        <f t="shared" si="215"/>
        <v>2301</v>
      </c>
      <c r="C2302" s="2" t="s">
        <v>493</v>
      </c>
      <c r="D2302" s="2" t="s">
        <v>494</v>
      </c>
      <c r="E2302" s="2">
        <v>1107</v>
      </c>
      <c r="F2302" s="2" t="s">
        <v>1983</v>
      </c>
      <c r="G2302" s="2">
        <v>2632</v>
      </c>
      <c r="H2302" s="2">
        <v>2</v>
      </c>
      <c r="I2302" s="2" t="s">
        <v>1985</v>
      </c>
      <c r="J2302" s="31">
        <v>42980</v>
      </c>
      <c r="K2302" s="31">
        <v>44347</v>
      </c>
      <c r="L2302" s="31">
        <v>44926</v>
      </c>
      <c r="M2302" s="2">
        <f t="shared" si="210"/>
        <v>580</v>
      </c>
      <c r="N2302" s="2">
        <f>IFERROR(VLOOKUP($G2302,'Breakdown Log'!$B$3:$E$940,2,FALSE),0)</f>
        <v>0</v>
      </c>
      <c r="O2302" s="2">
        <f>IFERROR(VLOOKUP($G2302,'Breakdown Log'!$B$3:$E$940,3,FALSE),0)</f>
        <v>0</v>
      </c>
      <c r="P2302" s="2">
        <f t="shared" si="211"/>
        <v>215</v>
      </c>
      <c r="Q2302" s="2">
        <f t="shared" si="212"/>
        <v>365</v>
      </c>
      <c r="R2302" s="38">
        <f t="shared" si="213"/>
        <v>1.6610958904109587</v>
      </c>
      <c r="S2302" s="76">
        <f t="shared" si="214"/>
        <v>2.82</v>
      </c>
      <c r="T2302" s="38">
        <f>2.82/365*N2302+'Breakdown Log'!$H$28*P2302</f>
        <v>0</v>
      </c>
      <c r="U2302" s="78">
        <f>2.82/365*O2302+'Breakdown Log'!$H$28*Q2302</f>
        <v>0</v>
      </c>
    </row>
    <row r="2303" spans="2:21" ht="14.4" customHeight="1" x14ac:dyDescent="0.4">
      <c r="B2303" s="30">
        <f t="shared" si="215"/>
        <v>2302</v>
      </c>
      <c r="C2303" s="2" t="s">
        <v>493</v>
      </c>
      <c r="D2303" s="2" t="s">
        <v>494</v>
      </c>
      <c r="E2303" s="2">
        <v>1107</v>
      </c>
      <c r="F2303" s="2" t="s">
        <v>1983</v>
      </c>
      <c r="G2303" s="2">
        <v>2633</v>
      </c>
      <c r="H2303" s="2">
        <v>3</v>
      </c>
      <c r="I2303" s="2" t="s">
        <v>1986</v>
      </c>
      <c r="J2303" s="31">
        <v>42960</v>
      </c>
      <c r="K2303" s="31">
        <v>44347</v>
      </c>
      <c r="L2303" s="31">
        <v>44926</v>
      </c>
      <c r="M2303" s="2">
        <f t="shared" si="210"/>
        <v>580</v>
      </c>
      <c r="N2303" s="2">
        <f>IFERROR(VLOOKUP($G2303,'Breakdown Log'!$B$3:$E$940,2,FALSE),0)</f>
        <v>0</v>
      </c>
      <c r="O2303" s="2">
        <f>IFERROR(VLOOKUP($G2303,'Breakdown Log'!$B$3:$E$940,3,FALSE),0)</f>
        <v>0</v>
      </c>
      <c r="P2303" s="2">
        <f t="shared" si="211"/>
        <v>215</v>
      </c>
      <c r="Q2303" s="2">
        <f t="shared" si="212"/>
        <v>365</v>
      </c>
      <c r="R2303" s="38">
        <f t="shared" si="213"/>
        <v>1.6610958904109587</v>
      </c>
      <c r="S2303" s="76">
        <f t="shared" si="214"/>
        <v>2.82</v>
      </c>
      <c r="T2303" s="38">
        <f>2.82/365*N2303+'Breakdown Log'!$H$28*P2303</f>
        <v>0</v>
      </c>
      <c r="U2303" s="78">
        <f>2.82/365*O2303+'Breakdown Log'!$H$28*Q2303</f>
        <v>0</v>
      </c>
    </row>
    <row r="2304" spans="2:21" ht="14.4" customHeight="1" x14ac:dyDescent="0.4">
      <c r="B2304" s="30">
        <f t="shared" si="215"/>
        <v>2303</v>
      </c>
      <c r="C2304" s="2" t="s">
        <v>493</v>
      </c>
      <c r="D2304" s="2" t="s">
        <v>494</v>
      </c>
      <c r="E2304" s="2">
        <v>1107</v>
      </c>
      <c r="F2304" s="2" t="s">
        <v>1983</v>
      </c>
      <c r="G2304" s="2">
        <v>2634</v>
      </c>
      <c r="H2304" s="2">
        <v>4</v>
      </c>
      <c r="I2304" s="2" t="s">
        <v>1987</v>
      </c>
      <c r="J2304" s="31">
        <v>42961</v>
      </c>
      <c r="K2304" s="31">
        <v>44347</v>
      </c>
      <c r="L2304" s="31">
        <v>44926</v>
      </c>
      <c r="M2304" s="2">
        <f t="shared" si="210"/>
        <v>580</v>
      </c>
      <c r="N2304" s="2">
        <f>IFERROR(VLOOKUP($G2304,'Breakdown Log'!$B$3:$E$940,2,FALSE),0)</f>
        <v>0</v>
      </c>
      <c r="O2304" s="2">
        <f>IFERROR(VLOOKUP($G2304,'Breakdown Log'!$B$3:$E$940,3,FALSE),0)</f>
        <v>111</v>
      </c>
      <c r="P2304" s="2">
        <f t="shared" si="211"/>
        <v>215</v>
      </c>
      <c r="Q2304" s="2">
        <f t="shared" si="212"/>
        <v>254</v>
      </c>
      <c r="R2304" s="38">
        <f t="shared" si="213"/>
        <v>1.6610958904109587</v>
      </c>
      <c r="S2304" s="76">
        <f t="shared" si="214"/>
        <v>2.82</v>
      </c>
      <c r="T2304" s="38">
        <f>2.82/365*N2304+'Breakdown Log'!$H$28*P2304</f>
        <v>0</v>
      </c>
      <c r="U2304" s="78">
        <f>2.82/365*O2304+'Breakdown Log'!$H$28*Q2304</f>
        <v>0.85758904109589029</v>
      </c>
    </row>
    <row r="2305" spans="2:21" ht="14.4" customHeight="1" x14ac:dyDescent="0.4">
      <c r="B2305" s="30">
        <f t="shared" si="215"/>
        <v>2304</v>
      </c>
      <c r="C2305" s="2" t="s">
        <v>493</v>
      </c>
      <c r="D2305" s="2" t="s">
        <v>494</v>
      </c>
      <c r="E2305" s="2">
        <v>1107</v>
      </c>
      <c r="F2305" s="2" t="s">
        <v>1983</v>
      </c>
      <c r="G2305" s="2">
        <v>2635</v>
      </c>
      <c r="H2305" s="2">
        <v>5</v>
      </c>
      <c r="I2305" s="2" t="s">
        <v>1988</v>
      </c>
      <c r="J2305" s="31">
        <v>42962</v>
      </c>
      <c r="K2305" s="31">
        <v>44347</v>
      </c>
      <c r="L2305" s="31">
        <v>44926</v>
      </c>
      <c r="M2305" s="2">
        <f t="shared" si="210"/>
        <v>580</v>
      </c>
      <c r="N2305" s="2">
        <f>IFERROR(VLOOKUP($G2305,'Breakdown Log'!$B$3:$E$940,2,FALSE),0)</f>
        <v>0</v>
      </c>
      <c r="O2305" s="2">
        <f>IFERROR(VLOOKUP($G2305,'Breakdown Log'!$B$3:$E$940,3,FALSE),0)</f>
        <v>0</v>
      </c>
      <c r="P2305" s="2">
        <f t="shared" si="211"/>
        <v>215</v>
      </c>
      <c r="Q2305" s="2">
        <f t="shared" si="212"/>
        <v>365</v>
      </c>
      <c r="R2305" s="38">
        <f t="shared" si="213"/>
        <v>1.6610958904109587</v>
      </c>
      <c r="S2305" s="76">
        <f t="shared" si="214"/>
        <v>2.82</v>
      </c>
      <c r="T2305" s="38">
        <f>2.82/365*N2305+'Breakdown Log'!$H$28*P2305</f>
        <v>0</v>
      </c>
      <c r="U2305" s="78">
        <f>2.82/365*O2305+'Breakdown Log'!$H$28*Q2305</f>
        <v>0</v>
      </c>
    </row>
    <row r="2306" spans="2:21" ht="14.4" customHeight="1" x14ac:dyDescent="0.4">
      <c r="B2306" s="30">
        <f t="shared" si="215"/>
        <v>2305</v>
      </c>
      <c r="C2306" s="2" t="s">
        <v>493</v>
      </c>
      <c r="D2306" s="2" t="s">
        <v>494</v>
      </c>
      <c r="E2306" s="2">
        <v>1107</v>
      </c>
      <c r="F2306" s="2" t="s">
        <v>1983</v>
      </c>
      <c r="G2306" s="2">
        <v>2636</v>
      </c>
      <c r="H2306" s="2">
        <v>6</v>
      </c>
      <c r="I2306" s="2" t="s">
        <v>1989</v>
      </c>
      <c r="J2306" s="31">
        <v>42963</v>
      </c>
      <c r="K2306" s="31">
        <v>44347</v>
      </c>
      <c r="L2306" s="31">
        <v>44926</v>
      </c>
      <c r="M2306" s="2">
        <f t="shared" ref="M2306:M2369" si="216">IFERROR(L2306-K2306+1,0)</f>
        <v>580</v>
      </c>
      <c r="N2306" s="2">
        <f>IFERROR(VLOOKUP($G2306,'Breakdown Log'!$B$3:$E$940,2,FALSE),0)</f>
        <v>0</v>
      </c>
      <c r="O2306" s="2">
        <f>IFERROR(VLOOKUP($G2306,'Breakdown Log'!$B$3:$E$940,3,FALSE),0)</f>
        <v>111</v>
      </c>
      <c r="P2306" s="2">
        <f t="shared" si="211"/>
        <v>215</v>
      </c>
      <c r="Q2306" s="2">
        <f t="shared" si="212"/>
        <v>254</v>
      </c>
      <c r="R2306" s="38">
        <f t="shared" si="213"/>
        <v>1.6610958904109587</v>
      </c>
      <c r="S2306" s="76">
        <f t="shared" si="214"/>
        <v>2.82</v>
      </c>
      <c r="T2306" s="38">
        <f>2.82/365*N2306+'Breakdown Log'!$H$28*P2306</f>
        <v>0</v>
      </c>
      <c r="U2306" s="78">
        <f>2.82/365*O2306+'Breakdown Log'!$H$28*Q2306</f>
        <v>0.85758904109589029</v>
      </c>
    </row>
    <row r="2307" spans="2:21" ht="14.4" customHeight="1" x14ac:dyDescent="0.4">
      <c r="B2307" s="30">
        <f t="shared" si="215"/>
        <v>2306</v>
      </c>
      <c r="C2307" s="2" t="s">
        <v>493</v>
      </c>
      <c r="D2307" s="2" t="s">
        <v>494</v>
      </c>
      <c r="E2307" s="2">
        <v>1107</v>
      </c>
      <c r="F2307" s="2" t="s">
        <v>1983</v>
      </c>
      <c r="G2307" s="2">
        <v>2637</v>
      </c>
      <c r="H2307" s="2">
        <v>7</v>
      </c>
      <c r="I2307" s="2" t="s">
        <v>1990</v>
      </c>
      <c r="J2307" s="31">
        <v>42964</v>
      </c>
      <c r="K2307" s="31">
        <v>44347</v>
      </c>
      <c r="L2307" s="31">
        <v>44926</v>
      </c>
      <c r="M2307" s="2">
        <f t="shared" si="216"/>
        <v>580</v>
      </c>
      <c r="N2307" s="2">
        <f>IFERROR(VLOOKUP($G2307,'Breakdown Log'!$B$3:$E$940,2,FALSE),0)</f>
        <v>0</v>
      </c>
      <c r="O2307" s="2">
        <f>IFERROR(VLOOKUP($G2307,'Breakdown Log'!$B$3:$E$940,3,FALSE),0)</f>
        <v>0</v>
      </c>
      <c r="P2307" s="2">
        <f t="shared" ref="P2307:P2370" si="217">DATE(2021,12,31)-DATE(2021,5,31)+1-N2307</f>
        <v>215</v>
      </c>
      <c r="Q2307" s="2">
        <f t="shared" ref="Q2307:Q2370" si="218">365-O2307</f>
        <v>365</v>
      </c>
      <c r="R2307" s="38">
        <f t="shared" ref="R2307:R2370" si="219">2.82/365*215</f>
        <v>1.6610958904109587</v>
      </c>
      <c r="S2307" s="76">
        <f t="shared" ref="S2307:S2370" si="220">2.82/365*365</f>
        <v>2.82</v>
      </c>
      <c r="T2307" s="38">
        <f>2.82/365*N2307+'Breakdown Log'!$H$28*P2307</f>
        <v>0</v>
      </c>
      <c r="U2307" s="78">
        <f>2.82/365*O2307+'Breakdown Log'!$H$28*Q2307</f>
        <v>0</v>
      </c>
    </row>
    <row r="2308" spans="2:21" ht="14.4" customHeight="1" x14ac:dyDescent="0.4">
      <c r="B2308" s="30">
        <f t="shared" ref="B2308:B2371" si="221">B2307+1</f>
        <v>2307</v>
      </c>
      <c r="C2308" s="2" t="s">
        <v>493</v>
      </c>
      <c r="D2308" s="2" t="s">
        <v>494</v>
      </c>
      <c r="E2308" s="2">
        <v>1107</v>
      </c>
      <c r="F2308" s="2" t="s">
        <v>1983</v>
      </c>
      <c r="G2308" s="2">
        <v>2638</v>
      </c>
      <c r="H2308" s="2">
        <v>8</v>
      </c>
      <c r="I2308" s="2" t="s">
        <v>1991</v>
      </c>
      <c r="J2308" s="31">
        <v>42965</v>
      </c>
      <c r="K2308" s="31">
        <v>44347</v>
      </c>
      <c r="L2308" s="31">
        <v>44926</v>
      </c>
      <c r="M2308" s="2">
        <f t="shared" si="216"/>
        <v>580</v>
      </c>
      <c r="N2308" s="2">
        <f>IFERROR(VLOOKUP($G2308,'Breakdown Log'!$B$3:$E$940,2,FALSE),0)</f>
        <v>0</v>
      </c>
      <c r="O2308" s="2">
        <f>IFERROR(VLOOKUP($G2308,'Breakdown Log'!$B$3:$E$940,3,FALSE),0)</f>
        <v>0</v>
      </c>
      <c r="P2308" s="2">
        <f t="shared" si="217"/>
        <v>215</v>
      </c>
      <c r="Q2308" s="2">
        <f t="shared" si="218"/>
        <v>365</v>
      </c>
      <c r="R2308" s="38">
        <f t="shared" si="219"/>
        <v>1.6610958904109587</v>
      </c>
      <c r="S2308" s="76">
        <f t="shared" si="220"/>
        <v>2.82</v>
      </c>
      <c r="T2308" s="38">
        <f>2.82/365*N2308+'Breakdown Log'!$H$28*P2308</f>
        <v>0</v>
      </c>
      <c r="U2308" s="78">
        <f>2.82/365*O2308+'Breakdown Log'!$H$28*Q2308</f>
        <v>0</v>
      </c>
    </row>
    <row r="2309" spans="2:21" ht="14.4" customHeight="1" x14ac:dyDescent="0.4">
      <c r="B2309" s="30">
        <f t="shared" si="221"/>
        <v>2308</v>
      </c>
      <c r="C2309" s="2" t="s">
        <v>493</v>
      </c>
      <c r="D2309" s="2" t="s">
        <v>494</v>
      </c>
      <c r="E2309" s="2">
        <v>1107</v>
      </c>
      <c r="F2309" s="2" t="s">
        <v>1983</v>
      </c>
      <c r="G2309" s="2">
        <v>2639</v>
      </c>
      <c r="H2309" s="2">
        <v>9</v>
      </c>
      <c r="I2309" s="2" t="s">
        <v>1992</v>
      </c>
      <c r="J2309" s="31">
        <v>42966</v>
      </c>
      <c r="K2309" s="31">
        <v>44347</v>
      </c>
      <c r="L2309" s="31">
        <v>44926</v>
      </c>
      <c r="M2309" s="2">
        <f t="shared" si="216"/>
        <v>580</v>
      </c>
      <c r="N2309" s="2">
        <f>IFERROR(VLOOKUP($G2309,'Breakdown Log'!$B$3:$E$940,2,FALSE),0)</f>
        <v>0</v>
      </c>
      <c r="O2309" s="2">
        <f>IFERROR(VLOOKUP($G2309,'Breakdown Log'!$B$3:$E$940,3,FALSE),0)</f>
        <v>2</v>
      </c>
      <c r="P2309" s="2">
        <f t="shared" si="217"/>
        <v>215</v>
      </c>
      <c r="Q2309" s="2">
        <f t="shared" si="218"/>
        <v>363</v>
      </c>
      <c r="R2309" s="38">
        <f t="shared" si="219"/>
        <v>1.6610958904109587</v>
      </c>
      <c r="S2309" s="76">
        <f t="shared" si="220"/>
        <v>2.82</v>
      </c>
      <c r="T2309" s="38">
        <f>2.82/365*N2309+'Breakdown Log'!$H$28*P2309</f>
        <v>0</v>
      </c>
      <c r="U2309" s="78">
        <f>2.82/365*O2309+'Breakdown Log'!$H$28*Q2309</f>
        <v>1.5452054794520546E-2</v>
      </c>
    </row>
    <row r="2310" spans="2:21" ht="14.4" customHeight="1" x14ac:dyDescent="0.4">
      <c r="B2310" s="30">
        <f t="shared" si="221"/>
        <v>2309</v>
      </c>
      <c r="C2310" s="2" t="s">
        <v>493</v>
      </c>
      <c r="D2310" s="2" t="s">
        <v>494</v>
      </c>
      <c r="E2310" s="2">
        <v>1107</v>
      </c>
      <c r="F2310" s="2" t="s">
        <v>1983</v>
      </c>
      <c r="G2310" s="2">
        <v>2640</v>
      </c>
      <c r="H2310" s="2">
        <v>10</v>
      </c>
      <c r="I2310" s="2" t="s">
        <v>1993</v>
      </c>
      <c r="J2310" s="31">
        <v>42967</v>
      </c>
      <c r="K2310" s="31">
        <v>44347</v>
      </c>
      <c r="L2310" s="31">
        <v>44926</v>
      </c>
      <c r="M2310" s="2">
        <f t="shared" si="216"/>
        <v>580</v>
      </c>
      <c r="N2310" s="2">
        <f>IFERROR(VLOOKUP($G2310,'Breakdown Log'!$B$3:$E$940,2,FALSE),0)</f>
        <v>0</v>
      </c>
      <c r="O2310" s="2">
        <f>IFERROR(VLOOKUP($G2310,'Breakdown Log'!$B$3:$E$940,3,FALSE),0)</f>
        <v>0</v>
      </c>
      <c r="P2310" s="2">
        <f t="shared" si="217"/>
        <v>215</v>
      </c>
      <c r="Q2310" s="2">
        <f t="shared" si="218"/>
        <v>365</v>
      </c>
      <c r="R2310" s="38">
        <f t="shared" si="219"/>
        <v>1.6610958904109587</v>
      </c>
      <c r="S2310" s="76">
        <f t="shared" si="220"/>
        <v>2.82</v>
      </c>
      <c r="T2310" s="38">
        <f>2.82/365*N2310+'Breakdown Log'!$H$28*P2310</f>
        <v>0</v>
      </c>
      <c r="U2310" s="78">
        <f>2.82/365*O2310+'Breakdown Log'!$H$28*Q2310</f>
        <v>0</v>
      </c>
    </row>
    <row r="2311" spans="2:21" ht="14.4" customHeight="1" x14ac:dyDescent="0.4">
      <c r="B2311" s="30">
        <f t="shared" si="221"/>
        <v>2310</v>
      </c>
      <c r="C2311" s="2" t="s">
        <v>493</v>
      </c>
      <c r="D2311" s="2" t="s">
        <v>494</v>
      </c>
      <c r="E2311" s="2">
        <v>1107</v>
      </c>
      <c r="F2311" s="2" t="s">
        <v>1983</v>
      </c>
      <c r="G2311" s="2">
        <v>2641</v>
      </c>
      <c r="H2311" s="2">
        <v>11</v>
      </c>
      <c r="I2311" s="2" t="s">
        <v>1994</v>
      </c>
      <c r="J2311" s="31">
        <v>42968</v>
      </c>
      <c r="K2311" s="31">
        <v>44347</v>
      </c>
      <c r="L2311" s="31">
        <v>44926</v>
      </c>
      <c r="M2311" s="2">
        <f t="shared" si="216"/>
        <v>580</v>
      </c>
      <c r="N2311" s="2">
        <f>IFERROR(VLOOKUP($G2311,'Breakdown Log'!$B$3:$E$940,2,FALSE),0)</f>
        <v>0</v>
      </c>
      <c r="O2311" s="2">
        <f>IFERROR(VLOOKUP($G2311,'Breakdown Log'!$B$3:$E$940,3,FALSE),0)</f>
        <v>0</v>
      </c>
      <c r="P2311" s="2">
        <f t="shared" si="217"/>
        <v>215</v>
      </c>
      <c r="Q2311" s="2">
        <f t="shared" si="218"/>
        <v>365</v>
      </c>
      <c r="R2311" s="38">
        <f t="shared" si="219"/>
        <v>1.6610958904109587</v>
      </c>
      <c r="S2311" s="76">
        <f t="shared" si="220"/>
        <v>2.82</v>
      </c>
      <c r="T2311" s="38">
        <f>2.82/365*N2311+'Breakdown Log'!$H$28*P2311</f>
        <v>0</v>
      </c>
      <c r="U2311" s="78">
        <f>2.82/365*O2311+'Breakdown Log'!$H$28*Q2311</f>
        <v>0</v>
      </c>
    </row>
    <row r="2312" spans="2:21" ht="14.4" customHeight="1" x14ac:dyDescent="0.4">
      <c r="B2312" s="30">
        <f t="shared" si="221"/>
        <v>2311</v>
      </c>
      <c r="C2312" s="2" t="s">
        <v>493</v>
      </c>
      <c r="D2312" s="2" t="s">
        <v>494</v>
      </c>
      <c r="E2312" s="2">
        <v>1107</v>
      </c>
      <c r="F2312" s="2" t="s">
        <v>1983</v>
      </c>
      <c r="G2312" s="2">
        <v>2642</v>
      </c>
      <c r="H2312" s="2">
        <v>12</v>
      </c>
      <c r="I2312" s="2" t="s">
        <v>1004</v>
      </c>
      <c r="J2312" s="31">
        <v>42969</v>
      </c>
      <c r="K2312" s="31">
        <v>44347</v>
      </c>
      <c r="L2312" s="31">
        <v>44926</v>
      </c>
      <c r="M2312" s="2">
        <f t="shared" si="216"/>
        <v>580</v>
      </c>
      <c r="N2312" s="2">
        <f>IFERROR(VLOOKUP($G2312,'Breakdown Log'!$B$3:$E$940,2,FALSE),0)</f>
        <v>0</v>
      </c>
      <c r="O2312" s="2">
        <f>IFERROR(VLOOKUP($G2312,'Breakdown Log'!$B$3:$E$940,3,FALSE),0)</f>
        <v>0</v>
      </c>
      <c r="P2312" s="2">
        <f t="shared" si="217"/>
        <v>215</v>
      </c>
      <c r="Q2312" s="2">
        <f t="shared" si="218"/>
        <v>365</v>
      </c>
      <c r="R2312" s="38">
        <f t="shared" si="219"/>
        <v>1.6610958904109587</v>
      </c>
      <c r="S2312" s="76">
        <f t="shared" si="220"/>
        <v>2.82</v>
      </c>
      <c r="T2312" s="38">
        <f>2.82/365*N2312+'Breakdown Log'!$H$28*P2312</f>
        <v>0</v>
      </c>
      <c r="U2312" s="78">
        <f>2.82/365*O2312+'Breakdown Log'!$H$28*Q2312</f>
        <v>0</v>
      </c>
    </row>
    <row r="2313" spans="2:21" ht="14.4" customHeight="1" x14ac:dyDescent="0.4">
      <c r="B2313" s="30">
        <f t="shared" si="221"/>
        <v>2312</v>
      </c>
      <c r="C2313" s="2" t="s">
        <v>2599</v>
      </c>
      <c r="D2313" s="2" t="s">
        <v>464</v>
      </c>
      <c r="E2313" s="2">
        <v>1121</v>
      </c>
      <c r="F2313" s="2" t="s">
        <v>465</v>
      </c>
      <c r="G2313" s="2">
        <v>2643</v>
      </c>
      <c r="H2313" s="2">
        <v>46</v>
      </c>
      <c r="I2313" s="2" t="s">
        <v>1995</v>
      </c>
      <c r="J2313" s="31">
        <v>42894</v>
      </c>
      <c r="K2313" s="31">
        <v>44347</v>
      </c>
      <c r="L2313" s="31">
        <v>44926</v>
      </c>
      <c r="M2313" s="2">
        <f t="shared" si="216"/>
        <v>580</v>
      </c>
      <c r="N2313" s="2">
        <f>IFERROR(VLOOKUP($G2313,'Breakdown Log'!$B$3:$E$940,2,FALSE),0)</f>
        <v>0</v>
      </c>
      <c r="O2313" s="2">
        <f>IFERROR(VLOOKUP($G2313,'Breakdown Log'!$B$3:$E$940,3,FALSE),0)</f>
        <v>0</v>
      </c>
      <c r="P2313" s="2">
        <f t="shared" si="217"/>
        <v>215</v>
      </c>
      <c r="Q2313" s="2">
        <f t="shared" si="218"/>
        <v>365</v>
      </c>
      <c r="R2313" s="38">
        <f t="shared" si="219"/>
        <v>1.6610958904109587</v>
      </c>
      <c r="S2313" s="76">
        <f t="shared" si="220"/>
        <v>2.82</v>
      </c>
      <c r="T2313" s="38">
        <f>2.82/365*N2313+'Breakdown Log'!$H$28*P2313</f>
        <v>0</v>
      </c>
      <c r="U2313" s="78">
        <f>2.82/365*O2313+'Breakdown Log'!$H$28*Q2313</f>
        <v>0</v>
      </c>
    </row>
    <row r="2314" spans="2:21" ht="14.4" customHeight="1" x14ac:dyDescent="0.4">
      <c r="B2314" s="30">
        <f t="shared" si="221"/>
        <v>2313</v>
      </c>
      <c r="C2314" s="2" t="s">
        <v>2599</v>
      </c>
      <c r="D2314" s="2" t="s">
        <v>464</v>
      </c>
      <c r="E2314" s="2">
        <v>1121</v>
      </c>
      <c r="F2314" s="2" t="s">
        <v>465</v>
      </c>
      <c r="G2314" s="2">
        <v>2644</v>
      </c>
      <c r="H2314" s="2">
        <v>47</v>
      </c>
      <c r="I2314" s="2" t="s">
        <v>1996</v>
      </c>
      <c r="J2314" s="31">
        <v>42894</v>
      </c>
      <c r="K2314" s="31">
        <v>44347</v>
      </c>
      <c r="L2314" s="31">
        <v>44926</v>
      </c>
      <c r="M2314" s="2">
        <f t="shared" si="216"/>
        <v>580</v>
      </c>
      <c r="N2314" s="2">
        <f>IFERROR(VLOOKUP($G2314,'Breakdown Log'!$B$3:$E$940,2,FALSE),0)</f>
        <v>0</v>
      </c>
      <c r="O2314" s="2">
        <f>IFERROR(VLOOKUP($G2314,'Breakdown Log'!$B$3:$E$940,3,FALSE),0)</f>
        <v>0</v>
      </c>
      <c r="P2314" s="2">
        <f t="shared" si="217"/>
        <v>215</v>
      </c>
      <c r="Q2314" s="2">
        <f t="shared" si="218"/>
        <v>365</v>
      </c>
      <c r="R2314" s="38">
        <f t="shared" si="219"/>
        <v>1.6610958904109587</v>
      </c>
      <c r="S2314" s="76">
        <f t="shared" si="220"/>
        <v>2.82</v>
      </c>
      <c r="T2314" s="38">
        <f>2.82/365*N2314+'Breakdown Log'!$H$28*P2314</f>
        <v>0</v>
      </c>
      <c r="U2314" s="78">
        <f>2.82/365*O2314+'Breakdown Log'!$H$28*Q2314</f>
        <v>0</v>
      </c>
    </row>
    <row r="2315" spans="2:21" ht="14.4" customHeight="1" x14ac:dyDescent="0.4">
      <c r="B2315" s="30">
        <f t="shared" si="221"/>
        <v>2314</v>
      </c>
      <c r="C2315" s="2" t="s">
        <v>2599</v>
      </c>
      <c r="D2315" s="2" t="s">
        <v>464</v>
      </c>
      <c r="E2315" s="2">
        <v>1121</v>
      </c>
      <c r="F2315" s="2" t="s">
        <v>465</v>
      </c>
      <c r="G2315" s="2">
        <v>2645</v>
      </c>
      <c r="H2315" s="2">
        <v>48</v>
      </c>
      <c r="I2315" s="2" t="s">
        <v>345</v>
      </c>
      <c r="J2315" s="31">
        <v>42782</v>
      </c>
      <c r="K2315" s="31">
        <v>44347</v>
      </c>
      <c r="L2315" s="31">
        <v>44926</v>
      </c>
      <c r="M2315" s="2">
        <f t="shared" si="216"/>
        <v>580</v>
      </c>
      <c r="N2315" s="2">
        <f>IFERROR(VLOOKUP($G2315,'Breakdown Log'!$B$3:$E$940,2,FALSE),0)</f>
        <v>215</v>
      </c>
      <c r="O2315" s="2">
        <f>IFERROR(VLOOKUP($G2315,'Breakdown Log'!$B$3:$E$940,3,FALSE),0)</f>
        <v>365</v>
      </c>
      <c r="P2315" s="2">
        <f t="shared" si="217"/>
        <v>0</v>
      </c>
      <c r="Q2315" s="2">
        <f t="shared" si="218"/>
        <v>0</v>
      </c>
      <c r="R2315" s="38">
        <f t="shared" si="219"/>
        <v>1.6610958904109587</v>
      </c>
      <c r="S2315" s="76">
        <f t="shared" si="220"/>
        <v>2.82</v>
      </c>
      <c r="T2315" s="38">
        <f>2.82/365*N2315+'Breakdown Log'!$H$28*P2315</f>
        <v>1.6610958904109587</v>
      </c>
      <c r="U2315" s="78">
        <f>2.82/365*O2315+'Breakdown Log'!$H$28*Q2315</f>
        <v>2.82</v>
      </c>
    </row>
    <row r="2316" spans="2:21" ht="14.4" customHeight="1" x14ac:dyDescent="0.4">
      <c r="B2316" s="30">
        <f t="shared" si="221"/>
        <v>2315</v>
      </c>
      <c r="C2316" s="2" t="s">
        <v>2599</v>
      </c>
      <c r="D2316" s="2" t="s">
        <v>464</v>
      </c>
      <c r="E2316" s="2">
        <v>1121</v>
      </c>
      <c r="F2316" s="2" t="s">
        <v>465</v>
      </c>
      <c r="G2316" s="2">
        <v>2646</v>
      </c>
      <c r="H2316" s="2">
        <v>49</v>
      </c>
      <c r="I2316" s="2" t="s">
        <v>111</v>
      </c>
      <c r="J2316" s="31">
        <v>42894</v>
      </c>
      <c r="K2316" s="31">
        <v>44347</v>
      </c>
      <c r="L2316" s="31">
        <v>44926</v>
      </c>
      <c r="M2316" s="2">
        <f t="shared" si="216"/>
        <v>580</v>
      </c>
      <c r="N2316" s="2">
        <f>IFERROR(VLOOKUP($G2316,'Breakdown Log'!$B$3:$E$940,2,FALSE),0)</f>
        <v>0</v>
      </c>
      <c r="O2316" s="2">
        <f>IFERROR(VLOOKUP($G2316,'Breakdown Log'!$B$3:$E$940,3,FALSE),0)</f>
        <v>0</v>
      </c>
      <c r="P2316" s="2">
        <f t="shared" si="217"/>
        <v>215</v>
      </c>
      <c r="Q2316" s="2">
        <f t="shared" si="218"/>
        <v>365</v>
      </c>
      <c r="R2316" s="38">
        <f t="shared" si="219"/>
        <v>1.6610958904109587</v>
      </c>
      <c r="S2316" s="76">
        <f t="shared" si="220"/>
        <v>2.82</v>
      </c>
      <c r="T2316" s="38">
        <f>2.82/365*N2316+'Breakdown Log'!$H$28*P2316</f>
        <v>0</v>
      </c>
      <c r="U2316" s="78">
        <f>2.82/365*O2316+'Breakdown Log'!$H$28*Q2316</f>
        <v>0</v>
      </c>
    </row>
    <row r="2317" spans="2:21" ht="14.4" customHeight="1" x14ac:dyDescent="0.4">
      <c r="B2317" s="30">
        <f t="shared" si="221"/>
        <v>2316</v>
      </c>
      <c r="C2317" s="2" t="s">
        <v>2599</v>
      </c>
      <c r="D2317" s="2" t="s">
        <v>464</v>
      </c>
      <c r="E2317" s="2">
        <v>1121</v>
      </c>
      <c r="F2317" s="2" t="s">
        <v>465</v>
      </c>
      <c r="G2317" s="2">
        <v>2647</v>
      </c>
      <c r="H2317" s="2">
        <v>50</v>
      </c>
      <c r="I2317" s="2" t="s">
        <v>1997</v>
      </c>
      <c r="J2317" s="31">
        <v>42926</v>
      </c>
      <c r="K2317" s="31">
        <v>44347</v>
      </c>
      <c r="L2317" s="31">
        <v>44926</v>
      </c>
      <c r="M2317" s="2">
        <f t="shared" si="216"/>
        <v>580</v>
      </c>
      <c r="N2317" s="2">
        <f>IFERROR(VLOOKUP($G2317,'Breakdown Log'!$B$3:$E$940,2,FALSE),0)</f>
        <v>215</v>
      </c>
      <c r="O2317" s="2">
        <f>IFERROR(VLOOKUP($G2317,'Breakdown Log'!$B$3:$E$940,3,FALSE),0)</f>
        <v>365</v>
      </c>
      <c r="P2317" s="2">
        <f t="shared" si="217"/>
        <v>0</v>
      </c>
      <c r="Q2317" s="2">
        <f t="shared" si="218"/>
        <v>0</v>
      </c>
      <c r="R2317" s="38">
        <f t="shared" si="219"/>
        <v>1.6610958904109587</v>
      </c>
      <c r="S2317" s="76">
        <f t="shared" si="220"/>
        <v>2.82</v>
      </c>
      <c r="T2317" s="38">
        <f>2.82/365*N2317+'Breakdown Log'!$H$28*P2317</f>
        <v>1.6610958904109587</v>
      </c>
      <c r="U2317" s="78">
        <f>2.82/365*O2317+'Breakdown Log'!$H$28*Q2317</f>
        <v>2.82</v>
      </c>
    </row>
    <row r="2318" spans="2:21" ht="14.4" customHeight="1" x14ac:dyDescent="0.4">
      <c r="B2318" s="30">
        <f t="shared" si="221"/>
        <v>2317</v>
      </c>
      <c r="C2318" s="2" t="s">
        <v>2599</v>
      </c>
      <c r="D2318" s="2" t="s">
        <v>464</v>
      </c>
      <c r="E2318" s="2">
        <v>1121</v>
      </c>
      <c r="F2318" s="2" t="s">
        <v>465</v>
      </c>
      <c r="G2318" s="2">
        <v>2648</v>
      </c>
      <c r="H2318" s="2">
        <v>51</v>
      </c>
      <c r="I2318" s="2" t="s">
        <v>1821</v>
      </c>
      <c r="J2318" s="31">
        <v>42782</v>
      </c>
      <c r="K2318" s="31">
        <v>44347</v>
      </c>
      <c r="L2318" s="31">
        <v>44926</v>
      </c>
      <c r="M2318" s="2">
        <f t="shared" si="216"/>
        <v>580</v>
      </c>
      <c r="N2318" s="2">
        <f>IFERROR(VLOOKUP($G2318,'Breakdown Log'!$B$3:$E$940,2,FALSE),0)</f>
        <v>0</v>
      </c>
      <c r="O2318" s="2">
        <f>IFERROR(VLOOKUP($G2318,'Breakdown Log'!$B$3:$E$940,3,FALSE),0)</f>
        <v>0</v>
      </c>
      <c r="P2318" s="2">
        <f t="shared" si="217"/>
        <v>215</v>
      </c>
      <c r="Q2318" s="2">
        <f t="shared" si="218"/>
        <v>365</v>
      </c>
      <c r="R2318" s="38">
        <f t="shared" si="219"/>
        <v>1.6610958904109587</v>
      </c>
      <c r="S2318" s="76">
        <f t="shared" si="220"/>
        <v>2.82</v>
      </c>
      <c r="T2318" s="38">
        <f>2.82/365*N2318+'Breakdown Log'!$H$28*P2318</f>
        <v>0</v>
      </c>
      <c r="U2318" s="78">
        <f>2.82/365*O2318+'Breakdown Log'!$H$28*Q2318</f>
        <v>0</v>
      </c>
    </row>
    <row r="2319" spans="2:21" ht="14.4" customHeight="1" x14ac:dyDescent="0.4">
      <c r="B2319" s="30">
        <f t="shared" si="221"/>
        <v>2318</v>
      </c>
      <c r="C2319" s="2" t="s">
        <v>2599</v>
      </c>
      <c r="D2319" s="2" t="s">
        <v>464</v>
      </c>
      <c r="E2319" s="2">
        <v>1121</v>
      </c>
      <c r="F2319" s="2" t="s">
        <v>465</v>
      </c>
      <c r="G2319" s="2">
        <v>2649</v>
      </c>
      <c r="H2319" s="2">
        <v>52</v>
      </c>
      <c r="I2319" s="2" t="s">
        <v>1998</v>
      </c>
      <c r="J2319" s="31">
        <v>42926</v>
      </c>
      <c r="K2319" s="31">
        <v>44347</v>
      </c>
      <c r="L2319" s="31">
        <v>44926</v>
      </c>
      <c r="M2319" s="2">
        <f t="shared" si="216"/>
        <v>580</v>
      </c>
      <c r="N2319" s="2">
        <f>IFERROR(VLOOKUP($G2319,'Breakdown Log'!$B$3:$E$940,2,FALSE),0)</f>
        <v>215</v>
      </c>
      <c r="O2319" s="2">
        <f>IFERROR(VLOOKUP($G2319,'Breakdown Log'!$B$3:$E$940,3,FALSE),0)</f>
        <v>365</v>
      </c>
      <c r="P2319" s="2">
        <f t="shared" si="217"/>
        <v>0</v>
      </c>
      <c r="Q2319" s="2">
        <f t="shared" si="218"/>
        <v>0</v>
      </c>
      <c r="R2319" s="38">
        <f t="shared" si="219"/>
        <v>1.6610958904109587</v>
      </c>
      <c r="S2319" s="76">
        <f t="shared" si="220"/>
        <v>2.82</v>
      </c>
      <c r="T2319" s="38">
        <f>2.82/365*N2319+'Breakdown Log'!$H$28*P2319</f>
        <v>1.6610958904109587</v>
      </c>
      <c r="U2319" s="78">
        <f>2.82/365*O2319+'Breakdown Log'!$H$28*Q2319</f>
        <v>2.82</v>
      </c>
    </row>
    <row r="2320" spans="2:21" ht="14.4" customHeight="1" x14ac:dyDescent="0.4">
      <c r="B2320" s="30">
        <f t="shared" si="221"/>
        <v>2319</v>
      </c>
      <c r="C2320" s="2" t="s">
        <v>2599</v>
      </c>
      <c r="D2320" s="2" t="s">
        <v>1344</v>
      </c>
      <c r="E2320" s="2">
        <v>1102</v>
      </c>
      <c r="F2320" s="2" t="s">
        <v>1344</v>
      </c>
      <c r="G2320" s="2">
        <v>2650</v>
      </c>
      <c r="H2320" s="2">
        <v>30</v>
      </c>
      <c r="I2320" s="2" t="s">
        <v>1999</v>
      </c>
      <c r="J2320" s="31">
        <v>42541</v>
      </c>
      <c r="K2320" s="31">
        <v>44347</v>
      </c>
      <c r="L2320" s="31">
        <v>44926</v>
      </c>
      <c r="M2320" s="2">
        <f t="shared" si="216"/>
        <v>580</v>
      </c>
      <c r="N2320" s="2">
        <f>IFERROR(VLOOKUP($G2320,'Breakdown Log'!$B$3:$E$940,2,FALSE),0)</f>
        <v>0</v>
      </c>
      <c r="O2320" s="2">
        <f>IFERROR(VLOOKUP($G2320,'Breakdown Log'!$B$3:$E$940,3,FALSE),0)</f>
        <v>0</v>
      </c>
      <c r="P2320" s="2">
        <f t="shared" si="217"/>
        <v>215</v>
      </c>
      <c r="Q2320" s="2">
        <f t="shared" si="218"/>
        <v>365</v>
      </c>
      <c r="R2320" s="38">
        <f t="shared" si="219"/>
        <v>1.6610958904109587</v>
      </c>
      <c r="S2320" s="76">
        <f t="shared" si="220"/>
        <v>2.82</v>
      </c>
      <c r="T2320" s="38">
        <f>2.82/365*N2320+'Breakdown Log'!$H$28*P2320</f>
        <v>0</v>
      </c>
      <c r="U2320" s="78">
        <f>2.82/365*O2320+'Breakdown Log'!$H$28*Q2320</f>
        <v>0</v>
      </c>
    </row>
    <row r="2321" spans="2:21" ht="14.4" customHeight="1" x14ac:dyDescent="0.4">
      <c r="B2321" s="30">
        <f t="shared" si="221"/>
        <v>2320</v>
      </c>
      <c r="C2321" s="2" t="s">
        <v>2599</v>
      </c>
      <c r="D2321" s="2" t="s">
        <v>1344</v>
      </c>
      <c r="E2321" s="2">
        <v>1102</v>
      </c>
      <c r="F2321" s="2" t="s">
        <v>1344</v>
      </c>
      <c r="G2321" s="2">
        <v>2651</v>
      </c>
      <c r="H2321" s="2">
        <v>31</v>
      </c>
      <c r="I2321" s="2" t="s">
        <v>96</v>
      </c>
      <c r="J2321" s="31">
        <v>42919</v>
      </c>
      <c r="K2321" s="31">
        <v>44347</v>
      </c>
      <c r="L2321" s="31">
        <v>44926</v>
      </c>
      <c r="M2321" s="2">
        <f t="shared" si="216"/>
        <v>580</v>
      </c>
      <c r="N2321" s="2">
        <f>IFERROR(VLOOKUP($G2321,'Breakdown Log'!$B$3:$E$940,2,FALSE),0)</f>
        <v>215</v>
      </c>
      <c r="O2321" s="2">
        <f>IFERROR(VLOOKUP($G2321,'Breakdown Log'!$B$3:$E$940,3,FALSE),0)</f>
        <v>365</v>
      </c>
      <c r="P2321" s="2">
        <f t="shared" si="217"/>
        <v>0</v>
      </c>
      <c r="Q2321" s="2">
        <f t="shared" si="218"/>
        <v>0</v>
      </c>
      <c r="R2321" s="38">
        <f t="shared" si="219"/>
        <v>1.6610958904109587</v>
      </c>
      <c r="S2321" s="76">
        <f t="shared" si="220"/>
        <v>2.82</v>
      </c>
      <c r="T2321" s="38">
        <f>2.82/365*N2321+'Breakdown Log'!$H$28*P2321</f>
        <v>1.6610958904109587</v>
      </c>
      <c r="U2321" s="78">
        <f>2.82/365*O2321+'Breakdown Log'!$H$28*Q2321</f>
        <v>2.82</v>
      </c>
    </row>
    <row r="2322" spans="2:21" ht="14.4" customHeight="1" x14ac:dyDescent="0.4">
      <c r="B2322" s="30">
        <f t="shared" si="221"/>
        <v>2321</v>
      </c>
      <c r="C2322" s="2" t="s">
        <v>12</v>
      </c>
      <c r="D2322" s="2" t="s">
        <v>317</v>
      </c>
      <c r="E2322" s="2">
        <v>81</v>
      </c>
      <c r="F2322" s="2" t="s">
        <v>317</v>
      </c>
      <c r="G2322" s="2">
        <v>2652</v>
      </c>
      <c r="H2322" s="2">
        <v>45</v>
      </c>
      <c r="I2322" s="2" t="s">
        <v>209</v>
      </c>
      <c r="J2322" s="31">
        <v>42592</v>
      </c>
      <c r="K2322" s="31">
        <v>44347</v>
      </c>
      <c r="L2322" s="31">
        <v>44926</v>
      </c>
      <c r="M2322" s="2">
        <f t="shared" si="216"/>
        <v>580</v>
      </c>
      <c r="N2322" s="2">
        <f>IFERROR(VLOOKUP($G2322,'Breakdown Log'!$B$3:$E$940,2,FALSE),0)</f>
        <v>215</v>
      </c>
      <c r="O2322" s="2">
        <f>IFERROR(VLOOKUP($G2322,'Breakdown Log'!$B$3:$E$940,3,FALSE),0)</f>
        <v>166</v>
      </c>
      <c r="P2322" s="2">
        <f t="shared" si="217"/>
        <v>0</v>
      </c>
      <c r="Q2322" s="2">
        <f t="shared" si="218"/>
        <v>199</v>
      </c>
      <c r="R2322" s="38">
        <f t="shared" si="219"/>
        <v>1.6610958904109587</v>
      </c>
      <c r="S2322" s="76">
        <f t="shared" si="220"/>
        <v>2.82</v>
      </c>
      <c r="T2322" s="38">
        <f>2.82/365*N2322+'Breakdown Log'!$H$28*P2322</f>
        <v>1.6610958904109587</v>
      </c>
      <c r="U2322" s="78">
        <f>2.82/365*O2322+'Breakdown Log'!$H$28*Q2322</f>
        <v>1.2825205479452053</v>
      </c>
    </row>
    <row r="2323" spans="2:21" ht="14.4" customHeight="1" x14ac:dyDescent="0.4">
      <c r="B2323" s="30">
        <f t="shared" si="221"/>
        <v>2322</v>
      </c>
      <c r="C2323" s="2" t="s">
        <v>2599</v>
      </c>
      <c r="D2323" s="2" t="s">
        <v>464</v>
      </c>
      <c r="E2323" s="2">
        <v>1121</v>
      </c>
      <c r="F2323" s="2" t="s">
        <v>465</v>
      </c>
      <c r="G2323" s="2">
        <v>2653</v>
      </c>
      <c r="H2323" s="2">
        <v>36</v>
      </c>
      <c r="I2323" s="2" t="s">
        <v>2000</v>
      </c>
      <c r="J2323" s="31">
        <v>42839</v>
      </c>
      <c r="K2323" s="31">
        <v>44347</v>
      </c>
      <c r="L2323" s="31">
        <v>44926</v>
      </c>
      <c r="M2323" s="2">
        <f t="shared" si="216"/>
        <v>580</v>
      </c>
      <c r="N2323" s="2">
        <f>IFERROR(VLOOKUP($G2323,'Breakdown Log'!$B$3:$E$940,2,FALSE),0)</f>
        <v>0</v>
      </c>
      <c r="O2323" s="2">
        <f>IFERROR(VLOOKUP($G2323,'Breakdown Log'!$B$3:$E$940,3,FALSE),0)</f>
        <v>0</v>
      </c>
      <c r="P2323" s="2">
        <f t="shared" si="217"/>
        <v>215</v>
      </c>
      <c r="Q2323" s="2">
        <f t="shared" si="218"/>
        <v>365</v>
      </c>
      <c r="R2323" s="38">
        <f t="shared" si="219"/>
        <v>1.6610958904109587</v>
      </c>
      <c r="S2323" s="76">
        <f t="shared" si="220"/>
        <v>2.82</v>
      </c>
      <c r="T2323" s="38">
        <f>2.82/365*N2323+'Breakdown Log'!$H$28*P2323</f>
        <v>0</v>
      </c>
      <c r="U2323" s="78">
        <f>2.82/365*O2323+'Breakdown Log'!$H$28*Q2323</f>
        <v>0</v>
      </c>
    </row>
    <row r="2324" spans="2:21" ht="14.4" customHeight="1" x14ac:dyDescent="0.4">
      <c r="B2324" s="30">
        <f t="shared" si="221"/>
        <v>2323</v>
      </c>
      <c r="C2324" s="2" t="s">
        <v>2599</v>
      </c>
      <c r="D2324" s="2" t="s">
        <v>464</v>
      </c>
      <c r="E2324" s="2">
        <v>1121</v>
      </c>
      <c r="F2324" s="2" t="s">
        <v>465</v>
      </c>
      <c r="G2324" s="2">
        <v>2654</v>
      </c>
      <c r="H2324" s="2">
        <v>37</v>
      </c>
      <c r="I2324" s="2" t="s">
        <v>367</v>
      </c>
      <c r="J2324" s="31">
        <v>42839</v>
      </c>
      <c r="K2324" s="31">
        <v>44347</v>
      </c>
      <c r="L2324" s="31">
        <v>44926</v>
      </c>
      <c r="M2324" s="2">
        <f t="shared" si="216"/>
        <v>580</v>
      </c>
      <c r="N2324" s="2">
        <f>IFERROR(VLOOKUP($G2324,'Breakdown Log'!$B$3:$E$940,2,FALSE),0)</f>
        <v>0</v>
      </c>
      <c r="O2324" s="2">
        <f>IFERROR(VLOOKUP($G2324,'Breakdown Log'!$B$3:$E$940,3,FALSE),0)</f>
        <v>0</v>
      </c>
      <c r="P2324" s="2">
        <f t="shared" si="217"/>
        <v>215</v>
      </c>
      <c r="Q2324" s="2">
        <f t="shared" si="218"/>
        <v>365</v>
      </c>
      <c r="R2324" s="38">
        <f t="shared" si="219"/>
        <v>1.6610958904109587</v>
      </c>
      <c r="S2324" s="76">
        <f t="shared" si="220"/>
        <v>2.82</v>
      </c>
      <c r="T2324" s="38">
        <f>2.82/365*N2324+'Breakdown Log'!$H$28*P2324</f>
        <v>0</v>
      </c>
      <c r="U2324" s="78">
        <f>2.82/365*O2324+'Breakdown Log'!$H$28*Q2324</f>
        <v>0</v>
      </c>
    </row>
    <row r="2325" spans="2:21" ht="14.4" customHeight="1" x14ac:dyDescent="0.4">
      <c r="B2325" s="30">
        <f t="shared" si="221"/>
        <v>2324</v>
      </c>
      <c r="C2325" s="2" t="s">
        <v>2599</v>
      </c>
      <c r="D2325" s="2" t="s">
        <v>464</v>
      </c>
      <c r="E2325" s="2">
        <v>1121</v>
      </c>
      <c r="F2325" s="2" t="s">
        <v>465</v>
      </c>
      <c r="G2325" s="2">
        <v>2655</v>
      </c>
      <c r="H2325" s="2">
        <v>38</v>
      </c>
      <c r="I2325" s="2" t="s">
        <v>658</v>
      </c>
      <c r="J2325" s="31">
        <v>42888</v>
      </c>
      <c r="K2325" s="31">
        <v>44347</v>
      </c>
      <c r="L2325" s="31">
        <v>44926</v>
      </c>
      <c r="M2325" s="2">
        <f t="shared" si="216"/>
        <v>580</v>
      </c>
      <c r="N2325" s="2">
        <f>IFERROR(VLOOKUP($G2325,'Breakdown Log'!$B$3:$E$940,2,FALSE),0)</f>
        <v>0</v>
      </c>
      <c r="O2325" s="2">
        <f>IFERROR(VLOOKUP($G2325,'Breakdown Log'!$B$3:$E$940,3,FALSE),0)</f>
        <v>0</v>
      </c>
      <c r="P2325" s="2">
        <f t="shared" si="217"/>
        <v>215</v>
      </c>
      <c r="Q2325" s="2">
        <f t="shared" si="218"/>
        <v>365</v>
      </c>
      <c r="R2325" s="38">
        <f t="shared" si="219"/>
        <v>1.6610958904109587</v>
      </c>
      <c r="S2325" s="76">
        <f t="shared" si="220"/>
        <v>2.82</v>
      </c>
      <c r="T2325" s="38">
        <f>2.82/365*N2325+'Breakdown Log'!$H$28*P2325</f>
        <v>0</v>
      </c>
      <c r="U2325" s="78">
        <f>2.82/365*O2325+'Breakdown Log'!$H$28*Q2325</f>
        <v>0</v>
      </c>
    </row>
    <row r="2326" spans="2:21" ht="14.4" customHeight="1" x14ac:dyDescent="0.4">
      <c r="B2326" s="30">
        <f t="shared" si="221"/>
        <v>2325</v>
      </c>
      <c r="C2326" s="2" t="s">
        <v>2599</v>
      </c>
      <c r="D2326" s="2" t="s">
        <v>464</v>
      </c>
      <c r="E2326" s="2">
        <v>1121</v>
      </c>
      <c r="F2326" s="2" t="s">
        <v>465</v>
      </c>
      <c r="G2326" s="2">
        <v>2656</v>
      </c>
      <c r="H2326" s="2">
        <v>39</v>
      </c>
      <c r="I2326" s="2" t="s">
        <v>2001</v>
      </c>
      <c r="J2326" s="31">
        <v>42888</v>
      </c>
      <c r="K2326" s="31">
        <v>44347</v>
      </c>
      <c r="L2326" s="31">
        <v>44926</v>
      </c>
      <c r="M2326" s="2">
        <f t="shared" si="216"/>
        <v>580</v>
      </c>
      <c r="N2326" s="2">
        <f>IFERROR(VLOOKUP($G2326,'Breakdown Log'!$B$3:$E$940,2,FALSE),0)</f>
        <v>215</v>
      </c>
      <c r="O2326" s="2">
        <f>IFERROR(VLOOKUP($G2326,'Breakdown Log'!$B$3:$E$940,3,FALSE),0)</f>
        <v>365</v>
      </c>
      <c r="P2326" s="2">
        <f t="shared" si="217"/>
        <v>0</v>
      </c>
      <c r="Q2326" s="2">
        <f t="shared" si="218"/>
        <v>0</v>
      </c>
      <c r="R2326" s="38">
        <f t="shared" si="219"/>
        <v>1.6610958904109587</v>
      </c>
      <c r="S2326" s="76">
        <f t="shared" si="220"/>
        <v>2.82</v>
      </c>
      <c r="T2326" s="38">
        <f>2.82/365*N2326+'Breakdown Log'!$H$28*P2326</f>
        <v>1.6610958904109587</v>
      </c>
      <c r="U2326" s="78">
        <f>2.82/365*O2326+'Breakdown Log'!$H$28*Q2326</f>
        <v>2.82</v>
      </c>
    </row>
    <row r="2327" spans="2:21" ht="14.4" customHeight="1" x14ac:dyDescent="0.4">
      <c r="B2327" s="30">
        <f t="shared" si="221"/>
        <v>2326</v>
      </c>
      <c r="C2327" s="2" t="s">
        <v>2599</v>
      </c>
      <c r="D2327" s="2" t="s">
        <v>464</v>
      </c>
      <c r="E2327" s="2">
        <v>1121</v>
      </c>
      <c r="F2327" s="2" t="s">
        <v>465</v>
      </c>
      <c r="G2327" s="2">
        <v>2657</v>
      </c>
      <c r="H2327" s="2">
        <v>40</v>
      </c>
      <c r="I2327" s="2" t="s">
        <v>2002</v>
      </c>
      <c r="J2327" s="31">
        <v>42888</v>
      </c>
      <c r="K2327" s="31">
        <v>44347</v>
      </c>
      <c r="L2327" s="31">
        <v>44926</v>
      </c>
      <c r="M2327" s="2">
        <f t="shared" si="216"/>
        <v>580</v>
      </c>
      <c r="N2327" s="2">
        <f>IFERROR(VLOOKUP($G2327,'Breakdown Log'!$B$3:$E$940,2,FALSE),0)</f>
        <v>0</v>
      </c>
      <c r="O2327" s="2">
        <f>IFERROR(VLOOKUP($G2327,'Breakdown Log'!$B$3:$E$940,3,FALSE),0)</f>
        <v>0</v>
      </c>
      <c r="P2327" s="2">
        <f t="shared" si="217"/>
        <v>215</v>
      </c>
      <c r="Q2327" s="2">
        <f t="shared" si="218"/>
        <v>365</v>
      </c>
      <c r="R2327" s="38">
        <f t="shared" si="219"/>
        <v>1.6610958904109587</v>
      </c>
      <c r="S2327" s="76">
        <f t="shared" si="220"/>
        <v>2.82</v>
      </c>
      <c r="T2327" s="38">
        <f>2.82/365*N2327+'Breakdown Log'!$H$28*P2327</f>
        <v>0</v>
      </c>
      <c r="U2327" s="78">
        <f>2.82/365*O2327+'Breakdown Log'!$H$28*Q2327</f>
        <v>0</v>
      </c>
    </row>
    <row r="2328" spans="2:21" ht="14.4" customHeight="1" x14ac:dyDescent="0.4">
      <c r="B2328" s="30">
        <f t="shared" si="221"/>
        <v>2327</v>
      </c>
      <c r="C2328" s="2" t="s">
        <v>2599</v>
      </c>
      <c r="D2328" s="2" t="s">
        <v>464</v>
      </c>
      <c r="E2328" s="2">
        <v>1121</v>
      </c>
      <c r="F2328" s="2" t="s">
        <v>465</v>
      </c>
      <c r="G2328" s="2">
        <v>2658</v>
      </c>
      <c r="H2328" s="2">
        <v>41</v>
      </c>
      <c r="I2328" s="2" t="s">
        <v>1846</v>
      </c>
      <c r="J2328" s="31">
        <v>42888</v>
      </c>
      <c r="K2328" s="31">
        <v>44347</v>
      </c>
      <c r="L2328" s="31">
        <v>44926</v>
      </c>
      <c r="M2328" s="2">
        <f t="shared" si="216"/>
        <v>580</v>
      </c>
      <c r="N2328" s="2">
        <f>IFERROR(VLOOKUP($G2328,'Breakdown Log'!$B$3:$E$940,2,FALSE),0)</f>
        <v>0</v>
      </c>
      <c r="O2328" s="2">
        <f>IFERROR(VLOOKUP($G2328,'Breakdown Log'!$B$3:$E$940,3,FALSE),0)</f>
        <v>0</v>
      </c>
      <c r="P2328" s="2">
        <f t="shared" si="217"/>
        <v>215</v>
      </c>
      <c r="Q2328" s="2">
        <f t="shared" si="218"/>
        <v>365</v>
      </c>
      <c r="R2328" s="38">
        <f t="shared" si="219"/>
        <v>1.6610958904109587</v>
      </c>
      <c r="S2328" s="76">
        <f t="shared" si="220"/>
        <v>2.82</v>
      </c>
      <c r="T2328" s="38">
        <f>2.82/365*N2328+'Breakdown Log'!$H$28*P2328</f>
        <v>0</v>
      </c>
      <c r="U2328" s="78">
        <f>2.82/365*O2328+'Breakdown Log'!$H$28*Q2328</f>
        <v>0</v>
      </c>
    </row>
    <row r="2329" spans="2:21" ht="14.4" customHeight="1" x14ac:dyDescent="0.4">
      <c r="B2329" s="30">
        <f t="shared" si="221"/>
        <v>2328</v>
      </c>
      <c r="C2329" s="2" t="s">
        <v>2599</v>
      </c>
      <c r="D2329" s="2" t="s">
        <v>464</v>
      </c>
      <c r="E2329" s="2">
        <v>1121</v>
      </c>
      <c r="F2329" s="2" t="s">
        <v>465</v>
      </c>
      <c r="G2329" s="2">
        <v>2659</v>
      </c>
      <c r="H2329" s="2">
        <v>42</v>
      </c>
      <c r="I2329" s="2" t="s">
        <v>1847</v>
      </c>
      <c r="J2329" s="31">
        <v>42888</v>
      </c>
      <c r="K2329" s="31">
        <v>44347</v>
      </c>
      <c r="L2329" s="31">
        <v>44926</v>
      </c>
      <c r="M2329" s="2">
        <f t="shared" si="216"/>
        <v>580</v>
      </c>
      <c r="N2329" s="2">
        <f>IFERROR(VLOOKUP($G2329,'Breakdown Log'!$B$3:$E$940,2,FALSE),0)</f>
        <v>215</v>
      </c>
      <c r="O2329" s="2">
        <f>IFERROR(VLOOKUP($G2329,'Breakdown Log'!$B$3:$E$940,3,FALSE),0)</f>
        <v>365</v>
      </c>
      <c r="P2329" s="2">
        <f t="shared" si="217"/>
        <v>0</v>
      </c>
      <c r="Q2329" s="2">
        <f t="shared" si="218"/>
        <v>0</v>
      </c>
      <c r="R2329" s="38">
        <f t="shared" si="219"/>
        <v>1.6610958904109587</v>
      </c>
      <c r="S2329" s="76">
        <f t="shared" si="220"/>
        <v>2.82</v>
      </c>
      <c r="T2329" s="38">
        <f>2.82/365*N2329+'Breakdown Log'!$H$28*P2329</f>
        <v>1.6610958904109587</v>
      </c>
      <c r="U2329" s="78">
        <f>2.82/365*O2329+'Breakdown Log'!$H$28*Q2329</f>
        <v>2.82</v>
      </c>
    </row>
    <row r="2330" spans="2:21" ht="14.4" customHeight="1" x14ac:dyDescent="0.4">
      <c r="B2330" s="30">
        <f t="shared" si="221"/>
        <v>2329</v>
      </c>
      <c r="C2330" s="2" t="s">
        <v>2599</v>
      </c>
      <c r="D2330" s="2" t="s">
        <v>464</v>
      </c>
      <c r="E2330" s="2">
        <v>1121</v>
      </c>
      <c r="F2330" s="2" t="s">
        <v>465</v>
      </c>
      <c r="G2330" s="2">
        <v>2660</v>
      </c>
      <c r="H2330" s="2">
        <v>43</v>
      </c>
      <c r="I2330" s="2" t="s">
        <v>841</v>
      </c>
      <c r="J2330" s="31">
        <v>42888</v>
      </c>
      <c r="K2330" s="31">
        <v>44347</v>
      </c>
      <c r="L2330" s="31">
        <v>44926</v>
      </c>
      <c r="M2330" s="2">
        <f t="shared" si="216"/>
        <v>580</v>
      </c>
      <c r="N2330" s="2">
        <f>IFERROR(VLOOKUP($G2330,'Breakdown Log'!$B$3:$E$940,2,FALSE),0)</f>
        <v>215</v>
      </c>
      <c r="O2330" s="2">
        <f>IFERROR(VLOOKUP($G2330,'Breakdown Log'!$B$3:$E$940,3,FALSE),0)</f>
        <v>365</v>
      </c>
      <c r="P2330" s="2">
        <f t="shared" si="217"/>
        <v>0</v>
      </c>
      <c r="Q2330" s="2">
        <f t="shared" si="218"/>
        <v>0</v>
      </c>
      <c r="R2330" s="38">
        <f t="shared" si="219"/>
        <v>1.6610958904109587</v>
      </c>
      <c r="S2330" s="76">
        <f t="shared" si="220"/>
        <v>2.82</v>
      </c>
      <c r="T2330" s="38">
        <f>2.82/365*N2330+'Breakdown Log'!$H$28*P2330</f>
        <v>1.6610958904109587</v>
      </c>
      <c r="U2330" s="78">
        <f>2.82/365*O2330+'Breakdown Log'!$H$28*Q2330</f>
        <v>2.82</v>
      </c>
    </row>
    <row r="2331" spans="2:21" ht="14.4" customHeight="1" x14ac:dyDescent="0.4">
      <c r="B2331" s="30">
        <f t="shared" si="221"/>
        <v>2330</v>
      </c>
      <c r="C2331" s="2" t="s">
        <v>2599</v>
      </c>
      <c r="D2331" s="2" t="s">
        <v>464</v>
      </c>
      <c r="E2331" s="2">
        <v>1121</v>
      </c>
      <c r="F2331" s="2" t="s">
        <v>465</v>
      </c>
      <c r="G2331" s="2">
        <v>2661</v>
      </c>
      <c r="H2331" s="2">
        <v>44</v>
      </c>
      <c r="I2331" s="2" t="s">
        <v>2003</v>
      </c>
      <c r="J2331" s="31">
        <v>42888</v>
      </c>
      <c r="K2331" s="31">
        <v>44347</v>
      </c>
      <c r="L2331" s="31">
        <v>44926</v>
      </c>
      <c r="M2331" s="2">
        <f t="shared" si="216"/>
        <v>580</v>
      </c>
      <c r="N2331" s="2">
        <f>IFERROR(VLOOKUP($G2331,'Breakdown Log'!$B$3:$E$940,2,FALSE),0)</f>
        <v>0</v>
      </c>
      <c r="O2331" s="2">
        <f>IFERROR(VLOOKUP($G2331,'Breakdown Log'!$B$3:$E$940,3,FALSE),0)</f>
        <v>0</v>
      </c>
      <c r="P2331" s="2">
        <f t="shared" si="217"/>
        <v>215</v>
      </c>
      <c r="Q2331" s="2">
        <f t="shared" si="218"/>
        <v>365</v>
      </c>
      <c r="R2331" s="38">
        <f t="shared" si="219"/>
        <v>1.6610958904109587</v>
      </c>
      <c r="S2331" s="76">
        <f t="shared" si="220"/>
        <v>2.82</v>
      </c>
      <c r="T2331" s="38">
        <f>2.82/365*N2331+'Breakdown Log'!$H$28*P2331</f>
        <v>0</v>
      </c>
      <c r="U2331" s="78">
        <f>2.82/365*O2331+'Breakdown Log'!$H$28*Q2331</f>
        <v>0</v>
      </c>
    </row>
    <row r="2332" spans="2:21" ht="14.4" customHeight="1" x14ac:dyDescent="0.4">
      <c r="B2332" s="30">
        <f t="shared" si="221"/>
        <v>2331</v>
      </c>
      <c r="C2332" s="2" t="s">
        <v>2599</v>
      </c>
      <c r="D2332" s="2" t="s">
        <v>464</v>
      </c>
      <c r="E2332" s="2">
        <v>1121</v>
      </c>
      <c r="F2332" s="2" t="s">
        <v>465</v>
      </c>
      <c r="G2332" s="2">
        <v>2662</v>
      </c>
      <c r="H2332" s="2">
        <v>45</v>
      </c>
      <c r="I2332" s="2" t="s">
        <v>2004</v>
      </c>
      <c r="J2332" s="31">
        <v>42888</v>
      </c>
      <c r="K2332" s="31">
        <v>44347</v>
      </c>
      <c r="L2332" s="31">
        <v>44926</v>
      </c>
      <c r="M2332" s="2">
        <f t="shared" si="216"/>
        <v>580</v>
      </c>
      <c r="N2332" s="2">
        <f>IFERROR(VLOOKUP($G2332,'Breakdown Log'!$B$3:$E$940,2,FALSE),0)</f>
        <v>0</v>
      </c>
      <c r="O2332" s="2">
        <f>IFERROR(VLOOKUP($G2332,'Breakdown Log'!$B$3:$E$940,3,FALSE),0)</f>
        <v>0</v>
      </c>
      <c r="P2332" s="2">
        <f t="shared" si="217"/>
        <v>215</v>
      </c>
      <c r="Q2332" s="2">
        <f t="shared" si="218"/>
        <v>365</v>
      </c>
      <c r="R2332" s="38">
        <f t="shared" si="219"/>
        <v>1.6610958904109587</v>
      </c>
      <c r="S2332" s="76">
        <f t="shared" si="220"/>
        <v>2.82</v>
      </c>
      <c r="T2332" s="38">
        <f>2.82/365*N2332+'Breakdown Log'!$H$28*P2332</f>
        <v>0</v>
      </c>
      <c r="U2332" s="78">
        <f>2.82/365*O2332+'Breakdown Log'!$H$28*Q2332</f>
        <v>0</v>
      </c>
    </row>
    <row r="2333" spans="2:21" ht="14.4" customHeight="1" x14ac:dyDescent="0.4">
      <c r="B2333" s="30">
        <f t="shared" si="221"/>
        <v>2332</v>
      </c>
      <c r="C2333" s="2" t="s">
        <v>1912</v>
      </c>
      <c r="D2333" s="2" t="s">
        <v>1913</v>
      </c>
      <c r="E2333" s="2">
        <v>1122</v>
      </c>
      <c r="F2333" s="2" t="s">
        <v>1913</v>
      </c>
      <c r="G2333" s="2">
        <v>2663</v>
      </c>
      <c r="H2333" s="2">
        <v>7</v>
      </c>
      <c r="I2333" s="2" t="s">
        <v>2005</v>
      </c>
      <c r="J2333" s="31">
        <v>42530</v>
      </c>
      <c r="K2333" s="31">
        <v>44347</v>
      </c>
      <c r="L2333" s="31">
        <v>44926</v>
      </c>
      <c r="M2333" s="2">
        <f t="shared" si="216"/>
        <v>580</v>
      </c>
      <c r="N2333" s="2">
        <f>IFERROR(VLOOKUP($G2333,'Breakdown Log'!$B$3:$E$940,2,FALSE),0)</f>
        <v>0</v>
      </c>
      <c r="O2333" s="2">
        <f>IFERROR(VLOOKUP($G2333,'Breakdown Log'!$B$3:$E$940,3,FALSE),0)</f>
        <v>224</v>
      </c>
      <c r="P2333" s="2">
        <f t="shared" si="217"/>
        <v>215</v>
      </c>
      <c r="Q2333" s="2">
        <f t="shared" si="218"/>
        <v>141</v>
      </c>
      <c r="R2333" s="38">
        <f t="shared" si="219"/>
        <v>1.6610958904109587</v>
      </c>
      <c r="S2333" s="76">
        <f t="shared" si="220"/>
        <v>2.82</v>
      </c>
      <c r="T2333" s="38">
        <f>2.82/365*N2333+'Breakdown Log'!$H$28*P2333</f>
        <v>0</v>
      </c>
      <c r="U2333" s="78">
        <f>2.82/365*O2333+'Breakdown Log'!$H$28*Q2333</f>
        <v>1.7306301369863011</v>
      </c>
    </row>
    <row r="2334" spans="2:21" ht="14.4" customHeight="1" x14ac:dyDescent="0.4">
      <c r="B2334" s="30">
        <f t="shared" si="221"/>
        <v>2333</v>
      </c>
      <c r="C2334" s="2" t="s">
        <v>1912</v>
      </c>
      <c r="D2334" s="2" t="s">
        <v>1913</v>
      </c>
      <c r="E2334" s="2">
        <v>1122</v>
      </c>
      <c r="F2334" s="2" t="s">
        <v>1913</v>
      </c>
      <c r="G2334" s="2">
        <v>2664</v>
      </c>
      <c r="H2334" s="2">
        <v>8</v>
      </c>
      <c r="I2334" s="2" t="s">
        <v>2006</v>
      </c>
      <c r="J2334" s="31">
        <v>42924</v>
      </c>
      <c r="K2334" s="31">
        <v>44347</v>
      </c>
      <c r="L2334" s="31">
        <v>44926</v>
      </c>
      <c r="M2334" s="2">
        <f t="shared" si="216"/>
        <v>580</v>
      </c>
      <c r="N2334" s="2">
        <f>IFERROR(VLOOKUP($G2334,'Breakdown Log'!$B$3:$E$940,2,FALSE),0)</f>
        <v>0</v>
      </c>
      <c r="O2334" s="2">
        <f>IFERROR(VLOOKUP($G2334,'Breakdown Log'!$B$3:$E$940,3,FALSE),0)</f>
        <v>0</v>
      </c>
      <c r="P2334" s="2">
        <f t="shared" si="217"/>
        <v>215</v>
      </c>
      <c r="Q2334" s="2">
        <f t="shared" si="218"/>
        <v>365</v>
      </c>
      <c r="R2334" s="38">
        <f t="shared" si="219"/>
        <v>1.6610958904109587</v>
      </c>
      <c r="S2334" s="76">
        <f t="shared" si="220"/>
        <v>2.82</v>
      </c>
      <c r="T2334" s="38">
        <f>2.82/365*N2334+'Breakdown Log'!$H$28*P2334</f>
        <v>0</v>
      </c>
      <c r="U2334" s="78">
        <f>2.82/365*O2334+'Breakdown Log'!$H$28*Q2334</f>
        <v>0</v>
      </c>
    </row>
    <row r="2335" spans="2:21" ht="14.4" customHeight="1" x14ac:dyDescent="0.4">
      <c r="B2335" s="30">
        <f t="shared" si="221"/>
        <v>2334</v>
      </c>
      <c r="C2335" s="2" t="s">
        <v>302</v>
      </c>
      <c r="D2335" s="2" t="s">
        <v>1729</v>
      </c>
      <c r="E2335" s="2">
        <v>1017</v>
      </c>
      <c r="F2335" s="2" t="s">
        <v>1729</v>
      </c>
      <c r="G2335" s="2">
        <v>2665</v>
      </c>
      <c r="H2335" s="2">
        <v>26</v>
      </c>
      <c r="I2335" s="2" t="s">
        <v>2007</v>
      </c>
      <c r="J2335" s="31">
        <v>42480</v>
      </c>
      <c r="K2335" s="31">
        <v>44347</v>
      </c>
      <c r="L2335" s="31">
        <v>44926</v>
      </c>
      <c r="M2335" s="2">
        <f t="shared" si="216"/>
        <v>580</v>
      </c>
      <c r="N2335" s="2">
        <f>IFERROR(VLOOKUP($G2335,'Breakdown Log'!$B$3:$E$940,2,FALSE),0)</f>
        <v>0</v>
      </c>
      <c r="O2335" s="2">
        <f>IFERROR(VLOOKUP($G2335,'Breakdown Log'!$B$3:$E$940,3,FALSE),0)</f>
        <v>0</v>
      </c>
      <c r="P2335" s="2">
        <f t="shared" si="217"/>
        <v>215</v>
      </c>
      <c r="Q2335" s="2">
        <f t="shared" si="218"/>
        <v>365</v>
      </c>
      <c r="R2335" s="38">
        <f t="shared" si="219"/>
        <v>1.6610958904109587</v>
      </c>
      <c r="S2335" s="76">
        <f t="shared" si="220"/>
        <v>2.82</v>
      </c>
      <c r="T2335" s="38">
        <f>2.82/365*N2335+'Breakdown Log'!$H$28*P2335</f>
        <v>0</v>
      </c>
      <c r="U2335" s="78">
        <f>2.82/365*O2335+'Breakdown Log'!$H$28*Q2335</f>
        <v>0</v>
      </c>
    </row>
    <row r="2336" spans="2:21" ht="14.4" customHeight="1" x14ac:dyDescent="0.4">
      <c r="B2336" s="30">
        <f t="shared" si="221"/>
        <v>2335</v>
      </c>
      <c r="C2336" s="2" t="s">
        <v>302</v>
      </c>
      <c r="D2336" s="2" t="s">
        <v>1729</v>
      </c>
      <c r="E2336" s="2">
        <v>1017</v>
      </c>
      <c r="F2336" s="2" t="s">
        <v>1729</v>
      </c>
      <c r="G2336" s="2">
        <v>2666</v>
      </c>
      <c r="H2336" s="2">
        <v>27</v>
      </c>
      <c r="I2336" s="2" t="s">
        <v>2008</v>
      </c>
      <c r="J2336" s="31">
        <v>42480</v>
      </c>
      <c r="K2336" s="31">
        <v>44347</v>
      </c>
      <c r="L2336" s="31">
        <v>44926</v>
      </c>
      <c r="M2336" s="2">
        <f t="shared" si="216"/>
        <v>580</v>
      </c>
      <c r="N2336" s="2">
        <f>IFERROR(VLOOKUP($G2336,'Breakdown Log'!$B$3:$E$940,2,FALSE),0)</f>
        <v>0</v>
      </c>
      <c r="O2336" s="2">
        <f>IFERROR(VLOOKUP($G2336,'Breakdown Log'!$B$3:$E$940,3,FALSE),0)</f>
        <v>0</v>
      </c>
      <c r="P2336" s="2">
        <f t="shared" si="217"/>
        <v>215</v>
      </c>
      <c r="Q2336" s="2">
        <f t="shared" si="218"/>
        <v>365</v>
      </c>
      <c r="R2336" s="38">
        <f t="shared" si="219"/>
        <v>1.6610958904109587</v>
      </c>
      <c r="S2336" s="76">
        <f t="shared" si="220"/>
        <v>2.82</v>
      </c>
      <c r="T2336" s="38">
        <f>2.82/365*N2336+'Breakdown Log'!$H$28*P2336</f>
        <v>0</v>
      </c>
      <c r="U2336" s="78">
        <f>2.82/365*O2336+'Breakdown Log'!$H$28*Q2336</f>
        <v>0</v>
      </c>
    </row>
    <row r="2337" spans="2:21" ht="14.4" customHeight="1" x14ac:dyDescent="0.4">
      <c r="B2337" s="30">
        <f t="shared" si="221"/>
        <v>2336</v>
      </c>
      <c r="C2337" s="2" t="s">
        <v>302</v>
      </c>
      <c r="D2337" s="2" t="s">
        <v>1729</v>
      </c>
      <c r="E2337" s="2">
        <v>1017</v>
      </c>
      <c r="F2337" s="2" t="s">
        <v>1729</v>
      </c>
      <c r="G2337" s="2">
        <v>2667</v>
      </c>
      <c r="H2337" s="2">
        <v>28</v>
      </c>
      <c r="I2337" s="2" t="s">
        <v>2009</v>
      </c>
      <c r="J2337" s="31">
        <v>42480</v>
      </c>
      <c r="K2337" s="31">
        <v>44347</v>
      </c>
      <c r="L2337" s="31">
        <v>44926</v>
      </c>
      <c r="M2337" s="2">
        <f t="shared" si="216"/>
        <v>580</v>
      </c>
      <c r="N2337" s="2">
        <f>IFERROR(VLOOKUP($G2337,'Breakdown Log'!$B$3:$E$940,2,FALSE),0)</f>
        <v>0</v>
      </c>
      <c r="O2337" s="2">
        <f>IFERROR(VLOOKUP($G2337,'Breakdown Log'!$B$3:$E$940,3,FALSE),0)</f>
        <v>0</v>
      </c>
      <c r="P2337" s="2">
        <f t="shared" si="217"/>
        <v>215</v>
      </c>
      <c r="Q2337" s="2">
        <f t="shared" si="218"/>
        <v>365</v>
      </c>
      <c r="R2337" s="38">
        <f t="shared" si="219"/>
        <v>1.6610958904109587</v>
      </c>
      <c r="S2337" s="76">
        <f t="shared" si="220"/>
        <v>2.82</v>
      </c>
      <c r="T2337" s="38">
        <f>2.82/365*N2337+'Breakdown Log'!$H$28*P2337</f>
        <v>0</v>
      </c>
      <c r="U2337" s="78">
        <f>2.82/365*O2337+'Breakdown Log'!$H$28*Q2337</f>
        <v>0</v>
      </c>
    </row>
    <row r="2338" spans="2:21" ht="14.4" customHeight="1" x14ac:dyDescent="0.4">
      <c r="B2338" s="30">
        <f t="shared" si="221"/>
        <v>2337</v>
      </c>
      <c r="C2338" s="2" t="s">
        <v>302</v>
      </c>
      <c r="D2338" s="2" t="s">
        <v>1729</v>
      </c>
      <c r="E2338" s="2">
        <v>1017</v>
      </c>
      <c r="F2338" s="2" t="s">
        <v>1729</v>
      </c>
      <c r="G2338" s="2">
        <v>2668</v>
      </c>
      <c r="H2338" s="2">
        <v>29</v>
      </c>
      <c r="I2338" s="2" t="s">
        <v>2010</v>
      </c>
      <c r="J2338" s="31">
        <v>42480</v>
      </c>
      <c r="K2338" s="31">
        <v>44347</v>
      </c>
      <c r="L2338" s="31">
        <v>44926</v>
      </c>
      <c r="M2338" s="2">
        <f t="shared" si="216"/>
        <v>580</v>
      </c>
      <c r="N2338" s="2">
        <f>IFERROR(VLOOKUP($G2338,'Breakdown Log'!$B$3:$E$940,2,FALSE),0)</f>
        <v>0</v>
      </c>
      <c r="O2338" s="2">
        <f>IFERROR(VLOOKUP($G2338,'Breakdown Log'!$B$3:$E$940,3,FALSE),0)</f>
        <v>0</v>
      </c>
      <c r="P2338" s="2">
        <f t="shared" si="217"/>
        <v>215</v>
      </c>
      <c r="Q2338" s="2">
        <f t="shared" si="218"/>
        <v>365</v>
      </c>
      <c r="R2338" s="38">
        <f t="shared" si="219"/>
        <v>1.6610958904109587</v>
      </c>
      <c r="S2338" s="76">
        <f t="shared" si="220"/>
        <v>2.82</v>
      </c>
      <c r="T2338" s="38">
        <f>2.82/365*N2338+'Breakdown Log'!$H$28*P2338</f>
        <v>0</v>
      </c>
      <c r="U2338" s="78">
        <f>2.82/365*O2338+'Breakdown Log'!$H$28*Q2338</f>
        <v>0</v>
      </c>
    </row>
    <row r="2339" spans="2:21" ht="14.4" customHeight="1" x14ac:dyDescent="0.4">
      <c r="B2339" s="30">
        <f t="shared" si="221"/>
        <v>2338</v>
      </c>
      <c r="C2339" s="2" t="s">
        <v>302</v>
      </c>
      <c r="D2339" s="2" t="s">
        <v>1729</v>
      </c>
      <c r="E2339" s="2">
        <v>1017</v>
      </c>
      <c r="F2339" s="2" t="s">
        <v>1729</v>
      </c>
      <c r="G2339" s="2">
        <v>2669</v>
      </c>
      <c r="H2339" s="2">
        <v>30</v>
      </c>
      <c r="I2339" s="2" t="s">
        <v>513</v>
      </c>
      <c r="J2339" s="31">
        <v>42480</v>
      </c>
      <c r="K2339" s="31">
        <v>44347</v>
      </c>
      <c r="L2339" s="31">
        <v>44926</v>
      </c>
      <c r="M2339" s="2">
        <f t="shared" si="216"/>
        <v>580</v>
      </c>
      <c r="N2339" s="2">
        <f>IFERROR(VLOOKUP($G2339,'Breakdown Log'!$B$3:$E$940,2,FALSE),0)</f>
        <v>0</v>
      </c>
      <c r="O2339" s="2">
        <f>IFERROR(VLOOKUP($G2339,'Breakdown Log'!$B$3:$E$940,3,FALSE),0)</f>
        <v>0</v>
      </c>
      <c r="P2339" s="2">
        <f t="shared" si="217"/>
        <v>215</v>
      </c>
      <c r="Q2339" s="2">
        <f t="shared" si="218"/>
        <v>365</v>
      </c>
      <c r="R2339" s="38">
        <f t="shared" si="219"/>
        <v>1.6610958904109587</v>
      </c>
      <c r="S2339" s="76">
        <f t="shared" si="220"/>
        <v>2.82</v>
      </c>
      <c r="T2339" s="38">
        <f>2.82/365*N2339+'Breakdown Log'!$H$28*P2339</f>
        <v>0</v>
      </c>
      <c r="U2339" s="78">
        <f>2.82/365*O2339+'Breakdown Log'!$H$28*Q2339</f>
        <v>0</v>
      </c>
    </row>
    <row r="2340" spans="2:21" ht="14.4" customHeight="1" x14ac:dyDescent="0.4">
      <c r="B2340" s="30">
        <f t="shared" si="221"/>
        <v>2339</v>
      </c>
      <c r="C2340" s="2" t="s">
        <v>302</v>
      </c>
      <c r="D2340" s="2" t="s">
        <v>1729</v>
      </c>
      <c r="E2340" s="2">
        <v>1017</v>
      </c>
      <c r="F2340" s="2" t="s">
        <v>1729</v>
      </c>
      <c r="G2340" s="2">
        <v>2670</v>
      </c>
      <c r="H2340" s="2">
        <v>31</v>
      </c>
      <c r="I2340" s="2" t="s">
        <v>2011</v>
      </c>
      <c r="J2340" s="31">
        <v>42531</v>
      </c>
      <c r="K2340" s="31">
        <v>44347</v>
      </c>
      <c r="L2340" s="31">
        <v>44926</v>
      </c>
      <c r="M2340" s="2">
        <f t="shared" si="216"/>
        <v>580</v>
      </c>
      <c r="N2340" s="2">
        <f>IFERROR(VLOOKUP($G2340,'Breakdown Log'!$B$3:$E$940,2,FALSE),0)</f>
        <v>0</v>
      </c>
      <c r="O2340" s="2">
        <f>IFERROR(VLOOKUP($G2340,'Breakdown Log'!$B$3:$E$940,3,FALSE),0)</f>
        <v>0</v>
      </c>
      <c r="P2340" s="2">
        <f t="shared" si="217"/>
        <v>215</v>
      </c>
      <c r="Q2340" s="2">
        <f t="shared" si="218"/>
        <v>365</v>
      </c>
      <c r="R2340" s="38">
        <f t="shared" si="219"/>
        <v>1.6610958904109587</v>
      </c>
      <c r="S2340" s="76">
        <f t="shared" si="220"/>
        <v>2.82</v>
      </c>
      <c r="T2340" s="38">
        <f>2.82/365*N2340+'Breakdown Log'!$H$28*P2340</f>
        <v>0</v>
      </c>
      <c r="U2340" s="78">
        <f>2.82/365*O2340+'Breakdown Log'!$H$28*Q2340</f>
        <v>0</v>
      </c>
    </row>
    <row r="2341" spans="2:21" ht="14.4" customHeight="1" x14ac:dyDescent="0.4">
      <c r="B2341" s="30">
        <f t="shared" si="221"/>
        <v>2340</v>
      </c>
      <c r="C2341" s="2" t="s">
        <v>302</v>
      </c>
      <c r="D2341" s="2" t="s">
        <v>1729</v>
      </c>
      <c r="E2341" s="2">
        <v>1017</v>
      </c>
      <c r="F2341" s="2" t="s">
        <v>1729</v>
      </c>
      <c r="G2341" s="2">
        <v>2671</v>
      </c>
      <c r="H2341" s="2">
        <v>32</v>
      </c>
      <c r="I2341" s="2" t="s">
        <v>1735</v>
      </c>
      <c r="J2341" s="31">
        <v>42480</v>
      </c>
      <c r="K2341" s="31">
        <v>44347</v>
      </c>
      <c r="L2341" s="31">
        <v>44926</v>
      </c>
      <c r="M2341" s="2">
        <f t="shared" si="216"/>
        <v>580</v>
      </c>
      <c r="N2341" s="2">
        <f>IFERROR(VLOOKUP($G2341,'Breakdown Log'!$B$3:$E$940,2,FALSE),0)</f>
        <v>0</v>
      </c>
      <c r="O2341" s="2">
        <f>IFERROR(VLOOKUP($G2341,'Breakdown Log'!$B$3:$E$940,3,FALSE),0)</f>
        <v>0</v>
      </c>
      <c r="P2341" s="2">
        <f t="shared" si="217"/>
        <v>215</v>
      </c>
      <c r="Q2341" s="2">
        <f t="shared" si="218"/>
        <v>365</v>
      </c>
      <c r="R2341" s="38">
        <f t="shared" si="219"/>
        <v>1.6610958904109587</v>
      </c>
      <c r="S2341" s="76">
        <f t="shared" si="220"/>
        <v>2.82</v>
      </c>
      <c r="T2341" s="38">
        <f>2.82/365*N2341+'Breakdown Log'!$H$28*P2341</f>
        <v>0</v>
      </c>
      <c r="U2341" s="78">
        <f>2.82/365*O2341+'Breakdown Log'!$H$28*Q2341</f>
        <v>0</v>
      </c>
    </row>
    <row r="2342" spans="2:21" ht="14.4" customHeight="1" x14ac:dyDescent="0.4">
      <c r="B2342" s="30">
        <f t="shared" si="221"/>
        <v>2341</v>
      </c>
      <c r="C2342" s="2" t="s">
        <v>302</v>
      </c>
      <c r="D2342" s="2" t="s">
        <v>1729</v>
      </c>
      <c r="E2342" s="2">
        <v>1017</v>
      </c>
      <c r="F2342" s="2" t="s">
        <v>1729</v>
      </c>
      <c r="G2342" s="2">
        <v>2672</v>
      </c>
      <c r="H2342" s="2">
        <v>33</v>
      </c>
      <c r="I2342" s="2" t="s">
        <v>402</v>
      </c>
      <c r="J2342" s="31">
        <v>42591</v>
      </c>
      <c r="K2342" s="31">
        <v>44347</v>
      </c>
      <c r="L2342" s="31">
        <v>44926</v>
      </c>
      <c r="M2342" s="2">
        <f t="shared" si="216"/>
        <v>580</v>
      </c>
      <c r="N2342" s="2">
        <f>IFERROR(VLOOKUP($G2342,'Breakdown Log'!$B$3:$E$940,2,FALSE),0)</f>
        <v>215</v>
      </c>
      <c r="O2342" s="2">
        <f>IFERROR(VLOOKUP($G2342,'Breakdown Log'!$B$3:$E$940,3,FALSE),0)</f>
        <v>365</v>
      </c>
      <c r="P2342" s="2">
        <f t="shared" si="217"/>
        <v>0</v>
      </c>
      <c r="Q2342" s="2">
        <f t="shared" si="218"/>
        <v>0</v>
      </c>
      <c r="R2342" s="38">
        <f t="shared" si="219"/>
        <v>1.6610958904109587</v>
      </c>
      <c r="S2342" s="76">
        <f t="shared" si="220"/>
        <v>2.82</v>
      </c>
      <c r="T2342" s="38">
        <f>2.82/365*N2342+'Breakdown Log'!$H$28*P2342</f>
        <v>1.6610958904109587</v>
      </c>
      <c r="U2342" s="78">
        <f>2.82/365*O2342+'Breakdown Log'!$H$28*Q2342</f>
        <v>2.82</v>
      </c>
    </row>
    <row r="2343" spans="2:21" ht="14.4" customHeight="1" x14ac:dyDescent="0.4">
      <c r="B2343" s="30">
        <f t="shared" si="221"/>
        <v>2342</v>
      </c>
      <c r="C2343" s="2" t="s">
        <v>3</v>
      </c>
      <c r="D2343" s="2" t="s">
        <v>1309</v>
      </c>
      <c r="E2343" s="2">
        <v>139</v>
      </c>
      <c r="F2343" s="2" t="s">
        <v>1309</v>
      </c>
      <c r="G2343" s="2">
        <v>2673</v>
      </c>
      <c r="H2343" s="2">
        <v>47</v>
      </c>
      <c r="I2343" s="2" t="s">
        <v>2012</v>
      </c>
      <c r="J2343" s="31">
        <v>42747</v>
      </c>
      <c r="K2343" s="31">
        <v>44347</v>
      </c>
      <c r="L2343" s="31">
        <v>44926</v>
      </c>
      <c r="M2343" s="2">
        <f t="shared" si="216"/>
        <v>580</v>
      </c>
      <c r="N2343" s="2">
        <f>IFERROR(VLOOKUP($G2343,'Breakdown Log'!$B$3:$E$940,2,FALSE),0)</f>
        <v>0</v>
      </c>
      <c r="O2343" s="2">
        <f>IFERROR(VLOOKUP($G2343,'Breakdown Log'!$B$3:$E$940,3,FALSE),0)</f>
        <v>0</v>
      </c>
      <c r="P2343" s="2">
        <f t="shared" si="217"/>
        <v>215</v>
      </c>
      <c r="Q2343" s="2">
        <f t="shared" si="218"/>
        <v>365</v>
      </c>
      <c r="R2343" s="38">
        <f t="shared" si="219"/>
        <v>1.6610958904109587</v>
      </c>
      <c r="S2343" s="76">
        <f t="shared" si="220"/>
        <v>2.82</v>
      </c>
      <c r="T2343" s="38">
        <f>2.82/365*N2343+'Breakdown Log'!$H$28*P2343</f>
        <v>0</v>
      </c>
      <c r="U2343" s="78">
        <f>2.82/365*O2343+'Breakdown Log'!$H$28*Q2343</f>
        <v>0</v>
      </c>
    </row>
    <row r="2344" spans="2:21" ht="14.4" customHeight="1" x14ac:dyDescent="0.4">
      <c r="B2344" s="30">
        <f t="shared" si="221"/>
        <v>2343</v>
      </c>
      <c r="C2344" s="2" t="s">
        <v>3</v>
      </c>
      <c r="D2344" s="2" t="s">
        <v>1309</v>
      </c>
      <c r="E2344" s="2">
        <v>139</v>
      </c>
      <c r="F2344" s="2" t="s">
        <v>1309</v>
      </c>
      <c r="G2344" s="2">
        <v>2674</v>
      </c>
      <c r="H2344" s="2">
        <v>48</v>
      </c>
      <c r="I2344" s="2" t="s">
        <v>2013</v>
      </c>
      <c r="J2344" s="31">
        <v>42801</v>
      </c>
      <c r="K2344" s="31">
        <v>44347</v>
      </c>
      <c r="L2344" s="31">
        <v>44926</v>
      </c>
      <c r="M2344" s="2">
        <f t="shared" si="216"/>
        <v>580</v>
      </c>
      <c r="N2344" s="2">
        <f>IFERROR(VLOOKUP($G2344,'Breakdown Log'!$B$3:$E$940,2,FALSE),0)</f>
        <v>0</v>
      </c>
      <c r="O2344" s="2">
        <f>IFERROR(VLOOKUP($G2344,'Breakdown Log'!$B$3:$E$940,3,FALSE),0)</f>
        <v>0</v>
      </c>
      <c r="P2344" s="2">
        <f t="shared" si="217"/>
        <v>215</v>
      </c>
      <c r="Q2344" s="2">
        <f t="shared" si="218"/>
        <v>365</v>
      </c>
      <c r="R2344" s="38">
        <f t="shared" si="219"/>
        <v>1.6610958904109587</v>
      </c>
      <c r="S2344" s="76">
        <f t="shared" si="220"/>
        <v>2.82</v>
      </c>
      <c r="T2344" s="38">
        <f>2.82/365*N2344+'Breakdown Log'!$H$28*P2344</f>
        <v>0</v>
      </c>
      <c r="U2344" s="78">
        <f>2.82/365*O2344+'Breakdown Log'!$H$28*Q2344</f>
        <v>0</v>
      </c>
    </row>
    <row r="2345" spans="2:21" ht="14.4" customHeight="1" x14ac:dyDescent="0.4">
      <c r="B2345" s="30">
        <f t="shared" si="221"/>
        <v>2344</v>
      </c>
      <c r="C2345" s="2" t="s">
        <v>3</v>
      </c>
      <c r="D2345" s="2" t="s">
        <v>1309</v>
      </c>
      <c r="E2345" s="2">
        <v>139</v>
      </c>
      <c r="F2345" s="2" t="s">
        <v>1309</v>
      </c>
      <c r="G2345" s="2">
        <v>2675</v>
      </c>
      <c r="H2345" s="2">
        <v>49</v>
      </c>
      <c r="I2345" s="2" t="s">
        <v>2014</v>
      </c>
      <c r="J2345" s="31">
        <v>42801</v>
      </c>
      <c r="K2345" s="31">
        <v>44347</v>
      </c>
      <c r="L2345" s="31">
        <v>44926</v>
      </c>
      <c r="M2345" s="2">
        <f t="shared" si="216"/>
        <v>580</v>
      </c>
      <c r="N2345" s="2">
        <f>IFERROR(VLOOKUP($G2345,'Breakdown Log'!$B$3:$E$940,2,FALSE),0)</f>
        <v>215</v>
      </c>
      <c r="O2345" s="2">
        <f>IFERROR(VLOOKUP($G2345,'Breakdown Log'!$B$3:$E$940,3,FALSE),0)</f>
        <v>365</v>
      </c>
      <c r="P2345" s="2">
        <f t="shared" si="217"/>
        <v>0</v>
      </c>
      <c r="Q2345" s="2">
        <f t="shared" si="218"/>
        <v>0</v>
      </c>
      <c r="R2345" s="38">
        <f t="shared" si="219"/>
        <v>1.6610958904109587</v>
      </c>
      <c r="S2345" s="76">
        <f t="shared" si="220"/>
        <v>2.82</v>
      </c>
      <c r="T2345" s="38">
        <f>2.82/365*N2345+'Breakdown Log'!$H$28*P2345</f>
        <v>1.6610958904109587</v>
      </c>
      <c r="U2345" s="78">
        <f>2.82/365*O2345+'Breakdown Log'!$H$28*Q2345</f>
        <v>2.82</v>
      </c>
    </row>
    <row r="2346" spans="2:21" ht="14.4" customHeight="1" x14ac:dyDescent="0.4">
      <c r="B2346" s="30">
        <f t="shared" si="221"/>
        <v>2345</v>
      </c>
      <c r="C2346" s="2" t="s">
        <v>3</v>
      </c>
      <c r="D2346" s="2" t="s">
        <v>1309</v>
      </c>
      <c r="E2346" s="2">
        <v>139</v>
      </c>
      <c r="F2346" s="2" t="s">
        <v>1309</v>
      </c>
      <c r="G2346" s="2">
        <v>2676</v>
      </c>
      <c r="H2346" s="2">
        <v>50</v>
      </c>
      <c r="I2346" s="2" t="s">
        <v>2015</v>
      </c>
      <c r="J2346" s="31">
        <v>42801</v>
      </c>
      <c r="K2346" s="31">
        <v>44347</v>
      </c>
      <c r="L2346" s="31">
        <v>44926</v>
      </c>
      <c r="M2346" s="2">
        <f t="shared" si="216"/>
        <v>580</v>
      </c>
      <c r="N2346" s="2">
        <f>IFERROR(VLOOKUP($G2346,'Breakdown Log'!$B$3:$E$940,2,FALSE),0)</f>
        <v>0</v>
      </c>
      <c r="O2346" s="2">
        <f>IFERROR(VLOOKUP($G2346,'Breakdown Log'!$B$3:$E$940,3,FALSE),0)</f>
        <v>0</v>
      </c>
      <c r="P2346" s="2">
        <f t="shared" si="217"/>
        <v>215</v>
      </c>
      <c r="Q2346" s="2">
        <f t="shared" si="218"/>
        <v>365</v>
      </c>
      <c r="R2346" s="38">
        <f t="shared" si="219"/>
        <v>1.6610958904109587</v>
      </c>
      <c r="S2346" s="76">
        <f t="shared" si="220"/>
        <v>2.82</v>
      </c>
      <c r="T2346" s="38">
        <f>2.82/365*N2346+'Breakdown Log'!$H$28*P2346</f>
        <v>0</v>
      </c>
      <c r="U2346" s="78">
        <f>2.82/365*O2346+'Breakdown Log'!$H$28*Q2346</f>
        <v>0</v>
      </c>
    </row>
    <row r="2347" spans="2:21" ht="14.4" customHeight="1" x14ac:dyDescent="0.4">
      <c r="B2347" s="30">
        <f t="shared" si="221"/>
        <v>2346</v>
      </c>
      <c r="C2347" s="2" t="s">
        <v>3</v>
      </c>
      <c r="D2347" s="2" t="s">
        <v>1309</v>
      </c>
      <c r="E2347" s="2">
        <v>139</v>
      </c>
      <c r="F2347" s="2" t="s">
        <v>1309</v>
      </c>
      <c r="G2347" s="2">
        <v>2677</v>
      </c>
      <c r="H2347" s="2">
        <v>52</v>
      </c>
      <c r="I2347" s="2" t="s">
        <v>2016</v>
      </c>
      <c r="J2347" s="31">
        <v>42802</v>
      </c>
      <c r="K2347" s="31">
        <v>44347</v>
      </c>
      <c r="L2347" s="31">
        <v>44926</v>
      </c>
      <c r="M2347" s="2">
        <f t="shared" si="216"/>
        <v>580</v>
      </c>
      <c r="N2347" s="2">
        <f>IFERROR(VLOOKUP($G2347,'Breakdown Log'!$B$3:$E$940,2,FALSE),0)</f>
        <v>0</v>
      </c>
      <c r="O2347" s="2">
        <f>IFERROR(VLOOKUP($G2347,'Breakdown Log'!$B$3:$E$940,3,FALSE),0)</f>
        <v>0</v>
      </c>
      <c r="P2347" s="2">
        <f t="shared" si="217"/>
        <v>215</v>
      </c>
      <c r="Q2347" s="2">
        <f t="shared" si="218"/>
        <v>365</v>
      </c>
      <c r="R2347" s="38">
        <f t="shared" si="219"/>
        <v>1.6610958904109587</v>
      </c>
      <c r="S2347" s="76">
        <f t="shared" si="220"/>
        <v>2.82</v>
      </c>
      <c r="T2347" s="38">
        <f>2.82/365*N2347+'Breakdown Log'!$H$28*P2347</f>
        <v>0</v>
      </c>
      <c r="U2347" s="78">
        <f>2.82/365*O2347+'Breakdown Log'!$H$28*Q2347</f>
        <v>0</v>
      </c>
    </row>
    <row r="2348" spans="2:21" ht="14.4" customHeight="1" x14ac:dyDescent="0.4">
      <c r="B2348" s="30">
        <f t="shared" si="221"/>
        <v>2347</v>
      </c>
      <c r="C2348" s="2" t="s">
        <v>3</v>
      </c>
      <c r="D2348" s="2" t="s">
        <v>1309</v>
      </c>
      <c r="E2348" s="2">
        <v>139</v>
      </c>
      <c r="F2348" s="2" t="s">
        <v>1309</v>
      </c>
      <c r="G2348" s="2">
        <v>2678</v>
      </c>
      <c r="H2348" s="2">
        <v>53</v>
      </c>
      <c r="I2348" s="2" t="s">
        <v>2017</v>
      </c>
      <c r="J2348" s="31">
        <v>42911</v>
      </c>
      <c r="K2348" s="31">
        <v>44347</v>
      </c>
      <c r="L2348" s="31">
        <v>44926</v>
      </c>
      <c r="M2348" s="2">
        <f t="shared" si="216"/>
        <v>580</v>
      </c>
      <c r="N2348" s="2">
        <f>IFERROR(VLOOKUP($G2348,'Breakdown Log'!$B$3:$E$940,2,FALSE),0)</f>
        <v>215</v>
      </c>
      <c r="O2348" s="2">
        <f>IFERROR(VLOOKUP($G2348,'Breakdown Log'!$B$3:$E$940,3,FALSE),0)</f>
        <v>365</v>
      </c>
      <c r="P2348" s="2">
        <f t="shared" si="217"/>
        <v>0</v>
      </c>
      <c r="Q2348" s="2">
        <f t="shared" si="218"/>
        <v>0</v>
      </c>
      <c r="R2348" s="38">
        <f t="shared" si="219"/>
        <v>1.6610958904109587</v>
      </c>
      <c r="S2348" s="76">
        <f t="shared" si="220"/>
        <v>2.82</v>
      </c>
      <c r="T2348" s="38">
        <f>2.82/365*N2348+'Breakdown Log'!$H$28*P2348</f>
        <v>1.6610958904109587</v>
      </c>
      <c r="U2348" s="78">
        <f>2.82/365*O2348+'Breakdown Log'!$H$28*Q2348</f>
        <v>2.82</v>
      </c>
    </row>
    <row r="2349" spans="2:21" ht="14.4" customHeight="1" x14ac:dyDescent="0.4">
      <c r="B2349" s="30">
        <f t="shared" si="221"/>
        <v>2348</v>
      </c>
      <c r="C2349" s="2" t="s">
        <v>3</v>
      </c>
      <c r="D2349" s="2" t="s">
        <v>1309</v>
      </c>
      <c r="E2349" s="2">
        <v>139</v>
      </c>
      <c r="F2349" s="2" t="s">
        <v>1309</v>
      </c>
      <c r="G2349" s="2">
        <v>2679</v>
      </c>
      <c r="H2349" s="2">
        <v>55</v>
      </c>
      <c r="I2349" s="2" t="s">
        <v>2018</v>
      </c>
      <c r="J2349" s="31">
        <v>42911</v>
      </c>
      <c r="K2349" s="31">
        <v>44347</v>
      </c>
      <c r="L2349" s="31">
        <v>44926</v>
      </c>
      <c r="M2349" s="2">
        <f t="shared" si="216"/>
        <v>580</v>
      </c>
      <c r="N2349" s="2">
        <f>IFERROR(VLOOKUP($G2349,'Breakdown Log'!$B$3:$E$940,2,FALSE),0)</f>
        <v>0</v>
      </c>
      <c r="O2349" s="2">
        <f>IFERROR(VLOOKUP($G2349,'Breakdown Log'!$B$3:$E$940,3,FALSE),0)</f>
        <v>0</v>
      </c>
      <c r="P2349" s="2">
        <f t="shared" si="217"/>
        <v>215</v>
      </c>
      <c r="Q2349" s="2">
        <f t="shared" si="218"/>
        <v>365</v>
      </c>
      <c r="R2349" s="38">
        <f t="shared" si="219"/>
        <v>1.6610958904109587</v>
      </c>
      <c r="S2349" s="76">
        <f t="shared" si="220"/>
        <v>2.82</v>
      </c>
      <c r="T2349" s="38">
        <f>2.82/365*N2349+'Breakdown Log'!$H$28*P2349</f>
        <v>0</v>
      </c>
      <c r="U2349" s="78">
        <f>2.82/365*O2349+'Breakdown Log'!$H$28*Q2349</f>
        <v>0</v>
      </c>
    </row>
    <row r="2350" spans="2:21" ht="14.4" customHeight="1" x14ac:dyDescent="0.4">
      <c r="B2350" s="30">
        <f t="shared" si="221"/>
        <v>2349</v>
      </c>
      <c r="C2350" s="2" t="s">
        <v>3</v>
      </c>
      <c r="D2350" s="2" t="s">
        <v>1309</v>
      </c>
      <c r="E2350" s="2">
        <v>139</v>
      </c>
      <c r="F2350" s="2" t="s">
        <v>1309</v>
      </c>
      <c r="G2350" s="2">
        <v>2680</v>
      </c>
      <c r="H2350" s="2">
        <v>57</v>
      </c>
      <c r="I2350" s="2" t="s">
        <v>2019</v>
      </c>
      <c r="J2350" s="31">
        <v>42801</v>
      </c>
      <c r="K2350" s="31">
        <v>44347</v>
      </c>
      <c r="L2350" s="31">
        <v>44926</v>
      </c>
      <c r="M2350" s="2">
        <f t="shared" si="216"/>
        <v>580</v>
      </c>
      <c r="N2350" s="2">
        <f>IFERROR(VLOOKUP($G2350,'Breakdown Log'!$B$3:$E$940,2,FALSE),0)</f>
        <v>0</v>
      </c>
      <c r="O2350" s="2">
        <f>IFERROR(VLOOKUP($G2350,'Breakdown Log'!$B$3:$E$940,3,FALSE),0)</f>
        <v>0</v>
      </c>
      <c r="P2350" s="2">
        <f t="shared" si="217"/>
        <v>215</v>
      </c>
      <c r="Q2350" s="2">
        <f t="shared" si="218"/>
        <v>365</v>
      </c>
      <c r="R2350" s="38">
        <f t="shared" si="219"/>
        <v>1.6610958904109587</v>
      </c>
      <c r="S2350" s="76">
        <f t="shared" si="220"/>
        <v>2.82</v>
      </c>
      <c r="T2350" s="38">
        <f>2.82/365*N2350+'Breakdown Log'!$H$28*P2350</f>
        <v>0</v>
      </c>
      <c r="U2350" s="78">
        <f>2.82/365*O2350+'Breakdown Log'!$H$28*Q2350</f>
        <v>0</v>
      </c>
    </row>
    <row r="2351" spans="2:21" ht="14.4" customHeight="1" x14ac:dyDescent="0.4">
      <c r="B2351" s="30">
        <f t="shared" si="221"/>
        <v>2350</v>
      </c>
      <c r="C2351" s="2" t="s">
        <v>3</v>
      </c>
      <c r="D2351" s="2" t="s">
        <v>1309</v>
      </c>
      <c r="E2351" s="2">
        <v>139</v>
      </c>
      <c r="F2351" s="2" t="s">
        <v>1309</v>
      </c>
      <c r="G2351" s="2">
        <v>2681</v>
      </c>
      <c r="H2351" s="2">
        <v>58</v>
      </c>
      <c r="I2351" s="2" t="s">
        <v>2020</v>
      </c>
      <c r="J2351" s="31">
        <v>42803</v>
      </c>
      <c r="K2351" s="31">
        <v>44347</v>
      </c>
      <c r="L2351" s="31">
        <v>44926</v>
      </c>
      <c r="M2351" s="2">
        <f t="shared" si="216"/>
        <v>580</v>
      </c>
      <c r="N2351" s="2">
        <f>IFERROR(VLOOKUP($G2351,'Breakdown Log'!$B$3:$E$940,2,FALSE),0)</f>
        <v>0</v>
      </c>
      <c r="O2351" s="2">
        <f>IFERROR(VLOOKUP($G2351,'Breakdown Log'!$B$3:$E$940,3,FALSE),0)</f>
        <v>0</v>
      </c>
      <c r="P2351" s="2">
        <f t="shared" si="217"/>
        <v>215</v>
      </c>
      <c r="Q2351" s="2">
        <f t="shared" si="218"/>
        <v>365</v>
      </c>
      <c r="R2351" s="38">
        <f t="shared" si="219"/>
        <v>1.6610958904109587</v>
      </c>
      <c r="S2351" s="76">
        <f t="shared" si="220"/>
        <v>2.82</v>
      </c>
      <c r="T2351" s="38">
        <f>2.82/365*N2351+'Breakdown Log'!$H$28*P2351</f>
        <v>0</v>
      </c>
      <c r="U2351" s="78">
        <f>2.82/365*O2351+'Breakdown Log'!$H$28*Q2351</f>
        <v>0</v>
      </c>
    </row>
    <row r="2352" spans="2:21" ht="14.4" customHeight="1" x14ac:dyDescent="0.4">
      <c r="B2352" s="30">
        <f t="shared" si="221"/>
        <v>2351</v>
      </c>
      <c r="C2352" s="2" t="s">
        <v>3</v>
      </c>
      <c r="D2352" s="2" t="s">
        <v>1309</v>
      </c>
      <c r="E2352" s="2">
        <v>139</v>
      </c>
      <c r="F2352" s="2" t="s">
        <v>1309</v>
      </c>
      <c r="G2352" s="2">
        <v>2682</v>
      </c>
      <c r="H2352" s="2">
        <v>62</v>
      </c>
      <c r="I2352" s="2" t="s">
        <v>2021</v>
      </c>
      <c r="J2352" s="31">
        <v>42903</v>
      </c>
      <c r="K2352" s="31">
        <v>44347</v>
      </c>
      <c r="L2352" s="31">
        <v>44926</v>
      </c>
      <c r="M2352" s="2">
        <f t="shared" si="216"/>
        <v>580</v>
      </c>
      <c r="N2352" s="2">
        <f>IFERROR(VLOOKUP($G2352,'Breakdown Log'!$B$3:$E$940,2,FALSE),0)</f>
        <v>215</v>
      </c>
      <c r="O2352" s="2">
        <f>IFERROR(VLOOKUP($G2352,'Breakdown Log'!$B$3:$E$940,3,FALSE),0)</f>
        <v>365</v>
      </c>
      <c r="P2352" s="2">
        <f t="shared" si="217"/>
        <v>0</v>
      </c>
      <c r="Q2352" s="2">
        <f t="shared" si="218"/>
        <v>0</v>
      </c>
      <c r="R2352" s="38">
        <f t="shared" si="219"/>
        <v>1.6610958904109587</v>
      </c>
      <c r="S2352" s="76">
        <f t="shared" si="220"/>
        <v>2.82</v>
      </c>
      <c r="T2352" s="38">
        <f>2.82/365*N2352+'Breakdown Log'!$H$28*P2352</f>
        <v>1.6610958904109587</v>
      </c>
      <c r="U2352" s="78">
        <f>2.82/365*O2352+'Breakdown Log'!$H$28*Q2352</f>
        <v>2.82</v>
      </c>
    </row>
    <row r="2353" spans="2:21" ht="14.4" customHeight="1" x14ac:dyDescent="0.4">
      <c r="B2353" s="30">
        <f t="shared" si="221"/>
        <v>2352</v>
      </c>
      <c r="C2353" s="2" t="s">
        <v>3</v>
      </c>
      <c r="D2353" s="2" t="s">
        <v>1309</v>
      </c>
      <c r="E2353" s="2">
        <v>139</v>
      </c>
      <c r="F2353" s="2" t="s">
        <v>1309</v>
      </c>
      <c r="G2353" s="2">
        <v>2683</v>
      </c>
      <c r="H2353" s="2">
        <v>63</v>
      </c>
      <c r="I2353" s="2" t="s">
        <v>2022</v>
      </c>
      <c r="J2353" s="31">
        <v>42903</v>
      </c>
      <c r="K2353" s="31">
        <v>44347</v>
      </c>
      <c r="L2353" s="31">
        <v>44926</v>
      </c>
      <c r="M2353" s="2">
        <f t="shared" si="216"/>
        <v>580</v>
      </c>
      <c r="N2353" s="2">
        <f>IFERROR(VLOOKUP($G2353,'Breakdown Log'!$B$3:$E$940,2,FALSE),0)</f>
        <v>0</v>
      </c>
      <c r="O2353" s="2">
        <f>IFERROR(VLOOKUP($G2353,'Breakdown Log'!$B$3:$E$940,3,FALSE),0)</f>
        <v>0</v>
      </c>
      <c r="P2353" s="2">
        <f t="shared" si="217"/>
        <v>215</v>
      </c>
      <c r="Q2353" s="2">
        <f t="shared" si="218"/>
        <v>365</v>
      </c>
      <c r="R2353" s="38">
        <f t="shared" si="219"/>
        <v>1.6610958904109587</v>
      </c>
      <c r="S2353" s="76">
        <f t="shared" si="220"/>
        <v>2.82</v>
      </c>
      <c r="T2353" s="38">
        <f>2.82/365*N2353+'Breakdown Log'!$H$28*P2353</f>
        <v>0</v>
      </c>
      <c r="U2353" s="78">
        <f>2.82/365*O2353+'Breakdown Log'!$H$28*Q2353</f>
        <v>0</v>
      </c>
    </row>
    <row r="2354" spans="2:21" ht="14.4" customHeight="1" x14ac:dyDescent="0.4">
      <c r="B2354" s="30">
        <f t="shared" si="221"/>
        <v>2353</v>
      </c>
      <c r="C2354" s="2" t="s">
        <v>518</v>
      </c>
      <c r="D2354" s="2" t="s">
        <v>2023</v>
      </c>
      <c r="E2354" s="2">
        <v>1128</v>
      </c>
      <c r="F2354" s="2" t="s">
        <v>2024</v>
      </c>
      <c r="G2354" s="2">
        <v>2684</v>
      </c>
      <c r="H2354" s="2">
        <v>1</v>
      </c>
      <c r="I2354" s="2" t="s">
        <v>2025</v>
      </c>
      <c r="J2354" s="31">
        <v>42551</v>
      </c>
      <c r="K2354" s="31">
        <v>44347</v>
      </c>
      <c r="L2354" s="31">
        <v>44926</v>
      </c>
      <c r="M2354" s="2">
        <f t="shared" si="216"/>
        <v>580</v>
      </c>
      <c r="N2354" s="2">
        <f>IFERROR(VLOOKUP($G2354,'Breakdown Log'!$B$3:$E$940,2,FALSE),0)</f>
        <v>159</v>
      </c>
      <c r="O2354" s="2">
        <f>IFERROR(VLOOKUP($G2354,'Breakdown Log'!$B$3:$E$940,3,FALSE),0)</f>
        <v>0</v>
      </c>
      <c r="P2354" s="2">
        <f t="shared" si="217"/>
        <v>56</v>
      </c>
      <c r="Q2354" s="2">
        <f t="shared" si="218"/>
        <v>365</v>
      </c>
      <c r="R2354" s="38">
        <f t="shared" si="219"/>
        <v>1.6610958904109587</v>
      </c>
      <c r="S2354" s="76">
        <f t="shared" si="220"/>
        <v>2.82</v>
      </c>
      <c r="T2354" s="38">
        <f>2.82/365*N2354+'Breakdown Log'!$H$28*P2354</f>
        <v>1.2284383561643835</v>
      </c>
      <c r="U2354" s="78">
        <f>2.82/365*O2354+'Breakdown Log'!$H$28*Q2354</f>
        <v>0</v>
      </c>
    </row>
    <row r="2355" spans="2:21" ht="14.4" customHeight="1" x14ac:dyDescent="0.4">
      <c r="B2355" s="30">
        <f t="shared" si="221"/>
        <v>2354</v>
      </c>
      <c r="C2355" s="2" t="s">
        <v>518</v>
      </c>
      <c r="D2355" s="2" t="s">
        <v>2023</v>
      </c>
      <c r="E2355" s="2">
        <v>1128</v>
      </c>
      <c r="F2355" s="2" t="s">
        <v>2024</v>
      </c>
      <c r="G2355" s="2">
        <v>2685</v>
      </c>
      <c r="H2355" s="2">
        <v>2</v>
      </c>
      <c r="I2355" s="2" t="s">
        <v>2026</v>
      </c>
      <c r="J2355" s="31">
        <v>42551</v>
      </c>
      <c r="K2355" s="31">
        <v>44347</v>
      </c>
      <c r="L2355" s="31">
        <v>44926</v>
      </c>
      <c r="M2355" s="2">
        <f t="shared" si="216"/>
        <v>580</v>
      </c>
      <c r="N2355" s="2">
        <f>IFERROR(VLOOKUP($G2355,'Breakdown Log'!$B$3:$E$940,2,FALSE),0)</f>
        <v>0</v>
      </c>
      <c r="O2355" s="2">
        <f>IFERROR(VLOOKUP($G2355,'Breakdown Log'!$B$3:$E$940,3,FALSE),0)</f>
        <v>0</v>
      </c>
      <c r="P2355" s="2">
        <f t="shared" si="217"/>
        <v>215</v>
      </c>
      <c r="Q2355" s="2">
        <f t="shared" si="218"/>
        <v>365</v>
      </c>
      <c r="R2355" s="38">
        <f t="shared" si="219"/>
        <v>1.6610958904109587</v>
      </c>
      <c r="S2355" s="76">
        <f t="shared" si="220"/>
        <v>2.82</v>
      </c>
      <c r="T2355" s="38">
        <f>2.82/365*N2355+'Breakdown Log'!$H$28*P2355</f>
        <v>0</v>
      </c>
      <c r="U2355" s="78">
        <f>2.82/365*O2355+'Breakdown Log'!$H$28*Q2355</f>
        <v>0</v>
      </c>
    </row>
    <row r="2356" spans="2:21" ht="14.4" customHeight="1" x14ac:dyDescent="0.4">
      <c r="B2356" s="30">
        <f t="shared" si="221"/>
        <v>2355</v>
      </c>
      <c r="C2356" s="2" t="s">
        <v>518</v>
      </c>
      <c r="D2356" s="2" t="s">
        <v>2023</v>
      </c>
      <c r="E2356" s="2">
        <v>1128</v>
      </c>
      <c r="F2356" s="2" t="s">
        <v>2024</v>
      </c>
      <c r="G2356" s="2">
        <v>2686</v>
      </c>
      <c r="H2356" s="2">
        <v>3</v>
      </c>
      <c r="I2356" s="2" t="s">
        <v>2027</v>
      </c>
      <c r="J2356" s="31">
        <v>42551</v>
      </c>
      <c r="K2356" s="31">
        <v>44347</v>
      </c>
      <c r="L2356" s="31">
        <v>44926</v>
      </c>
      <c r="M2356" s="2">
        <f t="shared" si="216"/>
        <v>580</v>
      </c>
      <c r="N2356" s="2">
        <f>IFERROR(VLOOKUP($G2356,'Breakdown Log'!$B$3:$E$940,2,FALSE),0)</f>
        <v>117</v>
      </c>
      <c r="O2356" s="2">
        <f>IFERROR(VLOOKUP($G2356,'Breakdown Log'!$B$3:$E$940,3,FALSE),0)</f>
        <v>0</v>
      </c>
      <c r="P2356" s="2">
        <f t="shared" si="217"/>
        <v>98</v>
      </c>
      <c r="Q2356" s="2">
        <f t="shared" si="218"/>
        <v>365</v>
      </c>
      <c r="R2356" s="38">
        <f t="shared" si="219"/>
        <v>1.6610958904109587</v>
      </c>
      <c r="S2356" s="76">
        <f t="shared" si="220"/>
        <v>2.82</v>
      </c>
      <c r="T2356" s="38">
        <f>2.82/365*N2356+'Breakdown Log'!$H$28*P2356</f>
        <v>0.90394520547945201</v>
      </c>
      <c r="U2356" s="78">
        <f>2.82/365*O2356+'Breakdown Log'!$H$28*Q2356</f>
        <v>0</v>
      </c>
    </row>
    <row r="2357" spans="2:21" ht="14.4" customHeight="1" x14ac:dyDescent="0.4">
      <c r="B2357" s="30">
        <f t="shared" si="221"/>
        <v>2356</v>
      </c>
      <c r="C2357" s="2" t="s">
        <v>518</v>
      </c>
      <c r="D2357" s="2" t="s">
        <v>2023</v>
      </c>
      <c r="E2357" s="2">
        <v>1128</v>
      </c>
      <c r="F2357" s="2" t="s">
        <v>2024</v>
      </c>
      <c r="G2357" s="2">
        <v>2687</v>
      </c>
      <c r="H2357" s="2">
        <v>4</v>
      </c>
      <c r="I2357" s="2" t="s">
        <v>2028</v>
      </c>
      <c r="J2357" s="31">
        <v>42551</v>
      </c>
      <c r="K2357" s="31">
        <v>44347</v>
      </c>
      <c r="L2357" s="31">
        <v>44926</v>
      </c>
      <c r="M2357" s="2">
        <f t="shared" si="216"/>
        <v>580</v>
      </c>
      <c r="N2357" s="2">
        <f>IFERROR(VLOOKUP($G2357,'Breakdown Log'!$B$3:$E$940,2,FALSE),0)</f>
        <v>0</v>
      </c>
      <c r="O2357" s="2">
        <f>IFERROR(VLOOKUP($G2357,'Breakdown Log'!$B$3:$E$940,3,FALSE),0)</f>
        <v>0</v>
      </c>
      <c r="P2357" s="2">
        <f t="shared" si="217"/>
        <v>215</v>
      </c>
      <c r="Q2357" s="2">
        <f t="shared" si="218"/>
        <v>365</v>
      </c>
      <c r="R2357" s="38">
        <f t="shared" si="219"/>
        <v>1.6610958904109587</v>
      </c>
      <c r="S2357" s="76">
        <f t="shared" si="220"/>
        <v>2.82</v>
      </c>
      <c r="T2357" s="38">
        <f>2.82/365*N2357+'Breakdown Log'!$H$28*P2357</f>
        <v>0</v>
      </c>
      <c r="U2357" s="78">
        <f>2.82/365*O2357+'Breakdown Log'!$H$28*Q2357</f>
        <v>0</v>
      </c>
    </row>
    <row r="2358" spans="2:21" ht="14.4" customHeight="1" x14ac:dyDescent="0.4">
      <c r="B2358" s="30">
        <f t="shared" si="221"/>
        <v>2357</v>
      </c>
      <c r="C2358" s="2" t="s">
        <v>518</v>
      </c>
      <c r="D2358" s="2" t="s">
        <v>2023</v>
      </c>
      <c r="E2358" s="2">
        <v>1128</v>
      </c>
      <c r="F2358" s="2" t="s">
        <v>2024</v>
      </c>
      <c r="G2358" s="2">
        <v>2688</v>
      </c>
      <c r="H2358" s="2">
        <v>5</v>
      </c>
      <c r="I2358" s="2" t="s">
        <v>2647</v>
      </c>
      <c r="J2358" s="31">
        <v>42551</v>
      </c>
      <c r="K2358" s="31">
        <v>44347</v>
      </c>
      <c r="L2358" s="31">
        <v>44926</v>
      </c>
      <c r="M2358" s="2">
        <f t="shared" si="216"/>
        <v>580</v>
      </c>
      <c r="N2358" s="2">
        <f>IFERROR(VLOOKUP($G2358,'Breakdown Log'!$B$3:$E$940,2,FALSE),0)</f>
        <v>0</v>
      </c>
      <c r="O2358" s="2">
        <f>IFERROR(VLOOKUP($G2358,'Breakdown Log'!$B$3:$E$940,3,FALSE),0)</f>
        <v>0</v>
      </c>
      <c r="P2358" s="2">
        <f t="shared" si="217"/>
        <v>215</v>
      </c>
      <c r="Q2358" s="2">
        <f t="shared" si="218"/>
        <v>365</v>
      </c>
      <c r="R2358" s="38">
        <f t="shared" si="219"/>
        <v>1.6610958904109587</v>
      </c>
      <c r="S2358" s="76">
        <f t="shared" si="220"/>
        <v>2.82</v>
      </c>
      <c r="T2358" s="38">
        <f>2.82/365*N2358+'Breakdown Log'!$H$28*P2358</f>
        <v>0</v>
      </c>
      <c r="U2358" s="78">
        <f>2.82/365*O2358+'Breakdown Log'!$H$28*Q2358</f>
        <v>0</v>
      </c>
    </row>
    <row r="2359" spans="2:21" ht="14.4" customHeight="1" x14ac:dyDescent="0.4">
      <c r="B2359" s="30">
        <f t="shared" si="221"/>
        <v>2358</v>
      </c>
      <c r="C2359" s="2" t="s">
        <v>518</v>
      </c>
      <c r="D2359" s="2" t="s">
        <v>2023</v>
      </c>
      <c r="E2359" s="2">
        <v>1128</v>
      </c>
      <c r="F2359" s="2" t="s">
        <v>2024</v>
      </c>
      <c r="G2359" s="2">
        <v>2689</v>
      </c>
      <c r="H2359" s="2">
        <v>6</v>
      </c>
      <c r="I2359" s="2" t="s">
        <v>2029</v>
      </c>
      <c r="J2359" s="31">
        <v>42550</v>
      </c>
      <c r="K2359" s="31">
        <v>44347</v>
      </c>
      <c r="L2359" s="31">
        <v>44926</v>
      </c>
      <c r="M2359" s="2">
        <f t="shared" si="216"/>
        <v>580</v>
      </c>
      <c r="N2359" s="2">
        <f>IFERROR(VLOOKUP($G2359,'Breakdown Log'!$B$3:$E$940,2,FALSE),0)</f>
        <v>0</v>
      </c>
      <c r="O2359" s="2">
        <f>IFERROR(VLOOKUP($G2359,'Breakdown Log'!$B$3:$E$940,3,FALSE),0)</f>
        <v>0</v>
      </c>
      <c r="P2359" s="2">
        <f t="shared" si="217"/>
        <v>215</v>
      </c>
      <c r="Q2359" s="2">
        <f t="shared" si="218"/>
        <v>365</v>
      </c>
      <c r="R2359" s="38">
        <f t="shared" si="219"/>
        <v>1.6610958904109587</v>
      </c>
      <c r="S2359" s="76">
        <f t="shared" si="220"/>
        <v>2.82</v>
      </c>
      <c r="T2359" s="38">
        <f>2.82/365*N2359+'Breakdown Log'!$H$28*P2359</f>
        <v>0</v>
      </c>
      <c r="U2359" s="78">
        <f>2.82/365*O2359+'Breakdown Log'!$H$28*Q2359</f>
        <v>0</v>
      </c>
    </row>
    <row r="2360" spans="2:21" ht="14.4" customHeight="1" x14ac:dyDescent="0.4">
      <c r="B2360" s="30">
        <f t="shared" si="221"/>
        <v>2359</v>
      </c>
      <c r="C2360" s="2" t="s">
        <v>518</v>
      </c>
      <c r="D2360" s="2" t="s">
        <v>2023</v>
      </c>
      <c r="E2360" s="2">
        <v>1128</v>
      </c>
      <c r="F2360" s="2" t="s">
        <v>2024</v>
      </c>
      <c r="G2360" s="2">
        <v>2690</v>
      </c>
      <c r="H2360" s="2">
        <v>7</v>
      </c>
      <c r="I2360" s="2" t="s">
        <v>2644</v>
      </c>
      <c r="J2360" s="31">
        <v>42550</v>
      </c>
      <c r="K2360" s="31">
        <v>44347</v>
      </c>
      <c r="L2360" s="31">
        <v>44926</v>
      </c>
      <c r="M2360" s="2">
        <f t="shared" si="216"/>
        <v>580</v>
      </c>
      <c r="N2360" s="2">
        <f>IFERROR(VLOOKUP($G2360,'Breakdown Log'!$B$3:$E$940,2,FALSE),0)</f>
        <v>0</v>
      </c>
      <c r="O2360" s="2">
        <f>IFERROR(VLOOKUP($G2360,'Breakdown Log'!$B$3:$E$940,3,FALSE),0)</f>
        <v>0</v>
      </c>
      <c r="P2360" s="2">
        <f t="shared" si="217"/>
        <v>215</v>
      </c>
      <c r="Q2360" s="2">
        <f t="shared" si="218"/>
        <v>365</v>
      </c>
      <c r="R2360" s="38">
        <f t="shared" si="219"/>
        <v>1.6610958904109587</v>
      </c>
      <c r="S2360" s="76">
        <f t="shared" si="220"/>
        <v>2.82</v>
      </c>
      <c r="T2360" s="38">
        <f>2.82/365*N2360+'Breakdown Log'!$H$28*P2360</f>
        <v>0</v>
      </c>
      <c r="U2360" s="78">
        <f>2.82/365*O2360+'Breakdown Log'!$H$28*Q2360</f>
        <v>0</v>
      </c>
    </row>
    <row r="2361" spans="2:21" ht="14.4" customHeight="1" x14ac:dyDescent="0.4">
      <c r="B2361" s="30">
        <f t="shared" si="221"/>
        <v>2360</v>
      </c>
      <c r="C2361" s="2" t="s">
        <v>518</v>
      </c>
      <c r="D2361" s="2" t="s">
        <v>2023</v>
      </c>
      <c r="E2361" s="2">
        <v>1128</v>
      </c>
      <c r="F2361" s="2" t="s">
        <v>2024</v>
      </c>
      <c r="G2361" s="2">
        <v>2691</v>
      </c>
      <c r="H2361" s="2">
        <v>8</v>
      </c>
      <c r="I2361" s="2" t="s">
        <v>2645</v>
      </c>
      <c r="J2361" s="31">
        <v>42550</v>
      </c>
      <c r="K2361" s="31">
        <v>44347</v>
      </c>
      <c r="L2361" s="31">
        <v>44926</v>
      </c>
      <c r="M2361" s="2">
        <f t="shared" si="216"/>
        <v>580</v>
      </c>
      <c r="N2361" s="2">
        <f>IFERROR(VLOOKUP($G2361,'Breakdown Log'!$B$3:$E$940,2,FALSE),0)</f>
        <v>159</v>
      </c>
      <c r="O2361" s="2">
        <f>IFERROR(VLOOKUP($G2361,'Breakdown Log'!$B$3:$E$940,3,FALSE),0)</f>
        <v>0</v>
      </c>
      <c r="P2361" s="2">
        <f t="shared" si="217"/>
        <v>56</v>
      </c>
      <c r="Q2361" s="2">
        <f t="shared" si="218"/>
        <v>365</v>
      </c>
      <c r="R2361" s="38">
        <f t="shared" si="219"/>
        <v>1.6610958904109587</v>
      </c>
      <c r="S2361" s="76">
        <f t="shared" si="220"/>
        <v>2.82</v>
      </c>
      <c r="T2361" s="38">
        <f>2.82/365*N2361+'Breakdown Log'!$H$28*P2361</f>
        <v>1.2284383561643835</v>
      </c>
      <c r="U2361" s="78">
        <f>2.82/365*O2361+'Breakdown Log'!$H$28*Q2361</f>
        <v>0</v>
      </c>
    </row>
    <row r="2362" spans="2:21" ht="14.4" customHeight="1" x14ac:dyDescent="0.4">
      <c r="B2362" s="30">
        <f t="shared" si="221"/>
        <v>2361</v>
      </c>
      <c r="C2362" s="2" t="s">
        <v>518</v>
      </c>
      <c r="D2362" s="2" t="s">
        <v>2023</v>
      </c>
      <c r="E2362" s="2">
        <v>1128</v>
      </c>
      <c r="F2362" s="2" t="s">
        <v>2024</v>
      </c>
      <c r="G2362" s="2">
        <v>2692</v>
      </c>
      <c r="H2362" s="2">
        <v>9</v>
      </c>
      <c r="I2362" s="2" t="s">
        <v>2030</v>
      </c>
      <c r="J2362" s="31">
        <v>42550</v>
      </c>
      <c r="K2362" s="31">
        <v>44347</v>
      </c>
      <c r="L2362" s="31">
        <v>44926</v>
      </c>
      <c r="M2362" s="2">
        <f t="shared" si="216"/>
        <v>580</v>
      </c>
      <c r="N2362" s="2">
        <f>IFERROR(VLOOKUP($G2362,'Breakdown Log'!$B$3:$E$940,2,FALSE),0)</f>
        <v>0</v>
      </c>
      <c r="O2362" s="2">
        <f>IFERROR(VLOOKUP($G2362,'Breakdown Log'!$B$3:$E$940,3,FALSE),0)</f>
        <v>0</v>
      </c>
      <c r="P2362" s="2">
        <f t="shared" si="217"/>
        <v>215</v>
      </c>
      <c r="Q2362" s="2">
        <f t="shared" si="218"/>
        <v>365</v>
      </c>
      <c r="R2362" s="38">
        <f t="shared" si="219"/>
        <v>1.6610958904109587</v>
      </c>
      <c r="S2362" s="76">
        <f t="shared" si="220"/>
        <v>2.82</v>
      </c>
      <c r="T2362" s="38">
        <f>2.82/365*N2362+'Breakdown Log'!$H$28*P2362</f>
        <v>0</v>
      </c>
      <c r="U2362" s="78">
        <f>2.82/365*O2362+'Breakdown Log'!$H$28*Q2362</f>
        <v>0</v>
      </c>
    </row>
    <row r="2363" spans="2:21" ht="14.4" customHeight="1" x14ac:dyDescent="0.4">
      <c r="B2363" s="30">
        <f t="shared" si="221"/>
        <v>2362</v>
      </c>
      <c r="C2363" s="2" t="s">
        <v>518</v>
      </c>
      <c r="D2363" s="2" t="s">
        <v>863</v>
      </c>
      <c r="E2363" s="2">
        <v>1055</v>
      </c>
      <c r="F2363" s="2" t="s">
        <v>1099</v>
      </c>
      <c r="G2363" s="2">
        <v>2693</v>
      </c>
      <c r="H2363" s="2">
        <v>8</v>
      </c>
      <c r="I2363" s="2" t="s">
        <v>2031</v>
      </c>
      <c r="J2363" s="31">
        <v>42560</v>
      </c>
      <c r="K2363" s="31">
        <v>44347</v>
      </c>
      <c r="L2363" s="31">
        <v>44926</v>
      </c>
      <c r="M2363" s="2">
        <f t="shared" si="216"/>
        <v>580</v>
      </c>
      <c r="N2363" s="2">
        <f>IFERROR(VLOOKUP($G2363,'Breakdown Log'!$B$3:$E$940,2,FALSE),0)</f>
        <v>0</v>
      </c>
      <c r="O2363" s="2">
        <f>IFERROR(VLOOKUP($G2363,'Breakdown Log'!$B$3:$E$940,3,FALSE),0)</f>
        <v>0</v>
      </c>
      <c r="P2363" s="2">
        <f t="shared" si="217"/>
        <v>215</v>
      </c>
      <c r="Q2363" s="2">
        <f t="shared" si="218"/>
        <v>365</v>
      </c>
      <c r="R2363" s="38">
        <f t="shared" si="219"/>
        <v>1.6610958904109587</v>
      </c>
      <c r="S2363" s="76">
        <f t="shared" si="220"/>
        <v>2.82</v>
      </c>
      <c r="T2363" s="38">
        <f>2.82/365*N2363+'Breakdown Log'!$H$28*P2363</f>
        <v>0</v>
      </c>
      <c r="U2363" s="78">
        <f>2.82/365*O2363+'Breakdown Log'!$H$28*Q2363</f>
        <v>0</v>
      </c>
    </row>
    <row r="2364" spans="2:21" ht="14.4" customHeight="1" x14ac:dyDescent="0.4">
      <c r="B2364" s="30">
        <f t="shared" si="221"/>
        <v>2363</v>
      </c>
      <c r="C2364" s="2" t="s">
        <v>3</v>
      </c>
      <c r="D2364" s="2" t="s">
        <v>1663</v>
      </c>
      <c r="E2364" s="2">
        <v>908</v>
      </c>
      <c r="F2364" s="2" t="s">
        <v>1664</v>
      </c>
      <c r="G2364" s="2">
        <v>2694</v>
      </c>
      <c r="H2364" s="2">
        <v>35</v>
      </c>
      <c r="I2364" s="2" t="s">
        <v>2032</v>
      </c>
      <c r="J2364" s="31">
        <v>42856</v>
      </c>
      <c r="K2364" s="31">
        <v>44347</v>
      </c>
      <c r="L2364" s="31">
        <v>44926</v>
      </c>
      <c r="M2364" s="2">
        <f t="shared" si="216"/>
        <v>580</v>
      </c>
      <c r="N2364" s="2">
        <f>IFERROR(VLOOKUP($G2364,'Breakdown Log'!$B$3:$E$940,2,FALSE),0)</f>
        <v>0</v>
      </c>
      <c r="O2364" s="2">
        <f>IFERROR(VLOOKUP($G2364,'Breakdown Log'!$B$3:$E$940,3,FALSE),0)</f>
        <v>0</v>
      </c>
      <c r="P2364" s="2">
        <f t="shared" si="217"/>
        <v>215</v>
      </c>
      <c r="Q2364" s="2">
        <f t="shared" si="218"/>
        <v>365</v>
      </c>
      <c r="R2364" s="38">
        <f t="shared" si="219"/>
        <v>1.6610958904109587</v>
      </c>
      <c r="S2364" s="76">
        <f t="shared" si="220"/>
        <v>2.82</v>
      </c>
      <c r="T2364" s="38">
        <f>2.82/365*N2364+'Breakdown Log'!$H$28*P2364</f>
        <v>0</v>
      </c>
      <c r="U2364" s="78">
        <f>2.82/365*O2364+'Breakdown Log'!$H$28*Q2364</f>
        <v>0</v>
      </c>
    </row>
    <row r="2365" spans="2:21" ht="14.4" customHeight="1" x14ac:dyDescent="0.4">
      <c r="B2365" s="30">
        <f t="shared" si="221"/>
        <v>2364</v>
      </c>
      <c r="C2365" s="2" t="s">
        <v>518</v>
      </c>
      <c r="D2365" s="2" t="s">
        <v>863</v>
      </c>
      <c r="E2365" s="2">
        <v>1129</v>
      </c>
      <c r="F2365" s="2" t="s">
        <v>2033</v>
      </c>
      <c r="G2365" s="2">
        <v>2697</v>
      </c>
      <c r="H2365" s="2">
        <v>1</v>
      </c>
      <c r="I2365" s="2" t="s">
        <v>2034</v>
      </c>
      <c r="J2365" s="31">
        <v>42586</v>
      </c>
      <c r="K2365" s="31">
        <v>44347</v>
      </c>
      <c r="L2365" s="31">
        <v>44926</v>
      </c>
      <c r="M2365" s="2">
        <f t="shared" si="216"/>
        <v>580</v>
      </c>
      <c r="N2365" s="2">
        <f>IFERROR(VLOOKUP($G2365,'Breakdown Log'!$B$3:$E$940,2,FALSE),0)</f>
        <v>0</v>
      </c>
      <c r="O2365" s="2">
        <f>IFERROR(VLOOKUP($G2365,'Breakdown Log'!$B$3:$E$940,3,FALSE),0)</f>
        <v>0</v>
      </c>
      <c r="P2365" s="2">
        <f t="shared" si="217"/>
        <v>215</v>
      </c>
      <c r="Q2365" s="2">
        <f t="shared" si="218"/>
        <v>365</v>
      </c>
      <c r="R2365" s="38">
        <f t="shared" si="219"/>
        <v>1.6610958904109587</v>
      </c>
      <c r="S2365" s="76">
        <f t="shared" si="220"/>
        <v>2.82</v>
      </c>
      <c r="T2365" s="38">
        <f>2.82/365*N2365+'Breakdown Log'!$H$28*P2365</f>
        <v>0</v>
      </c>
      <c r="U2365" s="78">
        <f>2.82/365*O2365+'Breakdown Log'!$H$28*Q2365</f>
        <v>0</v>
      </c>
    </row>
    <row r="2366" spans="2:21" ht="14.4" customHeight="1" x14ac:dyDescent="0.4">
      <c r="B2366" s="30">
        <f t="shared" si="221"/>
        <v>2365</v>
      </c>
      <c r="C2366" s="2" t="s">
        <v>518</v>
      </c>
      <c r="D2366" s="2" t="s">
        <v>863</v>
      </c>
      <c r="E2366" s="2">
        <v>1129</v>
      </c>
      <c r="F2366" s="2" t="s">
        <v>2033</v>
      </c>
      <c r="G2366" s="2">
        <v>2698</v>
      </c>
      <c r="H2366" s="2">
        <v>2</v>
      </c>
      <c r="I2366" s="2" t="s">
        <v>2035</v>
      </c>
      <c r="J2366" s="31">
        <v>42693</v>
      </c>
      <c r="K2366" s="31">
        <v>44347</v>
      </c>
      <c r="L2366" s="31">
        <v>44926</v>
      </c>
      <c r="M2366" s="2">
        <f t="shared" si="216"/>
        <v>580</v>
      </c>
      <c r="N2366" s="2">
        <f>IFERROR(VLOOKUP($G2366,'Breakdown Log'!$B$3:$E$940,2,FALSE),0)</f>
        <v>14</v>
      </c>
      <c r="O2366" s="2">
        <f>IFERROR(VLOOKUP($G2366,'Breakdown Log'!$B$3:$E$940,3,FALSE),0)</f>
        <v>0</v>
      </c>
      <c r="P2366" s="2">
        <f t="shared" si="217"/>
        <v>201</v>
      </c>
      <c r="Q2366" s="2">
        <f t="shared" si="218"/>
        <v>365</v>
      </c>
      <c r="R2366" s="38">
        <f t="shared" si="219"/>
        <v>1.6610958904109587</v>
      </c>
      <c r="S2366" s="76">
        <f t="shared" si="220"/>
        <v>2.82</v>
      </c>
      <c r="T2366" s="38">
        <f>2.82/365*N2366+'Breakdown Log'!$H$28*P2366</f>
        <v>0.10816438356164382</v>
      </c>
      <c r="U2366" s="78">
        <f>2.82/365*O2366+'Breakdown Log'!$H$28*Q2366</f>
        <v>0</v>
      </c>
    </row>
    <row r="2367" spans="2:21" ht="14.4" customHeight="1" x14ac:dyDescent="0.4">
      <c r="B2367" s="30">
        <f t="shared" si="221"/>
        <v>2366</v>
      </c>
      <c r="C2367" s="2" t="s">
        <v>518</v>
      </c>
      <c r="D2367" s="2" t="s">
        <v>863</v>
      </c>
      <c r="E2367" s="2">
        <v>1129</v>
      </c>
      <c r="F2367" s="2" t="s">
        <v>2033</v>
      </c>
      <c r="G2367" s="2">
        <v>2699</v>
      </c>
      <c r="H2367" s="2">
        <v>3</v>
      </c>
      <c r="I2367" s="2" t="s">
        <v>7</v>
      </c>
      <c r="J2367" s="31">
        <v>42556</v>
      </c>
      <c r="K2367" s="31">
        <v>44347</v>
      </c>
      <c r="L2367" s="31">
        <v>44926</v>
      </c>
      <c r="M2367" s="2">
        <f t="shared" si="216"/>
        <v>580</v>
      </c>
      <c r="N2367" s="2">
        <f>IFERROR(VLOOKUP($G2367,'Breakdown Log'!$B$3:$E$940,2,FALSE),0)</f>
        <v>0</v>
      </c>
      <c r="O2367" s="2">
        <f>IFERROR(VLOOKUP($G2367,'Breakdown Log'!$B$3:$E$940,3,FALSE),0)</f>
        <v>0</v>
      </c>
      <c r="P2367" s="2">
        <f t="shared" si="217"/>
        <v>215</v>
      </c>
      <c r="Q2367" s="2">
        <f t="shared" si="218"/>
        <v>365</v>
      </c>
      <c r="R2367" s="38">
        <f t="shared" si="219"/>
        <v>1.6610958904109587</v>
      </c>
      <c r="S2367" s="76">
        <f t="shared" si="220"/>
        <v>2.82</v>
      </c>
      <c r="T2367" s="38">
        <f>2.82/365*N2367+'Breakdown Log'!$H$28*P2367</f>
        <v>0</v>
      </c>
      <c r="U2367" s="78">
        <f>2.82/365*O2367+'Breakdown Log'!$H$28*Q2367</f>
        <v>0</v>
      </c>
    </row>
    <row r="2368" spans="2:21" ht="14.4" customHeight="1" x14ac:dyDescent="0.4">
      <c r="B2368" s="30">
        <f t="shared" si="221"/>
        <v>2367</v>
      </c>
      <c r="C2368" s="2" t="s">
        <v>518</v>
      </c>
      <c r="D2368" s="2" t="s">
        <v>863</v>
      </c>
      <c r="E2368" s="2">
        <v>1129</v>
      </c>
      <c r="F2368" s="2" t="s">
        <v>2033</v>
      </c>
      <c r="G2368" s="2">
        <v>2700</v>
      </c>
      <c r="H2368" s="2">
        <v>4</v>
      </c>
      <c r="I2368" s="2" t="s">
        <v>2670</v>
      </c>
      <c r="J2368" s="31">
        <v>42693</v>
      </c>
      <c r="K2368" s="31">
        <v>44347</v>
      </c>
      <c r="L2368" s="31">
        <v>44926</v>
      </c>
      <c r="M2368" s="2">
        <f t="shared" si="216"/>
        <v>580</v>
      </c>
      <c r="N2368" s="2">
        <f>IFERROR(VLOOKUP($G2368,'Breakdown Log'!$B$3:$E$940,2,FALSE),0)</f>
        <v>0</v>
      </c>
      <c r="O2368" s="2">
        <f>IFERROR(VLOOKUP($G2368,'Breakdown Log'!$B$3:$E$940,3,FALSE),0)</f>
        <v>0</v>
      </c>
      <c r="P2368" s="2">
        <f t="shared" si="217"/>
        <v>215</v>
      </c>
      <c r="Q2368" s="2">
        <f t="shared" si="218"/>
        <v>365</v>
      </c>
      <c r="R2368" s="38">
        <f t="shared" si="219"/>
        <v>1.6610958904109587</v>
      </c>
      <c r="S2368" s="76">
        <f t="shared" si="220"/>
        <v>2.82</v>
      </c>
      <c r="T2368" s="38">
        <f>2.82/365*N2368+'Breakdown Log'!$H$28*P2368</f>
        <v>0</v>
      </c>
      <c r="U2368" s="78">
        <f>2.82/365*O2368+'Breakdown Log'!$H$28*Q2368</f>
        <v>0</v>
      </c>
    </row>
    <row r="2369" spans="2:21" ht="14.4" customHeight="1" x14ac:dyDescent="0.4">
      <c r="B2369" s="30">
        <f t="shared" si="221"/>
        <v>2368</v>
      </c>
      <c r="C2369" s="2" t="s">
        <v>518</v>
      </c>
      <c r="D2369" s="2" t="s">
        <v>863</v>
      </c>
      <c r="E2369" s="2">
        <v>1129</v>
      </c>
      <c r="F2369" s="2" t="s">
        <v>2033</v>
      </c>
      <c r="G2369" s="2">
        <v>2701</v>
      </c>
      <c r="H2369" s="2">
        <v>5</v>
      </c>
      <c r="I2369" s="2" t="s">
        <v>2036</v>
      </c>
      <c r="J2369" s="31">
        <v>42556</v>
      </c>
      <c r="K2369" s="31">
        <v>44347</v>
      </c>
      <c r="L2369" s="31">
        <v>44926</v>
      </c>
      <c r="M2369" s="2">
        <f t="shared" si="216"/>
        <v>580</v>
      </c>
      <c r="N2369" s="2">
        <f>IFERROR(VLOOKUP($G2369,'Breakdown Log'!$B$3:$E$940,2,FALSE),0)</f>
        <v>81</v>
      </c>
      <c r="O2369" s="2">
        <f>IFERROR(VLOOKUP($G2369,'Breakdown Log'!$B$3:$E$940,3,FALSE),0)</f>
        <v>6</v>
      </c>
      <c r="P2369" s="2">
        <f t="shared" si="217"/>
        <v>134</v>
      </c>
      <c r="Q2369" s="2">
        <f t="shared" si="218"/>
        <v>359</v>
      </c>
      <c r="R2369" s="38">
        <f t="shared" si="219"/>
        <v>1.6610958904109587</v>
      </c>
      <c r="S2369" s="76">
        <f t="shared" si="220"/>
        <v>2.82</v>
      </c>
      <c r="T2369" s="38">
        <f>2.82/365*N2369+'Breakdown Log'!$H$28*P2369</f>
        <v>0.62580821917808216</v>
      </c>
      <c r="U2369" s="78">
        <f>2.82/365*O2369+'Breakdown Log'!$H$28*Q2369</f>
        <v>4.6356164383561639E-2</v>
      </c>
    </row>
    <row r="2370" spans="2:21" ht="14.4" customHeight="1" x14ac:dyDescent="0.4">
      <c r="B2370" s="30">
        <f t="shared" si="221"/>
        <v>2369</v>
      </c>
      <c r="C2370" s="2" t="s">
        <v>518</v>
      </c>
      <c r="D2370" s="2" t="s">
        <v>863</v>
      </c>
      <c r="E2370" s="2">
        <v>1129</v>
      </c>
      <c r="F2370" s="2" t="s">
        <v>2033</v>
      </c>
      <c r="G2370" s="2">
        <v>2702</v>
      </c>
      <c r="H2370" s="2">
        <v>6</v>
      </c>
      <c r="I2370" s="2" t="s">
        <v>2651</v>
      </c>
      <c r="J2370" s="31">
        <v>42557</v>
      </c>
      <c r="K2370" s="31">
        <v>44347</v>
      </c>
      <c r="L2370" s="31">
        <v>44926</v>
      </c>
      <c r="M2370" s="2">
        <f t="shared" ref="M2370:M2433" si="222">IFERROR(L2370-K2370+1,0)</f>
        <v>580</v>
      </c>
      <c r="N2370" s="2">
        <f>IFERROR(VLOOKUP($G2370,'Breakdown Log'!$B$3:$E$940,2,FALSE),0)</f>
        <v>0</v>
      </c>
      <c r="O2370" s="2">
        <f>IFERROR(VLOOKUP($G2370,'Breakdown Log'!$B$3:$E$940,3,FALSE),0)</f>
        <v>0</v>
      </c>
      <c r="P2370" s="2">
        <f t="shared" si="217"/>
        <v>215</v>
      </c>
      <c r="Q2370" s="2">
        <f t="shared" si="218"/>
        <v>365</v>
      </c>
      <c r="R2370" s="38">
        <f t="shared" si="219"/>
        <v>1.6610958904109587</v>
      </c>
      <c r="S2370" s="76">
        <f t="shared" si="220"/>
        <v>2.82</v>
      </c>
      <c r="T2370" s="38">
        <f>2.82/365*N2370+'Breakdown Log'!$H$28*P2370</f>
        <v>0</v>
      </c>
      <c r="U2370" s="78">
        <f>2.82/365*O2370+'Breakdown Log'!$H$28*Q2370</f>
        <v>0</v>
      </c>
    </row>
    <row r="2371" spans="2:21" ht="14.4" customHeight="1" x14ac:dyDescent="0.4">
      <c r="B2371" s="30">
        <f t="shared" si="221"/>
        <v>2370</v>
      </c>
      <c r="C2371" s="2" t="s">
        <v>518</v>
      </c>
      <c r="D2371" s="2" t="s">
        <v>863</v>
      </c>
      <c r="E2371" s="2">
        <v>1129</v>
      </c>
      <c r="F2371" s="2" t="s">
        <v>2033</v>
      </c>
      <c r="G2371" s="2">
        <v>2703</v>
      </c>
      <c r="H2371" s="2">
        <v>7</v>
      </c>
      <c r="I2371" s="2" t="s">
        <v>2652</v>
      </c>
      <c r="J2371" s="31">
        <v>42557</v>
      </c>
      <c r="K2371" s="31">
        <v>44347</v>
      </c>
      <c r="L2371" s="31">
        <v>44926</v>
      </c>
      <c r="M2371" s="2">
        <f t="shared" si="222"/>
        <v>580</v>
      </c>
      <c r="N2371" s="2">
        <f>IFERROR(VLOOKUP($G2371,'Breakdown Log'!$B$3:$E$940,2,FALSE),0)</f>
        <v>0</v>
      </c>
      <c r="O2371" s="2">
        <f>IFERROR(VLOOKUP($G2371,'Breakdown Log'!$B$3:$E$940,3,FALSE),0)</f>
        <v>0</v>
      </c>
      <c r="P2371" s="2">
        <f t="shared" ref="P2371:P2434" si="223">DATE(2021,12,31)-DATE(2021,5,31)+1-N2371</f>
        <v>215</v>
      </c>
      <c r="Q2371" s="2">
        <f t="shared" ref="Q2371:Q2434" si="224">365-O2371</f>
        <v>365</v>
      </c>
      <c r="R2371" s="38">
        <f t="shared" ref="R2371:R2434" si="225">2.82/365*215</f>
        <v>1.6610958904109587</v>
      </c>
      <c r="S2371" s="76">
        <f t="shared" ref="S2371:S2434" si="226">2.82/365*365</f>
        <v>2.82</v>
      </c>
      <c r="T2371" s="38">
        <f>2.82/365*N2371+'Breakdown Log'!$H$28*P2371</f>
        <v>0</v>
      </c>
      <c r="U2371" s="78">
        <f>2.82/365*O2371+'Breakdown Log'!$H$28*Q2371</f>
        <v>0</v>
      </c>
    </row>
    <row r="2372" spans="2:21" ht="14.4" customHeight="1" x14ac:dyDescent="0.4">
      <c r="B2372" s="30">
        <f t="shared" ref="B2372:B2435" si="227">B2371+1</f>
        <v>2371</v>
      </c>
      <c r="C2372" s="2" t="s">
        <v>518</v>
      </c>
      <c r="D2372" s="2" t="s">
        <v>863</v>
      </c>
      <c r="E2372" s="2">
        <v>1129</v>
      </c>
      <c r="F2372" s="2" t="s">
        <v>2033</v>
      </c>
      <c r="G2372" s="2">
        <v>2704</v>
      </c>
      <c r="H2372" s="2">
        <v>8</v>
      </c>
      <c r="I2372" s="2" t="s">
        <v>2680</v>
      </c>
      <c r="J2372" s="31">
        <v>42917</v>
      </c>
      <c r="K2372" s="31">
        <v>44347</v>
      </c>
      <c r="L2372" s="31">
        <v>44926</v>
      </c>
      <c r="M2372" s="2">
        <f t="shared" si="222"/>
        <v>580</v>
      </c>
      <c r="N2372" s="2">
        <f>IFERROR(VLOOKUP($G2372,'Breakdown Log'!$B$3:$E$940,2,FALSE),0)</f>
        <v>0</v>
      </c>
      <c r="O2372" s="2">
        <f>IFERROR(VLOOKUP($G2372,'Breakdown Log'!$B$3:$E$940,3,FALSE),0)</f>
        <v>0</v>
      </c>
      <c r="P2372" s="2">
        <f t="shared" si="223"/>
        <v>215</v>
      </c>
      <c r="Q2372" s="2">
        <f t="shared" si="224"/>
        <v>365</v>
      </c>
      <c r="R2372" s="38">
        <f t="shared" si="225"/>
        <v>1.6610958904109587</v>
      </c>
      <c r="S2372" s="76">
        <f t="shared" si="226"/>
        <v>2.82</v>
      </c>
      <c r="T2372" s="38">
        <f>2.82/365*N2372+'Breakdown Log'!$H$28*P2372</f>
        <v>0</v>
      </c>
      <c r="U2372" s="78">
        <f>2.82/365*O2372+'Breakdown Log'!$H$28*Q2372</f>
        <v>0</v>
      </c>
    </row>
    <row r="2373" spans="2:21" ht="14.4" customHeight="1" x14ac:dyDescent="0.4">
      <c r="B2373" s="30">
        <f t="shared" si="227"/>
        <v>2372</v>
      </c>
      <c r="C2373" s="2" t="s">
        <v>518</v>
      </c>
      <c r="D2373" s="2" t="s">
        <v>863</v>
      </c>
      <c r="E2373" s="2">
        <v>1129</v>
      </c>
      <c r="F2373" s="2" t="s">
        <v>2033</v>
      </c>
      <c r="G2373" s="2">
        <v>2705</v>
      </c>
      <c r="H2373" s="2">
        <v>9</v>
      </c>
      <c r="I2373" s="2" t="s">
        <v>2037</v>
      </c>
      <c r="J2373" s="31">
        <v>42559</v>
      </c>
      <c r="K2373" s="31">
        <v>44347</v>
      </c>
      <c r="L2373" s="31">
        <v>44926</v>
      </c>
      <c r="M2373" s="2">
        <f t="shared" si="222"/>
        <v>580</v>
      </c>
      <c r="N2373" s="2">
        <f>IFERROR(VLOOKUP($G2373,'Breakdown Log'!$B$3:$E$940,2,FALSE),0)</f>
        <v>0</v>
      </c>
      <c r="O2373" s="2">
        <f>IFERROR(VLOOKUP($G2373,'Breakdown Log'!$B$3:$E$940,3,FALSE),0)</f>
        <v>0</v>
      </c>
      <c r="P2373" s="2">
        <f t="shared" si="223"/>
        <v>215</v>
      </c>
      <c r="Q2373" s="2">
        <f t="shared" si="224"/>
        <v>365</v>
      </c>
      <c r="R2373" s="38">
        <f t="shared" si="225"/>
        <v>1.6610958904109587</v>
      </c>
      <c r="S2373" s="76">
        <f t="shared" si="226"/>
        <v>2.82</v>
      </c>
      <c r="T2373" s="38">
        <f>2.82/365*N2373+'Breakdown Log'!$H$28*P2373</f>
        <v>0</v>
      </c>
      <c r="U2373" s="78">
        <f>2.82/365*O2373+'Breakdown Log'!$H$28*Q2373</f>
        <v>0</v>
      </c>
    </row>
    <row r="2374" spans="2:21" ht="14.4" customHeight="1" x14ac:dyDescent="0.4">
      <c r="B2374" s="30">
        <f t="shared" si="227"/>
        <v>2373</v>
      </c>
      <c r="C2374" s="2" t="s">
        <v>518</v>
      </c>
      <c r="D2374" s="2" t="s">
        <v>863</v>
      </c>
      <c r="E2374" s="2">
        <v>1129</v>
      </c>
      <c r="F2374" s="2" t="s">
        <v>2033</v>
      </c>
      <c r="G2374" s="2">
        <v>2706</v>
      </c>
      <c r="H2374" s="2">
        <v>10</v>
      </c>
      <c r="I2374" s="2" t="s">
        <v>2038</v>
      </c>
      <c r="J2374" s="31">
        <v>42693</v>
      </c>
      <c r="K2374" s="31">
        <v>44347</v>
      </c>
      <c r="L2374" s="31">
        <v>44926</v>
      </c>
      <c r="M2374" s="2">
        <f t="shared" si="222"/>
        <v>580</v>
      </c>
      <c r="N2374" s="2">
        <f>IFERROR(VLOOKUP($G2374,'Breakdown Log'!$B$3:$E$940,2,FALSE),0)</f>
        <v>0</v>
      </c>
      <c r="O2374" s="2">
        <f>IFERROR(VLOOKUP($G2374,'Breakdown Log'!$B$3:$E$940,3,FALSE),0)</f>
        <v>0</v>
      </c>
      <c r="P2374" s="2">
        <f t="shared" si="223"/>
        <v>215</v>
      </c>
      <c r="Q2374" s="2">
        <f t="shared" si="224"/>
        <v>365</v>
      </c>
      <c r="R2374" s="38">
        <f t="shared" si="225"/>
        <v>1.6610958904109587</v>
      </c>
      <c r="S2374" s="76">
        <f t="shared" si="226"/>
        <v>2.82</v>
      </c>
      <c r="T2374" s="38">
        <f>2.82/365*N2374+'Breakdown Log'!$H$28*P2374</f>
        <v>0</v>
      </c>
      <c r="U2374" s="78">
        <f>2.82/365*O2374+'Breakdown Log'!$H$28*Q2374</f>
        <v>0</v>
      </c>
    </row>
    <row r="2375" spans="2:21" ht="14.4" customHeight="1" x14ac:dyDescent="0.4">
      <c r="B2375" s="30">
        <f t="shared" si="227"/>
        <v>2374</v>
      </c>
      <c r="C2375" s="2" t="s">
        <v>518</v>
      </c>
      <c r="D2375" s="2" t="s">
        <v>518</v>
      </c>
      <c r="E2375" s="2">
        <v>1115</v>
      </c>
      <c r="F2375" s="2" t="s">
        <v>1736</v>
      </c>
      <c r="G2375" s="2">
        <v>2707</v>
      </c>
      <c r="H2375" s="2">
        <v>28</v>
      </c>
      <c r="I2375" s="2" t="s">
        <v>2650</v>
      </c>
      <c r="J2375" s="31">
        <v>42555</v>
      </c>
      <c r="K2375" s="31">
        <v>44347</v>
      </c>
      <c r="L2375" s="31">
        <v>44926</v>
      </c>
      <c r="M2375" s="2">
        <f t="shared" si="222"/>
        <v>580</v>
      </c>
      <c r="N2375" s="2">
        <f>IFERROR(VLOOKUP($G2375,'Breakdown Log'!$B$3:$E$940,2,FALSE),0)</f>
        <v>176</v>
      </c>
      <c r="O2375" s="2">
        <f>IFERROR(VLOOKUP($G2375,'Breakdown Log'!$B$3:$E$940,3,FALSE),0)</f>
        <v>0</v>
      </c>
      <c r="P2375" s="2">
        <f t="shared" si="223"/>
        <v>39</v>
      </c>
      <c r="Q2375" s="2">
        <f t="shared" si="224"/>
        <v>365</v>
      </c>
      <c r="R2375" s="38">
        <f t="shared" si="225"/>
        <v>1.6610958904109587</v>
      </c>
      <c r="S2375" s="76">
        <f t="shared" si="226"/>
        <v>2.82</v>
      </c>
      <c r="T2375" s="38">
        <f>2.82/365*N2375+'Breakdown Log'!$H$28*P2375</f>
        <v>1.359780821917808</v>
      </c>
      <c r="U2375" s="78">
        <f>2.82/365*O2375+'Breakdown Log'!$H$28*Q2375</f>
        <v>0</v>
      </c>
    </row>
    <row r="2376" spans="2:21" ht="14.4" customHeight="1" x14ac:dyDescent="0.4">
      <c r="B2376" s="30">
        <f t="shared" si="227"/>
        <v>2375</v>
      </c>
      <c r="C2376" s="2" t="s">
        <v>3</v>
      </c>
      <c r="D2376" s="2" t="s">
        <v>1309</v>
      </c>
      <c r="E2376" s="2">
        <v>139</v>
      </c>
      <c r="F2376" s="2" t="s">
        <v>1309</v>
      </c>
      <c r="G2376" s="2">
        <v>2716</v>
      </c>
      <c r="H2376" s="2">
        <v>61</v>
      </c>
      <c r="I2376" s="2" t="s">
        <v>2039</v>
      </c>
      <c r="J2376" s="31">
        <v>42801</v>
      </c>
      <c r="K2376" s="31">
        <v>44347</v>
      </c>
      <c r="L2376" s="31">
        <v>44926</v>
      </c>
      <c r="M2376" s="2">
        <f t="shared" si="222"/>
        <v>580</v>
      </c>
      <c r="N2376" s="2">
        <f>IFERROR(VLOOKUP($G2376,'Breakdown Log'!$B$3:$E$940,2,FALSE),0)</f>
        <v>0</v>
      </c>
      <c r="O2376" s="2">
        <f>IFERROR(VLOOKUP($G2376,'Breakdown Log'!$B$3:$E$940,3,FALSE),0)</f>
        <v>0</v>
      </c>
      <c r="P2376" s="2">
        <f t="shared" si="223"/>
        <v>215</v>
      </c>
      <c r="Q2376" s="2">
        <f t="shared" si="224"/>
        <v>365</v>
      </c>
      <c r="R2376" s="38">
        <f t="shared" si="225"/>
        <v>1.6610958904109587</v>
      </c>
      <c r="S2376" s="76">
        <f t="shared" si="226"/>
        <v>2.82</v>
      </c>
      <c r="T2376" s="38">
        <f>2.82/365*N2376+'Breakdown Log'!$H$28*P2376</f>
        <v>0</v>
      </c>
      <c r="U2376" s="78">
        <f>2.82/365*O2376+'Breakdown Log'!$H$28*Q2376</f>
        <v>0</v>
      </c>
    </row>
    <row r="2377" spans="2:21" ht="14.4" customHeight="1" x14ac:dyDescent="0.4">
      <c r="B2377" s="30">
        <f t="shared" si="227"/>
        <v>2376</v>
      </c>
      <c r="C2377" s="2" t="s">
        <v>302</v>
      </c>
      <c r="D2377" s="2" t="s">
        <v>1729</v>
      </c>
      <c r="E2377" s="2">
        <v>1017</v>
      </c>
      <c r="F2377" s="2" t="s">
        <v>1729</v>
      </c>
      <c r="G2377" s="2">
        <v>2717</v>
      </c>
      <c r="H2377" s="2">
        <v>34</v>
      </c>
      <c r="I2377" s="2" t="s">
        <v>2040</v>
      </c>
      <c r="J2377" s="31">
        <v>42855</v>
      </c>
      <c r="K2377" s="31">
        <v>44347</v>
      </c>
      <c r="L2377" s="31">
        <v>44926</v>
      </c>
      <c r="M2377" s="2">
        <f t="shared" si="222"/>
        <v>580</v>
      </c>
      <c r="N2377" s="2">
        <f>IFERROR(VLOOKUP($G2377,'Breakdown Log'!$B$3:$E$940,2,FALSE),0)</f>
        <v>0</v>
      </c>
      <c r="O2377" s="2">
        <f>IFERROR(VLOOKUP($G2377,'Breakdown Log'!$B$3:$E$940,3,FALSE),0)</f>
        <v>0</v>
      </c>
      <c r="P2377" s="2">
        <f t="shared" si="223"/>
        <v>215</v>
      </c>
      <c r="Q2377" s="2">
        <f t="shared" si="224"/>
        <v>365</v>
      </c>
      <c r="R2377" s="38">
        <f t="shared" si="225"/>
        <v>1.6610958904109587</v>
      </c>
      <c r="S2377" s="76">
        <f t="shared" si="226"/>
        <v>2.82</v>
      </c>
      <c r="T2377" s="38">
        <f>2.82/365*N2377+'Breakdown Log'!$H$28*P2377</f>
        <v>0</v>
      </c>
      <c r="U2377" s="78">
        <f>2.82/365*O2377+'Breakdown Log'!$H$28*Q2377</f>
        <v>0</v>
      </c>
    </row>
    <row r="2378" spans="2:21" ht="14.4" customHeight="1" x14ac:dyDescent="0.4">
      <c r="B2378" s="30">
        <f t="shared" si="227"/>
        <v>2377</v>
      </c>
      <c r="C2378" s="2" t="s">
        <v>302</v>
      </c>
      <c r="D2378" s="2" t="s">
        <v>1729</v>
      </c>
      <c r="E2378" s="2">
        <v>1017</v>
      </c>
      <c r="F2378" s="2" t="s">
        <v>1729</v>
      </c>
      <c r="G2378" s="2">
        <v>2718</v>
      </c>
      <c r="H2378" s="2">
        <v>35</v>
      </c>
      <c r="I2378" s="2" t="s">
        <v>1216</v>
      </c>
      <c r="J2378" s="31">
        <v>42855</v>
      </c>
      <c r="K2378" s="31">
        <v>44347</v>
      </c>
      <c r="L2378" s="31">
        <v>44926</v>
      </c>
      <c r="M2378" s="2">
        <f t="shared" si="222"/>
        <v>580</v>
      </c>
      <c r="N2378" s="2">
        <f>IFERROR(VLOOKUP($G2378,'Breakdown Log'!$B$3:$E$940,2,FALSE),0)</f>
        <v>0</v>
      </c>
      <c r="O2378" s="2">
        <f>IFERROR(VLOOKUP($G2378,'Breakdown Log'!$B$3:$E$940,3,FALSE),0)</f>
        <v>0</v>
      </c>
      <c r="P2378" s="2">
        <f t="shared" si="223"/>
        <v>215</v>
      </c>
      <c r="Q2378" s="2">
        <f t="shared" si="224"/>
        <v>365</v>
      </c>
      <c r="R2378" s="38">
        <f t="shared" si="225"/>
        <v>1.6610958904109587</v>
      </c>
      <c r="S2378" s="76">
        <f t="shared" si="226"/>
        <v>2.82</v>
      </c>
      <c r="T2378" s="38">
        <f>2.82/365*N2378+'Breakdown Log'!$H$28*P2378</f>
        <v>0</v>
      </c>
      <c r="U2378" s="78">
        <f>2.82/365*O2378+'Breakdown Log'!$H$28*Q2378</f>
        <v>0</v>
      </c>
    </row>
    <row r="2379" spans="2:21" ht="14.4" customHeight="1" x14ac:dyDescent="0.4">
      <c r="B2379" s="30">
        <f t="shared" si="227"/>
        <v>2378</v>
      </c>
      <c r="C2379" s="2" t="s">
        <v>302</v>
      </c>
      <c r="D2379" s="2" t="s">
        <v>1729</v>
      </c>
      <c r="E2379" s="2">
        <v>1017</v>
      </c>
      <c r="F2379" s="2" t="s">
        <v>1729</v>
      </c>
      <c r="G2379" s="2">
        <v>2719</v>
      </c>
      <c r="H2379" s="2">
        <v>36</v>
      </c>
      <c r="I2379" s="2" t="s">
        <v>1008</v>
      </c>
      <c r="J2379" s="31">
        <v>42592</v>
      </c>
      <c r="K2379" s="31">
        <v>44347</v>
      </c>
      <c r="L2379" s="31">
        <v>44926</v>
      </c>
      <c r="M2379" s="2">
        <f t="shared" si="222"/>
        <v>580</v>
      </c>
      <c r="N2379" s="2">
        <f>IFERROR(VLOOKUP($G2379,'Breakdown Log'!$B$3:$E$940,2,FALSE),0)</f>
        <v>0</v>
      </c>
      <c r="O2379" s="2">
        <f>IFERROR(VLOOKUP($G2379,'Breakdown Log'!$B$3:$E$940,3,FALSE),0)</f>
        <v>0</v>
      </c>
      <c r="P2379" s="2">
        <f t="shared" si="223"/>
        <v>215</v>
      </c>
      <c r="Q2379" s="2">
        <f t="shared" si="224"/>
        <v>365</v>
      </c>
      <c r="R2379" s="38">
        <f t="shared" si="225"/>
        <v>1.6610958904109587</v>
      </c>
      <c r="S2379" s="76">
        <f t="shared" si="226"/>
        <v>2.82</v>
      </c>
      <c r="T2379" s="38">
        <f>2.82/365*N2379+'Breakdown Log'!$H$28*P2379</f>
        <v>0</v>
      </c>
      <c r="U2379" s="78">
        <f>2.82/365*O2379+'Breakdown Log'!$H$28*Q2379</f>
        <v>0</v>
      </c>
    </row>
    <row r="2380" spans="2:21" ht="14.4" customHeight="1" x14ac:dyDescent="0.4">
      <c r="B2380" s="30">
        <f t="shared" si="227"/>
        <v>2379</v>
      </c>
      <c r="C2380" s="2" t="s">
        <v>493</v>
      </c>
      <c r="D2380" s="2" t="s">
        <v>494</v>
      </c>
      <c r="E2380" s="2">
        <v>1107</v>
      </c>
      <c r="F2380" s="2" t="s">
        <v>1983</v>
      </c>
      <c r="G2380" s="2">
        <v>2720</v>
      </c>
      <c r="H2380" s="2">
        <v>13</v>
      </c>
      <c r="I2380" s="2" t="s">
        <v>999</v>
      </c>
      <c r="J2380" s="31">
        <v>42980</v>
      </c>
      <c r="K2380" s="31">
        <v>44347</v>
      </c>
      <c r="L2380" s="31">
        <v>44926</v>
      </c>
      <c r="M2380" s="2">
        <f t="shared" si="222"/>
        <v>580</v>
      </c>
      <c r="N2380" s="2">
        <f>IFERROR(VLOOKUP($G2380,'Breakdown Log'!$B$3:$E$940,2,FALSE),0)</f>
        <v>0</v>
      </c>
      <c r="O2380" s="2">
        <f>IFERROR(VLOOKUP($G2380,'Breakdown Log'!$B$3:$E$940,3,FALSE),0)</f>
        <v>0</v>
      </c>
      <c r="P2380" s="2">
        <f t="shared" si="223"/>
        <v>215</v>
      </c>
      <c r="Q2380" s="2">
        <f t="shared" si="224"/>
        <v>365</v>
      </c>
      <c r="R2380" s="38">
        <f t="shared" si="225"/>
        <v>1.6610958904109587</v>
      </c>
      <c r="S2380" s="76">
        <f t="shared" si="226"/>
        <v>2.82</v>
      </c>
      <c r="T2380" s="38">
        <f>2.82/365*N2380+'Breakdown Log'!$H$28*P2380</f>
        <v>0</v>
      </c>
      <c r="U2380" s="78">
        <f>2.82/365*O2380+'Breakdown Log'!$H$28*Q2380</f>
        <v>0</v>
      </c>
    </row>
    <row r="2381" spans="2:21" ht="14.4" customHeight="1" x14ac:dyDescent="0.4">
      <c r="B2381" s="30">
        <f t="shared" si="227"/>
        <v>2380</v>
      </c>
      <c r="C2381" s="2" t="s">
        <v>493</v>
      </c>
      <c r="D2381" s="2" t="s">
        <v>494</v>
      </c>
      <c r="E2381" s="2">
        <v>1107</v>
      </c>
      <c r="F2381" s="2" t="s">
        <v>1983</v>
      </c>
      <c r="G2381" s="2">
        <v>2721</v>
      </c>
      <c r="H2381" s="2">
        <v>14</v>
      </c>
      <c r="I2381" s="2" t="s">
        <v>2041</v>
      </c>
      <c r="J2381" s="31">
        <v>42980</v>
      </c>
      <c r="K2381" s="31">
        <v>44347</v>
      </c>
      <c r="L2381" s="31">
        <v>44926</v>
      </c>
      <c r="M2381" s="2">
        <f t="shared" si="222"/>
        <v>580</v>
      </c>
      <c r="N2381" s="2">
        <f>IFERROR(VLOOKUP($G2381,'Breakdown Log'!$B$3:$E$940,2,FALSE),0)</f>
        <v>0</v>
      </c>
      <c r="O2381" s="2">
        <f>IFERROR(VLOOKUP($G2381,'Breakdown Log'!$B$3:$E$940,3,FALSE),0)</f>
        <v>2</v>
      </c>
      <c r="P2381" s="2">
        <f t="shared" si="223"/>
        <v>215</v>
      </c>
      <c r="Q2381" s="2">
        <f t="shared" si="224"/>
        <v>363</v>
      </c>
      <c r="R2381" s="38">
        <f t="shared" si="225"/>
        <v>1.6610958904109587</v>
      </c>
      <c r="S2381" s="76">
        <f t="shared" si="226"/>
        <v>2.82</v>
      </c>
      <c r="T2381" s="38">
        <f>2.82/365*N2381+'Breakdown Log'!$H$28*P2381</f>
        <v>0</v>
      </c>
      <c r="U2381" s="78">
        <f>2.82/365*O2381+'Breakdown Log'!$H$28*Q2381</f>
        <v>1.5452054794520546E-2</v>
      </c>
    </row>
    <row r="2382" spans="2:21" ht="14.4" customHeight="1" x14ac:dyDescent="0.4">
      <c r="B2382" s="30">
        <f t="shared" si="227"/>
        <v>2381</v>
      </c>
      <c r="C2382" s="2" t="s">
        <v>493</v>
      </c>
      <c r="D2382" s="2" t="s">
        <v>494</v>
      </c>
      <c r="E2382" s="2">
        <v>1107</v>
      </c>
      <c r="F2382" s="2" t="s">
        <v>1983</v>
      </c>
      <c r="G2382" s="2">
        <v>2722</v>
      </c>
      <c r="H2382" s="2">
        <v>15</v>
      </c>
      <c r="I2382" s="2" t="s">
        <v>2042</v>
      </c>
      <c r="J2382" s="31">
        <v>42972</v>
      </c>
      <c r="K2382" s="31">
        <v>44347</v>
      </c>
      <c r="L2382" s="31">
        <v>44926</v>
      </c>
      <c r="M2382" s="2">
        <f t="shared" si="222"/>
        <v>580</v>
      </c>
      <c r="N2382" s="2">
        <f>IFERROR(VLOOKUP($G2382,'Breakdown Log'!$B$3:$E$940,2,FALSE),0)</f>
        <v>0</v>
      </c>
      <c r="O2382" s="2">
        <f>IFERROR(VLOOKUP($G2382,'Breakdown Log'!$B$3:$E$940,3,FALSE),0)</f>
        <v>2</v>
      </c>
      <c r="P2382" s="2">
        <f t="shared" si="223"/>
        <v>215</v>
      </c>
      <c r="Q2382" s="2">
        <f t="shared" si="224"/>
        <v>363</v>
      </c>
      <c r="R2382" s="38">
        <f t="shared" si="225"/>
        <v>1.6610958904109587</v>
      </c>
      <c r="S2382" s="76">
        <f t="shared" si="226"/>
        <v>2.82</v>
      </c>
      <c r="T2382" s="38">
        <f>2.82/365*N2382+'Breakdown Log'!$H$28*P2382</f>
        <v>0</v>
      </c>
      <c r="U2382" s="78">
        <f>2.82/365*O2382+'Breakdown Log'!$H$28*Q2382</f>
        <v>1.5452054794520546E-2</v>
      </c>
    </row>
    <row r="2383" spans="2:21" ht="14.4" customHeight="1" x14ac:dyDescent="0.4">
      <c r="B2383" s="30">
        <f t="shared" si="227"/>
        <v>2382</v>
      </c>
      <c r="C2383" s="2" t="s">
        <v>493</v>
      </c>
      <c r="D2383" s="2" t="s">
        <v>494</v>
      </c>
      <c r="E2383" s="2">
        <v>1107</v>
      </c>
      <c r="F2383" s="2" t="s">
        <v>1983</v>
      </c>
      <c r="G2383" s="2">
        <v>2723</v>
      </c>
      <c r="H2383" s="2">
        <v>16</v>
      </c>
      <c r="I2383" s="2" t="s">
        <v>2043</v>
      </c>
      <c r="J2383" s="31">
        <v>42972</v>
      </c>
      <c r="K2383" s="31">
        <v>44347</v>
      </c>
      <c r="L2383" s="31">
        <v>44926</v>
      </c>
      <c r="M2383" s="2">
        <f t="shared" si="222"/>
        <v>580</v>
      </c>
      <c r="N2383" s="2">
        <f>IFERROR(VLOOKUP($G2383,'Breakdown Log'!$B$3:$E$940,2,FALSE),0)</f>
        <v>0</v>
      </c>
      <c r="O2383" s="2">
        <f>IFERROR(VLOOKUP($G2383,'Breakdown Log'!$B$3:$E$940,3,FALSE),0)</f>
        <v>0</v>
      </c>
      <c r="P2383" s="2">
        <f t="shared" si="223"/>
        <v>215</v>
      </c>
      <c r="Q2383" s="2">
        <f t="shared" si="224"/>
        <v>365</v>
      </c>
      <c r="R2383" s="38">
        <f t="shared" si="225"/>
        <v>1.6610958904109587</v>
      </c>
      <c r="S2383" s="76">
        <f t="shared" si="226"/>
        <v>2.82</v>
      </c>
      <c r="T2383" s="38">
        <f>2.82/365*N2383+'Breakdown Log'!$H$28*P2383</f>
        <v>0</v>
      </c>
      <c r="U2383" s="78">
        <f>2.82/365*O2383+'Breakdown Log'!$H$28*Q2383</f>
        <v>0</v>
      </c>
    </row>
    <row r="2384" spans="2:21" ht="14.4" customHeight="1" x14ac:dyDescent="0.4">
      <c r="B2384" s="30">
        <f t="shared" si="227"/>
        <v>2383</v>
      </c>
      <c r="C2384" s="2" t="s">
        <v>493</v>
      </c>
      <c r="D2384" s="2" t="s">
        <v>494</v>
      </c>
      <c r="E2384" s="2">
        <v>1107</v>
      </c>
      <c r="F2384" s="2" t="s">
        <v>1983</v>
      </c>
      <c r="G2384" s="2">
        <v>2724</v>
      </c>
      <c r="H2384" s="2">
        <v>17</v>
      </c>
      <c r="I2384" s="2" t="s">
        <v>2044</v>
      </c>
      <c r="J2384" s="31">
        <v>42623</v>
      </c>
      <c r="K2384" s="31">
        <v>44347</v>
      </c>
      <c r="L2384" s="31">
        <v>44926</v>
      </c>
      <c r="M2384" s="2">
        <f t="shared" si="222"/>
        <v>580</v>
      </c>
      <c r="N2384" s="2">
        <f>IFERROR(VLOOKUP($G2384,'Breakdown Log'!$B$3:$E$940,2,FALSE),0)</f>
        <v>0</v>
      </c>
      <c r="O2384" s="2">
        <f>IFERROR(VLOOKUP($G2384,'Breakdown Log'!$B$3:$E$940,3,FALSE),0)</f>
        <v>0</v>
      </c>
      <c r="P2384" s="2">
        <f t="shared" si="223"/>
        <v>215</v>
      </c>
      <c r="Q2384" s="2">
        <f t="shared" si="224"/>
        <v>365</v>
      </c>
      <c r="R2384" s="38">
        <f t="shared" si="225"/>
        <v>1.6610958904109587</v>
      </c>
      <c r="S2384" s="76">
        <f t="shared" si="226"/>
        <v>2.82</v>
      </c>
      <c r="T2384" s="38">
        <f>2.82/365*N2384+'Breakdown Log'!$H$28*P2384</f>
        <v>0</v>
      </c>
      <c r="U2384" s="78">
        <f>2.82/365*O2384+'Breakdown Log'!$H$28*Q2384</f>
        <v>0</v>
      </c>
    </row>
    <row r="2385" spans="2:21" ht="14.4" customHeight="1" x14ac:dyDescent="0.4">
      <c r="B2385" s="30">
        <f t="shared" si="227"/>
        <v>2384</v>
      </c>
      <c r="C2385" s="2" t="s">
        <v>493</v>
      </c>
      <c r="D2385" s="2" t="s">
        <v>494</v>
      </c>
      <c r="E2385" s="2">
        <v>1107</v>
      </c>
      <c r="F2385" s="2" t="s">
        <v>1983</v>
      </c>
      <c r="G2385" s="2">
        <v>2725</v>
      </c>
      <c r="H2385" s="2">
        <v>18</v>
      </c>
      <c r="I2385" s="2" t="s">
        <v>2045</v>
      </c>
      <c r="J2385" s="31">
        <v>42972</v>
      </c>
      <c r="K2385" s="31">
        <v>44347</v>
      </c>
      <c r="L2385" s="31">
        <v>44926</v>
      </c>
      <c r="M2385" s="2">
        <f t="shared" si="222"/>
        <v>580</v>
      </c>
      <c r="N2385" s="2">
        <f>IFERROR(VLOOKUP($G2385,'Breakdown Log'!$B$3:$E$940,2,FALSE),0)</f>
        <v>0</v>
      </c>
      <c r="O2385" s="2">
        <f>IFERROR(VLOOKUP($G2385,'Breakdown Log'!$B$3:$E$940,3,FALSE),0)</f>
        <v>0</v>
      </c>
      <c r="P2385" s="2">
        <f t="shared" si="223"/>
        <v>215</v>
      </c>
      <c r="Q2385" s="2">
        <f t="shared" si="224"/>
        <v>365</v>
      </c>
      <c r="R2385" s="38">
        <f t="shared" si="225"/>
        <v>1.6610958904109587</v>
      </c>
      <c r="S2385" s="76">
        <f t="shared" si="226"/>
        <v>2.82</v>
      </c>
      <c r="T2385" s="38">
        <f>2.82/365*N2385+'Breakdown Log'!$H$28*P2385</f>
        <v>0</v>
      </c>
      <c r="U2385" s="78">
        <f>2.82/365*O2385+'Breakdown Log'!$H$28*Q2385</f>
        <v>0</v>
      </c>
    </row>
    <row r="2386" spans="2:21" ht="14.4" customHeight="1" x14ac:dyDescent="0.4">
      <c r="B2386" s="30">
        <f t="shared" si="227"/>
        <v>2385</v>
      </c>
      <c r="C2386" s="2" t="s">
        <v>493</v>
      </c>
      <c r="D2386" s="2" t="s">
        <v>494</v>
      </c>
      <c r="E2386" s="2">
        <v>1107</v>
      </c>
      <c r="F2386" s="2" t="s">
        <v>1983</v>
      </c>
      <c r="G2386" s="2">
        <v>2726</v>
      </c>
      <c r="H2386" s="2">
        <v>19</v>
      </c>
      <c r="I2386" s="2" t="s">
        <v>2046</v>
      </c>
      <c r="J2386" s="31">
        <v>42972</v>
      </c>
      <c r="K2386" s="31">
        <v>44347</v>
      </c>
      <c r="L2386" s="31">
        <v>44926</v>
      </c>
      <c r="M2386" s="2">
        <f t="shared" si="222"/>
        <v>580</v>
      </c>
      <c r="N2386" s="2">
        <f>IFERROR(VLOOKUP($G2386,'Breakdown Log'!$B$3:$E$940,2,FALSE),0)</f>
        <v>0</v>
      </c>
      <c r="O2386" s="2">
        <f>IFERROR(VLOOKUP($G2386,'Breakdown Log'!$B$3:$E$940,3,FALSE),0)</f>
        <v>0</v>
      </c>
      <c r="P2386" s="2">
        <f t="shared" si="223"/>
        <v>215</v>
      </c>
      <c r="Q2386" s="2">
        <f t="shared" si="224"/>
        <v>365</v>
      </c>
      <c r="R2386" s="38">
        <f t="shared" si="225"/>
        <v>1.6610958904109587</v>
      </c>
      <c r="S2386" s="76">
        <f t="shared" si="226"/>
        <v>2.82</v>
      </c>
      <c r="T2386" s="38">
        <f>2.82/365*N2386+'Breakdown Log'!$H$28*P2386</f>
        <v>0</v>
      </c>
      <c r="U2386" s="78">
        <f>2.82/365*O2386+'Breakdown Log'!$H$28*Q2386</f>
        <v>0</v>
      </c>
    </row>
    <row r="2387" spans="2:21" ht="14.4" customHeight="1" x14ac:dyDescent="0.4">
      <c r="B2387" s="30">
        <f t="shared" si="227"/>
        <v>2386</v>
      </c>
      <c r="C2387" s="2" t="s">
        <v>493</v>
      </c>
      <c r="D2387" s="2" t="s">
        <v>494</v>
      </c>
      <c r="E2387" s="2">
        <v>1107</v>
      </c>
      <c r="F2387" s="2" t="s">
        <v>1983</v>
      </c>
      <c r="G2387" s="2">
        <v>2727</v>
      </c>
      <c r="H2387" s="2">
        <v>20</v>
      </c>
      <c r="I2387" s="2" t="s">
        <v>2047</v>
      </c>
      <c r="J2387" s="31">
        <v>42972</v>
      </c>
      <c r="K2387" s="31">
        <v>44347</v>
      </c>
      <c r="L2387" s="31">
        <v>44926</v>
      </c>
      <c r="M2387" s="2">
        <f t="shared" si="222"/>
        <v>580</v>
      </c>
      <c r="N2387" s="2">
        <f>IFERROR(VLOOKUP($G2387,'Breakdown Log'!$B$3:$E$940,2,FALSE),0)</f>
        <v>0</v>
      </c>
      <c r="O2387" s="2">
        <f>IFERROR(VLOOKUP($G2387,'Breakdown Log'!$B$3:$E$940,3,FALSE),0)</f>
        <v>0</v>
      </c>
      <c r="P2387" s="2">
        <f t="shared" si="223"/>
        <v>215</v>
      </c>
      <c r="Q2387" s="2">
        <f t="shared" si="224"/>
        <v>365</v>
      </c>
      <c r="R2387" s="38">
        <f t="shared" si="225"/>
        <v>1.6610958904109587</v>
      </c>
      <c r="S2387" s="76">
        <f t="shared" si="226"/>
        <v>2.82</v>
      </c>
      <c r="T2387" s="38">
        <f>2.82/365*N2387+'Breakdown Log'!$H$28*P2387</f>
        <v>0</v>
      </c>
      <c r="U2387" s="78">
        <f>2.82/365*O2387+'Breakdown Log'!$H$28*Q2387</f>
        <v>0</v>
      </c>
    </row>
    <row r="2388" spans="2:21" ht="14.4" customHeight="1" x14ac:dyDescent="0.4">
      <c r="B2388" s="30">
        <f t="shared" si="227"/>
        <v>2387</v>
      </c>
      <c r="C2388" s="2" t="s">
        <v>493</v>
      </c>
      <c r="D2388" s="2" t="s">
        <v>494</v>
      </c>
      <c r="E2388" s="2">
        <v>1107</v>
      </c>
      <c r="F2388" s="2" t="s">
        <v>1983</v>
      </c>
      <c r="G2388" s="2">
        <v>2728</v>
      </c>
      <c r="H2388" s="2">
        <v>21</v>
      </c>
      <c r="I2388" s="2" t="s">
        <v>2048</v>
      </c>
      <c r="J2388" s="31">
        <v>42972</v>
      </c>
      <c r="K2388" s="31">
        <v>44347</v>
      </c>
      <c r="L2388" s="31">
        <v>44926</v>
      </c>
      <c r="M2388" s="2">
        <f t="shared" si="222"/>
        <v>580</v>
      </c>
      <c r="N2388" s="2">
        <f>IFERROR(VLOOKUP($G2388,'Breakdown Log'!$B$3:$E$940,2,FALSE),0)</f>
        <v>0</v>
      </c>
      <c r="O2388" s="2">
        <f>IFERROR(VLOOKUP($G2388,'Breakdown Log'!$B$3:$E$940,3,FALSE),0)</f>
        <v>0</v>
      </c>
      <c r="P2388" s="2">
        <f t="shared" si="223"/>
        <v>215</v>
      </c>
      <c r="Q2388" s="2">
        <f t="shared" si="224"/>
        <v>365</v>
      </c>
      <c r="R2388" s="38">
        <f t="shared" si="225"/>
        <v>1.6610958904109587</v>
      </c>
      <c r="S2388" s="76">
        <f t="shared" si="226"/>
        <v>2.82</v>
      </c>
      <c r="T2388" s="38">
        <f>2.82/365*N2388+'Breakdown Log'!$H$28*P2388</f>
        <v>0</v>
      </c>
      <c r="U2388" s="78">
        <f>2.82/365*O2388+'Breakdown Log'!$H$28*Q2388</f>
        <v>0</v>
      </c>
    </row>
    <row r="2389" spans="2:21" ht="14.4" customHeight="1" x14ac:dyDescent="0.4">
      <c r="B2389" s="30">
        <f t="shared" si="227"/>
        <v>2388</v>
      </c>
      <c r="C2389" s="2" t="s">
        <v>493</v>
      </c>
      <c r="D2389" s="2" t="s">
        <v>494</v>
      </c>
      <c r="E2389" s="2">
        <v>1107</v>
      </c>
      <c r="F2389" s="2" t="s">
        <v>1983</v>
      </c>
      <c r="G2389" s="2">
        <v>2729</v>
      </c>
      <c r="H2389" s="2">
        <v>22</v>
      </c>
      <c r="I2389" s="2" t="s">
        <v>2049</v>
      </c>
      <c r="J2389" s="31">
        <v>42972</v>
      </c>
      <c r="K2389" s="31">
        <v>44347</v>
      </c>
      <c r="L2389" s="31">
        <v>44926</v>
      </c>
      <c r="M2389" s="2">
        <f t="shared" si="222"/>
        <v>580</v>
      </c>
      <c r="N2389" s="2">
        <f>IFERROR(VLOOKUP($G2389,'Breakdown Log'!$B$3:$E$940,2,FALSE),0)</f>
        <v>0</v>
      </c>
      <c r="O2389" s="2">
        <f>IFERROR(VLOOKUP($G2389,'Breakdown Log'!$B$3:$E$940,3,FALSE),0)</f>
        <v>0</v>
      </c>
      <c r="P2389" s="2">
        <f t="shared" si="223"/>
        <v>215</v>
      </c>
      <c r="Q2389" s="2">
        <f t="shared" si="224"/>
        <v>365</v>
      </c>
      <c r="R2389" s="38">
        <f t="shared" si="225"/>
        <v>1.6610958904109587</v>
      </c>
      <c r="S2389" s="76">
        <f t="shared" si="226"/>
        <v>2.82</v>
      </c>
      <c r="T2389" s="38">
        <f>2.82/365*N2389+'Breakdown Log'!$H$28*P2389</f>
        <v>0</v>
      </c>
      <c r="U2389" s="78">
        <f>2.82/365*O2389+'Breakdown Log'!$H$28*Q2389</f>
        <v>0</v>
      </c>
    </row>
    <row r="2390" spans="2:21" ht="14.4" customHeight="1" x14ac:dyDescent="0.4">
      <c r="B2390" s="30">
        <f t="shared" si="227"/>
        <v>2389</v>
      </c>
      <c r="C2390" s="2" t="s">
        <v>493</v>
      </c>
      <c r="D2390" s="2" t="s">
        <v>494</v>
      </c>
      <c r="E2390" s="2">
        <v>1107</v>
      </c>
      <c r="F2390" s="2" t="s">
        <v>1983</v>
      </c>
      <c r="G2390" s="2">
        <v>2730</v>
      </c>
      <c r="H2390" s="2">
        <v>23</v>
      </c>
      <c r="I2390" s="2" t="s">
        <v>2050</v>
      </c>
      <c r="J2390" s="31">
        <v>42972</v>
      </c>
      <c r="K2390" s="31">
        <v>44347</v>
      </c>
      <c r="L2390" s="31">
        <v>44926</v>
      </c>
      <c r="M2390" s="2">
        <f t="shared" si="222"/>
        <v>580</v>
      </c>
      <c r="N2390" s="2">
        <f>IFERROR(VLOOKUP($G2390,'Breakdown Log'!$B$3:$E$940,2,FALSE),0)</f>
        <v>0</v>
      </c>
      <c r="O2390" s="2">
        <f>IFERROR(VLOOKUP($G2390,'Breakdown Log'!$B$3:$E$940,3,FALSE),0)</f>
        <v>0</v>
      </c>
      <c r="P2390" s="2">
        <f t="shared" si="223"/>
        <v>215</v>
      </c>
      <c r="Q2390" s="2">
        <f t="shared" si="224"/>
        <v>365</v>
      </c>
      <c r="R2390" s="38">
        <f t="shared" si="225"/>
        <v>1.6610958904109587</v>
      </c>
      <c r="S2390" s="76">
        <f t="shared" si="226"/>
        <v>2.82</v>
      </c>
      <c r="T2390" s="38">
        <f>2.82/365*N2390+'Breakdown Log'!$H$28*P2390</f>
        <v>0</v>
      </c>
      <c r="U2390" s="78">
        <f>2.82/365*O2390+'Breakdown Log'!$H$28*Q2390</f>
        <v>0</v>
      </c>
    </row>
    <row r="2391" spans="2:21" ht="14.4" customHeight="1" x14ac:dyDescent="0.4">
      <c r="B2391" s="30">
        <f t="shared" si="227"/>
        <v>2390</v>
      </c>
      <c r="C2391" s="2" t="s">
        <v>493</v>
      </c>
      <c r="D2391" s="2" t="s">
        <v>494</v>
      </c>
      <c r="E2391" s="2">
        <v>1107</v>
      </c>
      <c r="F2391" s="2" t="s">
        <v>1983</v>
      </c>
      <c r="G2391" s="2">
        <v>2731</v>
      </c>
      <c r="H2391" s="2">
        <v>24</v>
      </c>
      <c r="I2391" s="2" t="s">
        <v>2051</v>
      </c>
      <c r="J2391" s="31">
        <v>42972</v>
      </c>
      <c r="K2391" s="31">
        <v>44347</v>
      </c>
      <c r="L2391" s="31">
        <v>44926</v>
      </c>
      <c r="M2391" s="2">
        <f t="shared" si="222"/>
        <v>580</v>
      </c>
      <c r="N2391" s="2">
        <f>IFERROR(VLOOKUP($G2391,'Breakdown Log'!$B$3:$E$940,2,FALSE),0)</f>
        <v>0</v>
      </c>
      <c r="O2391" s="2">
        <f>IFERROR(VLOOKUP($G2391,'Breakdown Log'!$B$3:$E$940,3,FALSE),0)</f>
        <v>0</v>
      </c>
      <c r="P2391" s="2">
        <f t="shared" si="223"/>
        <v>215</v>
      </c>
      <c r="Q2391" s="2">
        <f t="shared" si="224"/>
        <v>365</v>
      </c>
      <c r="R2391" s="38">
        <f t="shared" si="225"/>
        <v>1.6610958904109587</v>
      </c>
      <c r="S2391" s="76">
        <f t="shared" si="226"/>
        <v>2.82</v>
      </c>
      <c r="T2391" s="38">
        <f>2.82/365*N2391+'Breakdown Log'!$H$28*P2391</f>
        <v>0</v>
      </c>
      <c r="U2391" s="78">
        <f>2.82/365*O2391+'Breakdown Log'!$H$28*Q2391</f>
        <v>0</v>
      </c>
    </row>
    <row r="2392" spans="2:21" ht="14.4" customHeight="1" x14ac:dyDescent="0.4">
      <c r="B2392" s="30">
        <f t="shared" si="227"/>
        <v>2391</v>
      </c>
      <c r="C2392" s="2" t="s">
        <v>493</v>
      </c>
      <c r="D2392" s="2" t="s">
        <v>494</v>
      </c>
      <c r="E2392" s="2">
        <v>1107</v>
      </c>
      <c r="F2392" s="2" t="s">
        <v>1983</v>
      </c>
      <c r="G2392" s="2">
        <v>2732</v>
      </c>
      <c r="H2392" s="2">
        <v>25</v>
      </c>
      <c r="I2392" s="2" t="s">
        <v>2052</v>
      </c>
      <c r="J2392" s="31">
        <v>42972</v>
      </c>
      <c r="K2392" s="31">
        <v>44347</v>
      </c>
      <c r="L2392" s="31">
        <v>44926</v>
      </c>
      <c r="M2392" s="2">
        <f t="shared" si="222"/>
        <v>580</v>
      </c>
      <c r="N2392" s="2">
        <f>IFERROR(VLOOKUP($G2392,'Breakdown Log'!$B$3:$E$940,2,FALSE),0)</f>
        <v>0</v>
      </c>
      <c r="O2392" s="2">
        <f>IFERROR(VLOOKUP($G2392,'Breakdown Log'!$B$3:$E$940,3,FALSE),0)</f>
        <v>0</v>
      </c>
      <c r="P2392" s="2">
        <f t="shared" si="223"/>
        <v>215</v>
      </c>
      <c r="Q2392" s="2">
        <f t="shared" si="224"/>
        <v>365</v>
      </c>
      <c r="R2392" s="38">
        <f t="shared" si="225"/>
        <v>1.6610958904109587</v>
      </c>
      <c r="S2392" s="76">
        <f t="shared" si="226"/>
        <v>2.82</v>
      </c>
      <c r="T2392" s="38">
        <f>2.82/365*N2392+'Breakdown Log'!$H$28*P2392</f>
        <v>0</v>
      </c>
      <c r="U2392" s="78">
        <f>2.82/365*O2392+'Breakdown Log'!$H$28*Q2392</f>
        <v>0</v>
      </c>
    </row>
    <row r="2393" spans="2:21" ht="14.4" customHeight="1" x14ac:dyDescent="0.4">
      <c r="B2393" s="30">
        <f t="shared" si="227"/>
        <v>2392</v>
      </c>
      <c r="C2393" s="2" t="s">
        <v>493</v>
      </c>
      <c r="D2393" s="2" t="s">
        <v>494</v>
      </c>
      <c r="E2393" s="2">
        <v>1107</v>
      </c>
      <c r="F2393" s="2" t="s">
        <v>1983</v>
      </c>
      <c r="G2393" s="2">
        <v>2733</v>
      </c>
      <c r="H2393" s="2">
        <v>26</v>
      </c>
      <c r="I2393" s="2" t="s">
        <v>309</v>
      </c>
      <c r="J2393" s="31">
        <v>42972</v>
      </c>
      <c r="K2393" s="31">
        <v>44347</v>
      </c>
      <c r="L2393" s="31">
        <v>44926</v>
      </c>
      <c r="M2393" s="2">
        <f t="shared" si="222"/>
        <v>580</v>
      </c>
      <c r="N2393" s="2">
        <f>IFERROR(VLOOKUP($G2393,'Breakdown Log'!$B$3:$E$940,2,FALSE),0)</f>
        <v>0</v>
      </c>
      <c r="O2393" s="2">
        <f>IFERROR(VLOOKUP($G2393,'Breakdown Log'!$B$3:$E$940,3,FALSE),0)</f>
        <v>0</v>
      </c>
      <c r="P2393" s="2">
        <f t="shared" si="223"/>
        <v>215</v>
      </c>
      <c r="Q2393" s="2">
        <f t="shared" si="224"/>
        <v>365</v>
      </c>
      <c r="R2393" s="38">
        <f t="shared" si="225"/>
        <v>1.6610958904109587</v>
      </c>
      <c r="S2393" s="76">
        <f t="shared" si="226"/>
        <v>2.82</v>
      </c>
      <c r="T2393" s="38">
        <f>2.82/365*N2393+'Breakdown Log'!$H$28*P2393</f>
        <v>0</v>
      </c>
      <c r="U2393" s="78">
        <f>2.82/365*O2393+'Breakdown Log'!$H$28*Q2393</f>
        <v>0</v>
      </c>
    </row>
    <row r="2394" spans="2:21" ht="14.4" customHeight="1" x14ac:dyDescent="0.4">
      <c r="B2394" s="30">
        <f t="shared" si="227"/>
        <v>2393</v>
      </c>
      <c r="C2394" s="2" t="s">
        <v>3</v>
      </c>
      <c r="D2394" s="2" t="s">
        <v>1309</v>
      </c>
      <c r="E2394" s="2">
        <v>139</v>
      </c>
      <c r="F2394" s="2" t="s">
        <v>1309</v>
      </c>
      <c r="G2394" s="2">
        <v>2738</v>
      </c>
      <c r="H2394" s="2">
        <v>56</v>
      </c>
      <c r="I2394" s="2" t="s">
        <v>2053</v>
      </c>
      <c r="J2394" s="31">
        <v>42746</v>
      </c>
      <c r="K2394" s="31">
        <v>44347</v>
      </c>
      <c r="L2394" s="31">
        <v>44926</v>
      </c>
      <c r="M2394" s="2">
        <f t="shared" si="222"/>
        <v>580</v>
      </c>
      <c r="N2394" s="2">
        <f>IFERROR(VLOOKUP($G2394,'Breakdown Log'!$B$3:$E$940,2,FALSE),0)</f>
        <v>0</v>
      </c>
      <c r="O2394" s="2">
        <f>IFERROR(VLOOKUP($G2394,'Breakdown Log'!$B$3:$E$940,3,FALSE),0)</f>
        <v>0</v>
      </c>
      <c r="P2394" s="2">
        <f t="shared" si="223"/>
        <v>215</v>
      </c>
      <c r="Q2394" s="2">
        <f t="shared" si="224"/>
        <v>365</v>
      </c>
      <c r="R2394" s="38">
        <f t="shared" si="225"/>
        <v>1.6610958904109587</v>
      </c>
      <c r="S2394" s="76">
        <f t="shared" si="226"/>
        <v>2.82</v>
      </c>
      <c r="T2394" s="38">
        <f>2.82/365*N2394+'Breakdown Log'!$H$28*P2394</f>
        <v>0</v>
      </c>
      <c r="U2394" s="78">
        <f>2.82/365*O2394+'Breakdown Log'!$H$28*Q2394</f>
        <v>0</v>
      </c>
    </row>
    <row r="2395" spans="2:21" ht="14.4" customHeight="1" x14ac:dyDescent="0.4">
      <c r="B2395" s="30">
        <f t="shared" si="227"/>
        <v>2394</v>
      </c>
      <c r="C2395" s="2" t="s">
        <v>3</v>
      </c>
      <c r="D2395" s="2" t="s">
        <v>1309</v>
      </c>
      <c r="E2395" s="2">
        <v>139</v>
      </c>
      <c r="F2395" s="2" t="s">
        <v>1309</v>
      </c>
      <c r="G2395" s="2">
        <v>2739</v>
      </c>
      <c r="H2395" s="2">
        <v>33</v>
      </c>
      <c r="I2395" s="2" t="s">
        <v>2054</v>
      </c>
      <c r="J2395" s="31">
        <v>42912</v>
      </c>
      <c r="K2395" s="31">
        <v>44347</v>
      </c>
      <c r="L2395" s="31">
        <v>44926</v>
      </c>
      <c r="M2395" s="2">
        <f t="shared" si="222"/>
        <v>580</v>
      </c>
      <c r="N2395" s="2">
        <f>IFERROR(VLOOKUP($G2395,'Breakdown Log'!$B$3:$E$940,2,FALSE),0)</f>
        <v>215</v>
      </c>
      <c r="O2395" s="2">
        <f>IFERROR(VLOOKUP($G2395,'Breakdown Log'!$B$3:$E$940,3,FALSE),0)</f>
        <v>365</v>
      </c>
      <c r="P2395" s="2">
        <f t="shared" si="223"/>
        <v>0</v>
      </c>
      <c r="Q2395" s="2">
        <f t="shared" si="224"/>
        <v>0</v>
      </c>
      <c r="R2395" s="38">
        <f t="shared" si="225"/>
        <v>1.6610958904109587</v>
      </c>
      <c r="S2395" s="76">
        <f t="shared" si="226"/>
        <v>2.82</v>
      </c>
      <c r="T2395" s="38">
        <f>2.82/365*N2395+'Breakdown Log'!$H$28*P2395</f>
        <v>1.6610958904109587</v>
      </c>
      <c r="U2395" s="78">
        <f>2.82/365*O2395+'Breakdown Log'!$H$28*Q2395</f>
        <v>2.82</v>
      </c>
    </row>
    <row r="2396" spans="2:21" ht="14.4" customHeight="1" x14ac:dyDescent="0.4">
      <c r="B2396" s="30">
        <f t="shared" si="227"/>
        <v>2395</v>
      </c>
      <c r="C2396" s="2" t="s">
        <v>3</v>
      </c>
      <c r="D2396" s="2" t="s">
        <v>1309</v>
      </c>
      <c r="E2396" s="2">
        <v>139</v>
      </c>
      <c r="F2396" s="2" t="s">
        <v>1309</v>
      </c>
      <c r="G2396" s="2">
        <v>2740</v>
      </c>
      <c r="H2396" s="2">
        <v>34</v>
      </c>
      <c r="I2396" s="2" t="s">
        <v>205</v>
      </c>
      <c r="J2396" s="31">
        <v>42802</v>
      </c>
      <c r="K2396" s="31">
        <v>44347</v>
      </c>
      <c r="L2396" s="31">
        <v>44926</v>
      </c>
      <c r="M2396" s="2">
        <f t="shared" si="222"/>
        <v>580</v>
      </c>
      <c r="N2396" s="2">
        <f>IFERROR(VLOOKUP($G2396,'Breakdown Log'!$B$3:$E$940,2,FALSE),0)</f>
        <v>0</v>
      </c>
      <c r="O2396" s="2">
        <f>IFERROR(VLOOKUP($G2396,'Breakdown Log'!$B$3:$E$940,3,FALSE),0)</f>
        <v>0</v>
      </c>
      <c r="P2396" s="2">
        <f t="shared" si="223"/>
        <v>215</v>
      </c>
      <c r="Q2396" s="2">
        <f t="shared" si="224"/>
        <v>365</v>
      </c>
      <c r="R2396" s="38">
        <f t="shared" si="225"/>
        <v>1.6610958904109587</v>
      </c>
      <c r="S2396" s="76">
        <f t="shared" si="226"/>
        <v>2.82</v>
      </c>
      <c r="T2396" s="38">
        <f>2.82/365*N2396+'Breakdown Log'!$H$28*P2396</f>
        <v>0</v>
      </c>
      <c r="U2396" s="78">
        <f>2.82/365*O2396+'Breakdown Log'!$H$28*Q2396</f>
        <v>0</v>
      </c>
    </row>
    <row r="2397" spans="2:21" ht="14.4" customHeight="1" x14ac:dyDescent="0.4">
      <c r="B2397" s="30">
        <f t="shared" si="227"/>
        <v>2396</v>
      </c>
      <c r="C2397" s="2" t="s">
        <v>3</v>
      </c>
      <c r="D2397" s="2" t="s">
        <v>1309</v>
      </c>
      <c r="E2397" s="2">
        <v>139</v>
      </c>
      <c r="F2397" s="2" t="s">
        <v>1309</v>
      </c>
      <c r="G2397" s="2">
        <v>2741</v>
      </c>
      <c r="H2397" s="2">
        <v>35</v>
      </c>
      <c r="I2397" s="2" t="s">
        <v>646</v>
      </c>
      <c r="J2397" s="31">
        <v>42912</v>
      </c>
      <c r="K2397" s="31">
        <v>44347</v>
      </c>
      <c r="L2397" s="31">
        <v>44926</v>
      </c>
      <c r="M2397" s="2">
        <f t="shared" si="222"/>
        <v>580</v>
      </c>
      <c r="N2397" s="2">
        <f>IFERROR(VLOOKUP($G2397,'Breakdown Log'!$B$3:$E$940,2,FALSE),0)</f>
        <v>215</v>
      </c>
      <c r="O2397" s="2">
        <f>IFERROR(VLOOKUP($G2397,'Breakdown Log'!$B$3:$E$940,3,FALSE),0)</f>
        <v>365</v>
      </c>
      <c r="P2397" s="2">
        <f t="shared" si="223"/>
        <v>0</v>
      </c>
      <c r="Q2397" s="2">
        <f t="shared" si="224"/>
        <v>0</v>
      </c>
      <c r="R2397" s="38">
        <f t="shared" si="225"/>
        <v>1.6610958904109587</v>
      </c>
      <c r="S2397" s="76">
        <f t="shared" si="226"/>
        <v>2.82</v>
      </c>
      <c r="T2397" s="38">
        <f>2.82/365*N2397+'Breakdown Log'!$H$28*P2397</f>
        <v>1.6610958904109587</v>
      </c>
      <c r="U2397" s="78">
        <f>2.82/365*O2397+'Breakdown Log'!$H$28*Q2397</f>
        <v>2.82</v>
      </c>
    </row>
    <row r="2398" spans="2:21" ht="14.4" customHeight="1" x14ac:dyDescent="0.4">
      <c r="B2398" s="30">
        <f t="shared" si="227"/>
        <v>2397</v>
      </c>
      <c r="C2398" s="2" t="s">
        <v>493</v>
      </c>
      <c r="D2398" s="2" t="s">
        <v>494</v>
      </c>
      <c r="E2398" s="2">
        <v>1107</v>
      </c>
      <c r="F2398" s="2" t="s">
        <v>1983</v>
      </c>
      <c r="G2398" s="2">
        <v>2742</v>
      </c>
      <c r="H2398" s="2">
        <v>27</v>
      </c>
      <c r="I2398" s="2" t="s">
        <v>2055</v>
      </c>
      <c r="J2398" s="31">
        <v>42972</v>
      </c>
      <c r="K2398" s="31">
        <v>44347</v>
      </c>
      <c r="L2398" s="31">
        <v>44926</v>
      </c>
      <c r="M2398" s="2">
        <f t="shared" si="222"/>
        <v>580</v>
      </c>
      <c r="N2398" s="2">
        <f>IFERROR(VLOOKUP($G2398,'Breakdown Log'!$B$3:$E$940,2,FALSE),0)</f>
        <v>0</v>
      </c>
      <c r="O2398" s="2">
        <f>IFERROR(VLOOKUP($G2398,'Breakdown Log'!$B$3:$E$940,3,FALSE),0)</f>
        <v>0</v>
      </c>
      <c r="P2398" s="2">
        <f t="shared" si="223"/>
        <v>215</v>
      </c>
      <c r="Q2398" s="2">
        <f t="shared" si="224"/>
        <v>365</v>
      </c>
      <c r="R2398" s="38">
        <f t="shared" si="225"/>
        <v>1.6610958904109587</v>
      </c>
      <c r="S2398" s="76">
        <f t="shared" si="226"/>
        <v>2.82</v>
      </c>
      <c r="T2398" s="38">
        <f>2.82/365*N2398+'Breakdown Log'!$H$28*P2398</f>
        <v>0</v>
      </c>
      <c r="U2398" s="78">
        <f>2.82/365*O2398+'Breakdown Log'!$H$28*Q2398</f>
        <v>0</v>
      </c>
    </row>
    <row r="2399" spans="2:21" ht="14.4" customHeight="1" x14ac:dyDescent="0.4">
      <c r="B2399" s="30">
        <f t="shared" si="227"/>
        <v>2398</v>
      </c>
      <c r="C2399" s="2" t="s">
        <v>493</v>
      </c>
      <c r="D2399" s="2" t="s">
        <v>494</v>
      </c>
      <c r="E2399" s="2">
        <v>1107</v>
      </c>
      <c r="F2399" s="2" t="s">
        <v>1983</v>
      </c>
      <c r="G2399" s="2">
        <v>2743</v>
      </c>
      <c r="H2399" s="2">
        <v>28</v>
      </c>
      <c r="I2399" s="2" t="s">
        <v>1011</v>
      </c>
      <c r="J2399" s="31">
        <v>42972</v>
      </c>
      <c r="K2399" s="31">
        <v>44347</v>
      </c>
      <c r="L2399" s="31">
        <v>44926</v>
      </c>
      <c r="M2399" s="2">
        <f t="shared" si="222"/>
        <v>580</v>
      </c>
      <c r="N2399" s="2">
        <f>IFERROR(VLOOKUP($G2399,'Breakdown Log'!$B$3:$E$940,2,FALSE),0)</f>
        <v>0</v>
      </c>
      <c r="O2399" s="2">
        <f>IFERROR(VLOOKUP($G2399,'Breakdown Log'!$B$3:$E$940,3,FALSE),0)</f>
        <v>0</v>
      </c>
      <c r="P2399" s="2">
        <f t="shared" si="223"/>
        <v>215</v>
      </c>
      <c r="Q2399" s="2">
        <f t="shared" si="224"/>
        <v>365</v>
      </c>
      <c r="R2399" s="38">
        <f t="shared" si="225"/>
        <v>1.6610958904109587</v>
      </c>
      <c r="S2399" s="76">
        <f t="shared" si="226"/>
        <v>2.82</v>
      </c>
      <c r="T2399" s="38">
        <f>2.82/365*N2399+'Breakdown Log'!$H$28*P2399</f>
        <v>0</v>
      </c>
      <c r="U2399" s="78">
        <f>2.82/365*O2399+'Breakdown Log'!$H$28*Q2399</f>
        <v>0</v>
      </c>
    </row>
    <row r="2400" spans="2:21" ht="14.4" customHeight="1" x14ac:dyDescent="0.4">
      <c r="B2400" s="30">
        <f t="shared" si="227"/>
        <v>2399</v>
      </c>
      <c r="C2400" s="2" t="s">
        <v>493</v>
      </c>
      <c r="D2400" s="2" t="s">
        <v>494</v>
      </c>
      <c r="E2400" s="2">
        <v>1107</v>
      </c>
      <c r="F2400" s="2" t="s">
        <v>1983</v>
      </c>
      <c r="G2400" s="2">
        <v>2744</v>
      </c>
      <c r="H2400" s="2">
        <v>29</v>
      </c>
      <c r="I2400" s="2" t="s">
        <v>2056</v>
      </c>
      <c r="J2400" s="31">
        <v>42972</v>
      </c>
      <c r="K2400" s="31">
        <v>44347</v>
      </c>
      <c r="L2400" s="31">
        <v>44926</v>
      </c>
      <c r="M2400" s="2">
        <f t="shared" si="222"/>
        <v>580</v>
      </c>
      <c r="N2400" s="2">
        <f>IFERROR(VLOOKUP($G2400,'Breakdown Log'!$B$3:$E$940,2,FALSE),0)</f>
        <v>0</v>
      </c>
      <c r="O2400" s="2">
        <f>IFERROR(VLOOKUP($G2400,'Breakdown Log'!$B$3:$E$940,3,FALSE),0)</f>
        <v>0</v>
      </c>
      <c r="P2400" s="2">
        <f t="shared" si="223"/>
        <v>215</v>
      </c>
      <c r="Q2400" s="2">
        <f t="shared" si="224"/>
        <v>365</v>
      </c>
      <c r="R2400" s="38">
        <f t="shared" si="225"/>
        <v>1.6610958904109587</v>
      </c>
      <c r="S2400" s="76">
        <f t="shared" si="226"/>
        <v>2.82</v>
      </c>
      <c r="T2400" s="38">
        <f>2.82/365*N2400+'Breakdown Log'!$H$28*P2400</f>
        <v>0</v>
      </c>
      <c r="U2400" s="78">
        <f>2.82/365*O2400+'Breakdown Log'!$H$28*Q2400</f>
        <v>0</v>
      </c>
    </row>
    <row r="2401" spans="2:21" ht="14.4" customHeight="1" x14ac:dyDescent="0.4">
      <c r="B2401" s="30">
        <f t="shared" si="227"/>
        <v>2400</v>
      </c>
      <c r="C2401" s="2" t="s">
        <v>493</v>
      </c>
      <c r="D2401" s="2" t="s">
        <v>494</v>
      </c>
      <c r="E2401" s="2">
        <v>1107</v>
      </c>
      <c r="F2401" s="2" t="s">
        <v>1983</v>
      </c>
      <c r="G2401" s="2">
        <v>2745</v>
      </c>
      <c r="H2401" s="2">
        <v>30</v>
      </c>
      <c r="I2401" s="2" t="s">
        <v>2057</v>
      </c>
      <c r="J2401" s="31">
        <v>42972</v>
      </c>
      <c r="K2401" s="31">
        <v>44347</v>
      </c>
      <c r="L2401" s="31">
        <v>44926</v>
      </c>
      <c r="M2401" s="2">
        <f t="shared" si="222"/>
        <v>580</v>
      </c>
      <c r="N2401" s="2">
        <f>IFERROR(VLOOKUP($G2401,'Breakdown Log'!$B$3:$E$940,2,FALSE),0)</f>
        <v>0</v>
      </c>
      <c r="O2401" s="2">
        <f>IFERROR(VLOOKUP($G2401,'Breakdown Log'!$B$3:$E$940,3,FALSE),0)</f>
        <v>0</v>
      </c>
      <c r="P2401" s="2">
        <f t="shared" si="223"/>
        <v>215</v>
      </c>
      <c r="Q2401" s="2">
        <f t="shared" si="224"/>
        <v>365</v>
      </c>
      <c r="R2401" s="38">
        <f t="shared" si="225"/>
        <v>1.6610958904109587</v>
      </c>
      <c r="S2401" s="76">
        <f t="shared" si="226"/>
        <v>2.82</v>
      </c>
      <c r="T2401" s="38">
        <f>2.82/365*N2401+'Breakdown Log'!$H$28*P2401</f>
        <v>0</v>
      </c>
      <c r="U2401" s="78">
        <f>2.82/365*O2401+'Breakdown Log'!$H$28*Q2401</f>
        <v>0</v>
      </c>
    </row>
    <row r="2402" spans="2:21" ht="14.4" customHeight="1" x14ac:dyDescent="0.4">
      <c r="B2402" s="30">
        <f t="shared" si="227"/>
        <v>2401</v>
      </c>
      <c r="C2402" s="2" t="s">
        <v>493</v>
      </c>
      <c r="D2402" s="2" t="s">
        <v>494</v>
      </c>
      <c r="E2402" s="2">
        <v>1107</v>
      </c>
      <c r="F2402" s="2" t="s">
        <v>1983</v>
      </c>
      <c r="G2402" s="2">
        <v>2746</v>
      </c>
      <c r="H2402" s="2">
        <v>31</v>
      </c>
      <c r="I2402" s="2" t="s">
        <v>2058</v>
      </c>
      <c r="J2402" s="31">
        <v>42980</v>
      </c>
      <c r="K2402" s="31">
        <v>44347</v>
      </c>
      <c r="L2402" s="31">
        <v>44926</v>
      </c>
      <c r="M2402" s="2">
        <f t="shared" si="222"/>
        <v>580</v>
      </c>
      <c r="N2402" s="2">
        <f>IFERROR(VLOOKUP($G2402,'Breakdown Log'!$B$3:$E$940,2,FALSE),0)</f>
        <v>0</v>
      </c>
      <c r="O2402" s="2">
        <f>IFERROR(VLOOKUP($G2402,'Breakdown Log'!$B$3:$E$940,3,FALSE),0)</f>
        <v>0</v>
      </c>
      <c r="P2402" s="2">
        <f t="shared" si="223"/>
        <v>215</v>
      </c>
      <c r="Q2402" s="2">
        <f t="shared" si="224"/>
        <v>365</v>
      </c>
      <c r="R2402" s="38">
        <f t="shared" si="225"/>
        <v>1.6610958904109587</v>
      </c>
      <c r="S2402" s="76">
        <f t="shared" si="226"/>
        <v>2.82</v>
      </c>
      <c r="T2402" s="38">
        <f>2.82/365*N2402+'Breakdown Log'!$H$28*P2402</f>
        <v>0</v>
      </c>
      <c r="U2402" s="78">
        <f>2.82/365*O2402+'Breakdown Log'!$H$28*Q2402</f>
        <v>0</v>
      </c>
    </row>
    <row r="2403" spans="2:21" ht="14.4" customHeight="1" x14ac:dyDescent="0.4">
      <c r="B2403" s="30">
        <f t="shared" si="227"/>
        <v>2402</v>
      </c>
      <c r="C2403" s="2" t="s">
        <v>493</v>
      </c>
      <c r="D2403" s="2" t="s">
        <v>494</v>
      </c>
      <c r="E2403" s="2">
        <v>1107</v>
      </c>
      <c r="F2403" s="2" t="s">
        <v>1983</v>
      </c>
      <c r="G2403" s="2">
        <v>2747</v>
      </c>
      <c r="H2403" s="2">
        <v>32</v>
      </c>
      <c r="I2403" s="2" t="s">
        <v>1470</v>
      </c>
      <c r="J2403" s="31">
        <v>42980</v>
      </c>
      <c r="K2403" s="31">
        <v>44347</v>
      </c>
      <c r="L2403" s="31">
        <v>44926</v>
      </c>
      <c r="M2403" s="2">
        <f t="shared" si="222"/>
        <v>580</v>
      </c>
      <c r="N2403" s="2">
        <f>IFERROR(VLOOKUP($G2403,'Breakdown Log'!$B$3:$E$940,2,FALSE),0)</f>
        <v>0</v>
      </c>
      <c r="O2403" s="2">
        <f>IFERROR(VLOOKUP($G2403,'Breakdown Log'!$B$3:$E$940,3,FALSE),0)</f>
        <v>0</v>
      </c>
      <c r="P2403" s="2">
        <f t="shared" si="223"/>
        <v>215</v>
      </c>
      <c r="Q2403" s="2">
        <f t="shared" si="224"/>
        <v>365</v>
      </c>
      <c r="R2403" s="38">
        <f t="shared" si="225"/>
        <v>1.6610958904109587</v>
      </c>
      <c r="S2403" s="76">
        <f t="shared" si="226"/>
        <v>2.82</v>
      </c>
      <c r="T2403" s="38">
        <f>2.82/365*N2403+'Breakdown Log'!$H$28*P2403</f>
        <v>0</v>
      </c>
      <c r="U2403" s="78">
        <f>2.82/365*O2403+'Breakdown Log'!$H$28*Q2403</f>
        <v>0</v>
      </c>
    </row>
    <row r="2404" spans="2:21" ht="14.4" customHeight="1" x14ac:dyDescent="0.4">
      <c r="B2404" s="30">
        <f t="shared" si="227"/>
        <v>2403</v>
      </c>
      <c r="C2404" s="2" t="s">
        <v>493</v>
      </c>
      <c r="D2404" s="2" t="s">
        <v>494</v>
      </c>
      <c r="E2404" s="2">
        <v>1107</v>
      </c>
      <c r="F2404" s="2" t="s">
        <v>1983</v>
      </c>
      <c r="G2404" s="2">
        <v>2748</v>
      </c>
      <c r="H2404" s="2">
        <v>33</v>
      </c>
      <c r="I2404" s="2" t="s">
        <v>2059</v>
      </c>
      <c r="J2404" s="31">
        <v>42980</v>
      </c>
      <c r="K2404" s="31">
        <v>44347</v>
      </c>
      <c r="L2404" s="31">
        <v>44926</v>
      </c>
      <c r="M2404" s="2">
        <f t="shared" si="222"/>
        <v>580</v>
      </c>
      <c r="N2404" s="2">
        <f>IFERROR(VLOOKUP($G2404,'Breakdown Log'!$B$3:$E$940,2,FALSE),0)</f>
        <v>0</v>
      </c>
      <c r="O2404" s="2">
        <f>IFERROR(VLOOKUP($G2404,'Breakdown Log'!$B$3:$E$940,3,FALSE),0)</f>
        <v>0</v>
      </c>
      <c r="P2404" s="2">
        <f t="shared" si="223"/>
        <v>215</v>
      </c>
      <c r="Q2404" s="2">
        <f t="shared" si="224"/>
        <v>365</v>
      </c>
      <c r="R2404" s="38">
        <f t="shared" si="225"/>
        <v>1.6610958904109587</v>
      </c>
      <c r="S2404" s="76">
        <f t="shared" si="226"/>
        <v>2.82</v>
      </c>
      <c r="T2404" s="38">
        <f>2.82/365*N2404+'Breakdown Log'!$H$28*P2404</f>
        <v>0</v>
      </c>
      <c r="U2404" s="78">
        <f>2.82/365*O2404+'Breakdown Log'!$H$28*Q2404</f>
        <v>0</v>
      </c>
    </row>
    <row r="2405" spans="2:21" ht="14.4" customHeight="1" x14ac:dyDescent="0.4">
      <c r="B2405" s="30">
        <f t="shared" si="227"/>
        <v>2404</v>
      </c>
      <c r="C2405" s="2" t="s">
        <v>493</v>
      </c>
      <c r="D2405" s="2" t="s">
        <v>494</v>
      </c>
      <c r="E2405" s="2">
        <v>1107</v>
      </c>
      <c r="F2405" s="2" t="s">
        <v>1983</v>
      </c>
      <c r="G2405" s="2">
        <v>2749</v>
      </c>
      <c r="H2405" s="2">
        <v>34</v>
      </c>
      <c r="I2405" s="2" t="s">
        <v>2060</v>
      </c>
      <c r="J2405" s="31">
        <v>42980</v>
      </c>
      <c r="K2405" s="31">
        <v>44347</v>
      </c>
      <c r="L2405" s="31">
        <v>44926</v>
      </c>
      <c r="M2405" s="2">
        <f t="shared" si="222"/>
        <v>580</v>
      </c>
      <c r="N2405" s="2">
        <f>IFERROR(VLOOKUP($G2405,'Breakdown Log'!$B$3:$E$940,2,FALSE),0)</f>
        <v>0</v>
      </c>
      <c r="O2405" s="2">
        <f>IFERROR(VLOOKUP($G2405,'Breakdown Log'!$B$3:$E$940,3,FALSE),0)</f>
        <v>0</v>
      </c>
      <c r="P2405" s="2">
        <f t="shared" si="223"/>
        <v>215</v>
      </c>
      <c r="Q2405" s="2">
        <f t="shared" si="224"/>
        <v>365</v>
      </c>
      <c r="R2405" s="38">
        <f t="shared" si="225"/>
        <v>1.6610958904109587</v>
      </c>
      <c r="S2405" s="76">
        <f t="shared" si="226"/>
        <v>2.82</v>
      </c>
      <c r="T2405" s="38">
        <f>2.82/365*N2405+'Breakdown Log'!$H$28*P2405</f>
        <v>0</v>
      </c>
      <c r="U2405" s="78">
        <f>2.82/365*O2405+'Breakdown Log'!$H$28*Q2405</f>
        <v>0</v>
      </c>
    </row>
    <row r="2406" spans="2:21" ht="14.4" customHeight="1" x14ac:dyDescent="0.4">
      <c r="B2406" s="30">
        <f t="shared" si="227"/>
        <v>2405</v>
      </c>
      <c r="C2406" s="2" t="s">
        <v>493</v>
      </c>
      <c r="D2406" s="2" t="s">
        <v>494</v>
      </c>
      <c r="E2406" s="2">
        <v>1107</v>
      </c>
      <c r="F2406" s="2" t="s">
        <v>1983</v>
      </c>
      <c r="G2406" s="2">
        <v>2750</v>
      </c>
      <c r="H2406" s="2">
        <v>35</v>
      </c>
      <c r="I2406" s="2" t="s">
        <v>2061</v>
      </c>
      <c r="J2406" s="31">
        <v>42980</v>
      </c>
      <c r="K2406" s="31">
        <v>44347</v>
      </c>
      <c r="L2406" s="31">
        <v>44926</v>
      </c>
      <c r="M2406" s="2">
        <f t="shared" si="222"/>
        <v>580</v>
      </c>
      <c r="N2406" s="2">
        <f>IFERROR(VLOOKUP($G2406,'Breakdown Log'!$B$3:$E$940,2,FALSE),0)</f>
        <v>0</v>
      </c>
      <c r="O2406" s="2">
        <f>IFERROR(VLOOKUP($G2406,'Breakdown Log'!$B$3:$E$940,3,FALSE),0)</f>
        <v>0</v>
      </c>
      <c r="P2406" s="2">
        <f t="shared" si="223"/>
        <v>215</v>
      </c>
      <c r="Q2406" s="2">
        <f t="shared" si="224"/>
        <v>365</v>
      </c>
      <c r="R2406" s="38">
        <f t="shared" si="225"/>
        <v>1.6610958904109587</v>
      </c>
      <c r="S2406" s="76">
        <f t="shared" si="226"/>
        <v>2.82</v>
      </c>
      <c r="T2406" s="38">
        <f>2.82/365*N2406+'Breakdown Log'!$H$28*P2406</f>
        <v>0</v>
      </c>
      <c r="U2406" s="78">
        <f>2.82/365*O2406+'Breakdown Log'!$H$28*Q2406</f>
        <v>0</v>
      </c>
    </row>
    <row r="2407" spans="2:21" ht="14.4" customHeight="1" x14ac:dyDescent="0.4">
      <c r="B2407" s="30">
        <f t="shared" si="227"/>
        <v>2406</v>
      </c>
      <c r="C2407" s="2" t="s">
        <v>493</v>
      </c>
      <c r="D2407" s="2" t="s">
        <v>494</v>
      </c>
      <c r="E2407" s="2">
        <v>1107</v>
      </c>
      <c r="F2407" s="2" t="s">
        <v>1983</v>
      </c>
      <c r="G2407" s="2">
        <v>2751</v>
      </c>
      <c r="H2407" s="2">
        <v>36</v>
      </c>
      <c r="I2407" s="2" t="s">
        <v>653</v>
      </c>
      <c r="J2407" s="31">
        <v>42980</v>
      </c>
      <c r="K2407" s="31">
        <v>44347</v>
      </c>
      <c r="L2407" s="31">
        <v>44926</v>
      </c>
      <c r="M2407" s="2">
        <f t="shared" si="222"/>
        <v>580</v>
      </c>
      <c r="N2407" s="2">
        <f>IFERROR(VLOOKUP($G2407,'Breakdown Log'!$B$3:$E$940,2,FALSE),0)</f>
        <v>0</v>
      </c>
      <c r="O2407" s="2">
        <f>IFERROR(VLOOKUP($G2407,'Breakdown Log'!$B$3:$E$940,3,FALSE),0)</f>
        <v>0</v>
      </c>
      <c r="P2407" s="2">
        <f t="shared" si="223"/>
        <v>215</v>
      </c>
      <c r="Q2407" s="2">
        <f t="shared" si="224"/>
        <v>365</v>
      </c>
      <c r="R2407" s="38">
        <f t="shared" si="225"/>
        <v>1.6610958904109587</v>
      </c>
      <c r="S2407" s="76">
        <f t="shared" si="226"/>
        <v>2.82</v>
      </c>
      <c r="T2407" s="38">
        <f>2.82/365*N2407+'Breakdown Log'!$H$28*P2407</f>
        <v>0</v>
      </c>
      <c r="U2407" s="78">
        <f>2.82/365*O2407+'Breakdown Log'!$H$28*Q2407</f>
        <v>0</v>
      </c>
    </row>
    <row r="2408" spans="2:21" ht="14.4" customHeight="1" x14ac:dyDescent="0.4">
      <c r="B2408" s="30">
        <f t="shared" si="227"/>
        <v>2407</v>
      </c>
      <c r="C2408" s="2" t="s">
        <v>493</v>
      </c>
      <c r="D2408" s="2" t="s">
        <v>494</v>
      </c>
      <c r="E2408" s="2">
        <v>1107</v>
      </c>
      <c r="F2408" s="2" t="s">
        <v>1983</v>
      </c>
      <c r="G2408" s="2">
        <v>2752</v>
      </c>
      <c r="H2408" s="2">
        <v>37</v>
      </c>
      <c r="I2408" s="2" t="s">
        <v>2062</v>
      </c>
      <c r="J2408" s="31">
        <v>42906</v>
      </c>
      <c r="K2408" s="31">
        <v>44347</v>
      </c>
      <c r="L2408" s="31">
        <v>44926</v>
      </c>
      <c r="M2408" s="2">
        <f t="shared" si="222"/>
        <v>580</v>
      </c>
      <c r="N2408" s="2">
        <f>IFERROR(VLOOKUP($G2408,'Breakdown Log'!$B$3:$E$940,2,FALSE),0)</f>
        <v>0</v>
      </c>
      <c r="O2408" s="2">
        <f>IFERROR(VLOOKUP($G2408,'Breakdown Log'!$B$3:$E$940,3,FALSE),0)</f>
        <v>0</v>
      </c>
      <c r="P2408" s="2">
        <f t="shared" si="223"/>
        <v>215</v>
      </c>
      <c r="Q2408" s="2">
        <f t="shared" si="224"/>
        <v>365</v>
      </c>
      <c r="R2408" s="38">
        <f t="shared" si="225"/>
        <v>1.6610958904109587</v>
      </c>
      <c r="S2408" s="76">
        <f t="shared" si="226"/>
        <v>2.82</v>
      </c>
      <c r="T2408" s="38">
        <f>2.82/365*N2408+'Breakdown Log'!$H$28*P2408</f>
        <v>0</v>
      </c>
      <c r="U2408" s="78">
        <f>2.82/365*O2408+'Breakdown Log'!$H$28*Q2408</f>
        <v>0</v>
      </c>
    </row>
    <row r="2409" spans="2:21" ht="14.4" customHeight="1" x14ac:dyDescent="0.4">
      <c r="B2409" s="30">
        <f t="shared" si="227"/>
        <v>2408</v>
      </c>
      <c r="C2409" s="2" t="s">
        <v>302</v>
      </c>
      <c r="D2409" s="2" t="s">
        <v>1729</v>
      </c>
      <c r="E2409" s="2">
        <v>1017</v>
      </c>
      <c r="F2409" s="2" t="s">
        <v>1729</v>
      </c>
      <c r="G2409" s="2">
        <v>2756</v>
      </c>
      <c r="H2409" s="2">
        <v>37</v>
      </c>
      <c r="I2409" s="2" t="s">
        <v>2063</v>
      </c>
      <c r="J2409" s="31">
        <v>42595</v>
      </c>
      <c r="K2409" s="31">
        <v>44347</v>
      </c>
      <c r="L2409" s="31">
        <v>44926</v>
      </c>
      <c r="M2409" s="2">
        <f t="shared" si="222"/>
        <v>580</v>
      </c>
      <c r="N2409" s="2">
        <f>IFERROR(VLOOKUP($G2409,'Breakdown Log'!$B$3:$E$940,2,FALSE),0)</f>
        <v>0</v>
      </c>
      <c r="O2409" s="2">
        <f>IFERROR(VLOOKUP($G2409,'Breakdown Log'!$B$3:$E$940,3,FALSE),0)</f>
        <v>0</v>
      </c>
      <c r="P2409" s="2">
        <f t="shared" si="223"/>
        <v>215</v>
      </c>
      <c r="Q2409" s="2">
        <f t="shared" si="224"/>
        <v>365</v>
      </c>
      <c r="R2409" s="38">
        <f t="shared" si="225"/>
        <v>1.6610958904109587</v>
      </c>
      <c r="S2409" s="76">
        <f t="shared" si="226"/>
        <v>2.82</v>
      </c>
      <c r="T2409" s="38">
        <f>2.82/365*N2409+'Breakdown Log'!$H$28*P2409</f>
        <v>0</v>
      </c>
      <c r="U2409" s="78">
        <f>2.82/365*O2409+'Breakdown Log'!$H$28*Q2409</f>
        <v>0</v>
      </c>
    </row>
    <row r="2410" spans="2:21" ht="14.4" customHeight="1" x14ac:dyDescent="0.4">
      <c r="B2410" s="30">
        <f t="shared" si="227"/>
        <v>2409</v>
      </c>
      <c r="C2410" s="2" t="s">
        <v>49</v>
      </c>
      <c r="D2410" s="2" t="s">
        <v>50</v>
      </c>
      <c r="E2410" s="2">
        <v>1114</v>
      </c>
      <c r="F2410" s="2" t="s">
        <v>50</v>
      </c>
      <c r="G2410" s="2">
        <v>2757</v>
      </c>
      <c r="H2410" s="2">
        <v>35</v>
      </c>
      <c r="I2410" s="2" t="s">
        <v>2064</v>
      </c>
      <c r="J2410" s="31">
        <v>42454</v>
      </c>
      <c r="K2410" s="31">
        <v>44347</v>
      </c>
      <c r="L2410" s="31">
        <v>44926</v>
      </c>
      <c r="M2410" s="2">
        <f t="shared" si="222"/>
        <v>580</v>
      </c>
      <c r="N2410" s="2">
        <f>IFERROR(VLOOKUP($G2410,'Breakdown Log'!$B$3:$E$940,2,FALSE),0)</f>
        <v>0</v>
      </c>
      <c r="O2410" s="2">
        <f>IFERROR(VLOOKUP($G2410,'Breakdown Log'!$B$3:$E$940,3,FALSE),0)</f>
        <v>0</v>
      </c>
      <c r="P2410" s="2">
        <f t="shared" si="223"/>
        <v>215</v>
      </c>
      <c r="Q2410" s="2">
        <f t="shared" si="224"/>
        <v>365</v>
      </c>
      <c r="R2410" s="38">
        <f t="shared" si="225"/>
        <v>1.6610958904109587</v>
      </c>
      <c r="S2410" s="76">
        <f t="shared" si="226"/>
        <v>2.82</v>
      </c>
      <c r="T2410" s="38">
        <f>2.82/365*N2410+'Breakdown Log'!$H$28*P2410</f>
        <v>0</v>
      </c>
      <c r="U2410" s="78">
        <f>2.82/365*O2410+'Breakdown Log'!$H$28*Q2410</f>
        <v>0</v>
      </c>
    </row>
    <row r="2411" spans="2:21" ht="14.4" customHeight="1" x14ac:dyDescent="0.4">
      <c r="B2411" s="30">
        <f t="shared" si="227"/>
        <v>2410</v>
      </c>
      <c r="C2411" s="2" t="s">
        <v>49</v>
      </c>
      <c r="D2411" s="2" t="s">
        <v>1759</v>
      </c>
      <c r="E2411" s="2">
        <v>1130</v>
      </c>
      <c r="F2411" s="2" t="s">
        <v>2065</v>
      </c>
      <c r="G2411" s="2">
        <v>2758</v>
      </c>
      <c r="H2411" s="2">
        <v>1</v>
      </c>
      <c r="I2411" s="2" t="s">
        <v>2066</v>
      </c>
      <c r="J2411" s="31">
        <v>42458</v>
      </c>
      <c r="K2411" s="31">
        <v>44347</v>
      </c>
      <c r="L2411" s="31">
        <v>44926</v>
      </c>
      <c r="M2411" s="2">
        <f t="shared" si="222"/>
        <v>580</v>
      </c>
      <c r="N2411" s="2">
        <f>IFERROR(VLOOKUP($G2411,'Breakdown Log'!$B$3:$E$940,2,FALSE),0)</f>
        <v>0</v>
      </c>
      <c r="O2411" s="2">
        <f>IFERROR(VLOOKUP($G2411,'Breakdown Log'!$B$3:$E$940,3,FALSE),0)</f>
        <v>0</v>
      </c>
      <c r="P2411" s="2">
        <f t="shared" si="223"/>
        <v>215</v>
      </c>
      <c r="Q2411" s="2">
        <f t="shared" si="224"/>
        <v>365</v>
      </c>
      <c r="R2411" s="38">
        <f t="shared" si="225"/>
        <v>1.6610958904109587</v>
      </c>
      <c r="S2411" s="76">
        <f t="shared" si="226"/>
        <v>2.82</v>
      </c>
      <c r="T2411" s="38">
        <f>2.82/365*N2411+'Breakdown Log'!$H$28*P2411</f>
        <v>0</v>
      </c>
      <c r="U2411" s="78">
        <f>2.82/365*O2411+'Breakdown Log'!$H$28*Q2411</f>
        <v>0</v>
      </c>
    </row>
    <row r="2412" spans="2:21" ht="14.4" customHeight="1" x14ac:dyDescent="0.4">
      <c r="B2412" s="30">
        <f t="shared" si="227"/>
        <v>2411</v>
      </c>
      <c r="C2412" s="2" t="s">
        <v>49</v>
      </c>
      <c r="D2412" s="2" t="s">
        <v>1759</v>
      </c>
      <c r="E2412" s="2">
        <v>1130</v>
      </c>
      <c r="F2412" s="2" t="s">
        <v>2065</v>
      </c>
      <c r="G2412" s="2">
        <v>2759</v>
      </c>
      <c r="H2412" s="2">
        <v>2</v>
      </c>
      <c r="I2412" s="2" t="s">
        <v>2067</v>
      </c>
      <c r="J2412" s="31">
        <v>42495</v>
      </c>
      <c r="K2412" s="31">
        <v>44347</v>
      </c>
      <c r="L2412" s="31">
        <v>44926</v>
      </c>
      <c r="M2412" s="2">
        <f t="shared" si="222"/>
        <v>580</v>
      </c>
      <c r="N2412" s="2">
        <f>IFERROR(VLOOKUP($G2412,'Breakdown Log'!$B$3:$E$940,2,FALSE),0)</f>
        <v>0</v>
      </c>
      <c r="O2412" s="2">
        <f>IFERROR(VLOOKUP($G2412,'Breakdown Log'!$B$3:$E$940,3,FALSE),0)</f>
        <v>0</v>
      </c>
      <c r="P2412" s="2">
        <f t="shared" si="223"/>
        <v>215</v>
      </c>
      <c r="Q2412" s="2">
        <f t="shared" si="224"/>
        <v>365</v>
      </c>
      <c r="R2412" s="38">
        <f t="shared" si="225"/>
        <v>1.6610958904109587</v>
      </c>
      <c r="S2412" s="76">
        <f t="shared" si="226"/>
        <v>2.82</v>
      </c>
      <c r="T2412" s="38">
        <f>2.82/365*N2412+'Breakdown Log'!$H$28*P2412</f>
        <v>0</v>
      </c>
      <c r="U2412" s="78">
        <f>2.82/365*O2412+'Breakdown Log'!$H$28*Q2412</f>
        <v>0</v>
      </c>
    </row>
    <row r="2413" spans="2:21" ht="14.4" customHeight="1" x14ac:dyDescent="0.4">
      <c r="B2413" s="30">
        <f t="shared" si="227"/>
        <v>2412</v>
      </c>
      <c r="C2413" s="2" t="s">
        <v>49</v>
      </c>
      <c r="D2413" s="2" t="s">
        <v>1759</v>
      </c>
      <c r="E2413" s="2">
        <v>1130</v>
      </c>
      <c r="F2413" s="2" t="s">
        <v>2065</v>
      </c>
      <c r="G2413" s="2">
        <v>2760</v>
      </c>
      <c r="H2413" s="2">
        <v>3</v>
      </c>
      <c r="I2413" s="2" t="s">
        <v>2068</v>
      </c>
      <c r="J2413" s="31">
        <v>42495</v>
      </c>
      <c r="K2413" s="31">
        <v>44347</v>
      </c>
      <c r="L2413" s="31">
        <v>44926</v>
      </c>
      <c r="M2413" s="2">
        <f t="shared" si="222"/>
        <v>580</v>
      </c>
      <c r="N2413" s="2">
        <f>IFERROR(VLOOKUP($G2413,'Breakdown Log'!$B$3:$E$940,2,FALSE),0)</f>
        <v>0</v>
      </c>
      <c r="O2413" s="2">
        <f>IFERROR(VLOOKUP($G2413,'Breakdown Log'!$B$3:$E$940,3,FALSE),0)</f>
        <v>0</v>
      </c>
      <c r="P2413" s="2">
        <f t="shared" si="223"/>
        <v>215</v>
      </c>
      <c r="Q2413" s="2">
        <f t="shared" si="224"/>
        <v>365</v>
      </c>
      <c r="R2413" s="38">
        <f t="shared" si="225"/>
        <v>1.6610958904109587</v>
      </c>
      <c r="S2413" s="76">
        <f t="shared" si="226"/>
        <v>2.82</v>
      </c>
      <c r="T2413" s="38">
        <f>2.82/365*N2413+'Breakdown Log'!$H$28*P2413</f>
        <v>0</v>
      </c>
      <c r="U2413" s="78">
        <f>2.82/365*O2413+'Breakdown Log'!$H$28*Q2413</f>
        <v>0</v>
      </c>
    </row>
    <row r="2414" spans="2:21" ht="14.4" customHeight="1" x14ac:dyDescent="0.4">
      <c r="B2414" s="30">
        <f t="shared" si="227"/>
        <v>2413</v>
      </c>
      <c r="C2414" s="2" t="s">
        <v>49</v>
      </c>
      <c r="D2414" s="2" t="s">
        <v>1759</v>
      </c>
      <c r="E2414" s="2">
        <v>1130</v>
      </c>
      <c r="F2414" s="2" t="s">
        <v>2065</v>
      </c>
      <c r="G2414" s="2">
        <v>2761</v>
      </c>
      <c r="H2414" s="2">
        <v>4</v>
      </c>
      <c r="I2414" s="2" t="s">
        <v>2069</v>
      </c>
      <c r="J2414" s="31">
        <v>42498</v>
      </c>
      <c r="K2414" s="31">
        <v>44347</v>
      </c>
      <c r="L2414" s="31">
        <v>44926</v>
      </c>
      <c r="M2414" s="2">
        <f t="shared" si="222"/>
        <v>580</v>
      </c>
      <c r="N2414" s="2">
        <f>IFERROR(VLOOKUP($G2414,'Breakdown Log'!$B$3:$E$940,2,FALSE),0)</f>
        <v>215</v>
      </c>
      <c r="O2414" s="2">
        <f>IFERROR(VLOOKUP($G2414,'Breakdown Log'!$B$3:$E$940,3,FALSE),0)</f>
        <v>365</v>
      </c>
      <c r="P2414" s="2">
        <f t="shared" si="223"/>
        <v>0</v>
      </c>
      <c r="Q2414" s="2">
        <f t="shared" si="224"/>
        <v>0</v>
      </c>
      <c r="R2414" s="38">
        <f t="shared" si="225"/>
        <v>1.6610958904109587</v>
      </c>
      <c r="S2414" s="76">
        <f t="shared" si="226"/>
        <v>2.82</v>
      </c>
      <c r="T2414" s="38">
        <f>2.82/365*N2414+'Breakdown Log'!$H$28*P2414</f>
        <v>1.6610958904109587</v>
      </c>
      <c r="U2414" s="78">
        <f>2.82/365*O2414+'Breakdown Log'!$H$28*Q2414</f>
        <v>2.82</v>
      </c>
    </row>
    <row r="2415" spans="2:21" ht="14.4" customHeight="1" x14ac:dyDescent="0.4">
      <c r="B2415" s="30">
        <f t="shared" si="227"/>
        <v>2414</v>
      </c>
      <c r="C2415" s="2" t="s">
        <v>49</v>
      </c>
      <c r="D2415" s="2" t="s">
        <v>1759</v>
      </c>
      <c r="E2415" s="2">
        <v>1130</v>
      </c>
      <c r="F2415" s="2" t="s">
        <v>2065</v>
      </c>
      <c r="G2415" s="2">
        <v>2762</v>
      </c>
      <c r="H2415" s="2">
        <v>5</v>
      </c>
      <c r="I2415" s="2" t="s">
        <v>2070</v>
      </c>
      <c r="J2415" s="31">
        <v>42458</v>
      </c>
      <c r="K2415" s="31">
        <v>44347</v>
      </c>
      <c r="L2415" s="31">
        <v>44926</v>
      </c>
      <c r="M2415" s="2">
        <f t="shared" si="222"/>
        <v>580</v>
      </c>
      <c r="N2415" s="2">
        <f>IFERROR(VLOOKUP($G2415,'Breakdown Log'!$B$3:$E$940,2,FALSE),0)</f>
        <v>0</v>
      </c>
      <c r="O2415" s="2">
        <f>IFERROR(VLOOKUP($G2415,'Breakdown Log'!$B$3:$E$940,3,FALSE),0)</f>
        <v>0</v>
      </c>
      <c r="P2415" s="2">
        <f t="shared" si="223"/>
        <v>215</v>
      </c>
      <c r="Q2415" s="2">
        <f t="shared" si="224"/>
        <v>365</v>
      </c>
      <c r="R2415" s="38">
        <f t="shared" si="225"/>
        <v>1.6610958904109587</v>
      </c>
      <c r="S2415" s="76">
        <f t="shared" si="226"/>
        <v>2.82</v>
      </c>
      <c r="T2415" s="38">
        <f>2.82/365*N2415+'Breakdown Log'!$H$28*P2415</f>
        <v>0</v>
      </c>
      <c r="U2415" s="78">
        <f>2.82/365*O2415+'Breakdown Log'!$H$28*Q2415</f>
        <v>0</v>
      </c>
    </row>
    <row r="2416" spans="2:21" ht="14.4" customHeight="1" x14ac:dyDescent="0.4">
      <c r="B2416" s="30">
        <f t="shared" si="227"/>
        <v>2415</v>
      </c>
      <c r="C2416" s="2" t="s">
        <v>49</v>
      </c>
      <c r="D2416" s="2" t="s">
        <v>1759</v>
      </c>
      <c r="E2416" s="2">
        <v>1130</v>
      </c>
      <c r="F2416" s="2" t="s">
        <v>2065</v>
      </c>
      <c r="G2416" s="2">
        <v>2763</v>
      </c>
      <c r="H2416" s="2">
        <v>6</v>
      </c>
      <c r="I2416" s="2" t="s">
        <v>2071</v>
      </c>
      <c r="J2416" s="31">
        <v>42835</v>
      </c>
      <c r="K2416" s="31">
        <v>44347</v>
      </c>
      <c r="L2416" s="31">
        <v>44926</v>
      </c>
      <c r="M2416" s="2">
        <f t="shared" si="222"/>
        <v>580</v>
      </c>
      <c r="N2416" s="2">
        <f>IFERROR(VLOOKUP($G2416,'Breakdown Log'!$B$3:$E$940,2,FALSE),0)</f>
        <v>215</v>
      </c>
      <c r="O2416" s="2">
        <f>IFERROR(VLOOKUP($G2416,'Breakdown Log'!$B$3:$E$940,3,FALSE),0)</f>
        <v>365</v>
      </c>
      <c r="P2416" s="2">
        <f t="shared" si="223"/>
        <v>0</v>
      </c>
      <c r="Q2416" s="2">
        <f t="shared" si="224"/>
        <v>0</v>
      </c>
      <c r="R2416" s="38">
        <f t="shared" si="225"/>
        <v>1.6610958904109587</v>
      </c>
      <c r="S2416" s="76">
        <f t="shared" si="226"/>
        <v>2.82</v>
      </c>
      <c r="T2416" s="38">
        <f>2.82/365*N2416+'Breakdown Log'!$H$28*P2416</f>
        <v>1.6610958904109587</v>
      </c>
      <c r="U2416" s="78">
        <f>2.82/365*O2416+'Breakdown Log'!$H$28*Q2416</f>
        <v>2.82</v>
      </c>
    </row>
    <row r="2417" spans="2:21" ht="14.4" customHeight="1" x14ac:dyDescent="0.4">
      <c r="B2417" s="30">
        <f t="shared" si="227"/>
        <v>2416</v>
      </c>
      <c r="C2417" s="2" t="s">
        <v>49</v>
      </c>
      <c r="D2417" s="2" t="s">
        <v>1759</v>
      </c>
      <c r="E2417" s="2">
        <v>1130</v>
      </c>
      <c r="F2417" s="2" t="s">
        <v>2065</v>
      </c>
      <c r="G2417" s="2">
        <v>2764</v>
      </c>
      <c r="H2417" s="2">
        <v>7</v>
      </c>
      <c r="I2417" s="2" t="s">
        <v>114</v>
      </c>
      <c r="J2417" s="31">
        <v>42458</v>
      </c>
      <c r="K2417" s="31">
        <v>44347</v>
      </c>
      <c r="L2417" s="31">
        <v>44926</v>
      </c>
      <c r="M2417" s="2">
        <f t="shared" si="222"/>
        <v>580</v>
      </c>
      <c r="N2417" s="2">
        <f>IFERROR(VLOOKUP($G2417,'Breakdown Log'!$B$3:$E$940,2,FALSE),0)</f>
        <v>0</v>
      </c>
      <c r="O2417" s="2">
        <f>IFERROR(VLOOKUP($G2417,'Breakdown Log'!$B$3:$E$940,3,FALSE),0)</f>
        <v>0</v>
      </c>
      <c r="P2417" s="2">
        <f t="shared" si="223"/>
        <v>215</v>
      </c>
      <c r="Q2417" s="2">
        <f t="shared" si="224"/>
        <v>365</v>
      </c>
      <c r="R2417" s="38">
        <f t="shared" si="225"/>
        <v>1.6610958904109587</v>
      </c>
      <c r="S2417" s="76">
        <f t="shared" si="226"/>
        <v>2.82</v>
      </c>
      <c r="T2417" s="38">
        <f>2.82/365*N2417+'Breakdown Log'!$H$28*P2417</f>
        <v>0</v>
      </c>
      <c r="U2417" s="78">
        <f>2.82/365*O2417+'Breakdown Log'!$H$28*Q2417</f>
        <v>0</v>
      </c>
    </row>
    <row r="2418" spans="2:21" ht="14.4" customHeight="1" x14ac:dyDescent="0.4">
      <c r="B2418" s="30">
        <f t="shared" si="227"/>
        <v>2417</v>
      </c>
      <c r="C2418" s="2" t="s">
        <v>49</v>
      </c>
      <c r="D2418" s="2" t="s">
        <v>1759</v>
      </c>
      <c r="E2418" s="2">
        <v>1130</v>
      </c>
      <c r="F2418" s="2" t="s">
        <v>2065</v>
      </c>
      <c r="G2418" s="2">
        <v>2765</v>
      </c>
      <c r="H2418" s="2">
        <v>8</v>
      </c>
      <c r="I2418" s="2" t="s">
        <v>2072</v>
      </c>
      <c r="J2418" s="31">
        <v>42457</v>
      </c>
      <c r="K2418" s="31">
        <v>44347</v>
      </c>
      <c r="L2418" s="31">
        <v>44926</v>
      </c>
      <c r="M2418" s="2">
        <f t="shared" si="222"/>
        <v>580</v>
      </c>
      <c r="N2418" s="2">
        <f>IFERROR(VLOOKUP($G2418,'Breakdown Log'!$B$3:$E$940,2,FALSE),0)</f>
        <v>0</v>
      </c>
      <c r="O2418" s="2">
        <f>IFERROR(VLOOKUP($G2418,'Breakdown Log'!$B$3:$E$940,3,FALSE),0)</f>
        <v>0</v>
      </c>
      <c r="P2418" s="2">
        <f t="shared" si="223"/>
        <v>215</v>
      </c>
      <c r="Q2418" s="2">
        <f t="shared" si="224"/>
        <v>365</v>
      </c>
      <c r="R2418" s="38">
        <f t="shared" si="225"/>
        <v>1.6610958904109587</v>
      </c>
      <c r="S2418" s="76">
        <f t="shared" si="226"/>
        <v>2.82</v>
      </c>
      <c r="T2418" s="38">
        <f>2.82/365*N2418+'Breakdown Log'!$H$28*P2418</f>
        <v>0</v>
      </c>
      <c r="U2418" s="78">
        <f>2.82/365*O2418+'Breakdown Log'!$H$28*Q2418</f>
        <v>0</v>
      </c>
    </row>
    <row r="2419" spans="2:21" ht="14.4" customHeight="1" x14ac:dyDescent="0.4">
      <c r="B2419" s="30">
        <f t="shared" si="227"/>
        <v>2418</v>
      </c>
      <c r="C2419" s="2" t="s">
        <v>49</v>
      </c>
      <c r="D2419" s="2" t="s">
        <v>1759</v>
      </c>
      <c r="E2419" s="2">
        <v>1130</v>
      </c>
      <c r="F2419" s="2" t="s">
        <v>2065</v>
      </c>
      <c r="G2419" s="2">
        <v>2766</v>
      </c>
      <c r="H2419" s="2">
        <v>9</v>
      </c>
      <c r="I2419" s="2" t="s">
        <v>2073</v>
      </c>
      <c r="J2419" s="31">
        <v>42458</v>
      </c>
      <c r="K2419" s="31">
        <v>44347</v>
      </c>
      <c r="L2419" s="31">
        <v>44926</v>
      </c>
      <c r="M2419" s="2">
        <f t="shared" si="222"/>
        <v>580</v>
      </c>
      <c r="N2419" s="2">
        <f>IFERROR(VLOOKUP($G2419,'Breakdown Log'!$B$3:$E$940,2,FALSE),0)</f>
        <v>0</v>
      </c>
      <c r="O2419" s="2">
        <f>IFERROR(VLOOKUP($G2419,'Breakdown Log'!$B$3:$E$940,3,FALSE),0)</f>
        <v>0</v>
      </c>
      <c r="P2419" s="2">
        <f t="shared" si="223"/>
        <v>215</v>
      </c>
      <c r="Q2419" s="2">
        <f t="shared" si="224"/>
        <v>365</v>
      </c>
      <c r="R2419" s="38">
        <f t="shared" si="225"/>
        <v>1.6610958904109587</v>
      </c>
      <c r="S2419" s="76">
        <f t="shared" si="226"/>
        <v>2.82</v>
      </c>
      <c r="T2419" s="38">
        <f>2.82/365*N2419+'Breakdown Log'!$H$28*P2419</f>
        <v>0</v>
      </c>
      <c r="U2419" s="78">
        <f>2.82/365*O2419+'Breakdown Log'!$H$28*Q2419</f>
        <v>0</v>
      </c>
    </row>
    <row r="2420" spans="2:21" ht="14.4" customHeight="1" x14ac:dyDescent="0.4">
      <c r="B2420" s="30">
        <f t="shared" si="227"/>
        <v>2419</v>
      </c>
      <c r="C2420" s="2" t="s">
        <v>49</v>
      </c>
      <c r="D2420" s="2" t="s">
        <v>1759</v>
      </c>
      <c r="E2420" s="2">
        <v>1130</v>
      </c>
      <c r="F2420" s="2" t="s">
        <v>2065</v>
      </c>
      <c r="G2420" s="2">
        <v>2767</v>
      </c>
      <c r="H2420" s="2">
        <v>10</v>
      </c>
      <c r="I2420" s="2" t="s">
        <v>2074</v>
      </c>
      <c r="J2420" s="31">
        <v>42458</v>
      </c>
      <c r="K2420" s="31">
        <v>44347</v>
      </c>
      <c r="L2420" s="31">
        <v>44926</v>
      </c>
      <c r="M2420" s="2">
        <f t="shared" si="222"/>
        <v>580</v>
      </c>
      <c r="N2420" s="2">
        <f>IFERROR(VLOOKUP($G2420,'Breakdown Log'!$B$3:$E$940,2,FALSE),0)</f>
        <v>0</v>
      </c>
      <c r="O2420" s="2">
        <f>IFERROR(VLOOKUP($G2420,'Breakdown Log'!$B$3:$E$940,3,FALSE),0)</f>
        <v>0</v>
      </c>
      <c r="P2420" s="2">
        <f t="shared" si="223"/>
        <v>215</v>
      </c>
      <c r="Q2420" s="2">
        <f t="shared" si="224"/>
        <v>365</v>
      </c>
      <c r="R2420" s="38">
        <f t="shared" si="225"/>
        <v>1.6610958904109587</v>
      </c>
      <c r="S2420" s="76">
        <f t="shared" si="226"/>
        <v>2.82</v>
      </c>
      <c r="T2420" s="38">
        <f>2.82/365*N2420+'Breakdown Log'!$H$28*P2420</f>
        <v>0</v>
      </c>
      <c r="U2420" s="78">
        <f>2.82/365*O2420+'Breakdown Log'!$H$28*Q2420</f>
        <v>0</v>
      </c>
    </row>
    <row r="2421" spans="2:21" ht="14.4" customHeight="1" x14ac:dyDescent="0.4">
      <c r="B2421" s="30">
        <f t="shared" si="227"/>
        <v>2420</v>
      </c>
      <c r="C2421" s="2" t="s">
        <v>49</v>
      </c>
      <c r="D2421" s="2" t="s">
        <v>1759</v>
      </c>
      <c r="E2421" s="2">
        <v>1130</v>
      </c>
      <c r="F2421" s="2" t="s">
        <v>2065</v>
      </c>
      <c r="G2421" s="2">
        <v>2768</v>
      </c>
      <c r="H2421" s="2">
        <v>11</v>
      </c>
      <c r="I2421" s="2" t="s">
        <v>55</v>
      </c>
      <c r="J2421" s="31">
        <v>42459</v>
      </c>
      <c r="K2421" s="31">
        <v>44347</v>
      </c>
      <c r="L2421" s="31">
        <v>44926</v>
      </c>
      <c r="M2421" s="2">
        <f t="shared" si="222"/>
        <v>580</v>
      </c>
      <c r="N2421" s="2">
        <f>IFERROR(VLOOKUP($G2421,'Breakdown Log'!$B$3:$E$940,2,FALSE),0)</f>
        <v>0</v>
      </c>
      <c r="O2421" s="2">
        <f>IFERROR(VLOOKUP($G2421,'Breakdown Log'!$B$3:$E$940,3,FALSE),0)</f>
        <v>0</v>
      </c>
      <c r="P2421" s="2">
        <f t="shared" si="223"/>
        <v>215</v>
      </c>
      <c r="Q2421" s="2">
        <f t="shared" si="224"/>
        <v>365</v>
      </c>
      <c r="R2421" s="38">
        <f t="shared" si="225"/>
        <v>1.6610958904109587</v>
      </c>
      <c r="S2421" s="76">
        <f t="shared" si="226"/>
        <v>2.82</v>
      </c>
      <c r="T2421" s="38">
        <f>2.82/365*N2421+'Breakdown Log'!$H$28*P2421</f>
        <v>0</v>
      </c>
      <c r="U2421" s="78">
        <f>2.82/365*O2421+'Breakdown Log'!$H$28*Q2421</f>
        <v>0</v>
      </c>
    </row>
    <row r="2422" spans="2:21" ht="14.4" customHeight="1" x14ac:dyDescent="0.4">
      <c r="B2422" s="30">
        <f t="shared" si="227"/>
        <v>2421</v>
      </c>
      <c r="C2422" s="2" t="s">
        <v>302</v>
      </c>
      <c r="D2422" s="2" t="s">
        <v>1729</v>
      </c>
      <c r="E2422" s="2">
        <v>1017</v>
      </c>
      <c r="F2422" s="2" t="s">
        <v>1729</v>
      </c>
      <c r="G2422" s="2">
        <v>2769</v>
      </c>
      <c r="H2422" s="2">
        <v>38</v>
      </c>
      <c r="I2422" s="2" t="s">
        <v>213</v>
      </c>
      <c r="J2422" s="31">
        <v>42539</v>
      </c>
      <c r="K2422" s="31">
        <v>44347</v>
      </c>
      <c r="L2422" s="31">
        <v>44926</v>
      </c>
      <c r="M2422" s="2">
        <f t="shared" si="222"/>
        <v>580</v>
      </c>
      <c r="N2422" s="2">
        <f>IFERROR(VLOOKUP($G2422,'Breakdown Log'!$B$3:$E$940,2,FALSE),0)</f>
        <v>0</v>
      </c>
      <c r="O2422" s="2">
        <f>IFERROR(VLOOKUP($G2422,'Breakdown Log'!$B$3:$E$940,3,FALSE),0)</f>
        <v>0</v>
      </c>
      <c r="P2422" s="2">
        <f t="shared" si="223"/>
        <v>215</v>
      </c>
      <c r="Q2422" s="2">
        <f t="shared" si="224"/>
        <v>365</v>
      </c>
      <c r="R2422" s="38">
        <f t="shared" si="225"/>
        <v>1.6610958904109587</v>
      </c>
      <c r="S2422" s="76">
        <f t="shared" si="226"/>
        <v>2.82</v>
      </c>
      <c r="T2422" s="38">
        <f>2.82/365*N2422+'Breakdown Log'!$H$28*P2422</f>
        <v>0</v>
      </c>
      <c r="U2422" s="78">
        <f>2.82/365*O2422+'Breakdown Log'!$H$28*Q2422</f>
        <v>0</v>
      </c>
    </row>
    <row r="2423" spans="2:21" ht="14.4" customHeight="1" x14ac:dyDescent="0.4">
      <c r="B2423" s="30">
        <f t="shared" si="227"/>
        <v>2422</v>
      </c>
      <c r="C2423" s="2" t="s">
        <v>302</v>
      </c>
      <c r="D2423" s="2" t="s">
        <v>1729</v>
      </c>
      <c r="E2423" s="2">
        <v>1017</v>
      </c>
      <c r="F2423" s="2" t="s">
        <v>1729</v>
      </c>
      <c r="G2423" s="2">
        <v>2770</v>
      </c>
      <c r="H2423" s="2">
        <v>39</v>
      </c>
      <c r="I2423" s="2" t="s">
        <v>2075</v>
      </c>
      <c r="J2423" s="31">
        <v>42531</v>
      </c>
      <c r="K2423" s="31">
        <v>44347</v>
      </c>
      <c r="L2423" s="31">
        <v>44926</v>
      </c>
      <c r="M2423" s="2">
        <f t="shared" si="222"/>
        <v>580</v>
      </c>
      <c r="N2423" s="2">
        <f>IFERROR(VLOOKUP($G2423,'Breakdown Log'!$B$3:$E$940,2,FALSE),0)</f>
        <v>0</v>
      </c>
      <c r="O2423" s="2">
        <f>IFERROR(VLOOKUP($G2423,'Breakdown Log'!$B$3:$E$940,3,FALSE),0)</f>
        <v>0</v>
      </c>
      <c r="P2423" s="2">
        <f t="shared" si="223"/>
        <v>215</v>
      </c>
      <c r="Q2423" s="2">
        <f t="shared" si="224"/>
        <v>365</v>
      </c>
      <c r="R2423" s="38">
        <f t="shared" si="225"/>
        <v>1.6610958904109587</v>
      </c>
      <c r="S2423" s="76">
        <f t="shared" si="226"/>
        <v>2.82</v>
      </c>
      <c r="T2423" s="38">
        <f>2.82/365*N2423+'Breakdown Log'!$H$28*P2423</f>
        <v>0</v>
      </c>
      <c r="U2423" s="78">
        <f>2.82/365*O2423+'Breakdown Log'!$H$28*Q2423</f>
        <v>0</v>
      </c>
    </row>
    <row r="2424" spans="2:21" ht="14.4" customHeight="1" x14ac:dyDescent="0.4">
      <c r="B2424" s="30">
        <f t="shared" si="227"/>
        <v>2423</v>
      </c>
      <c r="C2424" s="2" t="s">
        <v>302</v>
      </c>
      <c r="D2424" s="2" t="s">
        <v>1729</v>
      </c>
      <c r="E2424" s="2">
        <v>1017</v>
      </c>
      <c r="F2424" s="2" t="s">
        <v>1729</v>
      </c>
      <c r="G2424" s="2">
        <v>2771</v>
      </c>
      <c r="H2424" s="2">
        <v>40</v>
      </c>
      <c r="I2424" s="2" t="s">
        <v>450</v>
      </c>
      <c r="J2424" s="31">
        <v>42531</v>
      </c>
      <c r="K2424" s="31">
        <v>44347</v>
      </c>
      <c r="L2424" s="31">
        <v>44926</v>
      </c>
      <c r="M2424" s="2">
        <f t="shared" si="222"/>
        <v>580</v>
      </c>
      <c r="N2424" s="2">
        <f>IFERROR(VLOOKUP($G2424,'Breakdown Log'!$B$3:$E$940,2,FALSE),0)</f>
        <v>0</v>
      </c>
      <c r="O2424" s="2">
        <f>IFERROR(VLOOKUP($G2424,'Breakdown Log'!$B$3:$E$940,3,FALSE),0)</f>
        <v>0</v>
      </c>
      <c r="P2424" s="2">
        <f t="shared" si="223"/>
        <v>215</v>
      </c>
      <c r="Q2424" s="2">
        <f t="shared" si="224"/>
        <v>365</v>
      </c>
      <c r="R2424" s="38">
        <f t="shared" si="225"/>
        <v>1.6610958904109587</v>
      </c>
      <c r="S2424" s="76">
        <f t="shared" si="226"/>
        <v>2.82</v>
      </c>
      <c r="T2424" s="38">
        <f>2.82/365*N2424+'Breakdown Log'!$H$28*P2424</f>
        <v>0</v>
      </c>
      <c r="U2424" s="78">
        <f>2.82/365*O2424+'Breakdown Log'!$H$28*Q2424</f>
        <v>0</v>
      </c>
    </row>
    <row r="2425" spans="2:21" ht="14.4" customHeight="1" x14ac:dyDescent="0.4">
      <c r="B2425" s="30">
        <f t="shared" si="227"/>
        <v>2424</v>
      </c>
      <c r="C2425" s="2" t="s">
        <v>302</v>
      </c>
      <c r="D2425" s="2" t="s">
        <v>1729</v>
      </c>
      <c r="E2425" s="2">
        <v>1017</v>
      </c>
      <c r="F2425" s="2" t="s">
        <v>1729</v>
      </c>
      <c r="G2425" s="2">
        <v>2772</v>
      </c>
      <c r="H2425" s="2">
        <v>41</v>
      </c>
      <c r="I2425" s="2" t="s">
        <v>2076</v>
      </c>
      <c r="J2425" s="31">
        <v>42583</v>
      </c>
      <c r="K2425" s="31">
        <v>44347</v>
      </c>
      <c r="L2425" s="31">
        <v>44926</v>
      </c>
      <c r="M2425" s="2">
        <f t="shared" si="222"/>
        <v>580</v>
      </c>
      <c r="N2425" s="2">
        <f>IFERROR(VLOOKUP($G2425,'Breakdown Log'!$B$3:$E$940,2,FALSE),0)</f>
        <v>0</v>
      </c>
      <c r="O2425" s="2">
        <f>IFERROR(VLOOKUP($G2425,'Breakdown Log'!$B$3:$E$940,3,FALSE),0)</f>
        <v>0</v>
      </c>
      <c r="P2425" s="2">
        <f t="shared" si="223"/>
        <v>215</v>
      </c>
      <c r="Q2425" s="2">
        <f t="shared" si="224"/>
        <v>365</v>
      </c>
      <c r="R2425" s="38">
        <f t="shared" si="225"/>
        <v>1.6610958904109587</v>
      </c>
      <c r="S2425" s="76">
        <f t="shared" si="226"/>
        <v>2.82</v>
      </c>
      <c r="T2425" s="38">
        <f>2.82/365*N2425+'Breakdown Log'!$H$28*P2425</f>
        <v>0</v>
      </c>
      <c r="U2425" s="78">
        <f>2.82/365*O2425+'Breakdown Log'!$H$28*Q2425</f>
        <v>0</v>
      </c>
    </row>
    <row r="2426" spans="2:21" ht="14.4" customHeight="1" x14ac:dyDescent="0.4">
      <c r="B2426" s="30">
        <f t="shared" si="227"/>
        <v>2425</v>
      </c>
      <c r="C2426" s="2" t="s">
        <v>302</v>
      </c>
      <c r="D2426" s="2" t="s">
        <v>1729</v>
      </c>
      <c r="E2426" s="2">
        <v>1017</v>
      </c>
      <c r="F2426" s="2" t="s">
        <v>1729</v>
      </c>
      <c r="G2426" s="2">
        <v>2773</v>
      </c>
      <c r="H2426" s="2">
        <v>42</v>
      </c>
      <c r="I2426" s="2" t="s">
        <v>2077</v>
      </c>
      <c r="J2426" s="31">
        <v>42563</v>
      </c>
      <c r="K2426" s="31">
        <v>44347</v>
      </c>
      <c r="L2426" s="31">
        <v>44926</v>
      </c>
      <c r="M2426" s="2">
        <f t="shared" si="222"/>
        <v>580</v>
      </c>
      <c r="N2426" s="2">
        <f>IFERROR(VLOOKUP($G2426,'Breakdown Log'!$B$3:$E$940,2,FALSE),0)</f>
        <v>0</v>
      </c>
      <c r="O2426" s="2">
        <f>IFERROR(VLOOKUP($G2426,'Breakdown Log'!$B$3:$E$940,3,FALSE),0)</f>
        <v>0</v>
      </c>
      <c r="P2426" s="2">
        <f t="shared" si="223"/>
        <v>215</v>
      </c>
      <c r="Q2426" s="2">
        <f t="shared" si="224"/>
        <v>365</v>
      </c>
      <c r="R2426" s="38">
        <f t="shared" si="225"/>
        <v>1.6610958904109587</v>
      </c>
      <c r="S2426" s="76">
        <f t="shared" si="226"/>
        <v>2.82</v>
      </c>
      <c r="T2426" s="38">
        <f>2.82/365*N2426+'Breakdown Log'!$H$28*P2426</f>
        <v>0</v>
      </c>
      <c r="U2426" s="78">
        <f>2.82/365*O2426+'Breakdown Log'!$H$28*Q2426</f>
        <v>0</v>
      </c>
    </row>
    <row r="2427" spans="2:21" ht="14.4" customHeight="1" x14ac:dyDescent="0.4">
      <c r="B2427" s="30">
        <f t="shared" si="227"/>
        <v>2426</v>
      </c>
      <c r="C2427" s="2" t="s">
        <v>1912</v>
      </c>
      <c r="D2427" s="2" t="s">
        <v>1913</v>
      </c>
      <c r="E2427" s="2">
        <v>1122</v>
      </c>
      <c r="F2427" s="2" t="s">
        <v>1913</v>
      </c>
      <c r="G2427" s="2">
        <v>2774</v>
      </c>
      <c r="H2427" s="2">
        <v>12</v>
      </c>
      <c r="I2427" s="2" t="s">
        <v>2654</v>
      </c>
      <c r="J2427" s="31">
        <v>42566</v>
      </c>
      <c r="K2427" s="31">
        <v>44347</v>
      </c>
      <c r="L2427" s="31">
        <v>44926</v>
      </c>
      <c r="M2427" s="2">
        <f t="shared" si="222"/>
        <v>580</v>
      </c>
      <c r="N2427" s="2">
        <f>IFERROR(VLOOKUP($G2427,'Breakdown Log'!$B$3:$E$940,2,FALSE),0)</f>
        <v>0</v>
      </c>
      <c r="O2427" s="2">
        <f>IFERROR(VLOOKUP($G2427,'Breakdown Log'!$B$3:$E$940,3,FALSE),0)</f>
        <v>0</v>
      </c>
      <c r="P2427" s="2">
        <f t="shared" si="223"/>
        <v>215</v>
      </c>
      <c r="Q2427" s="2">
        <f t="shared" si="224"/>
        <v>365</v>
      </c>
      <c r="R2427" s="38">
        <f t="shared" si="225"/>
        <v>1.6610958904109587</v>
      </c>
      <c r="S2427" s="76">
        <f t="shared" si="226"/>
        <v>2.82</v>
      </c>
      <c r="T2427" s="38">
        <f>2.82/365*N2427+'Breakdown Log'!$H$28*P2427</f>
        <v>0</v>
      </c>
      <c r="U2427" s="78">
        <f>2.82/365*O2427+'Breakdown Log'!$H$28*Q2427</f>
        <v>0</v>
      </c>
    </row>
    <row r="2428" spans="2:21" ht="14.4" customHeight="1" x14ac:dyDescent="0.4">
      <c r="B2428" s="30">
        <f t="shared" si="227"/>
        <v>2427</v>
      </c>
      <c r="C2428" s="2" t="s">
        <v>302</v>
      </c>
      <c r="D2428" s="2" t="s">
        <v>1729</v>
      </c>
      <c r="E2428" s="2">
        <v>1017</v>
      </c>
      <c r="F2428" s="2" t="s">
        <v>1729</v>
      </c>
      <c r="G2428" s="2">
        <v>2775</v>
      </c>
      <c r="H2428" s="2">
        <v>43</v>
      </c>
      <c r="I2428" s="2" t="s">
        <v>2078</v>
      </c>
      <c r="J2428" s="31">
        <v>42854</v>
      </c>
      <c r="K2428" s="31">
        <v>44347</v>
      </c>
      <c r="L2428" s="31">
        <v>44926</v>
      </c>
      <c r="M2428" s="2">
        <f t="shared" si="222"/>
        <v>580</v>
      </c>
      <c r="N2428" s="2">
        <f>IFERROR(VLOOKUP($G2428,'Breakdown Log'!$B$3:$E$940,2,FALSE),0)</f>
        <v>0</v>
      </c>
      <c r="O2428" s="2">
        <f>IFERROR(VLOOKUP($G2428,'Breakdown Log'!$B$3:$E$940,3,FALSE),0)</f>
        <v>0</v>
      </c>
      <c r="P2428" s="2">
        <f t="shared" si="223"/>
        <v>215</v>
      </c>
      <c r="Q2428" s="2">
        <f t="shared" si="224"/>
        <v>365</v>
      </c>
      <c r="R2428" s="38">
        <f t="shared" si="225"/>
        <v>1.6610958904109587</v>
      </c>
      <c r="S2428" s="76">
        <f t="shared" si="226"/>
        <v>2.82</v>
      </c>
      <c r="T2428" s="38">
        <f>2.82/365*N2428+'Breakdown Log'!$H$28*P2428</f>
        <v>0</v>
      </c>
      <c r="U2428" s="78">
        <f>2.82/365*O2428+'Breakdown Log'!$H$28*Q2428</f>
        <v>0</v>
      </c>
    </row>
    <row r="2429" spans="2:21" ht="14.4" customHeight="1" x14ac:dyDescent="0.4">
      <c r="B2429" s="30">
        <f t="shared" si="227"/>
        <v>2428</v>
      </c>
      <c r="C2429" s="2" t="s">
        <v>518</v>
      </c>
      <c r="D2429" s="2" t="s">
        <v>518</v>
      </c>
      <c r="E2429" s="2">
        <v>1115</v>
      </c>
      <c r="F2429" s="2" t="s">
        <v>1736</v>
      </c>
      <c r="G2429" s="2">
        <v>2776</v>
      </c>
      <c r="H2429" s="2">
        <v>23</v>
      </c>
      <c r="I2429" s="2" t="s">
        <v>2079</v>
      </c>
      <c r="J2429" s="31">
        <v>42555</v>
      </c>
      <c r="K2429" s="31">
        <v>44347</v>
      </c>
      <c r="L2429" s="31">
        <v>44926</v>
      </c>
      <c r="M2429" s="2">
        <f t="shared" si="222"/>
        <v>580</v>
      </c>
      <c r="N2429" s="2">
        <f>IFERROR(VLOOKUP($G2429,'Breakdown Log'!$B$3:$E$940,2,FALSE),0)</f>
        <v>215</v>
      </c>
      <c r="O2429" s="2">
        <f>IFERROR(VLOOKUP($G2429,'Breakdown Log'!$B$3:$E$940,3,FALSE),0)</f>
        <v>365</v>
      </c>
      <c r="P2429" s="2">
        <f t="shared" si="223"/>
        <v>0</v>
      </c>
      <c r="Q2429" s="2">
        <f t="shared" si="224"/>
        <v>0</v>
      </c>
      <c r="R2429" s="38">
        <f t="shared" si="225"/>
        <v>1.6610958904109587</v>
      </c>
      <c r="S2429" s="76">
        <f t="shared" si="226"/>
        <v>2.82</v>
      </c>
      <c r="T2429" s="38">
        <f>2.82/365*N2429+'Breakdown Log'!$H$28*P2429</f>
        <v>1.6610958904109587</v>
      </c>
      <c r="U2429" s="78">
        <f>2.82/365*O2429+'Breakdown Log'!$H$28*Q2429</f>
        <v>2.82</v>
      </c>
    </row>
    <row r="2430" spans="2:21" ht="14.4" customHeight="1" x14ac:dyDescent="0.4">
      <c r="B2430" s="30">
        <f t="shared" si="227"/>
        <v>2429</v>
      </c>
      <c r="C2430" s="2" t="s">
        <v>518</v>
      </c>
      <c r="D2430" s="2" t="s">
        <v>518</v>
      </c>
      <c r="E2430" s="2">
        <v>1115</v>
      </c>
      <c r="F2430" s="2" t="s">
        <v>1736</v>
      </c>
      <c r="G2430" s="2">
        <v>2777</v>
      </c>
      <c r="H2430" s="2">
        <v>24</v>
      </c>
      <c r="I2430" s="2" t="s">
        <v>2080</v>
      </c>
      <c r="J2430" s="31">
        <v>42561</v>
      </c>
      <c r="K2430" s="31">
        <v>44347</v>
      </c>
      <c r="L2430" s="31">
        <v>44926</v>
      </c>
      <c r="M2430" s="2">
        <f t="shared" si="222"/>
        <v>580</v>
      </c>
      <c r="N2430" s="2">
        <f>IFERROR(VLOOKUP($G2430,'Breakdown Log'!$B$3:$E$940,2,FALSE),0)</f>
        <v>92</v>
      </c>
      <c r="O2430" s="2">
        <f>IFERROR(VLOOKUP($G2430,'Breakdown Log'!$B$3:$E$940,3,FALSE),0)</f>
        <v>0</v>
      </c>
      <c r="P2430" s="2">
        <f t="shared" si="223"/>
        <v>123</v>
      </c>
      <c r="Q2430" s="2">
        <f t="shared" si="224"/>
        <v>365</v>
      </c>
      <c r="R2430" s="38">
        <f t="shared" si="225"/>
        <v>1.6610958904109587</v>
      </c>
      <c r="S2430" s="76">
        <f t="shared" si="226"/>
        <v>2.82</v>
      </c>
      <c r="T2430" s="38">
        <f>2.82/365*N2430+'Breakdown Log'!$H$28*P2430</f>
        <v>0.71079452054794512</v>
      </c>
      <c r="U2430" s="78">
        <f>2.82/365*O2430+'Breakdown Log'!$H$28*Q2430</f>
        <v>0</v>
      </c>
    </row>
    <row r="2431" spans="2:21" ht="14.4" customHeight="1" x14ac:dyDescent="0.4">
      <c r="B2431" s="30">
        <f t="shared" si="227"/>
        <v>2430</v>
      </c>
      <c r="C2431" s="2" t="s">
        <v>518</v>
      </c>
      <c r="D2431" s="2" t="s">
        <v>518</v>
      </c>
      <c r="E2431" s="2">
        <v>1115</v>
      </c>
      <c r="F2431" s="2" t="s">
        <v>1736</v>
      </c>
      <c r="G2431" s="2">
        <v>2778</v>
      </c>
      <c r="H2431" s="2">
        <v>25</v>
      </c>
      <c r="I2431" s="2" t="s">
        <v>979</v>
      </c>
      <c r="J2431" s="31">
        <v>42561</v>
      </c>
      <c r="K2431" s="31">
        <v>44347</v>
      </c>
      <c r="L2431" s="31">
        <v>44926</v>
      </c>
      <c r="M2431" s="2">
        <f t="shared" si="222"/>
        <v>580</v>
      </c>
      <c r="N2431" s="2">
        <f>IFERROR(VLOOKUP($G2431,'Breakdown Log'!$B$3:$E$940,2,FALSE),0)</f>
        <v>46</v>
      </c>
      <c r="O2431" s="2">
        <f>IFERROR(VLOOKUP($G2431,'Breakdown Log'!$B$3:$E$940,3,FALSE),0)</f>
        <v>1</v>
      </c>
      <c r="P2431" s="2">
        <f t="shared" si="223"/>
        <v>169</v>
      </c>
      <c r="Q2431" s="2">
        <f t="shared" si="224"/>
        <v>364</v>
      </c>
      <c r="R2431" s="38">
        <f t="shared" si="225"/>
        <v>1.6610958904109587</v>
      </c>
      <c r="S2431" s="76">
        <f t="shared" si="226"/>
        <v>2.82</v>
      </c>
      <c r="T2431" s="38">
        <f>2.82/365*N2431+'Breakdown Log'!$H$28*P2431</f>
        <v>0.35539726027397256</v>
      </c>
      <c r="U2431" s="78">
        <f>2.82/365*O2431+'Breakdown Log'!$H$28*Q2431</f>
        <v>7.7260273972602732E-3</v>
      </c>
    </row>
    <row r="2432" spans="2:21" ht="14.4" customHeight="1" x14ac:dyDescent="0.4">
      <c r="B2432" s="30">
        <f t="shared" si="227"/>
        <v>2431</v>
      </c>
      <c r="C2432" s="2" t="s">
        <v>518</v>
      </c>
      <c r="D2432" s="2" t="s">
        <v>518</v>
      </c>
      <c r="E2432" s="2">
        <v>1115</v>
      </c>
      <c r="F2432" s="2" t="s">
        <v>1736</v>
      </c>
      <c r="G2432" s="2">
        <v>2779</v>
      </c>
      <c r="H2432" s="2">
        <v>26</v>
      </c>
      <c r="I2432" s="2" t="s">
        <v>2081</v>
      </c>
      <c r="J2432" s="31">
        <v>42555</v>
      </c>
      <c r="K2432" s="31">
        <v>44347</v>
      </c>
      <c r="L2432" s="31">
        <v>44926</v>
      </c>
      <c r="M2432" s="2">
        <f t="shared" si="222"/>
        <v>580</v>
      </c>
      <c r="N2432" s="2">
        <f>IFERROR(VLOOKUP($G2432,'Breakdown Log'!$B$3:$E$940,2,FALSE),0)</f>
        <v>46</v>
      </c>
      <c r="O2432" s="2">
        <f>IFERROR(VLOOKUP($G2432,'Breakdown Log'!$B$3:$E$940,3,FALSE),0)</f>
        <v>0</v>
      </c>
      <c r="P2432" s="2">
        <f t="shared" si="223"/>
        <v>169</v>
      </c>
      <c r="Q2432" s="2">
        <f t="shared" si="224"/>
        <v>365</v>
      </c>
      <c r="R2432" s="38">
        <f t="shared" si="225"/>
        <v>1.6610958904109587</v>
      </c>
      <c r="S2432" s="76">
        <f t="shared" si="226"/>
        <v>2.82</v>
      </c>
      <c r="T2432" s="38">
        <f>2.82/365*N2432+'Breakdown Log'!$H$28*P2432</f>
        <v>0.35539726027397256</v>
      </c>
      <c r="U2432" s="78">
        <f>2.82/365*O2432+'Breakdown Log'!$H$28*Q2432</f>
        <v>0</v>
      </c>
    </row>
    <row r="2433" spans="2:21" ht="14.4" customHeight="1" x14ac:dyDescent="0.4">
      <c r="B2433" s="30">
        <f t="shared" si="227"/>
        <v>2432</v>
      </c>
      <c r="C2433" s="2" t="s">
        <v>518</v>
      </c>
      <c r="D2433" s="2" t="s">
        <v>518</v>
      </c>
      <c r="E2433" s="2">
        <v>1115</v>
      </c>
      <c r="F2433" s="2" t="s">
        <v>1736</v>
      </c>
      <c r="G2433" s="2">
        <v>2780</v>
      </c>
      <c r="H2433" s="2">
        <v>27</v>
      </c>
      <c r="I2433" s="2" t="s">
        <v>2082</v>
      </c>
      <c r="J2433" s="31">
        <v>42555</v>
      </c>
      <c r="K2433" s="31">
        <v>44347</v>
      </c>
      <c r="L2433" s="31">
        <v>44926</v>
      </c>
      <c r="M2433" s="2">
        <f t="shared" si="222"/>
        <v>580</v>
      </c>
      <c r="N2433" s="2">
        <f>IFERROR(VLOOKUP($G2433,'Breakdown Log'!$B$3:$E$940,2,FALSE),0)</f>
        <v>0</v>
      </c>
      <c r="O2433" s="2">
        <f>IFERROR(VLOOKUP($G2433,'Breakdown Log'!$B$3:$E$940,3,FALSE),0)</f>
        <v>1</v>
      </c>
      <c r="P2433" s="2">
        <f t="shared" si="223"/>
        <v>215</v>
      </c>
      <c r="Q2433" s="2">
        <f t="shared" si="224"/>
        <v>364</v>
      </c>
      <c r="R2433" s="38">
        <f t="shared" si="225"/>
        <v>1.6610958904109587</v>
      </c>
      <c r="S2433" s="76">
        <f t="shared" si="226"/>
        <v>2.82</v>
      </c>
      <c r="T2433" s="38">
        <f>2.82/365*N2433+'Breakdown Log'!$H$28*P2433</f>
        <v>0</v>
      </c>
      <c r="U2433" s="78">
        <f>2.82/365*O2433+'Breakdown Log'!$H$28*Q2433</f>
        <v>7.7260273972602732E-3</v>
      </c>
    </row>
    <row r="2434" spans="2:21" ht="14.4" customHeight="1" x14ac:dyDescent="0.4">
      <c r="B2434" s="30">
        <f t="shared" si="227"/>
        <v>2433</v>
      </c>
      <c r="C2434" s="2" t="s">
        <v>518</v>
      </c>
      <c r="D2434" s="2" t="s">
        <v>863</v>
      </c>
      <c r="E2434" s="2">
        <v>1054</v>
      </c>
      <c r="F2434" s="2" t="s">
        <v>863</v>
      </c>
      <c r="G2434" s="2">
        <v>2781</v>
      </c>
      <c r="H2434" s="2">
        <v>26</v>
      </c>
      <c r="I2434" s="2" t="s">
        <v>2083</v>
      </c>
      <c r="J2434" s="31">
        <v>42614</v>
      </c>
      <c r="K2434" s="31">
        <v>44347</v>
      </c>
      <c r="L2434" s="31">
        <v>44926</v>
      </c>
      <c r="M2434" s="2">
        <f t="shared" ref="M2434:M2497" si="228">IFERROR(L2434-K2434+1,0)</f>
        <v>580</v>
      </c>
      <c r="N2434" s="2">
        <f>IFERROR(VLOOKUP($G2434,'Breakdown Log'!$B$3:$E$940,2,FALSE),0)</f>
        <v>0</v>
      </c>
      <c r="O2434" s="2">
        <f>IFERROR(VLOOKUP($G2434,'Breakdown Log'!$B$3:$E$940,3,FALSE),0)</f>
        <v>0</v>
      </c>
      <c r="P2434" s="2">
        <f t="shared" si="223"/>
        <v>215</v>
      </c>
      <c r="Q2434" s="2">
        <f t="shared" si="224"/>
        <v>365</v>
      </c>
      <c r="R2434" s="38">
        <f t="shared" si="225"/>
        <v>1.6610958904109587</v>
      </c>
      <c r="S2434" s="76">
        <f t="shared" si="226"/>
        <v>2.82</v>
      </c>
      <c r="T2434" s="38">
        <f>2.82/365*N2434+'Breakdown Log'!$H$28*P2434</f>
        <v>0</v>
      </c>
      <c r="U2434" s="78">
        <f>2.82/365*O2434+'Breakdown Log'!$H$28*Q2434</f>
        <v>0</v>
      </c>
    </row>
    <row r="2435" spans="2:21" ht="14.4" customHeight="1" x14ac:dyDescent="0.4">
      <c r="B2435" s="30">
        <f t="shared" si="227"/>
        <v>2434</v>
      </c>
      <c r="C2435" s="2" t="s">
        <v>518</v>
      </c>
      <c r="D2435" s="2" t="s">
        <v>863</v>
      </c>
      <c r="E2435" s="2">
        <v>1054</v>
      </c>
      <c r="F2435" s="2" t="s">
        <v>863</v>
      </c>
      <c r="G2435" s="2">
        <v>2782</v>
      </c>
      <c r="H2435" s="2">
        <v>27</v>
      </c>
      <c r="I2435" s="2" t="s">
        <v>2326</v>
      </c>
      <c r="J2435" s="31">
        <v>42553</v>
      </c>
      <c r="K2435" s="31">
        <v>44347</v>
      </c>
      <c r="L2435" s="31">
        <v>44926</v>
      </c>
      <c r="M2435" s="2">
        <f t="shared" si="228"/>
        <v>580</v>
      </c>
      <c r="N2435" s="2">
        <f>IFERROR(VLOOKUP($G2435,'Breakdown Log'!$B$3:$E$940,2,FALSE),0)</f>
        <v>0</v>
      </c>
      <c r="O2435" s="2">
        <f>IFERROR(VLOOKUP($G2435,'Breakdown Log'!$B$3:$E$940,3,FALSE),0)</f>
        <v>0</v>
      </c>
      <c r="P2435" s="2">
        <f t="shared" ref="P2435:P2498" si="229">DATE(2021,12,31)-DATE(2021,5,31)+1-N2435</f>
        <v>215</v>
      </c>
      <c r="Q2435" s="2">
        <f t="shared" ref="Q2435:Q2498" si="230">365-O2435</f>
        <v>365</v>
      </c>
      <c r="R2435" s="38">
        <f t="shared" ref="R2435:R2498" si="231">2.82/365*215</f>
        <v>1.6610958904109587</v>
      </c>
      <c r="S2435" s="76">
        <f t="shared" ref="S2435:S2498" si="232">2.82/365*365</f>
        <v>2.82</v>
      </c>
      <c r="T2435" s="38">
        <f>2.82/365*N2435+'Breakdown Log'!$H$28*P2435</f>
        <v>0</v>
      </c>
      <c r="U2435" s="78">
        <f>2.82/365*O2435+'Breakdown Log'!$H$28*Q2435</f>
        <v>0</v>
      </c>
    </row>
    <row r="2436" spans="2:21" ht="14.4" customHeight="1" x14ac:dyDescent="0.4">
      <c r="B2436" s="30">
        <f t="shared" ref="B2436:B2499" si="233">B2435+1</f>
        <v>2435</v>
      </c>
      <c r="C2436" s="2" t="s">
        <v>518</v>
      </c>
      <c r="D2436" s="2" t="s">
        <v>863</v>
      </c>
      <c r="E2436" s="2">
        <v>1054</v>
      </c>
      <c r="F2436" s="2" t="s">
        <v>863</v>
      </c>
      <c r="G2436" s="2">
        <v>2783</v>
      </c>
      <c r="H2436" s="2">
        <v>28</v>
      </c>
      <c r="I2436" s="2" t="s">
        <v>2084</v>
      </c>
      <c r="J2436" s="31">
        <v>42689</v>
      </c>
      <c r="K2436" s="31">
        <v>44347</v>
      </c>
      <c r="L2436" s="31">
        <v>44926</v>
      </c>
      <c r="M2436" s="2">
        <f t="shared" si="228"/>
        <v>580</v>
      </c>
      <c r="N2436" s="2">
        <f>IFERROR(VLOOKUP($G2436,'Breakdown Log'!$B$3:$E$940,2,FALSE),0)</f>
        <v>0</v>
      </c>
      <c r="O2436" s="2">
        <f>IFERROR(VLOOKUP($G2436,'Breakdown Log'!$B$3:$E$940,3,FALSE),0)</f>
        <v>0</v>
      </c>
      <c r="P2436" s="2">
        <f t="shared" si="229"/>
        <v>215</v>
      </c>
      <c r="Q2436" s="2">
        <f t="shared" si="230"/>
        <v>365</v>
      </c>
      <c r="R2436" s="38">
        <f t="shared" si="231"/>
        <v>1.6610958904109587</v>
      </c>
      <c r="S2436" s="76">
        <f t="shared" si="232"/>
        <v>2.82</v>
      </c>
      <c r="T2436" s="38">
        <f>2.82/365*N2436+'Breakdown Log'!$H$28*P2436</f>
        <v>0</v>
      </c>
      <c r="U2436" s="78">
        <f>2.82/365*O2436+'Breakdown Log'!$H$28*Q2436</f>
        <v>0</v>
      </c>
    </row>
    <row r="2437" spans="2:21" ht="14.4" customHeight="1" x14ac:dyDescent="0.4">
      <c r="B2437" s="30">
        <f t="shared" si="233"/>
        <v>2436</v>
      </c>
      <c r="C2437" s="2" t="s">
        <v>518</v>
      </c>
      <c r="D2437" s="2" t="s">
        <v>863</v>
      </c>
      <c r="E2437" s="2">
        <v>1054</v>
      </c>
      <c r="F2437" s="2" t="s">
        <v>863</v>
      </c>
      <c r="G2437" s="2">
        <v>2784</v>
      </c>
      <c r="H2437" s="2">
        <v>29</v>
      </c>
      <c r="I2437" s="2" t="s">
        <v>1277</v>
      </c>
      <c r="J2437" s="31">
        <v>42917</v>
      </c>
      <c r="K2437" s="31">
        <v>44347</v>
      </c>
      <c r="L2437" s="31">
        <v>44926</v>
      </c>
      <c r="M2437" s="2">
        <f t="shared" si="228"/>
        <v>580</v>
      </c>
      <c r="N2437" s="2">
        <f>IFERROR(VLOOKUP($G2437,'Breakdown Log'!$B$3:$E$940,2,FALSE),0)</f>
        <v>0</v>
      </c>
      <c r="O2437" s="2">
        <f>IFERROR(VLOOKUP($G2437,'Breakdown Log'!$B$3:$E$940,3,FALSE),0)</f>
        <v>0</v>
      </c>
      <c r="P2437" s="2">
        <f t="shared" si="229"/>
        <v>215</v>
      </c>
      <c r="Q2437" s="2">
        <f t="shared" si="230"/>
        <v>365</v>
      </c>
      <c r="R2437" s="38">
        <f t="shared" si="231"/>
        <v>1.6610958904109587</v>
      </c>
      <c r="S2437" s="76">
        <f t="shared" si="232"/>
        <v>2.82</v>
      </c>
      <c r="T2437" s="38">
        <f>2.82/365*N2437+'Breakdown Log'!$H$28*P2437</f>
        <v>0</v>
      </c>
      <c r="U2437" s="78">
        <f>2.82/365*O2437+'Breakdown Log'!$H$28*Q2437</f>
        <v>0</v>
      </c>
    </row>
    <row r="2438" spans="2:21" ht="14.4" customHeight="1" x14ac:dyDescent="0.4">
      <c r="B2438" s="30">
        <f t="shared" si="233"/>
        <v>2437</v>
      </c>
      <c r="C2438" s="2" t="s">
        <v>518</v>
      </c>
      <c r="D2438" s="2" t="s">
        <v>2023</v>
      </c>
      <c r="E2438" s="2">
        <v>1128</v>
      </c>
      <c r="F2438" s="2" t="s">
        <v>2024</v>
      </c>
      <c r="G2438" s="2">
        <v>2785</v>
      </c>
      <c r="H2438" s="2">
        <v>11</v>
      </c>
      <c r="I2438" s="2" t="s">
        <v>2646</v>
      </c>
      <c r="J2438" s="31">
        <v>42550</v>
      </c>
      <c r="K2438" s="31">
        <v>44347</v>
      </c>
      <c r="L2438" s="31">
        <v>44926</v>
      </c>
      <c r="M2438" s="2">
        <f t="shared" si="228"/>
        <v>580</v>
      </c>
      <c r="N2438" s="2">
        <f>IFERROR(VLOOKUP($G2438,'Breakdown Log'!$B$3:$E$940,2,FALSE),0)</f>
        <v>0</v>
      </c>
      <c r="O2438" s="2">
        <f>IFERROR(VLOOKUP($G2438,'Breakdown Log'!$B$3:$E$940,3,FALSE),0)</f>
        <v>0</v>
      </c>
      <c r="P2438" s="2">
        <f t="shared" si="229"/>
        <v>215</v>
      </c>
      <c r="Q2438" s="2">
        <f t="shared" si="230"/>
        <v>365</v>
      </c>
      <c r="R2438" s="38">
        <f t="shared" si="231"/>
        <v>1.6610958904109587</v>
      </c>
      <c r="S2438" s="76">
        <f t="shared" si="232"/>
        <v>2.82</v>
      </c>
      <c r="T2438" s="38">
        <f>2.82/365*N2438+'Breakdown Log'!$H$28*P2438</f>
        <v>0</v>
      </c>
      <c r="U2438" s="78">
        <f>2.82/365*O2438+'Breakdown Log'!$H$28*Q2438</f>
        <v>0</v>
      </c>
    </row>
    <row r="2439" spans="2:21" ht="14.4" customHeight="1" x14ac:dyDescent="0.4">
      <c r="B2439" s="30">
        <f t="shared" si="233"/>
        <v>2438</v>
      </c>
      <c r="C2439" s="2" t="s">
        <v>302</v>
      </c>
      <c r="D2439" s="2" t="s">
        <v>303</v>
      </c>
      <c r="E2439" s="2">
        <v>1037</v>
      </c>
      <c r="F2439" s="2" t="s">
        <v>304</v>
      </c>
      <c r="G2439" s="2">
        <v>2786</v>
      </c>
      <c r="H2439" s="2">
        <v>38</v>
      </c>
      <c r="I2439" s="2" t="s">
        <v>507</v>
      </c>
      <c r="J2439" s="31">
        <v>42925</v>
      </c>
      <c r="K2439" s="31">
        <v>44347</v>
      </c>
      <c r="L2439" s="31">
        <v>44926</v>
      </c>
      <c r="M2439" s="2">
        <f t="shared" si="228"/>
        <v>580</v>
      </c>
      <c r="N2439" s="2">
        <f>IFERROR(VLOOKUP($G2439,'Breakdown Log'!$B$3:$E$940,2,FALSE),0)</f>
        <v>0</v>
      </c>
      <c r="O2439" s="2">
        <f>IFERROR(VLOOKUP($G2439,'Breakdown Log'!$B$3:$E$940,3,FALSE),0)</f>
        <v>0</v>
      </c>
      <c r="P2439" s="2">
        <f t="shared" si="229"/>
        <v>215</v>
      </c>
      <c r="Q2439" s="2">
        <f t="shared" si="230"/>
        <v>365</v>
      </c>
      <c r="R2439" s="38">
        <f t="shared" si="231"/>
        <v>1.6610958904109587</v>
      </c>
      <c r="S2439" s="76">
        <f t="shared" si="232"/>
        <v>2.82</v>
      </c>
      <c r="T2439" s="38">
        <f>2.82/365*N2439+'Breakdown Log'!$H$28*P2439</f>
        <v>0</v>
      </c>
      <c r="U2439" s="78">
        <f>2.82/365*O2439+'Breakdown Log'!$H$28*Q2439</f>
        <v>0</v>
      </c>
    </row>
    <row r="2440" spans="2:21" ht="14.4" customHeight="1" x14ac:dyDescent="0.4">
      <c r="B2440" s="30">
        <f t="shared" si="233"/>
        <v>2439</v>
      </c>
      <c r="C2440" s="2" t="s">
        <v>302</v>
      </c>
      <c r="D2440" s="2" t="s">
        <v>303</v>
      </c>
      <c r="E2440" s="2">
        <v>1037</v>
      </c>
      <c r="F2440" s="2" t="s">
        <v>304</v>
      </c>
      <c r="G2440" s="2">
        <v>2787</v>
      </c>
      <c r="H2440" s="2">
        <v>39</v>
      </c>
      <c r="I2440" s="2" t="s">
        <v>508</v>
      </c>
      <c r="J2440" s="31">
        <v>42923</v>
      </c>
      <c r="K2440" s="31">
        <v>44347</v>
      </c>
      <c r="L2440" s="31">
        <v>44926</v>
      </c>
      <c r="M2440" s="2">
        <f t="shared" si="228"/>
        <v>580</v>
      </c>
      <c r="N2440" s="2">
        <f>IFERROR(VLOOKUP($G2440,'Breakdown Log'!$B$3:$E$940,2,FALSE),0)</f>
        <v>215</v>
      </c>
      <c r="O2440" s="2">
        <f>IFERROR(VLOOKUP($G2440,'Breakdown Log'!$B$3:$E$940,3,FALSE),0)</f>
        <v>365</v>
      </c>
      <c r="P2440" s="2">
        <f t="shared" si="229"/>
        <v>0</v>
      </c>
      <c r="Q2440" s="2">
        <f t="shared" si="230"/>
        <v>0</v>
      </c>
      <c r="R2440" s="38">
        <f t="shared" si="231"/>
        <v>1.6610958904109587</v>
      </c>
      <c r="S2440" s="76">
        <f t="shared" si="232"/>
        <v>2.82</v>
      </c>
      <c r="T2440" s="38">
        <f>2.82/365*N2440+'Breakdown Log'!$H$28*P2440</f>
        <v>1.6610958904109587</v>
      </c>
      <c r="U2440" s="78">
        <f>2.82/365*O2440+'Breakdown Log'!$H$28*Q2440</f>
        <v>2.82</v>
      </c>
    </row>
    <row r="2441" spans="2:21" ht="14.4" customHeight="1" x14ac:dyDescent="0.4">
      <c r="B2441" s="30">
        <f t="shared" si="233"/>
        <v>2440</v>
      </c>
      <c r="C2441" s="2" t="s">
        <v>302</v>
      </c>
      <c r="D2441" s="2" t="s">
        <v>303</v>
      </c>
      <c r="E2441" s="2">
        <v>1037</v>
      </c>
      <c r="F2441" s="2" t="s">
        <v>304</v>
      </c>
      <c r="G2441" s="2">
        <v>2788</v>
      </c>
      <c r="H2441" s="2">
        <v>40</v>
      </c>
      <c r="I2441" s="2" t="s">
        <v>509</v>
      </c>
      <c r="J2441" s="31">
        <v>42928</v>
      </c>
      <c r="K2441" s="31">
        <v>44347</v>
      </c>
      <c r="L2441" s="31">
        <v>44926</v>
      </c>
      <c r="M2441" s="2">
        <f t="shared" si="228"/>
        <v>580</v>
      </c>
      <c r="N2441" s="2">
        <f>IFERROR(VLOOKUP($G2441,'Breakdown Log'!$B$3:$E$940,2,FALSE),0)</f>
        <v>0</v>
      </c>
      <c r="O2441" s="2">
        <f>IFERROR(VLOOKUP($G2441,'Breakdown Log'!$B$3:$E$940,3,FALSE),0)</f>
        <v>0</v>
      </c>
      <c r="P2441" s="2">
        <f t="shared" si="229"/>
        <v>215</v>
      </c>
      <c r="Q2441" s="2">
        <f t="shared" si="230"/>
        <v>365</v>
      </c>
      <c r="R2441" s="38">
        <f t="shared" si="231"/>
        <v>1.6610958904109587</v>
      </c>
      <c r="S2441" s="76">
        <f t="shared" si="232"/>
        <v>2.82</v>
      </c>
      <c r="T2441" s="38">
        <f>2.82/365*N2441+'Breakdown Log'!$H$28*P2441</f>
        <v>0</v>
      </c>
      <c r="U2441" s="78">
        <f>2.82/365*O2441+'Breakdown Log'!$H$28*Q2441</f>
        <v>0</v>
      </c>
    </row>
    <row r="2442" spans="2:21" ht="14.4" customHeight="1" x14ac:dyDescent="0.4">
      <c r="B2442" s="30">
        <f t="shared" si="233"/>
        <v>2441</v>
      </c>
      <c r="C2442" s="2" t="s">
        <v>302</v>
      </c>
      <c r="D2442" s="2" t="s">
        <v>303</v>
      </c>
      <c r="E2442" s="2">
        <v>1037</v>
      </c>
      <c r="F2442" s="2" t="s">
        <v>304</v>
      </c>
      <c r="G2442" s="2">
        <v>2789</v>
      </c>
      <c r="H2442" s="2">
        <v>41</v>
      </c>
      <c r="I2442" s="2" t="s">
        <v>2085</v>
      </c>
      <c r="J2442" s="31">
        <v>42869</v>
      </c>
      <c r="K2442" s="31">
        <v>44347</v>
      </c>
      <c r="L2442" s="31">
        <v>44926</v>
      </c>
      <c r="M2442" s="2">
        <f t="shared" si="228"/>
        <v>580</v>
      </c>
      <c r="N2442" s="2">
        <f>IFERROR(VLOOKUP($G2442,'Breakdown Log'!$B$3:$E$940,2,FALSE),0)</f>
        <v>0</v>
      </c>
      <c r="O2442" s="2">
        <f>IFERROR(VLOOKUP($G2442,'Breakdown Log'!$B$3:$E$940,3,FALSE),0)</f>
        <v>0</v>
      </c>
      <c r="P2442" s="2">
        <f t="shared" si="229"/>
        <v>215</v>
      </c>
      <c r="Q2442" s="2">
        <f t="shared" si="230"/>
        <v>365</v>
      </c>
      <c r="R2442" s="38">
        <f t="shared" si="231"/>
        <v>1.6610958904109587</v>
      </c>
      <c r="S2442" s="76">
        <f t="shared" si="232"/>
        <v>2.82</v>
      </c>
      <c r="T2442" s="38">
        <f>2.82/365*N2442+'Breakdown Log'!$H$28*P2442</f>
        <v>0</v>
      </c>
      <c r="U2442" s="78">
        <f>2.82/365*O2442+'Breakdown Log'!$H$28*Q2442</f>
        <v>0</v>
      </c>
    </row>
    <row r="2443" spans="2:21" ht="14.4" customHeight="1" x14ac:dyDescent="0.4">
      <c r="B2443" s="30">
        <f t="shared" si="233"/>
        <v>2442</v>
      </c>
      <c r="C2443" s="2" t="s">
        <v>49</v>
      </c>
      <c r="D2443" s="2" t="s">
        <v>1759</v>
      </c>
      <c r="E2443" s="2">
        <v>1132</v>
      </c>
      <c r="F2443" s="2" t="s">
        <v>1759</v>
      </c>
      <c r="G2443" s="2">
        <v>2792</v>
      </c>
      <c r="H2443" s="2">
        <v>3</v>
      </c>
      <c r="I2443" s="2" t="s">
        <v>1766</v>
      </c>
      <c r="J2443" s="31">
        <v>42520</v>
      </c>
      <c r="K2443" s="31">
        <v>44347</v>
      </c>
      <c r="L2443" s="31">
        <v>44926</v>
      </c>
      <c r="M2443" s="2">
        <f t="shared" si="228"/>
        <v>580</v>
      </c>
      <c r="N2443" s="2">
        <f>IFERROR(VLOOKUP($G2443,'Breakdown Log'!$B$3:$E$940,2,FALSE),0)</f>
        <v>0</v>
      </c>
      <c r="O2443" s="2">
        <f>IFERROR(VLOOKUP($G2443,'Breakdown Log'!$B$3:$E$940,3,FALSE),0)</f>
        <v>0</v>
      </c>
      <c r="P2443" s="2">
        <f t="shared" si="229"/>
        <v>215</v>
      </c>
      <c r="Q2443" s="2">
        <f t="shared" si="230"/>
        <v>365</v>
      </c>
      <c r="R2443" s="38">
        <f t="shared" si="231"/>
        <v>1.6610958904109587</v>
      </c>
      <c r="S2443" s="76">
        <f t="shared" si="232"/>
        <v>2.82</v>
      </c>
      <c r="T2443" s="38">
        <f>2.82/365*N2443+'Breakdown Log'!$H$28*P2443</f>
        <v>0</v>
      </c>
      <c r="U2443" s="78">
        <f>2.82/365*O2443+'Breakdown Log'!$H$28*Q2443</f>
        <v>0</v>
      </c>
    </row>
    <row r="2444" spans="2:21" ht="14.4" customHeight="1" x14ac:dyDescent="0.4">
      <c r="B2444" s="30">
        <f t="shared" si="233"/>
        <v>2443</v>
      </c>
      <c r="C2444" s="2" t="s">
        <v>49</v>
      </c>
      <c r="D2444" s="2" t="s">
        <v>1759</v>
      </c>
      <c r="E2444" s="2">
        <v>1132</v>
      </c>
      <c r="F2444" s="2" t="s">
        <v>1759</v>
      </c>
      <c r="G2444" s="2">
        <v>2793</v>
      </c>
      <c r="H2444" s="2">
        <v>4</v>
      </c>
      <c r="I2444" s="2" t="s">
        <v>2086</v>
      </c>
      <c r="J2444" s="31">
        <v>42519</v>
      </c>
      <c r="K2444" s="31">
        <v>44347</v>
      </c>
      <c r="L2444" s="31">
        <v>44926</v>
      </c>
      <c r="M2444" s="2">
        <f t="shared" si="228"/>
        <v>580</v>
      </c>
      <c r="N2444" s="2">
        <f>IFERROR(VLOOKUP($G2444,'Breakdown Log'!$B$3:$E$940,2,FALSE),0)</f>
        <v>0</v>
      </c>
      <c r="O2444" s="2">
        <f>IFERROR(VLOOKUP($G2444,'Breakdown Log'!$B$3:$E$940,3,FALSE),0)</f>
        <v>0</v>
      </c>
      <c r="P2444" s="2">
        <f t="shared" si="229"/>
        <v>215</v>
      </c>
      <c r="Q2444" s="2">
        <f t="shared" si="230"/>
        <v>365</v>
      </c>
      <c r="R2444" s="38">
        <f t="shared" si="231"/>
        <v>1.6610958904109587</v>
      </c>
      <c r="S2444" s="76">
        <f t="shared" si="232"/>
        <v>2.82</v>
      </c>
      <c r="T2444" s="38">
        <f>2.82/365*N2444+'Breakdown Log'!$H$28*P2444</f>
        <v>0</v>
      </c>
      <c r="U2444" s="78">
        <f>2.82/365*O2444+'Breakdown Log'!$H$28*Q2444</f>
        <v>0</v>
      </c>
    </row>
    <row r="2445" spans="2:21" ht="14.4" customHeight="1" x14ac:dyDescent="0.4">
      <c r="B2445" s="30">
        <f t="shared" si="233"/>
        <v>2444</v>
      </c>
      <c r="C2445" s="2" t="s">
        <v>49</v>
      </c>
      <c r="D2445" s="2" t="s">
        <v>1759</v>
      </c>
      <c r="E2445" s="2">
        <v>1132</v>
      </c>
      <c r="F2445" s="2" t="s">
        <v>1759</v>
      </c>
      <c r="G2445" s="2">
        <v>2794</v>
      </c>
      <c r="H2445" s="2">
        <v>5</v>
      </c>
      <c r="I2445" s="2" t="s">
        <v>2087</v>
      </c>
      <c r="J2445" s="31">
        <v>42677</v>
      </c>
      <c r="K2445" s="31">
        <v>44347</v>
      </c>
      <c r="L2445" s="31">
        <v>44926</v>
      </c>
      <c r="M2445" s="2">
        <f t="shared" si="228"/>
        <v>580</v>
      </c>
      <c r="N2445" s="2">
        <f>IFERROR(VLOOKUP($G2445,'Breakdown Log'!$B$3:$E$940,2,FALSE),0)</f>
        <v>215</v>
      </c>
      <c r="O2445" s="2">
        <f>IFERROR(VLOOKUP($G2445,'Breakdown Log'!$B$3:$E$940,3,FALSE),0)</f>
        <v>365</v>
      </c>
      <c r="P2445" s="2">
        <f t="shared" si="229"/>
        <v>0</v>
      </c>
      <c r="Q2445" s="2">
        <f t="shared" si="230"/>
        <v>0</v>
      </c>
      <c r="R2445" s="38">
        <f t="shared" si="231"/>
        <v>1.6610958904109587</v>
      </c>
      <c r="S2445" s="76">
        <f t="shared" si="232"/>
        <v>2.82</v>
      </c>
      <c r="T2445" s="38">
        <f>2.82/365*N2445+'Breakdown Log'!$H$28*P2445</f>
        <v>1.6610958904109587</v>
      </c>
      <c r="U2445" s="78">
        <f>2.82/365*O2445+'Breakdown Log'!$H$28*Q2445</f>
        <v>2.82</v>
      </c>
    </row>
    <row r="2446" spans="2:21" ht="14.4" customHeight="1" x14ac:dyDescent="0.4">
      <c r="B2446" s="30">
        <f t="shared" si="233"/>
        <v>2445</v>
      </c>
      <c r="C2446" s="2" t="s">
        <v>49</v>
      </c>
      <c r="D2446" s="2" t="s">
        <v>1759</v>
      </c>
      <c r="E2446" s="2">
        <v>1132</v>
      </c>
      <c r="F2446" s="2" t="s">
        <v>1759</v>
      </c>
      <c r="G2446" s="2">
        <v>2795</v>
      </c>
      <c r="H2446" s="2">
        <v>6</v>
      </c>
      <c r="I2446" s="2" t="s">
        <v>111</v>
      </c>
      <c r="J2446" s="31">
        <v>42949</v>
      </c>
      <c r="K2446" s="31">
        <v>44347</v>
      </c>
      <c r="L2446" s="31">
        <v>44926</v>
      </c>
      <c r="M2446" s="2">
        <f t="shared" si="228"/>
        <v>580</v>
      </c>
      <c r="N2446" s="2">
        <f>IFERROR(VLOOKUP($G2446,'Breakdown Log'!$B$3:$E$940,2,FALSE),0)</f>
        <v>215</v>
      </c>
      <c r="O2446" s="2">
        <f>IFERROR(VLOOKUP($G2446,'Breakdown Log'!$B$3:$E$940,3,FALSE),0)</f>
        <v>365</v>
      </c>
      <c r="P2446" s="2">
        <f t="shared" si="229"/>
        <v>0</v>
      </c>
      <c r="Q2446" s="2">
        <f t="shared" si="230"/>
        <v>0</v>
      </c>
      <c r="R2446" s="38">
        <f t="shared" si="231"/>
        <v>1.6610958904109587</v>
      </c>
      <c r="S2446" s="76">
        <f t="shared" si="232"/>
        <v>2.82</v>
      </c>
      <c r="T2446" s="38">
        <f>2.82/365*N2446+'Breakdown Log'!$H$28*P2446</f>
        <v>1.6610958904109587</v>
      </c>
      <c r="U2446" s="78">
        <f>2.82/365*O2446+'Breakdown Log'!$H$28*Q2446</f>
        <v>2.82</v>
      </c>
    </row>
    <row r="2447" spans="2:21" ht="14.4" customHeight="1" x14ac:dyDescent="0.4">
      <c r="B2447" s="30">
        <f t="shared" si="233"/>
        <v>2446</v>
      </c>
      <c r="C2447" s="2" t="s">
        <v>49</v>
      </c>
      <c r="D2447" s="2" t="s">
        <v>1759</v>
      </c>
      <c r="E2447" s="2">
        <v>1132</v>
      </c>
      <c r="F2447" s="2" t="s">
        <v>1759</v>
      </c>
      <c r="G2447" s="2">
        <v>2796</v>
      </c>
      <c r="H2447" s="2">
        <v>7</v>
      </c>
      <c r="I2447" s="2" t="s">
        <v>2669</v>
      </c>
      <c r="J2447" s="31">
        <v>42677</v>
      </c>
      <c r="K2447" s="31">
        <v>44347</v>
      </c>
      <c r="L2447" s="31">
        <v>44926</v>
      </c>
      <c r="M2447" s="2">
        <f t="shared" si="228"/>
        <v>580</v>
      </c>
      <c r="N2447" s="2">
        <f>IFERROR(VLOOKUP($G2447,'Breakdown Log'!$B$3:$E$940,2,FALSE),0)</f>
        <v>0</v>
      </c>
      <c r="O2447" s="2">
        <f>IFERROR(VLOOKUP($G2447,'Breakdown Log'!$B$3:$E$940,3,FALSE),0)</f>
        <v>0</v>
      </c>
      <c r="P2447" s="2">
        <f t="shared" si="229"/>
        <v>215</v>
      </c>
      <c r="Q2447" s="2">
        <f t="shared" si="230"/>
        <v>365</v>
      </c>
      <c r="R2447" s="38">
        <f t="shared" si="231"/>
        <v>1.6610958904109587</v>
      </c>
      <c r="S2447" s="76">
        <f t="shared" si="232"/>
        <v>2.82</v>
      </c>
      <c r="T2447" s="38">
        <f>2.82/365*N2447+'Breakdown Log'!$H$28*P2447</f>
        <v>0</v>
      </c>
      <c r="U2447" s="78">
        <f>2.82/365*O2447+'Breakdown Log'!$H$28*Q2447</f>
        <v>0</v>
      </c>
    </row>
    <row r="2448" spans="2:21" ht="14.4" customHeight="1" x14ac:dyDescent="0.4">
      <c r="B2448" s="30">
        <f t="shared" si="233"/>
        <v>2447</v>
      </c>
      <c r="C2448" s="2" t="s">
        <v>49</v>
      </c>
      <c r="D2448" s="2" t="s">
        <v>1759</v>
      </c>
      <c r="E2448" s="2">
        <v>1132</v>
      </c>
      <c r="F2448" s="2" t="s">
        <v>1759</v>
      </c>
      <c r="G2448" s="2">
        <v>2797</v>
      </c>
      <c r="H2448" s="2">
        <v>8</v>
      </c>
      <c r="I2448" s="2" t="s">
        <v>2088</v>
      </c>
      <c r="J2448" s="31">
        <v>42519</v>
      </c>
      <c r="K2448" s="31">
        <v>44347</v>
      </c>
      <c r="L2448" s="31">
        <v>44926</v>
      </c>
      <c r="M2448" s="2">
        <f t="shared" si="228"/>
        <v>580</v>
      </c>
      <c r="N2448" s="2">
        <f>IFERROR(VLOOKUP($G2448,'Breakdown Log'!$B$3:$E$940,2,FALSE),0)</f>
        <v>0</v>
      </c>
      <c r="O2448" s="2">
        <f>IFERROR(VLOOKUP($G2448,'Breakdown Log'!$B$3:$E$940,3,FALSE),0)</f>
        <v>7</v>
      </c>
      <c r="P2448" s="2">
        <f t="shared" si="229"/>
        <v>215</v>
      </c>
      <c r="Q2448" s="2">
        <f t="shared" si="230"/>
        <v>358</v>
      </c>
      <c r="R2448" s="38">
        <f t="shared" si="231"/>
        <v>1.6610958904109587</v>
      </c>
      <c r="S2448" s="76">
        <f t="shared" si="232"/>
        <v>2.82</v>
      </c>
      <c r="T2448" s="38">
        <f>2.82/365*N2448+'Breakdown Log'!$H$28*P2448</f>
        <v>0</v>
      </c>
      <c r="U2448" s="78">
        <f>2.82/365*O2448+'Breakdown Log'!$H$28*Q2448</f>
        <v>5.4082191780821909E-2</v>
      </c>
    </row>
    <row r="2449" spans="2:21" ht="14.4" customHeight="1" x14ac:dyDescent="0.4">
      <c r="B2449" s="30">
        <f t="shared" si="233"/>
        <v>2448</v>
      </c>
      <c r="C2449" s="2" t="s">
        <v>49</v>
      </c>
      <c r="D2449" s="2" t="s">
        <v>1759</v>
      </c>
      <c r="E2449" s="2">
        <v>1132</v>
      </c>
      <c r="F2449" s="2" t="s">
        <v>1759</v>
      </c>
      <c r="G2449" s="2">
        <v>2798</v>
      </c>
      <c r="H2449" s="2">
        <v>9</v>
      </c>
      <c r="I2449" s="2" t="s">
        <v>1336</v>
      </c>
      <c r="J2449" s="31">
        <v>42894</v>
      </c>
      <c r="K2449" s="31">
        <v>44347</v>
      </c>
      <c r="L2449" s="31">
        <v>44926</v>
      </c>
      <c r="M2449" s="2">
        <f t="shared" si="228"/>
        <v>580</v>
      </c>
      <c r="N2449" s="2">
        <f>IFERROR(VLOOKUP($G2449,'Breakdown Log'!$B$3:$E$940,2,FALSE),0)</f>
        <v>0</v>
      </c>
      <c r="O2449" s="2">
        <f>IFERROR(VLOOKUP($G2449,'Breakdown Log'!$B$3:$E$940,3,FALSE),0)</f>
        <v>0</v>
      </c>
      <c r="P2449" s="2">
        <f t="shared" si="229"/>
        <v>215</v>
      </c>
      <c r="Q2449" s="2">
        <f t="shared" si="230"/>
        <v>365</v>
      </c>
      <c r="R2449" s="38">
        <f t="shared" si="231"/>
        <v>1.6610958904109587</v>
      </c>
      <c r="S2449" s="76">
        <f t="shared" si="232"/>
        <v>2.82</v>
      </c>
      <c r="T2449" s="38">
        <f>2.82/365*N2449+'Breakdown Log'!$H$28*P2449</f>
        <v>0</v>
      </c>
      <c r="U2449" s="78">
        <f>2.82/365*O2449+'Breakdown Log'!$H$28*Q2449</f>
        <v>0</v>
      </c>
    </row>
    <row r="2450" spans="2:21" ht="14.4" customHeight="1" x14ac:dyDescent="0.4">
      <c r="B2450" s="30">
        <f t="shared" si="233"/>
        <v>2449</v>
      </c>
      <c r="C2450" s="2" t="s">
        <v>49</v>
      </c>
      <c r="D2450" s="2" t="s">
        <v>1759</v>
      </c>
      <c r="E2450" s="2">
        <v>1132</v>
      </c>
      <c r="F2450" s="2" t="s">
        <v>1759</v>
      </c>
      <c r="G2450" s="2">
        <v>2799</v>
      </c>
      <c r="H2450" s="2">
        <v>10</v>
      </c>
      <c r="I2450" s="2" t="s">
        <v>2089</v>
      </c>
      <c r="J2450" s="31">
        <v>42948</v>
      </c>
      <c r="K2450" s="31">
        <v>44347</v>
      </c>
      <c r="L2450" s="31">
        <v>44926</v>
      </c>
      <c r="M2450" s="2">
        <f t="shared" si="228"/>
        <v>580</v>
      </c>
      <c r="N2450" s="2">
        <f>IFERROR(VLOOKUP($G2450,'Breakdown Log'!$B$3:$E$940,2,FALSE),0)</f>
        <v>0</v>
      </c>
      <c r="O2450" s="2">
        <f>IFERROR(VLOOKUP($G2450,'Breakdown Log'!$B$3:$E$940,3,FALSE),0)</f>
        <v>0</v>
      </c>
      <c r="P2450" s="2">
        <f t="shared" si="229"/>
        <v>215</v>
      </c>
      <c r="Q2450" s="2">
        <f t="shared" si="230"/>
        <v>365</v>
      </c>
      <c r="R2450" s="38">
        <f t="shared" si="231"/>
        <v>1.6610958904109587</v>
      </c>
      <c r="S2450" s="76">
        <f t="shared" si="232"/>
        <v>2.82</v>
      </c>
      <c r="T2450" s="38">
        <f>2.82/365*N2450+'Breakdown Log'!$H$28*P2450</f>
        <v>0</v>
      </c>
      <c r="U2450" s="78">
        <f>2.82/365*O2450+'Breakdown Log'!$H$28*Q2450</f>
        <v>0</v>
      </c>
    </row>
    <row r="2451" spans="2:21" ht="14.4" customHeight="1" x14ac:dyDescent="0.4">
      <c r="B2451" s="30">
        <f t="shared" si="233"/>
        <v>2450</v>
      </c>
      <c r="C2451" s="2" t="s">
        <v>49</v>
      </c>
      <c r="D2451" s="2" t="s">
        <v>1759</v>
      </c>
      <c r="E2451" s="2">
        <v>1132</v>
      </c>
      <c r="F2451" s="2" t="s">
        <v>1759</v>
      </c>
      <c r="G2451" s="2">
        <v>2800</v>
      </c>
      <c r="H2451" s="2">
        <v>11</v>
      </c>
      <c r="I2451" s="2" t="s">
        <v>2090</v>
      </c>
      <c r="J2451" s="31">
        <v>42950</v>
      </c>
      <c r="K2451" s="31">
        <v>44347</v>
      </c>
      <c r="L2451" s="31">
        <v>44926</v>
      </c>
      <c r="M2451" s="2">
        <f t="shared" si="228"/>
        <v>580</v>
      </c>
      <c r="N2451" s="2">
        <f>IFERROR(VLOOKUP($G2451,'Breakdown Log'!$B$3:$E$940,2,FALSE),0)</f>
        <v>0</v>
      </c>
      <c r="O2451" s="2">
        <f>IFERROR(VLOOKUP($G2451,'Breakdown Log'!$B$3:$E$940,3,FALSE),0)</f>
        <v>0</v>
      </c>
      <c r="P2451" s="2">
        <f t="shared" si="229"/>
        <v>215</v>
      </c>
      <c r="Q2451" s="2">
        <f t="shared" si="230"/>
        <v>365</v>
      </c>
      <c r="R2451" s="38">
        <f t="shared" si="231"/>
        <v>1.6610958904109587</v>
      </c>
      <c r="S2451" s="76">
        <f t="shared" si="232"/>
        <v>2.82</v>
      </c>
      <c r="T2451" s="38">
        <f>2.82/365*N2451+'Breakdown Log'!$H$28*P2451</f>
        <v>0</v>
      </c>
      <c r="U2451" s="78">
        <f>2.82/365*O2451+'Breakdown Log'!$H$28*Q2451</f>
        <v>0</v>
      </c>
    </row>
    <row r="2452" spans="2:21" ht="14.4" customHeight="1" x14ac:dyDescent="0.4">
      <c r="B2452" s="30">
        <f t="shared" si="233"/>
        <v>2451</v>
      </c>
      <c r="C2452" s="2" t="s">
        <v>49</v>
      </c>
      <c r="D2452" s="2" t="s">
        <v>1759</v>
      </c>
      <c r="E2452" s="2">
        <v>1132</v>
      </c>
      <c r="F2452" s="2" t="s">
        <v>1759</v>
      </c>
      <c r="G2452" s="2">
        <v>2801</v>
      </c>
      <c r="H2452" s="2">
        <v>12</v>
      </c>
      <c r="I2452" s="2" t="s">
        <v>2091</v>
      </c>
      <c r="J2452" s="31">
        <v>42533</v>
      </c>
      <c r="K2452" s="31">
        <v>44347</v>
      </c>
      <c r="L2452" s="31">
        <v>44926</v>
      </c>
      <c r="M2452" s="2">
        <f t="shared" si="228"/>
        <v>580</v>
      </c>
      <c r="N2452" s="2">
        <f>IFERROR(VLOOKUP($G2452,'Breakdown Log'!$B$3:$E$940,2,FALSE),0)</f>
        <v>0</v>
      </c>
      <c r="O2452" s="2">
        <f>IFERROR(VLOOKUP($G2452,'Breakdown Log'!$B$3:$E$940,3,FALSE),0)</f>
        <v>0</v>
      </c>
      <c r="P2452" s="2">
        <f t="shared" si="229"/>
        <v>215</v>
      </c>
      <c r="Q2452" s="2">
        <f t="shared" si="230"/>
        <v>365</v>
      </c>
      <c r="R2452" s="38">
        <f t="shared" si="231"/>
        <v>1.6610958904109587</v>
      </c>
      <c r="S2452" s="76">
        <f t="shared" si="232"/>
        <v>2.82</v>
      </c>
      <c r="T2452" s="38">
        <f>2.82/365*N2452+'Breakdown Log'!$H$28*P2452</f>
        <v>0</v>
      </c>
      <c r="U2452" s="78">
        <f>2.82/365*O2452+'Breakdown Log'!$H$28*Q2452</f>
        <v>0</v>
      </c>
    </row>
    <row r="2453" spans="2:21" ht="14.4" customHeight="1" x14ac:dyDescent="0.4">
      <c r="B2453" s="30">
        <f t="shared" si="233"/>
        <v>2452</v>
      </c>
      <c r="C2453" s="2" t="s">
        <v>49</v>
      </c>
      <c r="D2453" s="2" t="s">
        <v>1759</v>
      </c>
      <c r="E2453" s="2">
        <v>1132</v>
      </c>
      <c r="F2453" s="2" t="s">
        <v>1759</v>
      </c>
      <c r="G2453" s="2">
        <v>2802</v>
      </c>
      <c r="H2453" s="2">
        <v>13</v>
      </c>
      <c r="I2453" s="2" t="s">
        <v>2092</v>
      </c>
      <c r="J2453" s="31">
        <v>42924</v>
      </c>
      <c r="K2453" s="31">
        <v>44347</v>
      </c>
      <c r="L2453" s="31">
        <v>44926</v>
      </c>
      <c r="M2453" s="2">
        <f t="shared" si="228"/>
        <v>580</v>
      </c>
      <c r="N2453" s="2">
        <f>IFERROR(VLOOKUP($G2453,'Breakdown Log'!$B$3:$E$940,2,FALSE),0)</f>
        <v>0</v>
      </c>
      <c r="O2453" s="2">
        <f>IFERROR(VLOOKUP($G2453,'Breakdown Log'!$B$3:$E$940,3,FALSE),0)</f>
        <v>0</v>
      </c>
      <c r="P2453" s="2">
        <f t="shared" si="229"/>
        <v>215</v>
      </c>
      <c r="Q2453" s="2">
        <f t="shared" si="230"/>
        <v>365</v>
      </c>
      <c r="R2453" s="38">
        <f t="shared" si="231"/>
        <v>1.6610958904109587</v>
      </c>
      <c r="S2453" s="76">
        <f t="shared" si="232"/>
        <v>2.82</v>
      </c>
      <c r="T2453" s="38">
        <f>2.82/365*N2453+'Breakdown Log'!$H$28*P2453</f>
        <v>0</v>
      </c>
      <c r="U2453" s="78">
        <f>2.82/365*O2453+'Breakdown Log'!$H$28*Q2453</f>
        <v>0</v>
      </c>
    </row>
    <row r="2454" spans="2:21" ht="14.4" customHeight="1" x14ac:dyDescent="0.4">
      <c r="B2454" s="30">
        <f t="shared" si="233"/>
        <v>2453</v>
      </c>
      <c r="C2454" s="2" t="s">
        <v>287</v>
      </c>
      <c r="D2454" s="2" t="s">
        <v>623</v>
      </c>
      <c r="E2454" s="2">
        <v>989</v>
      </c>
      <c r="F2454" s="2" t="s">
        <v>623</v>
      </c>
      <c r="G2454" s="2">
        <v>2810</v>
      </c>
      <c r="H2454" s="2">
        <v>83</v>
      </c>
      <c r="I2454" s="2" t="s">
        <v>2093</v>
      </c>
      <c r="J2454" s="31">
        <v>42749</v>
      </c>
      <c r="K2454" s="31">
        <v>44347</v>
      </c>
      <c r="L2454" s="31">
        <v>44926</v>
      </c>
      <c r="M2454" s="2">
        <f t="shared" si="228"/>
        <v>580</v>
      </c>
      <c r="N2454" s="2">
        <f>IFERROR(VLOOKUP($G2454,'Breakdown Log'!$B$3:$E$940,2,FALSE),0)</f>
        <v>0</v>
      </c>
      <c r="O2454" s="2">
        <f>IFERROR(VLOOKUP($G2454,'Breakdown Log'!$B$3:$E$940,3,FALSE),0)</f>
        <v>0</v>
      </c>
      <c r="P2454" s="2">
        <f t="shared" si="229"/>
        <v>215</v>
      </c>
      <c r="Q2454" s="2">
        <f t="shared" si="230"/>
        <v>365</v>
      </c>
      <c r="R2454" s="38">
        <f t="shared" si="231"/>
        <v>1.6610958904109587</v>
      </c>
      <c r="S2454" s="76">
        <f t="shared" si="232"/>
        <v>2.82</v>
      </c>
      <c r="T2454" s="38">
        <f>2.82/365*N2454+'Breakdown Log'!$H$28*P2454</f>
        <v>0</v>
      </c>
      <c r="U2454" s="78">
        <f>2.82/365*O2454+'Breakdown Log'!$H$28*Q2454</f>
        <v>0</v>
      </c>
    </row>
    <row r="2455" spans="2:21" ht="14.4" customHeight="1" x14ac:dyDescent="0.4">
      <c r="B2455" s="30">
        <f t="shared" si="233"/>
        <v>2454</v>
      </c>
      <c r="C2455" s="2" t="s">
        <v>287</v>
      </c>
      <c r="D2455" s="2" t="s">
        <v>623</v>
      </c>
      <c r="E2455" s="2">
        <v>989</v>
      </c>
      <c r="F2455" s="2" t="s">
        <v>623</v>
      </c>
      <c r="G2455" s="2">
        <v>2811</v>
      </c>
      <c r="H2455" s="2">
        <v>84</v>
      </c>
      <c r="I2455" s="2" t="s">
        <v>2094</v>
      </c>
      <c r="J2455" s="31">
        <v>42749</v>
      </c>
      <c r="K2455" s="31">
        <v>44347</v>
      </c>
      <c r="L2455" s="31">
        <v>44926</v>
      </c>
      <c r="M2455" s="2">
        <f t="shared" si="228"/>
        <v>580</v>
      </c>
      <c r="N2455" s="2">
        <f>IFERROR(VLOOKUP($G2455,'Breakdown Log'!$B$3:$E$940,2,FALSE),0)</f>
        <v>0</v>
      </c>
      <c r="O2455" s="2">
        <f>IFERROR(VLOOKUP($G2455,'Breakdown Log'!$B$3:$E$940,3,FALSE),0)</f>
        <v>0</v>
      </c>
      <c r="P2455" s="2">
        <f t="shared" si="229"/>
        <v>215</v>
      </c>
      <c r="Q2455" s="2">
        <f t="shared" si="230"/>
        <v>365</v>
      </c>
      <c r="R2455" s="38">
        <f t="shared" si="231"/>
        <v>1.6610958904109587</v>
      </c>
      <c r="S2455" s="76">
        <f t="shared" si="232"/>
        <v>2.82</v>
      </c>
      <c r="T2455" s="38">
        <f>2.82/365*N2455+'Breakdown Log'!$H$28*P2455</f>
        <v>0</v>
      </c>
      <c r="U2455" s="78">
        <f>2.82/365*O2455+'Breakdown Log'!$H$28*Q2455</f>
        <v>0</v>
      </c>
    </row>
    <row r="2456" spans="2:21" ht="14.4" customHeight="1" x14ac:dyDescent="0.4">
      <c r="B2456" s="30">
        <f t="shared" si="233"/>
        <v>2455</v>
      </c>
      <c r="C2456" s="2" t="s">
        <v>287</v>
      </c>
      <c r="D2456" s="2" t="s">
        <v>623</v>
      </c>
      <c r="E2456" s="2">
        <v>989</v>
      </c>
      <c r="F2456" s="2" t="s">
        <v>623</v>
      </c>
      <c r="G2456" s="2">
        <v>2812</v>
      </c>
      <c r="H2456" s="2">
        <v>85</v>
      </c>
      <c r="I2456" s="2" t="s">
        <v>9</v>
      </c>
      <c r="J2456" s="31">
        <v>42749</v>
      </c>
      <c r="K2456" s="31">
        <v>44347</v>
      </c>
      <c r="L2456" s="31">
        <v>44926</v>
      </c>
      <c r="M2456" s="2">
        <f t="shared" si="228"/>
        <v>580</v>
      </c>
      <c r="N2456" s="2">
        <f>IFERROR(VLOOKUP($G2456,'Breakdown Log'!$B$3:$E$940,2,FALSE),0)</f>
        <v>0</v>
      </c>
      <c r="O2456" s="2">
        <f>IFERROR(VLOOKUP($G2456,'Breakdown Log'!$B$3:$E$940,3,FALSE),0)</f>
        <v>0</v>
      </c>
      <c r="P2456" s="2">
        <f t="shared" si="229"/>
        <v>215</v>
      </c>
      <c r="Q2456" s="2">
        <f t="shared" si="230"/>
        <v>365</v>
      </c>
      <c r="R2456" s="38">
        <f t="shared" si="231"/>
        <v>1.6610958904109587</v>
      </c>
      <c r="S2456" s="76">
        <f t="shared" si="232"/>
        <v>2.82</v>
      </c>
      <c r="T2456" s="38">
        <f>2.82/365*N2456+'Breakdown Log'!$H$28*P2456</f>
        <v>0</v>
      </c>
      <c r="U2456" s="78">
        <f>2.82/365*O2456+'Breakdown Log'!$H$28*Q2456</f>
        <v>0</v>
      </c>
    </row>
    <row r="2457" spans="2:21" ht="14.4" customHeight="1" x14ac:dyDescent="0.4">
      <c r="B2457" s="30">
        <f t="shared" si="233"/>
        <v>2456</v>
      </c>
      <c r="C2457" s="2" t="s">
        <v>287</v>
      </c>
      <c r="D2457" s="2" t="s">
        <v>623</v>
      </c>
      <c r="E2457" s="2">
        <v>989</v>
      </c>
      <c r="F2457" s="2" t="s">
        <v>623</v>
      </c>
      <c r="G2457" s="2">
        <v>2813</v>
      </c>
      <c r="H2457" s="2">
        <v>86</v>
      </c>
      <c r="I2457" s="2" t="s">
        <v>9</v>
      </c>
      <c r="J2457" s="31">
        <v>42755</v>
      </c>
      <c r="K2457" s="31">
        <v>44347</v>
      </c>
      <c r="L2457" s="31">
        <v>44926</v>
      </c>
      <c r="M2457" s="2">
        <f t="shared" si="228"/>
        <v>580</v>
      </c>
      <c r="N2457" s="2">
        <f>IFERROR(VLOOKUP($G2457,'Breakdown Log'!$B$3:$E$940,2,FALSE),0)</f>
        <v>0</v>
      </c>
      <c r="O2457" s="2">
        <f>IFERROR(VLOOKUP($G2457,'Breakdown Log'!$B$3:$E$940,3,FALSE),0)</f>
        <v>0</v>
      </c>
      <c r="P2457" s="2">
        <f t="shared" si="229"/>
        <v>215</v>
      </c>
      <c r="Q2457" s="2">
        <f t="shared" si="230"/>
        <v>365</v>
      </c>
      <c r="R2457" s="38">
        <f t="shared" si="231"/>
        <v>1.6610958904109587</v>
      </c>
      <c r="S2457" s="76">
        <f t="shared" si="232"/>
        <v>2.82</v>
      </c>
      <c r="T2457" s="38">
        <f>2.82/365*N2457+'Breakdown Log'!$H$28*P2457</f>
        <v>0</v>
      </c>
      <c r="U2457" s="78">
        <f>2.82/365*O2457+'Breakdown Log'!$H$28*Q2457</f>
        <v>0</v>
      </c>
    </row>
    <row r="2458" spans="2:21" ht="14.4" customHeight="1" x14ac:dyDescent="0.4">
      <c r="B2458" s="30">
        <f t="shared" si="233"/>
        <v>2457</v>
      </c>
      <c r="C2458" s="2" t="s">
        <v>287</v>
      </c>
      <c r="D2458" s="2" t="s">
        <v>623</v>
      </c>
      <c r="E2458" s="2">
        <v>989</v>
      </c>
      <c r="F2458" s="2" t="s">
        <v>623</v>
      </c>
      <c r="G2458" s="2">
        <v>2814</v>
      </c>
      <c r="H2458" s="2">
        <v>87</v>
      </c>
      <c r="I2458" s="2" t="s">
        <v>2095</v>
      </c>
      <c r="J2458" s="31">
        <v>42755</v>
      </c>
      <c r="K2458" s="31">
        <v>44347</v>
      </c>
      <c r="L2458" s="31">
        <v>44926</v>
      </c>
      <c r="M2458" s="2">
        <f t="shared" si="228"/>
        <v>580</v>
      </c>
      <c r="N2458" s="2">
        <f>IFERROR(VLOOKUP($G2458,'Breakdown Log'!$B$3:$E$940,2,FALSE),0)</f>
        <v>0</v>
      </c>
      <c r="O2458" s="2">
        <f>IFERROR(VLOOKUP($G2458,'Breakdown Log'!$B$3:$E$940,3,FALSE),0)</f>
        <v>0</v>
      </c>
      <c r="P2458" s="2">
        <f t="shared" si="229"/>
        <v>215</v>
      </c>
      <c r="Q2458" s="2">
        <f t="shared" si="230"/>
        <v>365</v>
      </c>
      <c r="R2458" s="38">
        <f t="shared" si="231"/>
        <v>1.6610958904109587</v>
      </c>
      <c r="S2458" s="76">
        <f t="shared" si="232"/>
        <v>2.82</v>
      </c>
      <c r="T2458" s="38">
        <f>2.82/365*N2458+'Breakdown Log'!$H$28*P2458</f>
        <v>0</v>
      </c>
      <c r="U2458" s="78">
        <f>2.82/365*O2458+'Breakdown Log'!$H$28*Q2458</f>
        <v>0</v>
      </c>
    </row>
    <row r="2459" spans="2:21" ht="14.4" customHeight="1" x14ac:dyDescent="0.4">
      <c r="B2459" s="30">
        <f t="shared" si="233"/>
        <v>2458</v>
      </c>
      <c r="C2459" s="2" t="s">
        <v>287</v>
      </c>
      <c r="D2459" s="2" t="s">
        <v>2096</v>
      </c>
      <c r="E2459" s="2">
        <v>988</v>
      </c>
      <c r="F2459" s="2" t="s">
        <v>2097</v>
      </c>
      <c r="G2459" s="2">
        <v>2815</v>
      </c>
      <c r="H2459" s="2">
        <v>1</v>
      </c>
      <c r="I2459" s="2" t="s">
        <v>1396</v>
      </c>
      <c r="J2459" s="31">
        <v>42751</v>
      </c>
      <c r="K2459" s="31">
        <v>44347</v>
      </c>
      <c r="L2459" s="31">
        <v>44926</v>
      </c>
      <c r="M2459" s="2">
        <f t="shared" si="228"/>
        <v>580</v>
      </c>
      <c r="N2459" s="2">
        <f>IFERROR(VLOOKUP($G2459,'Breakdown Log'!$B$3:$E$940,2,FALSE),0)</f>
        <v>0</v>
      </c>
      <c r="O2459" s="2">
        <f>IFERROR(VLOOKUP($G2459,'Breakdown Log'!$B$3:$E$940,3,FALSE),0)</f>
        <v>0</v>
      </c>
      <c r="P2459" s="2">
        <f t="shared" si="229"/>
        <v>215</v>
      </c>
      <c r="Q2459" s="2">
        <f t="shared" si="230"/>
        <v>365</v>
      </c>
      <c r="R2459" s="38">
        <f t="shared" si="231"/>
        <v>1.6610958904109587</v>
      </c>
      <c r="S2459" s="76">
        <f t="shared" si="232"/>
        <v>2.82</v>
      </c>
      <c r="T2459" s="38">
        <f>2.82/365*N2459+'Breakdown Log'!$H$28*P2459</f>
        <v>0</v>
      </c>
      <c r="U2459" s="78">
        <f>2.82/365*O2459+'Breakdown Log'!$H$28*Q2459</f>
        <v>0</v>
      </c>
    </row>
    <row r="2460" spans="2:21" ht="14.4" customHeight="1" x14ac:dyDescent="0.4">
      <c r="B2460" s="30">
        <f t="shared" si="233"/>
        <v>2459</v>
      </c>
      <c r="C2460" s="2" t="s">
        <v>287</v>
      </c>
      <c r="D2460" s="2" t="s">
        <v>2096</v>
      </c>
      <c r="E2460" s="2">
        <v>988</v>
      </c>
      <c r="F2460" s="2" t="s">
        <v>2097</v>
      </c>
      <c r="G2460" s="2">
        <v>2816</v>
      </c>
      <c r="H2460" s="2">
        <v>2</v>
      </c>
      <c r="I2460" s="2" t="s">
        <v>1454</v>
      </c>
      <c r="J2460" s="31">
        <v>42754</v>
      </c>
      <c r="K2460" s="31">
        <v>44347</v>
      </c>
      <c r="L2460" s="31">
        <v>44926</v>
      </c>
      <c r="M2460" s="2">
        <f t="shared" si="228"/>
        <v>580</v>
      </c>
      <c r="N2460" s="2">
        <f>IFERROR(VLOOKUP($G2460,'Breakdown Log'!$B$3:$E$940,2,FALSE),0)</f>
        <v>0</v>
      </c>
      <c r="O2460" s="2">
        <f>IFERROR(VLOOKUP($G2460,'Breakdown Log'!$B$3:$E$940,3,FALSE),0)</f>
        <v>0</v>
      </c>
      <c r="P2460" s="2">
        <f t="shared" si="229"/>
        <v>215</v>
      </c>
      <c r="Q2460" s="2">
        <f t="shared" si="230"/>
        <v>365</v>
      </c>
      <c r="R2460" s="38">
        <f t="shared" si="231"/>
        <v>1.6610958904109587</v>
      </c>
      <c r="S2460" s="76">
        <f t="shared" si="232"/>
        <v>2.82</v>
      </c>
      <c r="T2460" s="38">
        <f>2.82/365*N2460+'Breakdown Log'!$H$28*P2460</f>
        <v>0</v>
      </c>
      <c r="U2460" s="78">
        <f>2.82/365*O2460+'Breakdown Log'!$H$28*Q2460</f>
        <v>0</v>
      </c>
    </row>
    <row r="2461" spans="2:21" ht="14.4" customHeight="1" x14ac:dyDescent="0.4">
      <c r="B2461" s="30">
        <f t="shared" si="233"/>
        <v>2460</v>
      </c>
      <c r="C2461" s="2" t="s">
        <v>287</v>
      </c>
      <c r="D2461" s="2" t="s">
        <v>2096</v>
      </c>
      <c r="E2461" s="2">
        <v>988</v>
      </c>
      <c r="F2461" s="2" t="s">
        <v>2097</v>
      </c>
      <c r="G2461" s="2">
        <v>2817</v>
      </c>
      <c r="H2461" s="2">
        <v>3</v>
      </c>
      <c r="I2461" s="2" t="s">
        <v>2098</v>
      </c>
      <c r="J2461" s="31">
        <v>42754</v>
      </c>
      <c r="K2461" s="31">
        <v>44347</v>
      </c>
      <c r="L2461" s="31">
        <v>44926</v>
      </c>
      <c r="M2461" s="2">
        <f t="shared" si="228"/>
        <v>580</v>
      </c>
      <c r="N2461" s="2">
        <f>IFERROR(VLOOKUP($G2461,'Breakdown Log'!$B$3:$E$940,2,FALSE),0)</f>
        <v>0</v>
      </c>
      <c r="O2461" s="2">
        <f>IFERROR(VLOOKUP($G2461,'Breakdown Log'!$B$3:$E$940,3,FALSE),0)</f>
        <v>0</v>
      </c>
      <c r="P2461" s="2">
        <f t="shared" si="229"/>
        <v>215</v>
      </c>
      <c r="Q2461" s="2">
        <f t="shared" si="230"/>
        <v>365</v>
      </c>
      <c r="R2461" s="38">
        <f t="shared" si="231"/>
        <v>1.6610958904109587</v>
      </c>
      <c r="S2461" s="76">
        <f t="shared" si="232"/>
        <v>2.82</v>
      </c>
      <c r="T2461" s="38">
        <f>2.82/365*N2461+'Breakdown Log'!$H$28*P2461</f>
        <v>0</v>
      </c>
      <c r="U2461" s="78">
        <f>2.82/365*O2461+'Breakdown Log'!$H$28*Q2461</f>
        <v>0</v>
      </c>
    </row>
    <row r="2462" spans="2:21" ht="14.4" customHeight="1" x14ac:dyDescent="0.4">
      <c r="B2462" s="30">
        <f t="shared" si="233"/>
        <v>2461</v>
      </c>
      <c r="C2462" s="2" t="s">
        <v>287</v>
      </c>
      <c r="D2462" s="2" t="s">
        <v>2096</v>
      </c>
      <c r="E2462" s="2">
        <v>988</v>
      </c>
      <c r="F2462" s="2" t="s">
        <v>2097</v>
      </c>
      <c r="G2462" s="2">
        <v>2818</v>
      </c>
      <c r="H2462" s="2">
        <v>4</v>
      </c>
      <c r="I2462" s="2" t="s">
        <v>2099</v>
      </c>
      <c r="J2462" s="31">
        <v>42751</v>
      </c>
      <c r="K2462" s="31">
        <v>44347</v>
      </c>
      <c r="L2462" s="31">
        <v>44926</v>
      </c>
      <c r="M2462" s="2">
        <f t="shared" si="228"/>
        <v>580</v>
      </c>
      <c r="N2462" s="2">
        <f>IFERROR(VLOOKUP($G2462,'Breakdown Log'!$B$3:$E$940,2,FALSE),0)</f>
        <v>0</v>
      </c>
      <c r="O2462" s="2">
        <f>IFERROR(VLOOKUP($G2462,'Breakdown Log'!$B$3:$E$940,3,FALSE),0)</f>
        <v>0</v>
      </c>
      <c r="P2462" s="2">
        <f t="shared" si="229"/>
        <v>215</v>
      </c>
      <c r="Q2462" s="2">
        <f t="shared" si="230"/>
        <v>365</v>
      </c>
      <c r="R2462" s="38">
        <f t="shared" si="231"/>
        <v>1.6610958904109587</v>
      </c>
      <c r="S2462" s="76">
        <f t="shared" si="232"/>
        <v>2.82</v>
      </c>
      <c r="T2462" s="38">
        <f>2.82/365*N2462+'Breakdown Log'!$H$28*P2462</f>
        <v>0</v>
      </c>
      <c r="U2462" s="78">
        <f>2.82/365*O2462+'Breakdown Log'!$H$28*Q2462</f>
        <v>0</v>
      </c>
    </row>
    <row r="2463" spans="2:21" ht="14.4" customHeight="1" x14ac:dyDescent="0.4">
      <c r="B2463" s="30">
        <f t="shared" si="233"/>
        <v>2462</v>
      </c>
      <c r="C2463" s="2" t="s">
        <v>287</v>
      </c>
      <c r="D2463" s="2" t="s">
        <v>2096</v>
      </c>
      <c r="E2463" s="2">
        <v>988</v>
      </c>
      <c r="F2463" s="2" t="s">
        <v>2097</v>
      </c>
      <c r="G2463" s="2">
        <v>2819</v>
      </c>
      <c r="H2463" s="2">
        <v>5</v>
      </c>
      <c r="I2463" s="2" t="s">
        <v>2100</v>
      </c>
      <c r="J2463" s="31">
        <v>42767</v>
      </c>
      <c r="K2463" s="31">
        <v>44347</v>
      </c>
      <c r="L2463" s="31">
        <v>44926</v>
      </c>
      <c r="M2463" s="2">
        <f t="shared" si="228"/>
        <v>580</v>
      </c>
      <c r="N2463" s="2">
        <f>IFERROR(VLOOKUP($G2463,'Breakdown Log'!$B$3:$E$940,2,FALSE),0)</f>
        <v>0</v>
      </c>
      <c r="O2463" s="2">
        <f>IFERROR(VLOOKUP($G2463,'Breakdown Log'!$B$3:$E$940,3,FALSE),0)</f>
        <v>0</v>
      </c>
      <c r="P2463" s="2">
        <f t="shared" si="229"/>
        <v>215</v>
      </c>
      <c r="Q2463" s="2">
        <f t="shared" si="230"/>
        <v>365</v>
      </c>
      <c r="R2463" s="38">
        <f t="shared" si="231"/>
        <v>1.6610958904109587</v>
      </c>
      <c r="S2463" s="76">
        <f t="shared" si="232"/>
        <v>2.82</v>
      </c>
      <c r="T2463" s="38">
        <f>2.82/365*N2463+'Breakdown Log'!$H$28*P2463</f>
        <v>0</v>
      </c>
      <c r="U2463" s="78">
        <f>2.82/365*O2463+'Breakdown Log'!$H$28*Q2463</f>
        <v>0</v>
      </c>
    </row>
    <row r="2464" spans="2:21" ht="14.4" customHeight="1" x14ac:dyDescent="0.4">
      <c r="B2464" s="30">
        <f t="shared" si="233"/>
        <v>2463</v>
      </c>
      <c r="C2464" s="2" t="s">
        <v>287</v>
      </c>
      <c r="D2464" s="2" t="s">
        <v>2096</v>
      </c>
      <c r="E2464" s="2">
        <v>988</v>
      </c>
      <c r="F2464" s="2" t="s">
        <v>2097</v>
      </c>
      <c r="G2464" s="2">
        <v>2820</v>
      </c>
      <c r="H2464" s="2">
        <v>6</v>
      </c>
      <c r="I2464" s="2" t="s">
        <v>2101</v>
      </c>
      <c r="J2464" s="31">
        <v>42751</v>
      </c>
      <c r="K2464" s="31">
        <v>44347</v>
      </c>
      <c r="L2464" s="31">
        <v>44926</v>
      </c>
      <c r="M2464" s="2">
        <f t="shared" si="228"/>
        <v>580</v>
      </c>
      <c r="N2464" s="2">
        <f>IFERROR(VLOOKUP($G2464,'Breakdown Log'!$B$3:$E$940,2,FALSE),0)</f>
        <v>215</v>
      </c>
      <c r="O2464" s="2">
        <f>IFERROR(VLOOKUP($G2464,'Breakdown Log'!$B$3:$E$940,3,FALSE),0)</f>
        <v>365</v>
      </c>
      <c r="P2464" s="2">
        <f t="shared" si="229"/>
        <v>0</v>
      </c>
      <c r="Q2464" s="2">
        <f t="shared" si="230"/>
        <v>0</v>
      </c>
      <c r="R2464" s="38">
        <f t="shared" si="231"/>
        <v>1.6610958904109587</v>
      </c>
      <c r="S2464" s="76">
        <f t="shared" si="232"/>
        <v>2.82</v>
      </c>
      <c r="T2464" s="38">
        <f>2.82/365*N2464+'Breakdown Log'!$H$28*P2464</f>
        <v>1.6610958904109587</v>
      </c>
      <c r="U2464" s="78">
        <f>2.82/365*O2464+'Breakdown Log'!$H$28*Q2464</f>
        <v>2.82</v>
      </c>
    </row>
    <row r="2465" spans="2:21" ht="14.4" customHeight="1" x14ac:dyDescent="0.4">
      <c r="B2465" s="30">
        <f t="shared" si="233"/>
        <v>2464</v>
      </c>
      <c r="C2465" s="2" t="s">
        <v>287</v>
      </c>
      <c r="D2465" s="2" t="s">
        <v>2096</v>
      </c>
      <c r="E2465" s="2">
        <v>988</v>
      </c>
      <c r="F2465" s="2" t="s">
        <v>2097</v>
      </c>
      <c r="G2465" s="2">
        <v>2821</v>
      </c>
      <c r="H2465" s="2">
        <v>7</v>
      </c>
      <c r="I2465" s="2" t="s">
        <v>991</v>
      </c>
      <c r="J2465" s="31">
        <v>42933</v>
      </c>
      <c r="K2465" s="31">
        <v>44347</v>
      </c>
      <c r="L2465" s="31">
        <v>44926</v>
      </c>
      <c r="M2465" s="2">
        <f t="shared" si="228"/>
        <v>580</v>
      </c>
      <c r="N2465" s="2">
        <f>IFERROR(VLOOKUP($G2465,'Breakdown Log'!$B$3:$E$940,2,FALSE),0)</f>
        <v>104</v>
      </c>
      <c r="O2465" s="2">
        <f>IFERROR(VLOOKUP($G2465,'Breakdown Log'!$B$3:$E$940,3,FALSE),0)</f>
        <v>0</v>
      </c>
      <c r="P2465" s="2">
        <f t="shared" si="229"/>
        <v>111</v>
      </c>
      <c r="Q2465" s="2">
        <f t="shared" si="230"/>
        <v>365</v>
      </c>
      <c r="R2465" s="38">
        <f t="shared" si="231"/>
        <v>1.6610958904109587</v>
      </c>
      <c r="S2465" s="76">
        <f t="shared" si="232"/>
        <v>2.82</v>
      </c>
      <c r="T2465" s="38">
        <f>2.82/365*N2465+'Breakdown Log'!$H$28*P2465</f>
        <v>0.80350684931506844</v>
      </c>
      <c r="U2465" s="78">
        <f>2.82/365*O2465+'Breakdown Log'!$H$28*Q2465</f>
        <v>0</v>
      </c>
    </row>
    <row r="2466" spans="2:21" ht="14.4" customHeight="1" x14ac:dyDescent="0.4">
      <c r="B2466" s="30">
        <f t="shared" si="233"/>
        <v>2465</v>
      </c>
      <c r="C2466" s="2" t="s">
        <v>287</v>
      </c>
      <c r="D2466" s="2" t="s">
        <v>2096</v>
      </c>
      <c r="E2466" s="2">
        <v>988</v>
      </c>
      <c r="F2466" s="2" t="s">
        <v>2097</v>
      </c>
      <c r="G2466" s="2">
        <v>2822</v>
      </c>
      <c r="H2466" s="2">
        <v>8</v>
      </c>
      <c r="I2466" s="2" t="s">
        <v>2102</v>
      </c>
      <c r="J2466" s="31">
        <v>42754</v>
      </c>
      <c r="K2466" s="31">
        <v>44347</v>
      </c>
      <c r="L2466" s="31">
        <v>44926</v>
      </c>
      <c r="M2466" s="2">
        <f t="shared" si="228"/>
        <v>580</v>
      </c>
      <c r="N2466" s="2">
        <f>IFERROR(VLOOKUP($G2466,'Breakdown Log'!$B$3:$E$940,2,FALSE),0)</f>
        <v>0</v>
      </c>
      <c r="O2466" s="2">
        <f>IFERROR(VLOOKUP($G2466,'Breakdown Log'!$B$3:$E$940,3,FALSE),0)</f>
        <v>0</v>
      </c>
      <c r="P2466" s="2">
        <f t="shared" si="229"/>
        <v>215</v>
      </c>
      <c r="Q2466" s="2">
        <f t="shared" si="230"/>
        <v>365</v>
      </c>
      <c r="R2466" s="38">
        <f t="shared" si="231"/>
        <v>1.6610958904109587</v>
      </c>
      <c r="S2466" s="76">
        <f t="shared" si="232"/>
        <v>2.82</v>
      </c>
      <c r="T2466" s="38">
        <f>2.82/365*N2466+'Breakdown Log'!$H$28*P2466</f>
        <v>0</v>
      </c>
      <c r="U2466" s="78">
        <f>2.82/365*O2466+'Breakdown Log'!$H$28*Q2466</f>
        <v>0</v>
      </c>
    </row>
    <row r="2467" spans="2:21" ht="14.4" customHeight="1" x14ac:dyDescent="0.4">
      <c r="B2467" s="30">
        <f t="shared" si="233"/>
        <v>2466</v>
      </c>
      <c r="C2467" s="2" t="s">
        <v>287</v>
      </c>
      <c r="D2467" s="2" t="s">
        <v>2096</v>
      </c>
      <c r="E2467" s="2">
        <v>988</v>
      </c>
      <c r="F2467" s="2" t="s">
        <v>2097</v>
      </c>
      <c r="G2467" s="2">
        <v>2823</v>
      </c>
      <c r="H2467" s="2">
        <v>9</v>
      </c>
      <c r="I2467" s="2" t="s">
        <v>2103</v>
      </c>
      <c r="J2467" s="31">
        <v>42754</v>
      </c>
      <c r="K2467" s="31">
        <v>44347</v>
      </c>
      <c r="L2467" s="31">
        <v>44926</v>
      </c>
      <c r="M2467" s="2">
        <f t="shared" si="228"/>
        <v>580</v>
      </c>
      <c r="N2467" s="2">
        <f>IFERROR(VLOOKUP($G2467,'Breakdown Log'!$B$3:$E$940,2,FALSE),0)</f>
        <v>0</v>
      </c>
      <c r="O2467" s="2">
        <f>IFERROR(VLOOKUP($G2467,'Breakdown Log'!$B$3:$E$940,3,FALSE),0)</f>
        <v>17</v>
      </c>
      <c r="P2467" s="2">
        <f t="shared" si="229"/>
        <v>215</v>
      </c>
      <c r="Q2467" s="2">
        <f t="shared" si="230"/>
        <v>348</v>
      </c>
      <c r="R2467" s="38">
        <f t="shared" si="231"/>
        <v>1.6610958904109587</v>
      </c>
      <c r="S2467" s="76">
        <f t="shared" si="232"/>
        <v>2.82</v>
      </c>
      <c r="T2467" s="38">
        <f>2.82/365*N2467+'Breakdown Log'!$H$28*P2467</f>
        <v>0</v>
      </c>
      <c r="U2467" s="78">
        <f>2.82/365*O2467+'Breakdown Log'!$H$28*Q2467</f>
        <v>0.13134246575342465</v>
      </c>
    </row>
    <row r="2468" spans="2:21" ht="14.4" customHeight="1" x14ac:dyDescent="0.4">
      <c r="B2468" s="30">
        <f t="shared" si="233"/>
        <v>2467</v>
      </c>
      <c r="C2468" s="2" t="s">
        <v>287</v>
      </c>
      <c r="D2468" s="2" t="s">
        <v>2096</v>
      </c>
      <c r="E2468" s="2">
        <v>988</v>
      </c>
      <c r="F2468" s="2" t="s">
        <v>2097</v>
      </c>
      <c r="G2468" s="2">
        <v>2824</v>
      </c>
      <c r="H2468" s="2">
        <v>10</v>
      </c>
      <c r="I2468" s="2" t="s">
        <v>1855</v>
      </c>
      <c r="J2468" s="31">
        <v>42751</v>
      </c>
      <c r="K2468" s="31">
        <v>44347</v>
      </c>
      <c r="L2468" s="31">
        <v>44926</v>
      </c>
      <c r="M2468" s="2">
        <f t="shared" si="228"/>
        <v>580</v>
      </c>
      <c r="N2468" s="2">
        <f>IFERROR(VLOOKUP($G2468,'Breakdown Log'!$B$3:$E$940,2,FALSE),0)</f>
        <v>0</v>
      </c>
      <c r="O2468" s="2">
        <f>IFERROR(VLOOKUP($G2468,'Breakdown Log'!$B$3:$E$940,3,FALSE),0)</f>
        <v>23</v>
      </c>
      <c r="P2468" s="2">
        <f t="shared" si="229"/>
        <v>215</v>
      </c>
      <c r="Q2468" s="2">
        <f t="shared" si="230"/>
        <v>342</v>
      </c>
      <c r="R2468" s="38">
        <f t="shared" si="231"/>
        <v>1.6610958904109587</v>
      </c>
      <c r="S2468" s="76">
        <f t="shared" si="232"/>
        <v>2.82</v>
      </c>
      <c r="T2468" s="38">
        <f>2.82/365*N2468+'Breakdown Log'!$H$28*P2468</f>
        <v>0</v>
      </c>
      <c r="U2468" s="78">
        <f>2.82/365*O2468+'Breakdown Log'!$H$28*Q2468</f>
        <v>0.17769863013698628</v>
      </c>
    </row>
    <row r="2469" spans="2:21" ht="14.4" customHeight="1" x14ac:dyDescent="0.4">
      <c r="B2469" s="30">
        <f t="shared" si="233"/>
        <v>2468</v>
      </c>
      <c r="C2469" s="2" t="s">
        <v>287</v>
      </c>
      <c r="D2469" s="2" t="s">
        <v>2096</v>
      </c>
      <c r="E2469" s="2">
        <v>988</v>
      </c>
      <c r="F2469" s="2" t="s">
        <v>2097</v>
      </c>
      <c r="G2469" s="2">
        <v>2825</v>
      </c>
      <c r="H2469" s="2">
        <v>11</v>
      </c>
      <c r="I2469" s="2" t="s">
        <v>2104</v>
      </c>
      <c r="J2469" s="31">
        <v>42751</v>
      </c>
      <c r="K2469" s="31">
        <v>44347</v>
      </c>
      <c r="L2469" s="31">
        <v>44926</v>
      </c>
      <c r="M2469" s="2">
        <f t="shared" si="228"/>
        <v>580</v>
      </c>
      <c r="N2469" s="2">
        <f>IFERROR(VLOOKUP($G2469,'Breakdown Log'!$B$3:$E$940,2,FALSE),0)</f>
        <v>0</v>
      </c>
      <c r="O2469" s="2">
        <f>IFERROR(VLOOKUP($G2469,'Breakdown Log'!$B$3:$E$940,3,FALSE),0)</f>
        <v>0</v>
      </c>
      <c r="P2469" s="2">
        <f t="shared" si="229"/>
        <v>215</v>
      </c>
      <c r="Q2469" s="2">
        <f t="shared" si="230"/>
        <v>365</v>
      </c>
      <c r="R2469" s="38">
        <f t="shared" si="231"/>
        <v>1.6610958904109587</v>
      </c>
      <c r="S2469" s="76">
        <f t="shared" si="232"/>
        <v>2.82</v>
      </c>
      <c r="T2469" s="38">
        <f>2.82/365*N2469+'Breakdown Log'!$H$28*P2469</f>
        <v>0</v>
      </c>
      <c r="U2469" s="78">
        <f>2.82/365*O2469+'Breakdown Log'!$H$28*Q2469</f>
        <v>0</v>
      </c>
    </row>
    <row r="2470" spans="2:21" ht="14.4" customHeight="1" x14ac:dyDescent="0.4">
      <c r="B2470" s="30">
        <f t="shared" si="233"/>
        <v>2469</v>
      </c>
      <c r="C2470" s="2" t="s">
        <v>287</v>
      </c>
      <c r="D2470" s="2" t="s">
        <v>2096</v>
      </c>
      <c r="E2470" s="2">
        <v>988</v>
      </c>
      <c r="F2470" s="2" t="s">
        <v>2097</v>
      </c>
      <c r="G2470" s="2">
        <v>2826</v>
      </c>
      <c r="H2470" s="2">
        <v>12</v>
      </c>
      <c r="I2470" s="2" t="s">
        <v>2105</v>
      </c>
      <c r="J2470" s="31">
        <v>42751</v>
      </c>
      <c r="K2470" s="31">
        <v>44347</v>
      </c>
      <c r="L2470" s="31">
        <v>44926</v>
      </c>
      <c r="M2470" s="2">
        <f t="shared" si="228"/>
        <v>580</v>
      </c>
      <c r="N2470" s="2">
        <f>IFERROR(VLOOKUP($G2470,'Breakdown Log'!$B$3:$E$940,2,FALSE),0)</f>
        <v>0</v>
      </c>
      <c r="O2470" s="2">
        <f>IFERROR(VLOOKUP($G2470,'Breakdown Log'!$B$3:$E$940,3,FALSE),0)</f>
        <v>0</v>
      </c>
      <c r="P2470" s="2">
        <f t="shared" si="229"/>
        <v>215</v>
      </c>
      <c r="Q2470" s="2">
        <f t="shared" si="230"/>
        <v>365</v>
      </c>
      <c r="R2470" s="38">
        <f t="shared" si="231"/>
        <v>1.6610958904109587</v>
      </c>
      <c r="S2470" s="76">
        <f t="shared" si="232"/>
        <v>2.82</v>
      </c>
      <c r="T2470" s="38">
        <f>2.82/365*N2470+'Breakdown Log'!$H$28*P2470</f>
        <v>0</v>
      </c>
      <c r="U2470" s="78">
        <f>2.82/365*O2470+'Breakdown Log'!$H$28*Q2470</f>
        <v>0</v>
      </c>
    </row>
    <row r="2471" spans="2:21" ht="14.4" customHeight="1" x14ac:dyDescent="0.4">
      <c r="B2471" s="30">
        <f t="shared" si="233"/>
        <v>2470</v>
      </c>
      <c r="C2471" s="2" t="s">
        <v>287</v>
      </c>
      <c r="D2471" s="2" t="s">
        <v>2096</v>
      </c>
      <c r="E2471" s="2">
        <v>988</v>
      </c>
      <c r="F2471" s="2" t="s">
        <v>2097</v>
      </c>
      <c r="G2471" s="2">
        <v>2827</v>
      </c>
      <c r="H2471" s="2">
        <v>13</v>
      </c>
      <c r="I2471" s="2" t="s">
        <v>2106</v>
      </c>
      <c r="J2471" s="31">
        <v>42751</v>
      </c>
      <c r="K2471" s="31">
        <v>44347</v>
      </c>
      <c r="L2471" s="31">
        <v>44926</v>
      </c>
      <c r="M2471" s="2">
        <f t="shared" si="228"/>
        <v>580</v>
      </c>
      <c r="N2471" s="2">
        <f>IFERROR(VLOOKUP($G2471,'Breakdown Log'!$B$3:$E$940,2,FALSE),0)</f>
        <v>215</v>
      </c>
      <c r="O2471" s="2">
        <f>IFERROR(VLOOKUP($G2471,'Breakdown Log'!$B$3:$E$940,3,FALSE),0)</f>
        <v>365</v>
      </c>
      <c r="P2471" s="2">
        <f t="shared" si="229"/>
        <v>0</v>
      </c>
      <c r="Q2471" s="2">
        <f t="shared" si="230"/>
        <v>0</v>
      </c>
      <c r="R2471" s="38">
        <f t="shared" si="231"/>
        <v>1.6610958904109587</v>
      </c>
      <c r="S2471" s="76">
        <f t="shared" si="232"/>
        <v>2.82</v>
      </c>
      <c r="T2471" s="38">
        <f>2.82/365*N2471+'Breakdown Log'!$H$28*P2471</f>
        <v>1.6610958904109587</v>
      </c>
      <c r="U2471" s="78">
        <f>2.82/365*O2471+'Breakdown Log'!$H$28*Q2471</f>
        <v>2.82</v>
      </c>
    </row>
    <row r="2472" spans="2:21" ht="14.4" customHeight="1" x14ac:dyDescent="0.4">
      <c r="B2472" s="30">
        <f t="shared" si="233"/>
        <v>2471</v>
      </c>
      <c r="C2472" s="2" t="s">
        <v>518</v>
      </c>
      <c r="D2472" s="2" t="s">
        <v>2023</v>
      </c>
      <c r="E2472" s="2">
        <v>1128</v>
      </c>
      <c r="F2472" s="2" t="s">
        <v>2024</v>
      </c>
      <c r="G2472" s="2">
        <v>2828</v>
      </c>
      <c r="H2472" s="2">
        <v>12</v>
      </c>
      <c r="I2472" s="2" t="s">
        <v>2107</v>
      </c>
      <c r="J2472" s="31">
        <v>42745</v>
      </c>
      <c r="K2472" s="31">
        <v>44347</v>
      </c>
      <c r="L2472" s="31">
        <v>44926</v>
      </c>
      <c r="M2472" s="2">
        <f t="shared" si="228"/>
        <v>580</v>
      </c>
      <c r="N2472" s="2">
        <f>IFERROR(VLOOKUP($G2472,'Breakdown Log'!$B$3:$E$940,2,FALSE),0)</f>
        <v>273</v>
      </c>
      <c r="O2472" s="2">
        <f>IFERROR(VLOOKUP($G2472,'Breakdown Log'!$B$3:$E$940,3,FALSE),0)</f>
        <v>2</v>
      </c>
      <c r="P2472" s="2">
        <f t="shared" si="229"/>
        <v>-58</v>
      </c>
      <c r="Q2472" s="2">
        <f t="shared" si="230"/>
        <v>363</v>
      </c>
      <c r="R2472" s="38">
        <f t="shared" si="231"/>
        <v>1.6610958904109587</v>
      </c>
      <c r="S2472" s="76">
        <f t="shared" si="232"/>
        <v>2.82</v>
      </c>
      <c r="T2472" s="38">
        <f>2.82/365*N2472+'Breakdown Log'!$H$28*P2472</f>
        <v>2.1092054794520547</v>
      </c>
      <c r="U2472" s="78">
        <f>2.82/365*O2472+'Breakdown Log'!$H$28*Q2472</f>
        <v>1.5452054794520546E-2</v>
      </c>
    </row>
    <row r="2473" spans="2:21" ht="14.4" customHeight="1" x14ac:dyDescent="0.4">
      <c r="B2473" s="30">
        <f t="shared" si="233"/>
        <v>2472</v>
      </c>
      <c r="C2473" s="2" t="s">
        <v>518</v>
      </c>
      <c r="D2473" s="2" t="s">
        <v>2023</v>
      </c>
      <c r="E2473" s="2">
        <v>1128</v>
      </c>
      <c r="F2473" s="2" t="s">
        <v>2024</v>
      </c>
      <c r="G2473" s="2">
        <v>2829</v>
      </c>
      <c r="H2473" s="2">
        <v>13</v>
      </c>
      <c r="I2473" s="2" t="s">
        <v>1396</v>
      </c>
      <c r="J2473" s="31">
        <v>42755</v>
      </c>
      <c r="K2473" s="31">
        <v>44347</v>
      </c>
      <c r="L2473" s="31">
        <v>44926</v>
      </c>
      <c r="M2473" s="2">
        <f t="shared" si="228"/>
        <v>580</v>
      </c>
      <c r="N2473" s="2">
        <f>IFERROR(VLOOKUP($G2473,'Breakdown Log'!$B$3:$E$940,2,FALSE),0)</f>
        <v>0</v>
      </c>
      <c r="O2473" s="2">
        <f>IFERROR(VLOOKUP($G2473,'Breakdown Log'!$B$3:$E$940,3,FALSE),0)</f>
        <v>0</v>
      </c>
      <c r="P2473" s="2">
        <f t="shared" si="229"/>
        <v>215</v>
      </c>
      <c r="Q2473" s="2">
        <f t="shared" si="230"/>
        <v>365</v>
      </c>
      <c r="R2473" s="38">
        <f t="shared" si="231"/>
        <v>1.6610958904109587</v>
      </c>
      <c r="S2473" s="76">
        <f t="shared" si="232"/>
        <v>2.82</v>
      </c>
      <c r="T2473" s="38">
        <f>2.82/365*N2473+'Breakdown Log'!$H$28*P2473</f>
        <v>0</v>
      </c>
      <c r="U2473" s="78">
        <f>2.82/365*O2473+'Breakdown Log'!$H$28*Q2473</f>
        <v>0</v>
      </c>
    </row>
    <row r="2474" spans="2:21" ht="14.4" customHeight="1" x14ac:dyDescent="0.4">
      <c r="B2474" s="30">
        <f t="shared" si="233"/>
        <v>2473</v>
      </c>
      <c r="C2474" s="2" t="s">
        <v>518</v>
      </c>
      <c r="D2474" s="2" t="s">
        <v>2023</v>
      </c>
      <c r="E2474" s="2">
        <v>1128</v>
      </c>
      <c r="F2474" s="2" t="s">
        <v>2024</v>
      </c>
      <c r="G2474" s="2">
        <v>2830</v>
      </c>
      <c r="H2474" s="2">
        <v>14</v>
      </c>
      <c r="I2474" s="2" t="s">
        <v>2108</v>
      </c>
      <c r="J2474" s="31">
        <v>42754</v>
      </c>
      <c r="K2474" s="31">
        <v>44347</v>
      </c>
      <c r="L2474" s="31">
        <v>44926</v>
      </c>
      <c r="M2474" s="2">
        <f t="shared" si="228"/>
        <v>580</v>
      </c>
      <c r="N2474" s="2">
        <f>IFERROR(VLOOKUP($G2474,'Breakdown Log'!$B$3:$E$940,2,FALSE),0)</f>
        <v>0</v>
      </c>
      <c r="O2474" s="2">
        <f>IFERROR(VLOOKUP($G2474,'Breakdown Log'!$B$3:$E$940,3,FALSE),0)</f>
        <v>0</v>
      </c>
      <c r="P2474" s="2">
        <f t="shared" si="229"/>
        <v>215</v>
      </c>
      <c r="Q2474" s="2">
        <f t="shared" si="230"/>
        <v>365</v>
      </c>
      <c r="R2474" s="38">
        <f t="shared" si="231"/>
        <v>1.6610958904109587</v>
      </c>
      <c r="S2474" s="76">
        <f t="shared" si="232"/>
        <v>2.82</v>
      </c>
      <c r="T2474" s="38">
        <f>2.82/365*N2474+'Breakdown Log'!$H$28*P2474</f>
        <v>0</v>
      </c>
      <c r="U2474" s="78">
        <f>2.82/365*O2474+'Breakdown Log'!$H$28*Q2474</f>
        <v>0</v>
      </c>
    </row>
    <row r="2475" spans="2:21" ht="14.4" customHeight="1" x14ac:dyDescent="0.4">
      <c r="B2475" s="30">
        <f t="shared" si="233"/>
        <v>2474</v>
      </c>
      <c r="C2475" s="2" t="s">
        <v>518</v>
      </c>
      <c r="D2475" s="2" t="s">
        <v>2023</v>
      </c>
      <c r="E2475" s="2">
        <v>1128</v>
      </c>
      <c r="F2475" s="2" t="s">
        <v>2024</v>
      </c>
      <c r="G2475" s="2">
        <v>2831</v>
      </c>
      <c r="H2475" s="2">
        <v>15</v>
      </c>
      <c r="I2475" s="2" t="s">
        <v>2109</v>
      </c>
      <c r="J2475" s="31">
        <v>42736</v>
      </c>
      <c r="K2475" s="31">
        <v>44347</v>
      </c>
      <c r="L2475" s="31">
        <v>44926</v>
      </c>
      <c r="M2475" s="2">
        <f t="shared" si="228"/>
        <v>580</v>
      </c>
      <c r="N2475" s="2">
        <f>IFERROR(VLOOKUP($G2475,'Breakdown Log'!$B$3:$E$940,2,FALSE),0)</f>
        <v>0</v>
      </c>
      <c r="O2475" s="2">
        <f>IFERROR(VLOOKUP($G2475,'Breakdown Log'!$B$3:$E$940,3,FALSE),0)</f>
        <v>0</v>
      </c>
      <c r="P2475" s="2">
        <f t="shared" si="229"/>
        <v>215</v>
      </c>
      <c r="Q2475" s="2">
        <f t="shared" si="230"/>
        <v>365</v>
      </c>
      <c r="R2475" s="38">
        <f t="shared" si="231"/>
        <v>1.6610958904109587</v>
      </c>
      <c r="S2475" s="76">
        <f t="shared" si="232"/>
        <v>2.82</v>
      </c>
      <c r="T2475" s="38">
        <f>2.82/365*N2475+'Breakdown Log'!$H$28*P2475</f>
        <v>0</v>
      </c>
      <c r="U2475" s="78">
        <f>2.82/365*O2475+'Breakdown Log'!$H$28*Q2475</f>
        <v>0</v>
      </c>
    </row>
    <row r="2476" spans="2:21" ht="14.4" customHeight="1" x14ac:dyDescent="0.4">
      <c r="B2476" s="30">
        <f t="shared" si="233"/>
        <v>2475</v>
      </c>
      <c r="C2476" s="2" t="s">
        <v>518</v>
      </c>
      <c r="D2476" s="2" t="s">
        <v>2023</v>
      </c>
      <c r="E2476" s="2">
        <v>1128</v>
      </c>
      <c r="F2476" s="2" t="s">
        <v>2024</v>
      </c>
      <c r="G2476" s="2">
        <v>2832</v>
      </c>
      <c r="H2476" s="2">
        <v>16</v>
      </c>
      <c r="I2476" s="2" t="s">
        <v>2110</v>
      </c>
      <c r="J2476" s="31">
        <v>42754</v>
      </c>
      <c r="K2476" s="31">
        <v>44347</v>
      </c>
      <c r="L2476" s="31">
        <v>44926</v>
      </c>
      <c r="M2476" s="2">
        <f t="shared" si="228"/>
        <v>580</v>
      </c>
      <c r="N2476" s="2">
        <f>IFERROR(VLOOKUP($G2476,'Breakdown Log'!$B$3:$E$940,2,FALSE),0)</f>
        <v>0</v>
      </c>
      <c r="O2476" s="2">
        <f>IFERROR(VLOOKUP($G2476,'Breakdown Log'!$B$3:$E$940,3,FALSE),0)</f>
        <v>0</v>
      </c>
      <c r="P2476" s="2">
        <f t="shared" si="229"/>
        <v>215</v>
      </c>
      <c r="Q2476" s="2">
        <f t="shared" si="230"/>
        <v>365</v>
      </c>
      <c r="R2476" s="38">
        <f t="shared" si="231"/>
        <v>1.6610958904109587</v>
      </c>
      <c r="S2476" s="76">
        <f t="shared" si="232"/>
        <v>2.82</v>
      </c>
      <c r="T2476" s="38">
        <f>2.82/365*N2476+'Breakdown Log'!$H$28*P2476</f>
        <v>0</v>
      </c>
      <c r="U2476" s="78">
        <f>2.82/365*O2476+'Breakdown Log'!$H$28*Q2476</f>
        <v>0</v>
      </c>
    </row>
    <row r="2477" spans="2:21" ht="14.4" customHeight="1" x14ac:dyDescent="0.4">
      <c r="B2477" s="30">
        <f t="shared" si="233"/>
        <v>2476</v>
      </c>
      <c r="C2477" s="2" t="s">
        <v>518</v>
      </c>
      <c r="D2477" s="2" t="s">
        <v>2023</v>
      </c>
      <c r="E2477" s="2">
        <v>1128</v>
      </c>
      <c r="F2477" s="2" t="s">
        <v>2024</v>
      </c>
      <c r="G2477" s="2">
        <v>2833</v>
      </c>
      <c r="H2477" s="2">
        <v>17</v>
      </c>
      <c r="I2477" s="2" t="s">
        <v>2111</v>
      </c>
      <c r="J2477" s="31">
        <v>42729</v>
      </c>
      <c r="K2477" s="31">
        <v>44347</v>
      </c>
      <c r="L2477" s="31">
        <v>44926</v>
      </c>
      <c r="M2477" s="2">
        <f t="shared" si="228"/>
        <v>580</v>
      </c>
      <c r="N2477" s="2">
        <f>IFERROR(VLOOKUP($G2477,'Breakdown Log'!$B$3:$E$940,2,FALSE),0)</f>
        <v>274</v>
      </c>
      <c r="O2477" s="2">
        <f>IFERROR(VLOOKUP($G2477,'Breakdown Log'!$B$3:$E$940,3,FALSE),0)</f>
        <v>22</v>
      </c>
      <c r="P2477" s="2">
        <f t="shared" si="229"/>
        <v>-59</v>
      </c>
      <c r="Q2477" s="2">
        <f t="shared" si="230"/>
        <v>343</v>
      </c>
      <c r="R2477" s="38">
        <f t="shared" si="231"/>
        <v>1.6610958904109587</v>
      </c>
      <c r="S2477" s="76">
        <f t="shared" si="232"/>
        <v>2.82</v>
      </c>
      <c r="T2477" s="38">
        <f>2.82/365*N2477+'Breakdown Log'!$H$28*P2477</f>
        <v>2.1169315068493146</v>
      </c>
      <c r="U2477" s="78">
        <f>2.82/365*O2477+'Breakdown Log'!$H$28*Q2477</f>
        <v>0.169972602739726</v>
      </c>
    </row>
    <row r="2478" spans="2:21" ht="14.4" customHeight="1" x14ac:dyDescent="0.4">
      <c r="B2478" s="30">
        <f t="shared" si="233"/>
        <v>2477</v>
      </c>
      <c r="C2478" s="2" t="s">
        <v>518</v>
      </c>
      <c r="D2478" s="2" t="s">
        <v>2023</v>
      </c>
      <c r="E2478" s="2">
        <v>1128</v>
      </c>
      <c r="F2478" s="2" t="s">
        <v>2024</v>
      </c>
      <c r="G2478" s="2">
        <v>2834</v>
      </c>
      <c r="H2478" s="2">
        <v>18</v>
      </c>
      <c r="I2478" s="2" t="s">
        <v>2112</v>
      </c>
      <c r="J2478" s="31">
        <v>42754</v>
      </c>
      <c r="K2478" s="31">
        <v>44347</v>
      </c>
      <c r="L2478" s="31">
        <v>44926</v>
      </c>
      <c r="M2478" s="2">
        <f t="shared" si="228"/>
        <v>580</v>
      </c>
      <c r="N2478" s="2">
        <f>IFERROR(VLOOKUP($G2478,'Breakdown Log'!$B$3:$E$940,2,FALSE),0)</f>
        <v>0</v>
      </c>
      <c r="O2478" s="2">
        <f>IFERROR(VLOOKUP($G2478,'Breakdown Log'!$B$3:$E$940,3,FALSE),0)</f>
        <v>0</v>
      </c>
      <c r="P2478" s="2">
        <f t="shared" si="229"/>
        <v>215</v>
      </c>
      <c r="Q2478" s="2">
        <f t="shared" si="230"/>
        <v>365</v>
      </c>
      <c r="R2478" s="38">
        <f t="shared" si="231"/>
        <v>1.6610958904109587</v>
      </c>
      <c r="S2478" s="76">
        <f t="shared" si="232"/>
        <v>2.82</v>
      </c>
      <c r="T2478" s="38">
        <f>2.82/365*N2478+'Breakdown Log'!$H$28*P2478</f>
        <v>0</v>
      </c>
      <c r="U2478" s="78">
        <f>2.82/365*O2478+'Breakdown Log'!$H$28*Q2478</f>
        <v>0</v>
      </c>
    </row>
    <row r="2479" spans="2:21" ht="14.4" customHeight="1" x14ac:dyDescent="0.4">
      <c r="B2479" s="30">
        <f t="shared" si="233"/>
        <v>2478</v>
      </c>
      <c r="C2479" s="2" t="s">
        <v>518</v>
      </c>
      <c r="D2479" s="2" t="s">
        <v>2023</v>
      </c>
      <c r="E2479" s="2">
        <v>1128</v>
      </c>
      <c r="F2479" s="2" t="s">
        <v>2024</v>
      </c>
      <c r="G2479" s="2">
        <v>2835</v>
      </c>
      <c r="H2479" s="2">
        <v>19</v>
      </c>
      <c r="I2479" s="2" t="s">
        <v>2113</v>
      </c>
      <c r="J2479" s="31">
        <v>42754</v>
      </c>
      <c r="K2479" s="31">
        <v>44347</v>
      </c>
      <c r="L2479" s="31">
        <v>44926</v>
      </c>
      <c r="M2479" s="2">
        <f t="shared" si="228"/>
        <v>580</v>
      </c>
      <c r="N2479" s="2">
        <f>IFERROR(VLOOKUP($G2479,'Breakdown Log'!$B$3:$E$940,2,FALSE),0)</f>
        <v>0</v>
      </c>
      <c r="O2479" s="2">
        <f>IFERROR(VLOOKUP($G2479,'Breakdown Log'!$B$3:$E$940,3,FALSE),0)</f>
        <v>0</v>
      </c>
      <c r="P2479" s="2">
        <f t="shared" si="229"/>
        <v>215</v>
      </c>
      <c r="Q2479" s="2">
        <f t="shared" si="230"/>
        <v>365</v>
      </c>
      <c r="R2479" s="38">
        <f t="shared" si="231"/>
        <v>1.6610958904109587</v>
      </c>
      <c r="S2479" s="76">
        <f t="shared" si="232"/>
        <v>2.82</v>
      </c>
      <c r="T2479" s="38">
        <f>2.82/365*N2479+'Breakdown Log'!$H$28*P2479</f>
        <v>0</v>
      </c>
      <c r="U2479" s="78">
        <f>2.82/365*O2479+'Breakdown Log'!$H$28*Q2479</f>
        <v>0</v>
      </c>
    </row>
    <row r="2480" spans="2:21" ht="14.4" customHeight="1" x14ac:dyDescent="0.4">
      <c r="B2480" s="30">
        <f t="shared" si="233"/>
        <v>2479</v>
      </c>
      <c r="C2480" s="2" t="s">
        <v>493</v>
      </c>
      <c r="D2480" s="2" t="s">
        <v>2114</v>
      </c>
      <c r="E2480" s="2">
        <v>1136</v>
      </c>
      <c r="F2480" s="2" t="s">
        <v>2115</v>
      </c>
      <c r="G2480" s="2">
        <v>2836</v>
      </c>
      <c r="H2480" s="2">
        <v>1</v>
      </c>
      <c r="I2480" s="2" t="s">
        <v>2116</v>
      </c>
      <c r="J2480" s="31">
        <v>42747</v>
      </c>
      <c r="K2480" s="31">
        <v>44347</v>
      </c>
      <c r="L2480" s="31">
        <v>44926</v>
      </c>
      <c r="M2480" s="2">
        <f t="shared" si="228"/>
        <v>580</v>
      </c>
      <c r="N2480" s="2">
        <f>IFERROR(VLOOKUP($G2480,'Breakdown Log'!$B$3:$E$940,2,FALSE),0)</f>
        <v>156</v>
      </c>
      <c r="O2480" s="2">
        <f>IFERROR(VLOOKUP($G2480,'Breakdown Log'!$B$3:$E$940,3,FALSE),0)</f>
        <v>18</v>
      </c>
      <c r="P2480" s="2">
        <f t="shared" si="229"/>
        <v>59</v>
      </c>
      <c r="Q2480" s="2">
        <f t="shared" si="230"/>
        <v>347</v>
      </c>
      <c r="R2480" s="38">
        <f t="shared" si="231"/>
        <v>1.6610958904109587</v>
      </c>
      <c r="S2480" s="76">
        <f t="shared" si="232"/>
        <v>2.82</v>
      </c>
      <c r="T2480" s="38">
        <f>2.82/365*N2480+'Breakdown Log'!$H$28*P2480</f>
        <v>1.2052602739726026</v>
      </c>
      <c r="U2480" s="78">
        <f>2.82/365*O2480+'Breakdown Log'!$H$28*Q2480</f>
        <v>0.13906849315068492</v>
      </c>
    </row>
    <row r="2481" spans="2:21" ht="14.4" customHeight="1" x14ac:dyDescent="0.4">
      <c r="B2481" s="30">
        <f t="shared" si="233"/>
        <v>2480</v>
      </c>
      <c r="C2481" s="2" t="s">
        <v>493</v>
      </c>
      <c r="D2481" s="2" t="s">
        <v>2114</v>
      </c>
      <c r="E2481" s="2">
        <v>1136</v>
      </c>
      <c r="F2481" s="2" t="s">
        <v>2115</v>
      </c>
      <c r="G2481" s="2">
        <v>2837</v>
      </c>
      <c r="H2481" s="2">
        <v>2</v>
      </c>
      <c r="I2481" s="2" t="s">
        <v>2117</v>
      </c>
      <c r="J2481" s="31">
        <v>42746</v>
      </c>
      <c r="K2481" s="31">
        <v>44347</v>
      </c>
      <c r="L2481" s="31">
        <v>44926</v>
      </c>
      <c r="M2481" s="2">
        <f t="shared" si="228"/>
        <v>580</v>
      </c>
      <c r="N2481" s="2">
        <f>IFERROR(VLOOKUP($G2481,'Breakdown Log'!$B$3:$E$940,2,FALSE),0)</f>
        <v>0</v>
      </c>
      <c r="O2481" s="2">
        <f>IFERROR(VLOOKUP($G2481,'Breakdown Log'!$B$3:$E$940,3,FALSE),0)</f>
        <v>18</v>
      </c>
      <c r="P2481" s="2">
        <f t="shared" si="229"/>
        <v>215</v>
      </c>
      <c r="Q2481" s="2">
        <f t="shared" si="230"/>
        <v>347</v>
      </c>
      <c r="R2481" s="38">
        <f t="shared" si="231"/>
        <v>1.6610958904109587</v>
      </c>
      <c r="S2481" s="76">
        <f t="shared" si="232"/>
        <v>2.82</v>
      </c>
      <c r="T2481" s="38">
        <f>2.82/365*N2481+'Breakdown Log'!$H$28*P2481</f>
        <v>0</v>
      </c>
      <c r="U2481" s="78">
        <f>2.82/365*O2481+'Breakdown Log'!$H$28*Q2481</f>
        <v>0.13906849315068492</v>
      </c>
    </row>
    <row r="2482" spans="2:21" ht="14.4" customHeight="1" x14ac:dyDescent="0.4">
      <c r="B2482" s="30">
        <f t="shared" si="233"/>
        <v>2481</v>
      </c>
      <c r="C2482" s="2" t="s">
        <v>493</v>
      </c>
      <c r="D2482" s="2" t="s">
        <v>2114</v>
      </c>
      <c r="E2482" s="2">
        <v>1136</v>
      </c>
      <c r="F2482" s="2" t="s">
        <v>2115</v>
      </c>
      <c r="G2482" s="2">
        <v>2838</v>
      </c>
      <c r="H2482" s="2">
        <v>3</v>
      </c>
      <c r="I2482" s="2" t="s">
        <v>2118</v>
      </c>
      <c r="J2482" s="31">
        <v>42748</v>
      </c>
      <c r="K2482" s="31">
        <v>44347</v>
      </c>
      <c r="L2482" s="31">
        <v>44926</v>
      </c>
      <c r="M2482" s="2">
        <f t="shared" si="228"/>
        <v>580</v>
      </c>
      <c r="N2482" s="2">
        <f>IFERROR(VLOOKUP($G2482,'Breakdown Log'!$B$3:$E$940,2,FALSE),0)</f>
        <v>138</v>
      </c>
      <c r="O2482" s="2">
        <f>IFERROR(VLOOKUP($G2482,'Breakdown Log'!$B$3:$E$940,3,FALSE),0)</f>
        <v>19</v>
      </c>
      <c r="P2482" s="2">
        <f t="shared" si="229"/>
        <v>77</v>
      </c>
      <c r="Q2482" s="2">
        <f t="shared" si="230"/>
        <v>346</v>
      </c>
      <c r="R2482" s="38">
        <f t="shared" si="231"/>
        <v>1.6610958904109587</v>
      </c>
      <c r="S2482" s="76">
        <f t="shared" si="232"/>
        <v>2.82</v>
      </c>
      <c r="T2482" s="38">
        <f>2.82/365*N2482+'Breakdown Log'!$H$28*P2482</f>
        <v>1.0661917808219177</v>
      </c>
      <c r="U2482" s="78">
        <f>2.82/365*O2482+'Breakdown Log'!$H$28*Q2482</f>
        <v>0.1467945205479452</v>
      </c>
    </row>
    <row r="2483" spans="2:21" ht="14.4" customHeight="1" x14ac:dyDescent="0.4">
      <c r="B2483" s="30">
        <f t="shared" si="233"/>
        <v>2482</v>
      </c>
      <c r="C2483" s="2" t="s">
        <v>493</v>
      </c>
      <c r="D2483" s="2" t="s">
        <v>2114</v>
      </c>
      <c r="E2483" s="2">
        <v>1136</v>
      </c>
      <c r="F2483" s="2" t="s">
        <v>2115</v>
      </c>
      <c r="G2483" s="2">
        <v>2839</v>
      </c>
      <c r="H2483" s="2">
        <v>4</v>
      </c>
      <c r="I2483" s="2" t="s">
        <v>2119</v>
      </c>
      <c r="J2483" s="31">
        <v>42747</v>
      </c>
      <c r="K2483" s="31">
        <v>44347</v>
      </c>
      <c r="L2483" s="31">
        <v>44926</v>
      </c>
      <c r="M2483" s="2">
        <f t="shared" si="228"/>
        <v>580</v>
      </c>
      <c r="N2483" s="2">
        <f>IFERROR(VLOOKUP($G2483,'Breakdown Log'!$B$3:$E$940,2,FALSE),0)</f>
        <v>0</v>
      </c>
      <c r="O2483" s="2">
        <f>IFERROR(VLOOKUP($G2483,'Breakdown Log'!$B$3:$E$940,3,FALSE),0)</f>
        <v>0</v>
      </c>
      <c r="P2483" s="2">
        <f t="shared" si="229"/>
        <v>215</v>
      </c>
      <c r="Q2483" s="2">
        <f t="shared" si="230"/>
        <v>365</v>
      </c>
      <c r="R2483" s="38">
        <f t="shared" si="231"/>
        <v>1.6610958904109587</v>
      </c>
      <c r="S2483" s="76">
        <f t="shared" si="232"/>
        <v>2.82</v>
      </c>
      <c r="T2483" s="38">
        <f>2.82/365*N2483+'Breakdown Log'!$H$28*P2483</f>
        <v>0</v>
      </c>
      <c r="U2483" s="78">
        <f>2.82/365*O2483+'Breakdown Log'!$H$28*Q2483</f>
        <v>0</v>
      </c>
    </row>
    <row r="2484" spans="2:21" ht="14.4" customHeight="1" x14ac:dyDescent="0.4">
      <c r="B2484" s="30">
        <f t="shared" si="233"/>
        <v>2483</v>
      </c>
      <c r="C2484" s="2" t="s">
        <v>493</v>
      </c>
      <c r="D2484" s="2" t="s">
        <v>2114</v>
      </c>
      <c r="E2484" s="2">
        <v>1136</v>
      </c>
      <c r="F2484" s="2" t="s">
        <v>2115</v>
      </c>
      <c r="G2484" s="2">
        <v>2840</v>
      </c>
      <c r="H2484" s="2">
        <v>5</v>
      </c>
      <c r="I2484" s="2" t="s">
        <v>2120</v>
      </c>
      <c r="J2484" s="31">
        <v>42745</v>
      </c>
      <c r="K2484" s="31">
        <v>44347</v>
      </c>
      <c r="L2484" s="31">
        <v>44926</v>
      </c>
      <c r="M2484" s="2">
        <f t="shared" si="228"/>
        <v>580</v>
      </c>
      <c r="N2484" s="2">
        <f>IFERROR(VLOOKUP($G2484,'Breakdown Log'!$B$3:$E$940,2,FALSE),0)</f>
        <v>0</v>
      </c>
      <c r="O2484" s="2">
        <f>IFERROR(VLOOKUP($G2484,'Breakdown Log'!$B$3:$E$940,3,FALSE),0)</f>
        <v>12</v>
      </c>
      <c r="P2484" s="2">
        <f t="shared" si="229"/>
        <v>215</v>
      </c>
      <c r="Q2484" s="2">
        <f t="shared" si="230"/>
        <v>353</v>
      </c>
      <c r="R2484" s="38">
        <f t="shared" si="231"/>
        <v>1.6610958904109587</v>
      </c>
      <c r="S2484" s="76">
        <f t="shared" si="232"/>
        <v>2.82</v>
      </c>
      <c r="T2484" s="38">
        <f>2.82/365*N2484+'Breakdown Log'!$H$28*P2484</f>
        <v>0</v>
      </c>
      <c r="U2484" s="78">
        <f>2.82/365*O2484+'Breakdown Log'!$H$28*Q2484</f>
        <v>9.2712328767123278E-2</v>
      </c>
    </row>
    <row r="2485" spans="2:21" ht="14.4" customHeight="1" x14ac:dyDescent="0.4">
      <c r="B2485" s="30">
        <f t="shared" si="233"/>
        <v>2484</v>
      </c>
      <c r="C2485" s="2" t="s">
        <v>493</v>
      </c>
      <c r="D2485" s="2" t="s">
        <v>2114</v>
      </c>
      <c r="E2485" s="2">
        <v>1136</v>
      </c>
      <c r="F2485" s="2" t="s">
        <v>2115</v>
      </c>
      <c r="G2485" s="2">
        <v>2841</v>
      </c>
      <c r="H2485" s="2">
        <v>6</v>
      </c>
      <c r="I2485" s="2" t="s">
        <v>2121</v>
      </c>
      <c r="J2485" s="31">
        <v>42745</v>
      </c>
      <c r="K2485" s="31">
        <v>44347</v>
      </c>
      <c r="L2485" s="31">
        <v>44926</v>
      </c>
      <c r="M2485" s="2">
        <f t="shared" si="228"/>
        <v>580</v>
      </c>
      <c r="N2485" s="2">
        <f>IFERROR(VLOOKUP($G2485,'Breakdown Log'!$B$3:$E$940,2,FALSE),0)</f>
        <v>156</v>
      </c>
      <c r="O2485" s="2">
        <f>IFERROR(VLOOKUP($G2485,'Breakdown Log'!$B$3:$E$940,3,FALSE),0)</f>
        <v>0</v>
      </c>
      <c r="P2485" s="2">
        <f t="shared" si="229"/>
        <v>59</v>
      </c>
      <c r="Q2485" s="2">
        <f t="shared" si="230"/>
        <v>365</v>
      </c>
      <c r="R2485" s="38">
        <f t="shared" si="231"/>
        <v>1.6610958904109587</v>
      </c>
      <c r="S2485" s="76">
        <f t="shared" si="232"/>
        <v>2.82</v>
      </c>
      <c r="T2485" s="38">
        <f>2.82/365*N2485+'Breakdown Log'!$H$28*P2485</f>
        <v>1.2052602739726026</v>
      </c>
      <c r="U2485" s="78">
        <f>2.82/365*O2485+'Breakdown Log'!$H$28*Q2485</f>
        <v>0</v>
      </c>
    </row>
    <row r="2486" spans="2:21" ht="14.4" customHeight="1" x14ac:dyDescent="0.4">
      <c r="B2486" s="30">
        <f t="shared" si="233"/>
        <v>2485</v>
      </c>
      <c r="C2486" s="2" t="s">
        <v>493</v>
      </c>
      <c r="D2486" s="2" t="s">
        <v>2114</v>
      </c>
      <c r="E2486" s="2">
        <v>1136</v>
      </c>
      <c r="F2486" s="2" t="s">
        <v>2115</v>
      </c>
      <c r="G2486" s="2">
        <v>2842</v>
      </c>
      <c r="H2486" s="2">
        <v>7</v>
      </c>
      <c r="I2486" s="2" t="s">
        <v>2122</v>
      </c>
      <c r="J2486" s="31">
        <v>42745</v>
      </c>
      <c r="K2486" s="31">
        <v>44347</v>
      </c>
      <c r="L2486" s="31">
        <v>44926</v>
      </c>
      <c r="M2486" s="2">
        <f t="shared" si="228"/>
        <v>580</v>
      </c>
      <c r="N2486" s="2">
        <f>IFERROR(VLOOKUP($G2486,'Breakdown Log'!$B$3:$E$940,2,FALSE),0)</f>
        <v>0</v>
      </c>
      <c r="O2486" s="2">
        <f>IFERROR(VLOOKUP($G2486,'Breakdown Log'!$B$3:$E$940,3,FALSE),0)</f>
        <v>12</v>
      </c>
      <c r="P2486" s="2">
        <f t="shared" si="229"/>
        <v>215</v>
      </c>
      <c r="Q2486" s="2">
        <f t="shared" si="230"/>
        <v>353</v>
      </c>
      <c r="R2486" s="38">
        <f t="shared" si="231"/>
        <v>1.6610958904109587</v>
      </c>
      <c r="S2486" s="76">
        <f t="shared" si="232"/>
        <v>2.82</v>
      </c>
      <c r="T2486" s="38">
        <f>2.82/365*N2486+'Breakdown Log'!$H$28*P2486</f>
        <v>0</v>
      </c>
      <c r="U2486" s="78">
        <f>2.82/365*O2486+'Breakdown Log'!$H$28*Q2486</f>
        <v>9.2712328767123278E-2</v>
      </c>
    </row>
    <row r="2487" spans="2:21" ht="14.4" customHeight="1" x14ac:dyDescent="0.4">
      <c r="B2487" s="30">
        <f t="shared" si="233"/>
        <v>2486</v>
      </c>
      <c r="C2487" s="2" t="s">
        <v>493</v>
      </c>
      <c r="D2487" s="2" t="s">
        <v>2114</v>
      </c>
      <c r="E2487" s="2">
        <v>1136</v>
      </c>
      <c r="F2487" s="2" t="s">
        <v>2115</v>
      </c>
      <c r="G2487" s="2">
        <v>2843</v>
      </c>
      <c r="H2487" s="2">
        <v>8</v>
      </c>
      <c r="I2487" s="2" t="s">
        <v>1032</v>
      </c>
      <c r="J2487" s="31">
        <v>42746</v>
      </c>
      <c r="K2487" s="31">
        <v>44347</v>
      </c>
      <c r="L2487" s="31">
        <v>44926</v>
      </c>
      <c r="M2487" s="2">
        <f t="shared" si="228"/>
        <v>580</v>
      </c>
      <c r="N2487" s="2">
        <f>IFERROR(VLOOKUP($G2487,'Breakdown Log'!$B$3:$E$940,2,FALSE),0)</f>
        <v>0</v>
      </c>
      <c r="O2487" s="2">
        <f>IFERROR(VLOOKUP($G2487,'Breakdown Log'!$B$3:$E$940,3,FALSE),0)</f>
        <v>1</v>
      </c>
      <c r="P2487" s="2">
        <f t="shared" si="229"/>
        <v>215</v>
      </c>
      <c r="Q2487" s="2">
        <f t="shared" si="230"/>
        <v>364</v>
      </c>
      <c r="R2487" s="38">
        <f t="shared" si="231"/>
        <v>1.6610958904109587</v>
      </c>
      <c r="S2487" s="76">
        <f t="shared" si="232"/>
        <v>2.82</v>
      </c>
      <c r="T2487" s="38">
        <f>2.82/365*N2487+'Breakdown Log'!$H$28*P2487</f>
        <v>0</v>
      </c>
      <c r="U2487" s="78">
        <f>2.82/365*O2487+'Breakdown Log'!$H$28*Q2487</f>
        <v>7.7260273972602732E-3</v>
      </c>
    </row>
    <row r="2488" spans="2:21" ht="14.4" customHeight="1" x14ac:dyDescent="0.4">
      <c r="B2488" s="30">
        <f t="shared" si="233"/>
        <v>2487</v>
      </c>
      <c r="C2488" s="2" t="s">
        <v>493</v>
      </c>
      <c r="D2488" s="2" t="s">
        <v>2114</v>
      </c>
      <c r="E2488" s="2">
        <v>1136</v>
      </c>
      <c r="F2488" s="2" t="s">
        <v>2115</v>
      </c>
      <c r="G2488" s="2">
        <v>2844</v>
      </c>
      <c r="H2488" s="2">
        <v>9</v>
      </c>
      <c r="I2488" s="2" t="s">
        <v>2123</v>
      </c>
      <c r="J2488" s="31">
        <v>42755</v>
      </c>
      <c r="K2488" s="31">
        <v>44347</v>
      </c>
      <c r="L2488" s="31">
        <v>44926</v>
      </c>
      <c r="M2488" s="2">
        <f t="shared" si="228"/>
        <v>580</v>
      </c>
      <c r="N2488" s="2">
        <f>IFERROR(VLOOKUP($G2488,'Breakdown Log'!$B$3:$E$940,2,FALSE),0)</f>
        <v>0</v>
      </c>
      <c r="O2488" s="2">
        <f>IFERROR(VLOOKUP($G2488,'Breakdown Log'!$B$3:$E$940,3,FALSE),0)</f>
        <v>0</v>
      </c>
      <c r="P2488" s="2">
        <f t="shared" si="229"/>
        <v>215</v>
      </c>
      <c r="Q2488" s="2">
        <f t="shared" si="230"/>
        <v>365</v>
      </c>
      <c r="R2488" s="38">
        <f t="shared" si="231"/>
        <v>1.6610958904109587</v>
      </c>
      <c r="S2488" s="76">
        <f t="shared" si="232"/>
        <v>2.82</v>
      </c>
      <c r="T2488" s="38">
        <f>2.82/365*N2488+'Breakdown Log'!$H$28*P2488</f>
        <v>0</v>
      </c>
      <c r="U2488" s="78">
        <f>2.82/365*O2488+'Breakdown Log'!$H$28*Q2488</f>
        <v>0</v>
      </c>
    </row>
    <row r="2489" spans="2:21" ht="14.4" customHeight="1" x14ac:dyDescent="0.4">
      <c r="B2489" s="30">
        <f t="shared" si="233"/>
        <v>2488</v>
      </c>
      <c r="C2489" s="2" t="s">
        <v>493</v>
      </c>
      <c r="D2489" s="2" t="s">
        <v>2114</v>
      </c>
      <c r="E2489" s="2">
        <v>1136</v>
      </c>
      <c r="F2489" s="2" t="s">
        <v>2115</v>
      </c>
      <c r="G2489" s="2">
        <v>2845</v>
      </c>
      <c r="H2489" s="2">
        <v>10</v>
      </c>
      <c r="I2489" s="2" t="s">
        <v>554</v>
      </c>
      <c r="J2489" s="31">
        <v>42742</v>
      </c>
      <c r="K2489" s="31">
        <v>44347</v>
      </c>
      <c r="L2489" s="31">
        <v>44926</v>
      </c>
      <c r="M2489" s="2">
        <f t="shared" si="228"/>
        <v>580</v>
      </c>
      <c r="N2489" s="2">
        <f>IFERROR(VLOOKUP($G2489,'Breakdown Log'!$B$3:$E$940,2,FALSE),0)</f>
        <v>0</v>
      </c>
      <c r="O2489" s="2">
        <f>IFERROR(VLOOKUP($G2489,'Breakdown Log'!$B$3:$E$940,3,FALSE),0)</f>
        <v>12</v>
      </c>
      <c r="P2489" s="2">
        <f t="shared" si="229"/>
        <v>215</v>
      </c>
      <c r="Q2489" s="2">
        <f t="shared" si="230"/>
        <v>353</v>
      </c>
      <c r="R2489" s="38">
        <f t="shared" si="231"/>
        <v>1.6610958904109587</v>
      </c>
      <c r="S2489" s="76">
        <f t="shared" si="232"/>
        <v>2.82</v>
      </c>
      <c r="T2489" s="38">
        <f>2.82/365*N2489+'Breakdown Log'!$H$28*P2489</f>
        <v>0</v>
      </c>
      <c r="U2489" s="78">
        <f>2.82/365*O2489+'Breakdown Log'!$H$28*Q2489</f>
        <v>9.2712328767123278E-2</v>
      </c>
    </row>
    <row r="2490" spans="2:21" ht="14.4" customHeight="1" x14ac:dyDescent="0.4">
      <c r="B2490" s="30">
        <f t="shared" si="233"/>
        <v>2489</v>
      </c>
      <c r="C2490" s="2" t="s">
        <v>493</v>
      </c>
      <c r="D2490" s="2" t="s">
        <v>2114</v>
      </c>
      <c r="E2490" s="2">
        <v>1136</v>
      </c>
      <c r="F2490" s="2" t="s">
        <v>2115</v>
      </c>
      <c r="G2490" s="2">
        <v>2846</v>
      </c>
      <c r="H2490" s="2">
        <v>11</v>
      </c>
      <c r="I2490" s="2" t="s">
        <v>2124</v>
      </c>
      <c r="J2490" s="31">
        <v>42754</v>
      </c>
      <c r="K2490" s="31">
        <v>44347</v>
      </c>
      <c r="L2490" s="31">
        <v>44926</v>
      </c>
      <c r="M2490" s="2">
        <f t="shared" si="228"/>
        <v>580</v>
      </c>
      <c r="N2490" s="2">
        <f>IFERROR(VLOOKUP($G2490,'Breakdown Log'!$B$3:$E$940,2,FALSE),0)</f>
        <v>0</v>
      </c>
      <c r="O2490" s="2">
        <f>IFERROR(VLOOKUP($G2490,'Breakdown Log'!$B$3:$E$940,3,FALSE),0)</f>
        <v>12</v>
      </c>
      <c r="P2490" s="2">
        <f t="shared" si="229"/>
        <v>215</v>
      </c>
      <c r="Q2490" s="2">
        <f t="shared" si="230"/>
        <v>353</v>
      </c>
      <c r="R2490" s="38">
        <f t="shared" si="231"/>
        <v>1.6610958904109587</v>
      </c>
      <c r="S2490" s="76">
        <f t="shared" si="232"/>
        <v>2.82</v>
      </c>
      <c r="T2490" s="38">
        <f>2.82/365*N2490+'Breakdown Log'!$H$28*P2490</f>
        <v>0</v>
      </c>
      <c r="U2490" s="78">
        <f>2.82/365*O2490+'Breakdown Log'!$H$28*Q2490</f>
        <v>9.2712328767123278E-2</v>
      </c>
    </row>
    <row r="2491" spans="2:21" ht="14.4" customHeight="1" x14ac:dyDescent="0.4">
      <c r="B2491" s="30">
        <f t="shared" si="233"/>
        <v>2490</v>
      </c>
      <c r="C2491" s="2" t="s">
        <v>493</v>
      </c>
      <c r="D2491" s="2" t="s">
        <v>2114</v>
      </c>
      <c r="E2491" s="2">
        <v>1136</v>
      </c>
      <c r="F2491" s="2" t="s">
        <v>2115</v>
      </c>
      <c r="G2491" s="2">
        <v>2847</v>
      </c>
      <c r="H2491" s="2">
        <v>12</v>
      </c>
      <c r="I2491" s="2" t="s">
        <v>2125</v>
      </c>
      <c r="J2491" s="31">
        <v>42776</v>
      </c>
      <c r="K2491" s="31">
        <v>44347</v>
      </c>
      <c r="L2491" s="31">
        <v>44926</v>
      </c>
      <c r="M2491" s="2">
        <f t="shared" si="228"/>
        <v>580</v>
      </c>
      <c r="N2491" s="2">
        <f>IFERROR(VLOOKUP($G2491,'Breakdown Log'!$B$3:$E$940,2,FALSE),0)</f>
        <v>0</v>
      </c>
      <c r="O2491" s="2">
        <f>IFERROR(VLOOKUP($G2491,'Breakdown Log'!$B$3:$E$940,3,FALSE),0)</f>
        <v>0</v>
      </c>
      <c r="P2491" s="2">
        <f t="shared" si="229"/>
        <v>215</v>
      </c>
      <c r="Q2491" s="2">
        <f t="shared" si="230"/>
        <v>365</v>
      </c>
      <c r="R2491" s="38">
        <f t="shared" si="231"/>
        <v>1.6610958904109587</v>
      </c>
      <c r="S2491" s="76">
        <f t="shared" si="232"/>
        <v>2.82</v>
      </c>
      <c r="T2491" s="38">
        <f>2.82/365*N2491+'Breakdown Log'!$H$28*P2491</f>
        <v>0</v>
      </c>
      <c r="U2491" s="78">
        <f>2.82/365*O2491+'Breakdown Log'!$H$28*Q2491</f>
        <v>0</v>
      </c>
    </row>
    <row r="2492" spans="2:21" ht="14.4" customHeight="1" x14ac:dyDescent="0.4">
      <c r="B2492" s="30">
        <f t="shared" si="233"/>
        <v>2491</v>
      </c>
      <c r="C2492" s="2" t="s">
        <v>493</v>
      </c>
      <c r="D2492" s="2" t="s">
        <v>2114</v>
      </c>
      <c r="E2492" s="2">
        <v>1136</v>
      </c>
      <c r="F2492" s="2" t="s">
        <v>2115</v>
      </c>
      <c r="G2492" s="2">
        <v>2848</v>
      </c>
      <c r="H2492" s="2">
        <v>13</v>
      </c>
      <c r="I2492" s="2" t="s">
        <v>2126</v>
      </c>
      <c r="J2492" s="31">
        <v>42755</v>
      </c>
      <c r="K2492" s="31">
        <v>44347</v>
      </c>
      <c r="L2492" s="31">
        <v>44926</v>
      </c>
      <c r="M2492" s="2">
        <f t="shared" si="228"/>
        <v>580</v>
      </c>
      <c r="N2492" s="2">
        <f>IFERROR(VLOOKUP($G2492,'Breakdown Log'!$B$3:$E$940,2,FALSE),0)</f>
        <v>0</v>
      </c>
      <c r="O2492" s="2">
        <f>IFERROR(VLOOKUP($G2492,'Breakdown Log'!$B$3:$E$940,3,FALSE),0)</f>
        <v>0</v>
      </c>
      <c r="P2492" s="2">
        <f t="shared" si="229"/>
        <v>215</v>
      </c>
      <c r="Q2492" s="2">
        <f t="shared" si="230"/>
        <v>365</v>
      </c>
      <c r="R2492" s="38">
        <f t="shared" si="231"/>
        <v>1.6610958904109587</v>
      </c>
      <c r="S2492" s="76">
        <f t="shared" si="232"/>
        <v>2.82</v>
      </c>
      <c r="T2492" s="38">
        <f>2.82/365*N2492+'Breakdown Log'!$H$28*P2492</f>
        <v>0</v>
      </c>
      <c r="U2492" s="78">
        <f>2.82/365*O2492+'Breakdown Log'!$H$28*Q2492</f>
        <v>0</v>
      </c>
    </row>
    <row r="2493" spans="2:21" ht="14.4" customHeight="1" x14ac:dyDescent="0.4">
      <c r="B2493" s="30">
        <f t="shared" si="233"/>
        <v>2492</v>
      </c>
      <c r="C2493" s="2" t="s">
        <v>2599</v>
      </c>
      <c r="D2493" s="2" t="s">
        <v>1500</v>
      </c>
      <c r="E2493" s="2">
        <v>1138</v>
      </c>
      <c r="F2493" s="2" t="s">
        <v>2127</v>
      </c>
      <c r="G2493" s="2">
        <v>2849</v>
      </c>
      <c r="H2493" s="2">
        <v>1</v>
      </c>
      <c r="I2493" s="2" t="s">
        <v>111</v>
      </c>
      <c r="J2493" s="31">
        <v>42752</v>
      </c>
      <c r="K2493" s="31">
        <v>44347</v>
      </c>
      <c r="L2493" s="31">
        <v>44926</v>
      </c>
      <c r="M2493" s="2">
        <f t="shared" si="228"/>
        <v>580</v>
      </c>
      <c r="N2493" s="2">
        <f>IFERROR(VLOOKUP($G2493,'Breakdown Log'!$B$3:$E$940,2,FALSE),0)</f>
        <v>0</v>
      </c>
      <c r="O2493" s="2">
        <f>IFERROR(VLOOKUP($G2493,'Breakdown Log'!$B$3:$E$940,3,FALSE),0)</f>
        <v>0</v>
      </c>
      <c r="P2493" s="2">
        <f t="shared" si="229"/>
        <v>215</v>
      </c>
      <c r="Q2493" s="2">
        <f t="shared" si="230"/>
        <v>365</v>
      </c>
      <c r="R2493" s="38">
        <f t="shared" si="231"/>
        <v>1.6610958904109587</v>
      </c>
      <c r="S2493" s="76">
        <f t="shared" si="232"/>
        <v>2.82</v>
      </c>
      <c r="T2493" s="38">
        <f>2.82/365*N2493+'Breakdown Log'!$H$28*P2493</f>
        <v>0</v>
      </c>
      <c r="U2493" s="78">
        <f>2.82/365*O2493+'Breakdown Log'!$H$28*Q2493</f>
        <v>0</v>
      </c>
    </row>
    <row r="2494" spans="2:21" ht="14.4" customHeight="1" x14ac:dyDescent="0.4">
      <c r="B2494" s="30">
        <f t="shared" si="233"/>
        <v>2493</v>
      </c>
      <c r="C2494" s="2" t="s">
        <v>2599</v>
      </c>
      <c r="D2494" s="2" t="s">
        <v>1500</v>
      </c>
      <c r="E2494" s="2">
        <v>1138</v>
      </c>
      <c r="F2494" s="2" t="s">
        <v>2127</v>
      </c>
      <c r="G2494" s="2">
        <v>2850</v>
      </c>
      <c r="H2494" s="2">
        <v>2</v>
      </c>
      <c r="I2494" s="2" t="s">
        <v>2672</v>
      </c>
      <c r="J2494" s="31">
        <v>42752</v>
      </c>
      <c r="K2494" s="31">
        <v>44347</v>
      </c>
      <c r="L2494" s="31">
        <v>44926</v>
      </c>
      <c r="M2494" s="2">
        <f t="shared" si="228"/>
        <v>580</v>
      </c>
      <c r="N2494" s="2">
        <f>IFERROR(VLOOKUP($G2494,'Breakdown Log'!$B$3:$E$940,2,FALSE),0)</f>
        <v>0</v>
      </c>
      <c r="O2494" s="2">
        <f>IFERROR(VLOOKUP($G2494,'Breakdown Log'!$B$3:$E$940,3,FALSE),0)</f>
        <v>0</v>
      </c>
      <c r="P2494" s="2">
        <f t="shared" si="229"/>
        <v>215</v>
      </c>
      <c r="Q2494" s="2">
        <f t="shared" si="230"/>
        <v>365</v>
      </c>
      <c r="R2494" s="38">
        <f t="shared" si="231"/>
        <v>1.6610958904109587</v>
      </c>
      <c r="S2494" s="76">
        <f t="shared" si="232"/>
        <v>2.82</v>
      </c>
      <c r="T2494" s="38">
        <f>2.82/365*N2494+'Breakdown Log'!$H$28*P2494</f>
        <v>0</v>
      </c>
      <c r="U2494" s="78">
        <f>2.82/365*O2494+'Breakdown Log'!$H$28*Q2494</f>
        <v>0</v>
      </c>
    </row>
    <row r="2495" spans="2:21" ht="14.4" customHeight="1" x14ac:dyDescent="0.4">
      <c r="B2495" s="30">
        <f t="shared" si="233"/>
        <v>2494</v>
      </c>
      <c r="C2495" s="2" t="s">
        <v>2599</v>
      </c>
      <c r="D2495" s="2" t="s">
        <v>1500</v>
      </c>
      <c r="E2495" s="2">
        <v>1138</v>
      </c>
      <c r="F2495" s="2" t="s">
        <v>2127</v>
      </c>
      <c r="G2495" s="2">
        <v>2851</v>
      </c>
      <c r="H2495" s="2">
        <v>3</v>
      </c>
      <c r="I2495" s="2" t="s">
        <v>662</v>
      </c>
      <c r="J2495" s="31">
        <v>42752</v>
      </c>
      <c r="K2495" s="31">
        <v>44347</v>
      </c>
      <c r="L2495" s="31">
        <v>44926</v>
      </c>
      <c r="M2495" s="2">
        <f t="shared" si="228"/>
        <v>580</v>
      </c>
      <c r="N2495" s="2">
        <f>IFERROR(VLOOKUP($G2495,'Breakdown Log'!$B$3:$E$940,2,FALSE),0)</f>
        <v>0</v>
      </c>
      <c r="O2495" s="2">
        <f>IFERROR(VLOOKUP($G2495,'Breakdown Log'!$B$3:$E$940,3,FALSE),0)</f>
        <v>0</v>
      </c>
      <c r="P2495" s="2">
        <f t="shared" si="229"/>
        <v>215</v>
      </c>
      <c r="Q2495" s="2">
        <f t="shared" si="230"/>
        <v>365</v>
      </c>
      <c r="R2495" s="38">
        <f t="shared" si="231"/>
        <v>1.6610958904109587</v>
      </c>
      <c r="S2495" s="76">
        <f t="shared" si="232"/>
        <v>2.82</v>
      </c>
      <c r="T2495" s="38">
        <f>2.82/365*N2495+'Breakdown Log'!$H$28*P2495</f>
        <v>0</v>
      </c>
      <c r="U2495" s="78">
        <f>2.82/365*O2495+'Breakdown Log'!$H$28*Q2495</f>
        <v>0</v>
      </c>
    </row>
    <row r="2496" spans="2:21" ht="14.4" customHeight="1" x14ac:dyDescent="0.4">
      <c r="B2496" s="30">
        <f t="shared" si="233"/>
        <v>2495</v>
      </c>
      <c r="C2496" s="2" t="s">
        <v>2599</v>
      </c>
      <c r="D2496" s="2" t="s">
        <v>1500</v>
      </c>
      <c r="E2496" s="2">
        <v>1138</v>
      </c>
      <c r="F2496" s="2" t="s">
        <v>2127</v>
      </c>
      <c r="G2496" s="2">
        <v>2852</v>
      </c>
      <c r="H2496" s="2">
        <v>4</v>
      </c>
      <c r="I2496" s="2" t="s">
        <v>108</v>
      </c>
      <c r="J2496" s="31">
        <v>42752</v>
      </c>
      <c r="K2496" s="31">
        <v>44347</v>
      </c>
      <c r="L2496" s="31">
        <v>44926</v>
      </c>
      <c r="M2496" s="2">
        <f t="shared" si="228"/>
        <v>580</v>
      </c>
      <c r="N2496" s="2">
        <f>IFERROR(VLOOKUP($G2496,'Breakdown Log'!$B$3:$E$940,2,FALSE),0)</f>
        <v>97</v>
      </c>
      <c r="O2496" s="2">
        <f>IFERROR(VLOOKUP($G2496,'Breakdown Log'!$B$3:$E$940,3,FALSE),0)</f>
        <v>0</v>
      </c>
      <c r="P2496" s="2">
        <f t="shared" si="229"/>
        <v>118</v>
      </c>
      <c r="Q2496" s="2">
        <f t="shared" si="230"/>
        <v>365</v>
      </c>
      <c r="R2496" s="38">
        <f t="shared" si="231"/>
        <v>1.6610958904109587</v>
      </c>
      <c r="S2496" s="76">
        <f t="shared" si="232"/>
        <v>2.82</v>
      </c>
      <c r="T2496" s="38">
        <f>2.82/365*N2496+'Breakdown Log'!$H$28*P2496</f>
        <v>0.74942465753424647</v>
      </c>
      <c r="U2496" s="78">
        <f>2.82/365*O2496+'Breakdown Log'!$H$28*Q2496</f>
        <v>0</v>
      </c>
    </row>
    <row r="2497" spans="2:21" ht="14.4" customHeight="1" x14ac:dyDescent="0.4">
      <c r="B2497" s="30">
        <f t="shared" si="233"/>
        <v>2496</v>
      </c>
      <c r="C2497" s="2" t="s">
        <v>2599</v>
      </c>
      <c r="D2497" s="2" t="s">
        <v>1500</v>
      </c>
      <c r="E2497" s="2">
        <v>1138</v>
      </c>
      <c r="F2497" s="2" t="s">
        <v>2127</v>
      </c>
      <c r="G2497" s="2">
        <v>2853</v>
      </c>
      <c r="H2497" s="2">
        <v>5</v>
      </c>
      <c r="I2497" s="2" t="s">
        <v>2128</v>
      </c>
      <c r="J2497" s="31">
        <v>42752</v>
      </c>
      <c r="K2497" s="31">
        <v>44347</v>
      </c>
      <c r="L2497" s="31">
        <v>44926</v>
      </c>
      <c r="M2497" s="2">
        <f t="shared" si="228"/>
        <v>580</v>
      </c>
      <c r="N2497" s="2">
        <f>IFERROR(VLOOKUP($G2497,'Breakdown Log'!$B$3:$E$940,2,FALSE),0)</f>
        <v>97</v>
      </c>
      <c r="O2497" s="2">
        <f>IFERROR(VLOOKUP($G2497,'Breakdown Log'!$B$3:$E$940,3,FALSE),0)</f>
        <v>0</v>
      </c>
      <c r="P2497" s="2">
        <f t="shared" si="229"/>
        <v>118</v>
      </c>
      <c r="Q2497" s="2">
        <f t="shared" si="230"/>
        <v>365</v>
      </c>
      <c r="R2497" s="38">
        <f t="shared" si="231"/>
        <v>1.6610958904109587</v>
      </c>
      <c r="S2497" s="76">
        <f t="shared" si="232"/>
        <v>2.82</v>
      </c>
      <c r="T2497" s="38">
        <f>2.82/365*N2497+'Breakdown Log'!$H$28*P2497</f>
        <v>0.74942465753424647</v>
      </c>
      <c r="U2497" s="78">
        <f>2.82/365*O2497+'Breakdown Log'!$H$28*Q2497</f>
        <v>0</v>
      </c>
    </row>
    <row r="2498" spans="2:21" ht="14.4" customHeight="1" x14ac:dyDescent="0.4">
      <c r="B2498" s="30">
        <f t="shared" si="233"/>
        <v>2497</v>
      </c>
      <c r="C2498" s="2" t="s">
        <v>2599</v>
      </c>
      <c r="D2498" s="2" t="s">
        <v>1500</v>
      </c>
      <c r="E2498" s="2">
        <v>1138</v>
      </c>
      <c r="F2498" s="2" t="s">
        <v>2127</v>
      </c>
      <c r="G2498" s="2">
        <v>2854</v>
      </c>
      <c r="H2498" s="2">
        <v>6</v>
      </c>
      <c r="I2498" s="2" t="s">
        <v>1775</v>
      </c>
      <c r="J2498" s="31">
        <v>42753</v>
      </c>
      <c r="K2498" s="31">
        <v>44347</v>
      </c>
      <c r="L2498" s="31">
        <v>44926</v>
      </c>
      <c r="M2498" s="2">
        <f t="shared" ref="M2498:M2561" si="234">IFERROR(L2498-K2498+1,0)</f>
        <v>580</v>
      </c>
      <c r="N2498" s="2">
        <f>IFERROR(VLOOKUP($G2498,'Breakdown Log'!$B$3:$E$940,2,FALSE),0)</f>
        <v>0</v>
      </c>
      <c r="O2498" s="2">
        <f>IFERROR(VLOOKUP($G2498,'Breakdown Log'!$B$3:$E$940,3,FALSE),0)</f>
        <v>0</v>
      </c>
      <c r="P2498" s="2">
        <f t="shared" si="229"/>
        <v>215</v>
      </c>
      <c r="Q2498" s="2">
        <f t="shared" si="230"/>
        <v>365</v>
      </c>
      <c r="R2498" s="38">
        <f t="shared" si="231"/>
        <v>1.6610958904109587</v>
      </c>
      <c r="S2498" s="76">
        <f t="shared" si="232"/>
        <v>2.82</v>
      </c>
      <c r="T2498" s="38">
        <f>2.82/365*N2498+'Breakdown Log'!$H$28*P2498</f>
        <v>0</v>
      </c>
      <c r="U2498" s="78">
        <f>2.82/365*O2498+'Breakdown Log'!$H$28*Q2498</f>
        <v>0</v>
      </c>
    </row>
    <row r="2499" spans="2:21" ht="14.4" customHeight="1" x14ac:dyDescent="0.4">
      <c r="B2499" s="30">
        <f t="shared" si="233"/>
        <v>2498</v>
      </c>
      <c r="C2499" s="2" t="s">
        <v>2599</v>
      </c>
      <c r="D2499" s="2" t="s">
        <v>1500</v>
      </c>
      <c r="E2499" s="2">
        <v>1138</v>
      </c>
      <c r="F2499" s="2" t="s">
        <v>2127</v>
      </c>
      <c r="G2499" s="2">
        <v>2855</v>
      </c>
      <c r="H2499" s="2">
        <v>7</v>
      </c>
      <c r="I2499" s="2" t="s">
        <v>134</v>
      </c>
      <c r="J2499" s="31">
        <v>42753</v>
      </c>
      <c r="K2499" s="31">
        <v>44347</v>
      </c>
      <c r="L2499" s="31">
        <v>44926</v>
      </c>
      <c r="M2499" s="2">
        <f t="shared" si="234"/>
        <v>580</v>
      </c>
      <c r="N2499" s="2">
        <f>IFERROR(VLOOKUP($G2499,'Breakdown Log'!$B$3:$E$940,2,FALSE),0)</f>
        <v>97</v>
      </c>
      <c r="O2499" s="2">
        <f>IFERROR(VLOOKUP($G2499,'Breakdown Log'!$B$3:$E$940,3,FALSE),0)</f>
        <v>0</v>
      </c>
      <c r="P2499" s="2">
        <f t="shared" ref="P2499:P2562" si="235">DATE(2021,12,31)-DATE(2021,5,31)+1-N2499</f>
        <v>118</v>
      </c>
      <c r="Q2499" s="2">
        <f t="shared" ref="Q2499:Q2562" si="236">365-O2499</f>
        <v>365</v>
      </c>
      <c r="R2499" s="38">
        <f t="shared" ref="R2499:R2562" si="237">2.82/365*215</f>
        <v>1.6610958904109587</v>
      </c>
      <c r="S2499" s="76">
        <f t="shared" ref="S2499:S2562" si="238">2.82/365*365</f>
        <v>2.82</v>
      </c>
      <c r="T2499" s="38">
        <f>2.82/365*N2499+'Breakdown Log'!$H$28*P2499</f>
        <v>0.74942465753424647</v>
      </c>
      <c r="U2499" s="78">
        <f>2.82/365*O2499+'Breakdown Log'!$H$28*Q2499</f>
        <v>0</v>
      </c>
    </row>
    <row r="2500" spans="2:21" ht="14.4" customHeight="1" x14ac:dyDescent="0.4">
      <c r="B2500" s="30">
        <f t="shared" ref="B2500:B2563" si="239">B2499+1</f>
        <v>2499</v>
      </c>
      <c r="C2500" s="2" t="s">
        <v>2599</v>
      </c>
      <c r="D2500" s="2" t="s">
        <v>1500</v>
      </c>
      <c r="E2500" s="2">
        <v>1138</v>
      </c>
      <c r="F2500" s="2" t="s">
        <v>2127</v>
      </c>
      <c r="G2500" s="2">
        <v>2856</v>
      </c>
      <c r="H2500" s="2">
        <v>8</v>
      </c>
      <c r="I2500" s="2" t="s">
        <v>83</v>
      </c>
      <c r="J2500" s="31">
        <v>42753</v>
      </c>
      <c r="K2500" s="31">
        <v>44347</v>
      </c>
      <c r="L2500" s="31">
        <v>44926</v>
      </c>
      <c r="M2500" s="2">
        <f t="shared" si="234"/>
        <v>580</v>
      </c>
      <c r="N2500" s="2">
        <f>IFERROR(VLOOKUP($G2500,'Breakdown Log'!$B$3:$E$940,2,FALSE),0)</f>
        <v>97</v>
      </c>
      <c r="O2500" s="2">
        <f>IFERROR(VLOOKUP($G2500,'Breakdown Log'!$B$3:$E$940,3,FALSE),0)</f>
        <v>0</v>
      </c>
      <c r="P2500" s="2">
        <f t="shared" si="235"/>
        <v>118</v>
      </c>
      <c r="Q2500" s="2">
        <f t="shared" si="236"/>
        <v>365</v>
      </c>
      <c r="R2500" s="38">
        <f t="shared" si="237"/>
        <v>1.6610958904109587</v>
      </c>
      <c r="S2500" s="76">
        <f t="shared" si="238"/>
        <v>2.82</v>
      </c>
      <c r="T2500" s="38">
        <f>2.82/365*N2500+'Breakdown Log'!$H$28*P2500</f>
        <v>0.74942465753424647</v>
      </c>
      <c r="U2500" s="78">
        <f>2.82/365*O2500+'Breakdown Log'!$H$28*Q2500</f>
        <v>0</v>
      </c>
    </row>
    <row r="2501" spans="2:21" ht="14.4" customHeight="1" x14ac:dyDescent="0.4">
      <c r="B2501" s="30">
        <f t="shared" si="239"/>
        <v>2500</v>
      </c>
      <c r="C2501" s="2" t="s">
        <v>2599</v>
      </c>
      <c r="D2501" s="2" t="s">
        <v>1500</v>
      </c>
      <c r="E2501" s="2">
        <v>1138</v>
      </c>
      <c r="F2501" s="2" t="s">
        <v>2127</v>
      </c>
      <c r="G2501" s="2">
        <v>2857</v>
      </c>
      <c r="H2501" s="2">
        <v>9</v>
      </c>
      <c r="I2501" s="2" t="s">
        <v>1016</v>
      </c>
      <c r="J2501" s="31">
        <v>42753</v>
      </c>
      <c r="K2501" s="31">
        <v>44347</v>
      </c>
      <c r="L2501" s="31">
        <v>44926</v>
      </c>
      <c r="M2501" s="2">
        <f t="shared" si="234"/>
        <v>580</v>
      </c>
      <c r="N2501" s="2">
        <f>IFERROR(VLOOKUP($G2501,'Breakdown Log'!$B$3:$E$940,2,FALSE),0)</f>
        <v>0</v>
      </c>
      <c r="O2501" s="2">
        <f>IFERROR(VLOOKUP($G2501,'Breakdown Log'!$B$3:$E$940,3,FALSE),0)</f>
        <v>0</v>
      </c>
      <c r="P2501" s="2">
        <f t="shared" si="235"/>
        <v>215</v>
      </c>
      <c r="Q2501" s="2">
        <f t="shared" si="236"/>
        <v>365</v>
      </c>
      <c r="R2501" s="38">
        <f t="shared" si="237"/>
        <v>1.6610958904109587</v>
      </c>
      <c r="S2501" s="76">
        <f t="shared" si="238"/>
        <v>2.82</v>
      </c>
      <c r="T2501" s="38">
        <f>2.82/365*N2501+'Breakdown Log'!$H$28*P2501</f>
        <v>0</v>
      </c>
      <c r="U2501" s="78">
        <f>2.82/365*O2501+'Breakdown Log'!$H$28*Q2501</f>
        <v>0</v>
      </c>
    </row>
    <row r="2502" spans="2:21" ht="14.4" customHeight="1" x14ac:dyDescent="0.4">
      <c r="B2502" s="30">
        <f t="shared" si="239"/>
        <v>2501</v>
      </c>
      <c r="C2502" s="2" t="s">
        <v>493</v>
      </c>
      <c r="D2502" s="2" t="s">
        <v>2114</v>
      </c>
      <c r="E2502" s="2">
        <v>1136</v>
      </c>
      <c r="F2502" s="2" t="s">
        <v>2115</v>
      </c>
      <c r="G2502" s="2">
        <v>2858</v>
      </c>
      <c r="H2502" s="2">
        <v>14</v>
      </c>
      <c r="I2502" s="2" t="s">
        <v>2129</v>
      </c>
      <c r="J2502" s="31">
        <v>42755</v>
      </c>
      <c r="K2502" s="31">
        <v>44347</v>
      </c>
      <c r="L2502" s="31">
        <v>44926</v>
      </c>
      <c r="M2502" s="2">
        <f t="shared" si="234"/>
        <v>580</v>
      </c>
      <c r="N2502" s="2">
        <f>IFERROR(VLOOKUP($G2502,'Breakdown Log'!$B$3:$E$940,2,FALSE),0)</f>
        <v>0</v>
      </c>
      <c r="O2502" s="2">
        <f>IFERROR(VLOOKUP($G2502,'Breakdown Log'!$B$3:$E$940,3,FALSE),0)</f>
        <v>0</v>
      </c>
      <c r="P2502" s="2">
        <f t="shared" si="235"/>
        <v>215</v>
      </c>
      <c r="Q2502" s="2">
        <f t="shared" si="236"/>
        <v>365</v>
      </c>
      <c r="R2502" s="38">
        <f t="shared" si="237"/>
        <v>1.6610958904109587</v>
      </c>
      <c r="S2502" s="76">
        <f t="shared" si="238"/>
        <v>2.82</v>
      </c>
      <c r="T2502" s="38">
        <f>2.82/365*N2502+'Breakdown Log'!$H$28*P2502</f>
        <v>0</v>
      </c>
      <c r="U2502" s="78">
        <f>2.82/365*O2502+'Breakdown Log'!$H$28*Q2502</f>
        <v>0</v>
      </c>
    </row>
    <row r="2503" spans="2:21" ht="14.4" customHeight="1" x14ac:dyDescent="0.4">
      <c r="B2503" s="30">
        <f t="shared" si="239"/>
        <v>2502</v>
      </c>
      <c r="C2503" s="2" t="s">
        <v>493</v>
      </c>
      <c r="D2503" s="2" t="s">
        <v>2114</v>
      </c>
      <c r="E2503" s="2">
        <v>1136</v>
      </c>
      <c r="F2503" s="2" t="s">
        <v>2115</v>
      </c>
      <c r="G2503" s="2">
        <v>2859</v>
      </c>
      <c r="H2503" s="2">
        <v>15</v>
      </c>
      <c r="I2503" s="2" t="s">
        <v>2130</v>
      </c>
      <c r="J2503" s="31">
        <v>42762</v>
      </c>
      <c r="K2503" s="31">
        <v>44347</v>
      </c>
      <c r="L2503" s="31">
        <v>44926</v>
      </c>
      <c r="M2503" s="2">
        <f t="shared" si="234"/>
        <v>580</v>
      </c>
      <c r="N2503" s="2">
        <f>IFERROR(VLOOKUP($G2503,'Breakdown Log'!$B$3:$E$940,2,FALSE),0)</f>
        <v>0</v>
      </c>
      <c r="O2503" s="2">
        <f>IFERROR(VLOOKUP($G2503,'Breakdown Log'!$B$3:$E$940,3,FALSE),0)</f>
        <v>0</v>
      </c>
      <c r="P2503" s="2">
        <f t="shared" si="235"/>
        <v>215</v>
      </c>
      <c r="Q2503" s="2">
        <f t="shared" si="236"/>
        <v>365</v>
      </c>
      <c r="R2503" s="38">
        <f t="shared" si="237"/>
        <v>1.6610958904109587</v>
      </c>
      <c r="S2503" s="76">
        <f t="shared" si="238"/>
        <v>2.82</v>
      </c>
      <c r="T2503" s="38">
        <f>2.82/365*N2503+'Breakdown Log'!$H$28*P2503</f>
        <v>0</v>
      </c>
      <c r="U2503" s="78">
        <f>2.82/365*O2503+'Breakdown Log'!$H$28*Q2503</f>
        <v>0</v>
      </c>
    </row>
    <row r="2504" spans="2:21" ht="14.4" customHeight="1" x14ac:dyDescent="0.4">
      <c r="B2504" s="30">
        <f t="shared" si="239"/>
        <v>2503</v>
      </c>
      <c r="C2504" s="2" t="s">
        <v>12</v>
      </c>
      <c r="D2504" s="2" t="s">
        <v>2131</v>
      </c>
      <c r="E2504" s="2">
        <v>1140</v>
      </c>
      <c r="F2504" s="2" t="s">
        <v>2132</v>
      </c>
      <c r="G2504" s="2">
        <v>2860</v>
      </c>
      <c r="H2504" s="2">
        <v>1</v>
      </c>
      <c r="I2504" s="2" t="s">
        <v>2133</v>
      </c>
      <c r="J2504" s="31">
        <v>43406</v>
      </c>
      <c r="K2504" s="31">
        <v>44347</v>
      </c>
      <c r="L2504" s="31">
        <v>44926</v>
      </c>
      <c r="M2504" s="2">
        <f t="shared" si="234"/>
        <v>580</v>
      </c>
      <c r="N2504" s="2">
        <f>IFERROR(VLOOKUP($G2504,'Breakdown Log'!$B$3:$E$940,2,FALSE),0)</f>
        <v>0</v>
      </c>
      <c r="O2504" s="2">
        <f>IFERROR(VLOOKUP($G2504,'Breakdown Log'!$B$3:$E$940,3,FALSE),0)</f>
        <v>0</v>
      </c>
      <c r="P2504" s="2">
        <f t="shared" si="235"/>
        <v>215</v>
      </c>
      <c r="Q2504" s="2">
        <f t="shared" si="236"/>
        <v>365</v>
      </c>
      <c r="R2504" s="38">
        <f t="shared" si="237"/>
        <v>1.6610958904109587</v>
      </c>
      <c r="S2504" s="76">
        <f t="shared" si="238"/>
        <v>2.82</v>
      </c>
      <c r="T2504" s="38">
        <f>2.82/365*N2504+'Breakdown Log'!$H$28*P2504</f>
        <v>0</v>
      </c>
      <c r="U2504" s="78">
        <f>2.82/365*O2504+'Breakdown Log'!$H$28*Q2504</f>
        <v>0</v>
      </c>
    </row>
    <row r="2505" spans="2:21" ht="14.4" customHeight="1" x14ac:dyDescent="0.4">
      <c r="B2505" s="30">
        <f t="shared" si="239"/>
        <v>2504</v>
      </c>
      <c r="C2505" s="2" t="s">
        <v>12</v>
      </c>
      <c r="D2505" s="2" t="s">
        <v>2131</v>
      </c>
      <c r="E2505" s="2">
        <v>1140</v>
      </c>
      <c r="F2505" s="2" t="s">
        <v>2132</v>
      </c>
      <c r="G2505" s="2">
        <v>2861</v>
      </c>
      <c r="H2505" s="2">
        <v>2</v>
      </c>
      <c r="I2505" s="2" t="s">
        <v>2134</v>
      </c>
      <c r="J2505" s="31">
        <v>43353</v>
      </c>
      <c r="K2505" s="31">
        <v>44347</v>
      </c>
      <c r="L2505" s="31">
        <v>44926</v>
      </c>
      <c r="M2505" s="2">
        <f t="shared" si="234"/>
        <v>580</v>
      </c>
      <c r="N2505" s="2">
        <f>IFERROR(VLOOKUP($G2505,'Breakdown Log'!$B$3:$E$940,2,FALSE),0)</f>
        <v>0</v>
      </c>
      <c r="O2505" s="2">
        <f>IFERROR(VLOOKUP($G2505,'Breakdown Log'!$B$3:$E$940,3,FALSE),0)</f>
        <v>0</v>
      </c>
      <c r="P2505" s="2">
        <f t="shared" si="235"/>
        <v>215</v>
      </c>
      <c r="Q2505" s="2">
        <f t="shared" si="236"/>
        <v>365</v>
      </c>
      <c r="R2505" s="38">
        <f t="shared" si="237"/>
        <v>1.6610958904109587</v>
      </c>
      <c r="S2505" s="76">
        <f t="shared" si="238"/>
        <v>2.82</v>
      </c>
      <c r="T2505" s="38">
        <f>2.82/365*N2505+'Breakdown Log'!$H$28*P2505</f>
        <v>0</v>
      </c>
      <c r="U2505" s="78">
        <f>2.82/365*O2505+'Breakdown Log'!$H$28*Q2505</f>
        <v>0</v>
      </c>
    </row>
    <row r="2506" spans="2:21" ht="14.4" customHeight="1" x14ac:dyDescent="0.4">
      <c r="B2506" s="30">
        <f t="shared" si="239"/>
        <v>2505</v>
      </c>
      <c r="C2506" s="2" t="s">
        <v>12</v>
      </c>
      <c r="D2506" s="2" t="s">
        <v>2131</v>
      </c>
      <c r="E2506" s="2">
        <v>1140</v>
      </c>
      <c r="F2506" s="2" t="s">
        <v>2132</v>
      </c>
      <c r="G2506" s="2">
        <v>2862</v>
      </c>
      <c r="H2506" s="2">
        <v>3</v>
      </c>
      <c r="I2506" s="2" t="s">
        <v>2135</v>
      </c>
      <c r="J2506" s="31">
        <v>43406</v>
      </c>
      <c r="K2506" s="31">
        <v>44347</v>
      </c>
      <c r="L2506" s="31">
        <v>44926</v>
      </c>
      <c r="M2506" s="2">
        <f t="shared" si="234"/>
        <v>580</v>
      </c>
      <c r="N2506" s="2">
        <f>IFERROR(VLOOKUP($G2506,'Breakdown Log'!$B$3:$E$940,2,FALSE),0)</f>
        <v>0</v>
      </c>
      <c r="O2506" s="2">
        <f>IFERROR(VLOOKUP($G2506,'Breakdown Log'!$B$3:$E$940,3,FALSE),0)</f>
        <v>0</v>
      </c>
      <c r="P2506" s="2">
        <f t="shared" si="235"/>
        <v>215</v>
      </c>
      <c r="Q2506" s="2">
        <f t="shared" si="236"/>
        <v>365</v>
      </c>
      <c r="R2506" s="38">
        <f t="shared" si="237"/>
        <v>1.6610958904109587</v>
      </c>
      <c r="S2506" s="76">
        <f t="shared" si="238"/>
        <v>2.82</v>
      </c>
      <c r="T2506" s="38">
        <f>2.82/365*N2506+'Breakdown Log'!$H$28*P2506</f>
        <v>0</v>
      </c>
      <c r="U2506" s="78">
        <f>2.82/365*O2506+'Breakdown Log'!$H$28*Q2506</f>
        <v>0</v>
      </c>
    </row>
    <row r="2507" spans="2:21" ht="14.4" customHeight="1" x14ac:dyDescent="0.4">
      <c r="B2507" s="30">
        <f t="shared" si="239"/>
        <v>2506</v>
      </c>
      <c r="C2507" s="2" t="s">
        <v>12</v>
      </c>
      <c r="D2507" s="2" t="s">
        <v>2131</v>
      </c>
      <c r="E2507" s="2">
        <v>1140</v>
      </c>
      <c r="F2507" s="2" t="s">
        <v>2132</v>
      </c>
      <c r="G2507" s="2">
        <v>2863</v>
      </c>
      <c r="H2507" s="2">
        <v>4</v>
      </c>
      <c r="I2507" s="2" t="s">
        <v>2136</v>
      </c>
      <c r="J2507" s="31">
        <v>43406</v>
      </c>
      <c r="K2507" s="31">
        <v>44347</v>
      </c>
      <c r="L2507" s="31">
        <v>44926</v>
      </c>
      <c r="M2507" s="2">
        <f t="shared" si="234"/>
        <v>580</v>
      </c>
      <c r="N2507" s="2">
        <f>IFERROR(VLOOKUP($G2507,'Breakdown Log'!$B$3:$E$940,2,FALSE),0)</f>
        <v>0</v>
      </c>
      <c r="O2507" s="2">
        <f>IFERROR(VLOOKUP($G2507,'Breakdown Log'!$B$3:$E$940,3,FALSE),0)</f>
        <v>0</v>
      </c>
      <c r="P2507" s="2">
        <f t="shared" si="235"/>
        <v>215</v>
      </c>
      <c r="Q2507" s="2">
        <f t="shared" si="236"/>
        <v>365</v>
      </c>
      <c r="R2507" s="38">
        <f t="shared" si="237"/>
        <v>1.6610958904109587</v>
      </c>
      <c r="S2507" s="76">
        <f t="shared" si="238"/>
        <v>2.82</v>
      </c>
      <c r="T2507" s="38">
        <f>2.82/365*N2507+'Breakdown Log'!$H$28*P2507</f>
        <v>0</v>
      </c>
      <c r="U2507" s="78">
        <f>2.82/365*O2507+'Breakdown Log'!$H$28*Q2507</f>
        <v>0</v>
      </c>
    </row>
    <row r="2508" spans="2:21" ht="14.4" customHeight="1" x14ac:dyDescent="0.4">
      <c r="B2508" s="30">
        <f t="shared" si="239"/>
        <v>2507</v>
      </c>
      <c r="C2508" s="2" t="s">
        <v>12</v>
      </c>
      <c r="D2508" s="2" t="s">
        <v>2131</v>
      </c>
      <c r="E2508" s="2">
        <v>1140</v>
      </c>
      <c r="F2508" s="2" t="s">
        <v>2132</v>
      </c>
      <c r="G2508" s="2">
        <v>2864</v>
      </c>
      <c r="H2508" s="2">
        <v>6</v>
      </c>
      <c r="I2508" s="2" t="s">
        <v>780</v>
      </c>
      <c r="J2508" s="31">
        <v>43353</v>
      </c>
      <c r="K2508" s="31">
        <v>44347</v>
      </c>
      <c r="L2508" s="31">
        <v>44926</v>
      </c>
      <c r="M2508" s="2">
        <f t="shared" si="234"/>
        <v>580</v>
      </c>
      <c r="N2508" s="2">
        <f>IFERROR(VLOOKUP($G2508,'Breakdown Log'!$B$3:$E$940,2,FALSE),0)</f>
        <v>0</v>
      </c>
      <c r="O2508" s="2">
        <f>IFERROR(VLOOKUP($G2508,'Breakdown Log'!$B$3:$E$940,3,FALSE),0)</f>
        <v>0</v>
      </c>
      <c r="P2508" s="2">
        <f t="shared" si="235"/>
        <v>215</v>
      </c>
      <c r="Q2508" s="2">
        <f t="shared" si="236"/>
        <v>365</v>
      </c>
      <c r="R2508" s="38">
        <f t="shared" si="237"/>
        <v>1.6610958904109587</v>
      </c>
      <c r="S2508" s="76">
        <f t="shared" si="238"/>
        <v>2.82</v>
      </c>
      <c r="T2508" s="38">
        <f>2.82/365*N2508+'Breakdown Log'!$H$28*P2508</f>
        <v>0</v>
      </c>
      <c r="U2508" s="78">
        <f>2.82/365*O2508+'Breakdown Log'!$H$28*Q2508</f>
        <v>0</v>
      </c>
    </row>
    <row r="2509" spans="2:21" ht="14.4" customHeight="1" x14ac:dyDescent="0.4">
      <c r="B2509" s="30">
        <f t="shared" si="239"/>
        <v>2508</v>
      </c>
      <c r="C2509" s="2" t="s">
        <v>12</v>
      </c>
      <c r="D2509" s="2" t="s">
        <v>2131</v>
      </c>
      <c r="E2509" s="2">
        <v>1140</v>
      </c>
      <c r="F2509" s="2" t="s">
        <v>2132</v>
      </c>
      <c r="G2509" s="2">
        <v>2865</v>
      </c>
      <c r="H2509" s="2">
        <v>7</v>
      </c>
      <c r="I2509" s="2" t="s">
        <v>111</v>
      </c>
      <c r="J2509" s="31">
        <v>43406</v>
      </c>
      <c r="K2509" s="31">
        <v>44347</v>
      </c>
      <c r="L2509" s="31">
        <v>44926</v>
      </c>
      <c r="M2509" s="2">
        <f t="shared" si="234"/>
        <v>580</v>
      </c>
      <c r="N2509" s="2">
        <f>IFERROR(VLOOKUP($G2509,'Breakdown Log'!$B$3:$E$940,2,FALSE),0)</f>
        <v>0</v>
      </c>
      <c r="O2509" s="2">
        <f>IFERROR(VLOOKUP($G2509,'Breakdown Log'!$B$3:$E$940,3,FALSE),0)</f>
        <v>0</v>
      </c>
      <c r="P2509" s="2">
        <f t="shared" si="235"/>
        <v>215</v>
      </c>
      <c r="Q2509" s="2">
        <f t="shared" si="236"/>
        <v>365</v>
      </c>
      <c r="R2509" s="38">
        <f t="shared" si="237"/>
        <v>1.6610958904109587</v>
      </c>
      <c r="S2509" s="76">
        <f t="shared" si="238"/>
        <v>2.82</v>
      </c>
      <c r="T2509" s="38">
        <f>2.82/365*N2509+'Breakdown Log'!$H$28*P2509</f>
        <v>0</v>
      </c>
      <c r="U2509" s="78">
        <f>2.82/365*O2509+'Breakdown Log'!$H$28*Q2509</f>
        <v>0</v>
      </c>
    </row>
    <row r="2510" spans="2:21" ht="14.4" customHeight="1" x14ac:dyDescent="0.4">
      <c r="B2510" s="30">
        <f t="shared" si="239"/>
        <v>2509</v>
      </c>
      <c r="C2510" s="2" t="s">
        <v>12</v>
      </c>
      <c r="D2510" s="2" t="s">
        <v>2131</v>
      </c>
      <c r="E2510" s="2">
        <v>1140</v>
      </c>
      <c r="F2510" s="2" t="s">
        <v>2132</v>
      </c>
      <c r="G2510" s="2">
        <v>2866</v>
      </c>
      <c r="H2510" s="2">
        <v>8</v>
      </c>
      <c r="I2510" s="2" t="s">
        <v>244</v>
      </c>
      <c r="J2510" s="31">
        <v>43406</v>
      </c>
      <c r="K2510" s="31">
        <v>44347</v>
      </c>
      <c r="L2510" s="31">
        <v>44926</v>
      </c>
      <c r="M2510" s="2">
        <f t="shared" si="234"/>
        <v>580</v>
      </c>
      <c r="N2510" s="2">
        <f>IFERROR(VLOOKUP($G2510,'Breakdown Log'!$B$3:$E$940,2,FALSE),0)</f>
        <v>0</v>
      </c>
      <c r="O2510" s="2">
        <f>IFERROR(VLOOKUP($G2510,'Breakdown Log'!$B$3:$E$940,3,FALSE),0)</f>
        <v>0</v>
      </c>
      <c r="P2510" s="2">
        <f t="shared" si="235"/>
        <v>215</v>
      </c>
      <c r="Q2510" s="2">
        <f t="shared" si="236"/>
        <v>365</v>
      </c>
      <c r="R2510" s="38">
        <f t="shared" si="237"/>
        <v>1.6610958904109587</v>
      </c>
      <c r="S2510" s="76">
        <f t="shared" si="238"/>
        <v>2.82</v>
      </c>
      <c r="T2510" s="38">
        <f>2.82/365*N2510+'Breakdown Log'!$H$28*P2510</f>
        <v>0</v>
      </c>
      <c r="U2510" s="78">
        <f>2.82/365*O2510+'Breakdown Log'!$H$28*Q2510</f>
        <v>0</v>
      </c>
    </row>
    <row r="2511" spans="2:21" ht="14.4" customHeight="1" x14ac:dyDescent="0.4">
      <c r="B2511" s="30">
        <f t="shared" si="239"/>
        <v>2510</v>
      </c>
      <c r="C2511" s="2" t="s">
        <v>12</v>
      </c>
      <c r="D2511" s="2" t="s">
        <v>2131</v>
      </c>
      <c r="E2511" s="2">
        <v>1141</v>
      </c>
      <c r="F2511" s="2" t="s">
        <v>2137</v>
      </c>
      <c r="G2511" s="2">
        <v>2867</v>
      </c>
      <c r="H2511" s="2">
        <v>1</v>
      </c>
      <c r="I2511" s="2" t="s">
        <v>2138</v>
      </c>
      <c r="J2511" s="31">
        <v>43642</v>
      </c>
      <c r="K2511" s="31">
        <v>44347</v>
      </c>
      <c r="L2511" s="31">
        <v>44926</v>
      </c>
      <c r="M2511" s="2">
        <f t="shared" si="234"/>
        <v>580</v>
      </c>
      <c r="N2511" s="2">
        <f>IFERROR(VLOOKUP($G2511,'Breakdown Log'!$B$3:$E$940,2,FALSE),0)</f>
        <v>0</v>
      </c>
      <c r="O2511" s="2">
        <f>IFERROR(VLOOKUP($G2511,'Breakdown Log'!$B$3:$E$940,3,FALSE),0)</f>
        <v>0</v>
      </c>
      <c r="P2511" s="2">
        <f t="shared" si="235"/>
        <v>215</v>
      </c>
      <c r="Q2511" s="2">
        <f t="shared" si="236"/>
        <v>365</v>
      </c>
      <c r="R2511" s="38">
        <f t="shared" si="237"/>
        <v>1.6610958904109587</v>
      </c>
      <c r="S2511" s="76">
        <f t="shared" si="238"/>
        <v>2.82</v>
      </c>
      <c r="T2511" s="38">
        <f>2.82/365*N2511+'Breakdown Log'!$H$28*P2511</f>
        <v>0</v>
      </c>
      <c r="U2511" s="78">
        <f>2.82/365*O2511+'Breakdown Log'!$H$28*Q2511</f>
        <v>0</v>
      </c>
    </row>
    <row r="2512" spans="2:21" ht="14.4" customHeight="1" x14ac:dyDescent="0.4">
      <c r="B2512" s="30">
        <f t="shared" si="239"/>
        <v>2511</v>
      </c>
      <c r="C2512" s="2" t="s">
        <v>12</v>
      </c>
      <c r="D2512" s="2" t="s">
        <v>2131</v>
      </c>
      <c r="E2512" s="2">
        <v>1141</v>
      </c>
      <c r="F2512" s="2" t="s">
        <v>2137</v>
      </c>
      <c r="G2512" s="2">
        <v>2868</v>
      </c>
      <c r="H2512" s="2">
        <v>2</v>
      </c>
      <c r="I2512" s="2" t="s">
        <v>2139</v>
      </c>
      <c r="J2512" s="31">
        <v>43642</v>
      </c>
      <c r="K2512" s="31">
        <v>44347</v>
      </c>
      <c r="L2512" s="31">
        <v>44926</v>
      </c>
      <c r="M2512" s="2">
        <f t="shared" si="234"/>
        <v>580</v>
      </c>
      <c r="N2512" s="2">
        <f>IFERROR(VLOOKUP($G2512,'Breakdown Log'!$B$3:$E$940,2,FALSE),0)</f>
        <v>0</v>
      </c>
      <c r="O2512" s="2">
        <f>IFERROR(VLOOKUP($G2512,'Breakdown Log'!$B$3:$E$940,3,FALSE),0)</f>
        <v>0</v>
      </c>
      <c r="P2512" s="2">
        <f t="shared" si="235"/>
        <v>215</v>
      </c>
      <c r="Q2512" s="2">
        <f t="shared" si="236"/>
        <v>365</v>
      </c>
      <c r="R2512" s="38">
        <f t="shared" si="237"/>
        <v>1.6610958904109587</v>
      </c>
      <c r="S2512" s="76">
        <f t="shared" si="238"/>
        <v>2.82</v>
      </c>
      <c r="T2512" s="38">
        <f>2.82/365*N2512+'Breakdown Log'!$H$28*P2512</f>
        <v>0</v>
      </c>
      <c r="U2512" s="78">
        <f>2.82/365*O2512+'Breakdown Log'!$H$28*Q2512</f>
        <v>0</v>
      </c>
    </row>
    <row r="2513" spans="2:21" ht="14.4" customHeight="1" x14ac:dyDescent="0.4">
      <c r="B2513" s="30">
        <f t="shared" si="239"/>
        <v>2512</v>
      </c>
      <c r="C2513" s="2" t="s">
        <v>12</v>
      </c>
      <c r="D2513" s="2" t="s">
        <v>2131</v>
      </c>
      <c r="E2513" s="2">
        <v>1141</v>
      </c>
      <c r="F2513" s="2" t="s">
        <v>2137</v>
      </c>
      <c r="G2513" s="2">
        <v>2869</v>
      </c>
      <c r="H2513" s="2">
        <v>3</v>
      </c>
      <c r="I2513" s="2" t="s">
        <v>2140</v>
      </c>
      <c r="J2513" s="31">
        <v>43344</v>
      </c>
      <c r="K2513" s="31">
        <v>44347</v>
      </c>
      <c r="L2513" s="31">
        <v>44926</v>
      </c>
      <c r="M2513" s="2">
        <f t="shared" si="234"/>
        <v>580</v>
      </c>
      <c r="N2513" s="2">
        <f>IFERROR(VLOOKUP($G2513,'Breakdown Log'!$B$3:$E$940,2,FALSE),0)</f>
        <v>0</v>
      </c>
      <c r="O2513" s="2">
        <f>IFERROR(VLOOKUP($G2513,'Breakdown Log'!$B$3:$E$940,3,FALSE),0)</f>
        <v>0</v>
      </c>
      <c r="P2513" s="2">
        <f t="shared" si="235"/>
        <v>215</v>
      </c>
      <c r="Q2513" s="2">
        <f t="shared" si="236"/>
        <v>365</v>
      </c>
      <c r="R2513" s="38">
        <f t="shared" si="237"/>
        <v>1.6610958904109587</v>
      </c>
      <c r="S2513" s="76">
        <f t="shared" si="238"/>
        <v>2.82</v>
      </c>
      <c r="T2513" s="38">
        <f>2.82/365*N2513+'Breakdown Log'!$H$28*P2513</f>
        <v>0</v>
      </c>
      <c r="U2513" s="78">
        <f>2.82/365*O2513+'Breakdown Log'!$H$28*Q2513</f>
        <v>0</v>
      </c>
    </row>
    <row r="2514" spans="2:21" ht="14.4" customHeight="1" x14ac:dyDescent="0.4">
      <c r="B2514" s="30">
        <f t="shared" si="239"/>
        <v>2513</v>
      </c>
      <c r="C2514" s="2" t="s">
        <v>12</v>
      </c>
      <c r="D2514" s="2" t="s">
        <v>2131</v>
      </c>
      <c r="E2514" s="2">
        <v>1141</v>
      </c>
      <c r="F2514" s="2" t="s">
        <v>2137</v>
      </c>
      <c r="G2514" s="2">
        <v>2870</v>
      </c>
      <c r="H2514" s="2">
        <v>4</v>
      </c>
      <c r="I2514" s="2" t="s">
        <v>2141</v>
      </c>
      <c r="J2514" s="31">
        <v>43344</v>
      </c>
      <c r="K2514" s="31">
        <v>44347</v>
      </c>
      <c r="L2514" s="31">
        <v>44926</v>
      </c>
      <c r="M2514" s="2">
        <f t="shared" si="234"/>
        <v>580</v>
      </c>
      <c r="N2514" s="2">
        <f>IFERROR(VLOOKUP($G2514,'Breakdown Log'!$B$3:$E$940,2,FALSE),0)</f>
        <v>0</v>
      </c>
      <c r="O2514" s="2">
        <f>IFERROR(VLOOKUP($G2514,'Breakdown Log'!$B$3:$E$940,3,FALSE),0)</f>
        <v>0</v>
      </c>
      <c r="P2514" s="2">
        <f t="shared" si="235"/>
        <v>215</v>
      </c>
      <c r="Q2514" s="2">
        <f t="shared" si="236"/>
        <v>365</v>
      </c>
      <c r="R2514" s="38">
        <f t="shared" si="237"/>
        <v>1.6610958904109587</v>
      </c>
      <c r="S2514" s="76">
        <f t="shared" si="238"/>
        <v>2.82</v>
      </c>
      <c r="T2514" s="38">
        <f>2.82/365*N2514+'Breakdown Log'!$H$28*P2514</f>
        <v>0</v>
      </c>
      <c r="U2514" s="78">
        <f>2.82/365*O2514+'Breakdown Log'!$H$28*Q2514</f>
        <v>0</v>
      </c>
    </row>
    <row r="2515" spans="2:21" ht="14.4" customHeight="1" x14ac:dyDescent="0.4">
      <c r="B2515" s="30">
        <f t="shared" si="239"/>
        <v>2514</v>
      </c>
      <c r="C2515" s="2" t="s">
        <v>462</v>
      </c>
      <c r="D2515" s="2" t="s">
        <v>2142</v>
      </c>
      <c r="E2515" s="2">
        <v>1169</v>
      </c>
      <c r="F2515" s="2" t="s">
        <v>2143</v>
      </c>
      <c r="G2515" s="2">
        <v>2871</v>
      </c>
      <c r="H2515" s="2">
        <v>21</v>
      </c>
      <c r="I2515" s="2" t="s">
        <v>2714</v>
      </c>
      <c r="J2515" s="31">
        <v>43495</v>
      </c>
      <c r="K2515" s="31">
        <v>44347</v>
      </c>
      <c r="L2515" s="31">
        <v>44926</v>
      </c>
      <c r="M2515" s="2">
        <f t="shared" si="234"/>
        <v>580</v>
      </c>
      <c r="N2515" s="2">
        <f>IFERROR(VLOOKUP($G2515,'Breakdown Log'!$B$3:$E$940,2,FALSE),0)</f>
        <v>0</v>
      </c>
      <c r="O2515" s="2">
        <f>IFERROR(VLOOKUP($G2515,'Breakdown Log'!$B$3:$E$940,3,FALSE),0)</f>
        <v>0</v>
      </c>
      <c r="P2515" s="2">
        <f t="shared" si="235"/>
        <v>215</v>
      </c>
      <c r="Q2515" s="2">
        <f t="shared" si="236"/>
        <v>365</v>
      </c>
      <c r="R2515" s="38">
        <f t="shared" si="237"/>
        <v>1.6610958904109587</v>
      </c>
      <c r="S2515" s="76">
        <f t="shared" si="238"/>
        <v>2.82</v>
      </c>
      <c r="T2515" s="38">
        <f>2.82/365*N2515+'Breakdown Log'!$H$28*P2515</f>
        <v>0</v>
      </c>
      <c r="U2515" s="78">
        <f>2.82/365*O2515+'Breakdown Log'!$H$28*Q2515</f>
        <v>0</v>
      </c>
    </row>
    <row r="2516" spans="2:21" ht="14.4" customHeight="1" x14ac:dyDescent="0.4">
      <c r="B2516" s="30">
        <f t="shared" si="239"/>
        <v>2515</v>
      </c>
      <c r="C2516" s="2" t="s">
        <v>462</v>
      </c>
      <c r="D2516" s="2" t="s">
        <v>2142</v>
      </c>
      <c r="E2516" s="2">
        <v>1169</v>
      </c>
      <c r="F2516" s="2" t="s">
        <v>2143</v>
      </c>
      <c r="G2516" s="2">
        <v>2872</v>
      </c>
      <c r="H2516" s="2">
        <v>22</v>
      </c>
      <c r="I2516" s="2" t="s">
        <v>2144</v>
      </c>
      <c r="J2516" s="31">
        <v>43495</v>
      </c>
      <c r="K2516" s="31">
        <v>44347</v>
      </c>
      <c r="L2516" s="31">
        <v>44926</v>
      </c>
      <c r="M2516" s="2">
        <f t="shared" si="234"/>
        <v>580</v>
      </c>
      <c r="N2516" s="2">
        <f>IFERROR(VLOOKUP($G2516,'Breakdown Log'!$B$3:$E$940,2,FALSE),0)</f>
        <v>117</v>
      </c>
      <c r="O2516" s="2">
        <f>IFERROR(VLOOKUP($G2516,'Breakdown Log'!$B$3:$E$940,3,FALSE),0)</f>
        <v>2</v>
      </c>
      <c r="P2516" s="2">
        <f t="shared" si="235"/>
        <v>98</v>
      </c>
      <c r="Q2516" s="2">
        <f t="shared" si="236"/>
        <v>363</v>
      </c>
      <c r="R2516" s="38">
        <f t="shared" si="237"/>
        <v>1.6610958904109587</v>
      </c>
      <c r="S2516" s="76">
        <f t="shared" si="238"/>
        <v>2.82</v>
      </c>
      <c r="T2516" s="38">
        <f>2.82/365*N2516+'Breakdown Log'!$H$28*P2516</f>
        <v>0.90394520547945201</v>
      </c>
      <c r="U2516" s="78">
        <f>2.82/365*O2516+'Breakdown Log'!$H$28*Q2516</f>
        <v>1.5452054794520546E-2</v>
      </c>
    </row>
    <row r="2517" spans="2:21" ht="14.4" customHeight="1" x14ac:dyDescent="0.4">
      <c r="B2517" s="30">
        <f t="shared" si="239"/>
        <v>2516</v>
      </c>
      <c r="C2517" s="2" t="s">
        <v>462</v>
      </c>
      <c r="D2517" s="2" t="s">
        <v>2142</v>
      </c>
      <c r="E2517" s="2">
        <v>1169</v>
      </c>
      <c r="F2517" s="2" t="s">
        <v>2143</v>
      </c>
      <c r="G2517" s="2">
        <v>2873</v>
      </c>
      <c r="H2517" s="2">
        <v>23</v>
      </c>
      <c r="I2517" s="2" t="s">
        <v>2145</v>
      </c>
      <c r="J2517" s="31">
        <v>43495</v>
      </c>
      <c r="K2517" s="31">
        <v>44347</v>
      </c>
      <c r="L2517" s="31">
        <v>44926</v>
      </c>
      <c r="M2517" s="2">
        <f t="shared" si="234"/>
        <v>580</v>
      </c>
      <c r="N2517" s="2">
        <f>IFERROR(VLOOKUP($G2517,'Breakdown Log'!$B$3:$E$940,2,FALSE),0)</f>
        <v>0</v>
      </c>
      <c r="O2517" s="2">
        <f>IFERROR(VLOOKUP($G2517,'Breakdown Log'!$B$3:$E$940,3,FALSE),0)</f>
        <v>0</v>
      </c>
      <c r="P2517" s="2">
        <f t="shared" si="235"/>
        <v>215</v>
      </c>
      <c r="Q2517" s="2">
        <f t="shared" si="236"/>
        <v>365</v>
      </c>
      <c r="R2517" s="38">
        <f t="shared" si="237"/>
        <v>1.6610958904109587</v>
      </c>
      <c r="S2517" s="76">
        <f t="shared" si="238"/>
        <v>2.82</v>
      </c>
      <c r="T2517" s="38">
        <f>2.82/365*N2517+'Breakdown Log'!$H$28*P2517</f>
        <v>0</v>
      </c>
      <c r="U2517" s="78">
        <f>2.82/365*O2517+'Breakdown Log'!$H$28*Q2517</f>
        <v>0</v>
      </c>
    </row>
    <row r="2518" spans="2:21" ht="14.4" customHeight="1" x14ac:dyDescent="0.4">
      <c r="B2518" s="30">
        <f t="shared" si="239"/>
        <v>2517</v>
      </c>
      <c r="C2518" s="2" t="s">
        <v>12</v>
      </c>
      <c r="D2518" s="2" t="s">
        <v>2131</v>
      </c>
      <c r="E2518" s="2">
        <v>1140</v>
      </c>
      <c r="F2518" s="2" t="s">
        <v>2132</v>
      </c>
      <c r="G2518" s="2">
        <v>2874</v>
      </c>
      <c r="H2518" s="2">
        <v>5</v>
      </c>
      <c r="I2518" s="2" t="s">
        <v>2146</v>
      </c>
      <c r="J2518" s="31">
        <v>43353</v>
      </c>
      <c r="K2518" s="31">
        <v>44347</v>
      </c>
      <c r="L2518" s="31">
        <v>44926</v>
      </c>
      <c r="M2518" s="2">
        <f t="shared" si="234"/>
        <v>580</v>
      </c>
      <c r="N2518" s="2">
        <f>IFERROR(VLOOKUP($G2518,'Breakdown Log'!$B$3:$E$940,2,FALSE),0)</f>
        <v>0</v>
      </c>
      <c r="O2518" s="2">
        <f>IFERROR(VLOOKUP($G2518,'Breakdown Log'!$B$3:$E$940,3,FALSE),0)</f>
        <v>0</v>
      </c>
      <c r="P2518" s="2">
        <f t="shared" si="235"/>
        <v>215</v>
      </c>
      <c r="Q2518" s="2">
        <f t="shared" si="236"/>
        <v>365</v>
      </c>
      <c r="R2518" s="38">
        <f t="shared" si="237"/>
        <v>1.6610958904109587</v>
      </c>
      <c r="S2518" s="76">
        <f t="shared" si="238"/>
        <v>2.82</v>
      </c>
      <c r="T2518" s="38">
        <f>2.82/365*N2518+'Breakdown Log'!$H$28*P2518</f>
        <v>0</v>
      </c>
      <c r="U2518" s="78">
        <f>2.82/365*O2518+'Breakdown Log'!$H$28*Q2518</f>
        <v>0</v>
      </c>
    </row>
    <row r="2519" spans="2:21" ht="14.4" customHeight="1" x14ac:dyDescent="0.4">
      <c r="B2519" s="30">
        <f t="shared" si="239"/>
        <v>2518</v>
      </c>
      <c r="C2519" s="2" t="s">
        <v>493</v>
      </c>
      <c r="D2519" s="2" t="s">
        <v>2147</v>
      </c>
      <c r="E2519" s="2">
        <v>1143</v>
      </c>
      <c r="F2519" s="2" t="s">
        <v>2148</v>
      </c>
      <c r="G2519" s="2">
        <v>2875</v>
      </c>
      <c r="H2519" s="2">
        <v>1</v>
      </c>
      <c r="I2519" s="2" t="s">
        <v>2149</v>
      </c>
      <c r="J2519" s="31">
        <v>43344</v>
      </c>
      <c r="K2519" s="31">
        <v>44347</v>
      </c>
      <c r="L2519" s="31">
        <v>44926</v>
      </c>
      <c r="M2519" s="2">
        <f t="shared" si="234"/>
        <v>580</v>
      </c>
      <c r="N2519" s="2">
        <f>IFERROR(VLOOKUP($G2519,'Breakdown Log'!$B$3:$E$940,2,FALSE),0)</f>
        <v>184</v>
      </c>
      <c r="O2519" s="2">
        <f>IFERROR(VLOOKUP($G2519,'Breakdown Log'!$B$3:$E$940,3,FALSE),0)</f>
        <v>365</v>
      </c>
      <c r="P2519" s="2">
        <f t="shared" si="235"/>
        <v>31</v>
      </c>
      <c r="Q2519" s="2">
        <f t="shared" si="236"/>
        <v>0</v>
      </c>
      <c r="R2519" s="38">
        <f t="shared" si="237"/>
        <v>1.6610958904109587</v>
      </c>
      <c r="S2519" s="76">
        <f t="shared" si="238"/>
        <v>2.82</v>
      </c>
      <c r="T2519" s="38">
        <f>2.82/365*N2519+'Breakdown Log'!$H$28*P2519</f>
        <v>1.4215890410958902</v>
      </c>
      <c r="U2519" s="78">
        <f>2.82/365*O2519+'Breakdown Log'!$H$28*Q2519</f>
        <v>2.82</v>
      </c>
    </row>
    <row r="2520" spans="2:21" ht="14.4" customHeight="1" x14ac:dyDescent="0.4">
      <c r="B2520" s="30">
        <f t="shared" si="239"/>
        <v>2519</v>
      </c>
      <c r="C2520" s="2" t="s">
        <v>493</v>
      </c>
      <c r="D2520" s="2" t="s">
        <v>2147</v>
      </c>
      <c r="E2520" s="2">
        <v>1143</v>
      </c>
      <c r="F2520" s="2" t="s">
        <v>2148</v>
      </c>
      <c r="G2520" s="2">
        <v>2876</v>
      </c>
      <c r="H2520" s="2">
        <v>2</v>
      </c>
      <c r="I2520" s="2" t="s">
        <v>2150</v>
      </c>
      <c r="J2520" s="31">
        <v>43344</v>
      </c>
      <c r="K2520" s="31">
        <v>44347</v>
      </c>
      <c r="L2520" s="31">
        <v>44926</v>
      </c>
      <c r="M2520" s="2">
        <f t="shared" si="234"/>
        <v>580</v>
      </c>
      <c r="N2520" s="2">
        <f>IFERROR(VLOOKUP($G2520,'Breakdown Log'!$B$3:$E$940,2,FALSE),0)</f>
        <v>67</v>
      </c>
      <c r="O2520" s="2">
        <f>IFERROR(VLOOKUP($G2520,'Breakdown Log'!$B$3:$E$940,3,FALSE),0)</f>
        <v>4</v>
      </c>
      <c r="P2520" s="2">
        <f t="shared" si="235"/>
        <v>148</v>
      </c>
      <c r="Q2520" s="2">
        <f t="shared" si="236"/>
        <v>361</v>
      </c>
      <c r="R2520" s="38">
        <f t="shared" si="237"/>
        <v>1.6610958904109587</v>
      </c>
      <c r="S2520" s="76">
        <f t="shared" si="238"/>
        <v>2.82</v>
      </c>
      <c r="T2520" s="38">
        <f>2.82/365*N2520+'Breakdown Log'!$H$28*P2520</f>
        <v>0.51764383561643834</v>
      </c>
      <c r="U2520" s="78">
        <f>2.82/365*O2520+'Breakdown Log'!$H$28*Q2520</f>
        <v>3.0904109589041093E-2</v>
      </c>
    </row>
    <row r="2521" spans="2:21" ht="14.4" customHeight="1" x14ac:dyDescent="0.4">
      <c r="B2521" s="30">
        <f t="shared" si="239"/>
        <v>2520</v>
      </c>
      <c r="C2521" s="2" t="s">
        <v>493</v>
      </c>
      <c r="D2521" s="2" t="s">
        <v>2147</v>
      </c>
      <c r="E2521" s="2">
        <v>1143</v>
      </c>
      <c r="F2521" s="2" t="s">
        <v>2148</v>
      </c>
      <c r="G2521" s="2">
        <v>2877</v>
      </c>
      <c r="H2521" s="2">
        <v>3</v>
      </c>
      <c r="I2521" s="2" t="s">
        <v>285</v>
      </c>
      <c r="J2521" s="31">
        <v>43344</v>
      </c>
      <c r="K2521" s="31">
        <v>44347</v>
      </c>
      <c r="L2521" s="31">
        <v>44926</v>
      </c>
      <c r="M2521" s="2">
        <f t="shared" si="234"/>
        <v>580</v>
      </c>
      <c r="N2521" s="2">
        <f>IFERROR(VLOOKUP($G2521,'Breakdown Log'!$B$3:$E$940,2,FALSE),0)</f>
        <v>0</v>
      </c>
      <c r="O2521" s="2">
        <f>IFERROR(VLOOKUP($G2521,'Breakdown Log'!$B$3:$E$940,3,FALSE),0)</f>
        <v>1</v>
      </c>
      <c r="P2521" s="2">
        <f t="shared" si="235"/>
        <v>215</v>
      </c>
      <c r="Q2521" s="2">
        <f t="shared" si="236"/>
        <v>364</v>
      </c>
      <c r="R2521" s="38">
        <f t="shared" si="237"/>
        <v>1.6610958904109587</v>
      </c>
      <c r="S2521" s="76">
        <f t="shared" si="238"/>
        <v>2.82</v>
      </c>
      <c r="T2521" s="38">
        <f>2.82/365*N2521+'Breakdown Log'!$H$28*P2521</f>
        <v>0</v>
      </c>
      <c r="U2521" s="78">
        <f>2.82/365*O2521+'Breakdown Log'!$H$28*Q2521</f>
        <v>7.7260273972602732E-3</v>
      </c>
    </row>
    <row r="2522" spans="2:21" ht="14.4" customHeight="1" x14ac:dyDescent="0.4">
      <c r="B2522" s="30">
        <f t="shared" si="239"/>
        <v>2521</v>
      </c>
      <c r="C2522" s="2" t="s">
        <v>493</v>
      </c>
      <c r="D2522" s="2" t="s">
        <v>2147</v>
      </c>
      <c r="E2522" s="2">
        <v>1143</v>
      </c>
      <c r="F2522" s="2" t="s">
        <v>2148</v>
      </c>
      <c r="G2522" s="2">
        <v>2878</v>
      </c>
      <c r="H2522" s="2">
        <v>4</v>
      </c>
      <c r="I2522" s="2" t="s">
        <v>771</v>
      </c>
      <c r="J2522" s="31">
        <v>43333</v>
      </c>
      <c r="K2522" s="31">
        <v>44347</v>
      </c>
      <c r="L2522" s="31">
        <v>44926</v>
      </c>
      <c r="M2522" s="2">
        <f t="shared" si="234"/>
        <v>580</v>
      </c>
      <c r="N2522" s="2">
        <f>IFERROR(VLOOKUP($G2522,'Breakdown Log'!$B$3:$E$940,2,FALSE),0)</f>
        <v>0</v>
      </c>
      <c r="O2522" s="2">
        <f>IFERROR(VLOOKUP($G2522,'Breakdown Log'!$B$3:$E$940,3,FALSE),0)</f>
        <v>0</v>
      </c>
      <c r="P2522" s="2">
        <f t="shared" si="235"/>
        <v>215</v>
      </c>
      <c r="Q2522" s="2">
        <f t="shared" si="236"/>
        <v>365</v>
      </c>
      <c r="R2522" s="38">
        <f t="shared" si="237"/>
        <v>1.6610958904109587</v>
      </c>
      <c r="S2522" s="76">
        <f t="shared" si="238"/>
        <v>2.82</v>
      </c>
      <c r="T2522" s="38">
        <f>2.82/365*N2522+'Breakdown Log'!$H$28*P2522</f>
        <v>0</v>
      </c>
      <c r="U2522" s="78">
        <f>2.82/365*O2522+'Breakdown Log'!$H$28*Q2522</f>
        <v>0</v>
      </c>
    </row>
    <row r="2523" spans="2:21" ht="14.4" customHeight="1" x14ac:dyDescent="0.4">
      <c r="B2523" s="30">
        <f t="shared" si="239"/>
        <v>2522</v>
      </c>
      <c r="C2523" s="2" t="s">
        <v>493</v>
      </c>
      <c r="D2523" s="2" t="s">
        <v>2147</v>
      </c>
      <c r="E2523" s="2">
        <v>1143</v>
      </c>
      <c r="F2523" s="2" t="s">
        <v>2148</v>
      </c>
      <c r="G2523" s="2">
        <v>2879</v>
      </c>
      <c r="H2523" s="2">
        <v>5</v>
      </c>
      <c r="I2523" s="2" t="s">
        <v>2150</v>
      </c>
      <c r="J2523" s="31">
        <v>43344</v>
      </c>
      <c r="K2523" s="31">
        <v>44347</v>
      </c>
      <c r="L2523" s="31">
        <v>44926</v>
      </c>
      <c r="M2523" s="2">
        <f t="shared" si="234"/>
        <v>580</v>
      </c>
      <c r="N2523" s="2">
        <f>IFERROR(VLOOKUP($G2523,'Breakdown Log'!$B$3:$E$940,2,FALSE),0)</f>
        <v>32</v>
      </c>
      <c r="O2523" s="2">
        <f>IFERROR(VLOOKUP($G2523,'Breakdown Log'!$B$3:$E$940,3,FALSE),0)</f>
        <v>0</v>
      </c>
      <c r="P2523" s="2">
        <f t="shared" si="235"/>
        <v>183</v>
      </c>
      <c r="Q2523" s="2">
        <f t="shared" si="236"/>
        <v>365</v>
      </c>
      <c r="R2523" s="38">
        <f t="shared" si="237"/>
        <v>1.6610958904109587</v>
      </c>
      <c r="S2523" s="76">
        <f t="shared" si="238"/>
        <v>2.82</v>
      </c>
      <c r="T2523" s="38">
        <f>2.82/365*N2523+'Breakdown Log'!$H$28*P2523</f>
        <v>0.24723287671232874</v>
      </c>
      <c r="U2523" s="78">
        <f>2.82/365*O2523+'Breakdown Log'!$H$28*Q2523</f>
        <v>0</v>
      </c>
    </row>
    <row r="2524" spans="2:21" ht="14.4" customHeight="1" x14ac:dyDescent="0.4">
      <c r="B2524" s="30">
        <f t="shared" si="239"/>
        <v>2523</v>
      </c>
      <c r="C2524" s="2" t="s">
        <v>493</v>
      </c>
      <c r="D2524" s="2" t="s">
        <v>2147</v>
      </c>
      <c r="E2524" s="2">
        <v>1143</v>
      </c>
      <c r="F2524" s="2" t="s">
        <v>2148</v>
      </c>
      <c r="G2524" s="2">
        <v>2880</v>
      </c>
      <c r="H2524" s="2">
        <v>6</v>
      </c>
      <c r="I2524" s="2" t="s">
        <v>2151</v>
      </c>
      <c r="J2524" s="31">
        <v>43419</v>
      </c>
      <c r="K2524" s="31">
        <v>44347</v>
      </c>
      <c r="L2524" s="31">
        <v>44926</v>
      </c>
      <c r="M2524" s="2">
        <f t="shared" si="234"/>
        <v>580</v>
      </c>
      <c r="N2524" s="2">
        <f>IFERROR(VLOOKUP($G2524,'Breakdown Log'!$B$3:$E$940,2,FALSE),0)</f>
        <v>184</v>
      </c>
      <c r="O2524" s="2">
        <f>IFERROR(VLOOKUP($G2524,'Breakdown Log'!$B$3:$E$940,3,FALSE),0)</f>
        <v>365</v>
      </c>
      <c r="P2524" s="2">
        <f t="shared" si="235"/>
        <v>31</v>
      </c>
      <c r="Q2524" s="2">
        <f t="shared" si="236"/>
        <v>0</v>
      </c>
      <c r="R2524" s="38">
        <f t="shared" si="237"/>
        <v>1.6610958904109587</v>
      </c>
      <c r="S2524" s="76">
        <f t="shared" si="238"/>
        <v>2.82</v>
      </c>
      <c r="T2524" s="38">
        <f>2.82/365*N2524+'Breakdown Log'!$H$28*P2524</f>
        <v>1.4215890410958902</v>
      </c>
      <c r="U2524" s="78">
        <f>2.82/365*O2524+'Breakdown Log'!$H$28*Q2524</f>
        <v>2.82</v>
      </c>
    </row>
    <row r="2525" spans="2:21" ht="14.4" customHeight="1" x14ac:dyDescent="0.4">
      <c r="B2525" s="30">
        <f t="shared" si="239"/>
        <v>2524</v>
      </c>
      <c r="C2525" s="2" t="s">
        <v>493</v>
      </c>
      <c r="D2525" s="2" t="s">
        <v>2147</v>
      </c>
      <c r="E2525" s="2">
        <v>1143</v>
      </c>
      <c r="F2525" s="2" t="s">
        <v>2148</v>
      </c>
      <c r="G2525" s="2">
        <v>2881</v>
      </c>
      <c r="H2525" s="2">
        <v>7</v>
      </c>
      <c r="I2525" s="2" t="s">
        <v>410</v>
      </c>
      <c r="J2525" s="31">
        <v>43344</v>
      </c>
      <c r="K2525" s="31">
        <v>44347</v>
      </c>
      <c r="L2525" s="31">
        <v>44926</v>
      </c>
      <c r="M2525" s="2">
        <f t="shared" si="234"/>
        <v>580</v>
      </c>
      <c r="N2525" s="2">
        <f>IFERROR(VLOOKUP($G2525,'Breakdown Log'!$B$3:$E$940,2,FALSE),0)</f>
        <v>149</v>
      </c>
      <c r="O2525" s="2">
        <f>IFERROR(VLOOKUP($G2525,'Breakdown Log'!$B$3:$E$940,3,FALSE),0)</f>
        <v>10</v>
      </c>
      <c r="P2525" s="2">
        <f t="shared" si="235"/>
        <v>66</v>
      </c>
      <c r="Q2525" s="2">
        <f t="shared" si="236"/>
        <v>355</v>
      </c>
      <c r="R2525" s="38">
        <f t="shared" si="237"/>
        <v>1.6610958904109587</v>
      </c>
      <c r="S2525" s="76">
        <f t="shared" si="238"/>
        <v>2.82</v>
      </c>
      <c r="T2525" s="38">
        <f>2.82/365*N2525+'Breakdown Log'!$H$28*P2525</f>
        <v>1.1511780821917807</v>
      </c>
      <c r="U2525" s="78">
        <f>2.82/365*O2525+'Breakdown Log'!$H$28*Q2525</f>
        <v>7.7260273972602739E-2</v>
      </c>
    </row>
    <row r="2526" spans="2:21" ht="14.4" customHeight="1" x14ac:dyDescent="0.4">
      <c r="B2526" s="30">
        <f t="shared" si="239"/>
        <v>2525</v>
      </c>
      <c r="C2526" s="2" t="s">
        <v>493</v>
      </c>
      <c r="D2526" s="2" t="s">
        <v>2147</v>
      </c>
      <c r="E2526" s="2">
        <v>1143</v>
      </c>
      <c r="F2526" s="2" t="s">
        <v>2148</v>
      </c>
      <c r="G2526" s="2">
        <v>2882</v>
      </c>
      <c r="H2526" s="2">
        <v>8</v>
      </c>
      <c r="I2526" s="2" t="s">
        <v>9</v>
      </c>
      <c r="J2526" s="31">
        <v>43345</v>
      </c>
      <c r="K2526" s="31">
        <v>44347</v>
      </c>
      <c r="L2526" s="31">
        <v>44926</v>
      </c>
      <c r="M2526" s="2">
        <f t="shared" si="234"/>
        <v>580</v>
      </c>
      <c r="N2526" s="2">
        <f>IFERROR(VLOOKUP($G2526,'Breakdown Log'!$B$3:$E$940,2,FALSE),0)</f>
        <v>142</v>
      </c>
      <c r="O2526" s="2">
        <f>IFERROR(VLOOKUP($G2526,'Breakdown Log'!$B$3:$E$940,3,FALSE),0)</f>
        <v>8</v>
      </c>
      <c r="P2526" s="2">
        <f t="shared" si="235"/>
        <v>73</v>
      </c>
      <c r="Q2526" s="2">
        <f t="shared" si="236"/>
        <v>357</v>
      </c>
      <c r="R2526" s="38">
        <f t="shared" si="237"/>
        <v>1.6610958904109587</v>
      </c>
      <c r="S2526" s="76">
        <f t="shared" si="238"/>
        <v>2.82</v>
      </c>
      <c r="T2526" s="38">
        <f>2.82/365*N2526+'Breakdown Log'!$H$28*P2526</f>
        <v>1.0970958904109589</v>
      </c>
      <c r="U2526" s="78">
        <f>2.82/365*O2526+'Breakdown Log'!$H$28*Q2526</f>
        <v>6.1808219178082185E-2</v>
      </c>
    </row>
    <row r="2527" spans="2:21" ht="14.4" customHeight="1" x14ac:dyDescent="0.4">
      <c r="B2527" s="30">
        <f t="shared" si="239"/>
        <v>2526</v>
      </c>
      <c r="C2527" s="2" t="s">
        <v>493</v>
      </c>
      <c r="D2527" s="2" t="s">
        <v>2147</v>
      </c>
      <c r="E2527" s="2">
        <v>1143</v>
      </c>
      <c r="F2527" s="2" t="s">
        <v>2148</v>
      </c>
      <c r="G2527" s="2">
        <v>2883</v>
      </c>
      <c r="H2527" s="2">
        <v>9</v>
      </c>
      <c r="I2527" s="2" t="s">
        <v>866</v>
      </c>
      <c r="J2527" s="31">
        <v>43344</v>
      </c>
      <c r="K2527" s="31">
        <v>44347</v>
      </c>
      <c r="L2527" s="31">
        <v>44926</v>
      </c>
      <c r="M2527" s="2">
        <f t="shared" si="234"/>
        <v>580</v>
      </c>
      <c r="N2527" s="2">
        <f>IFERROR(VLOOKUP($G2527,'Breakdown Log'!$B$3:$E$940,2,FALSE),0)</f>
        <v>39</v>
      </c>
      <c r="O2527" s="2">
        <f>IFERROR(VLOOKUP($G2527,'Breakdown Log'!$B$3:$E$940,3,FALSE),0)</f>
        <v>2</v>
      </c>
      <c r="P2527" s="2">
        <f t="shared" si="235"/>
        <v>176</v>
      </c>
      <c r="Q2527" s="2">
        <f t="shared" si="236"/>
        <v>363</v>
      </c>
      <c r="R2527" s="38">
        <f t="shared" si="237"/>
        <v>1.6610958904109587</v>
      </c>
      <c r="S2527" s="76">
        <f t="shared" si="238"/>
        <v>2.82</v>
      </c>
      <c r="T2527" s="38">
        <f>2.82/365*N2527+'Breakdown Log'!$H$28*P2527</f>
        <v>0.30131506849315065</v>
      </c>
      <c r="U2527" s="78">
        <f>2.82/365*O2527+'Breakdown Log'!$H$28*Q2527</f>
        <v>1.5452054794520546E-2</v>
      </c>
    </row>
    <row r="2528" spans="2:21" ht="14.4" customHeight="1" x14ac:dyDescent="0.4">
      <c r="B2528" s="30">
        <f t="shared" si="239"/>
        <v>2527</v>
      </c>
      <c r="C2528" s="2" t="s">
        <v>493</v>
      </c>
      <c r="D2528" s="2" t="s">
        <v>2114</v>
      </c>
      <c r="E2528" s="2">
        <v>1136</v>
      </c>
      <c r="F2528" s="2" t="s">
        <v>2115</v>
      </c>
      <c r="G2528" s="2">
        <v>2884</v>
      </c>
      <c r="H2528" s="2">
        <v>16</v>
      </c>
      <c r="I2528" s="2" t="s">
        <v>2152</v>
      </c>
      <c r="J2528" s="31">
        <v>43341</v>
      </c>
      <c r="K2528" s="31">
        <v>44347</v>
      </c>
      <c r="L2528" s="31">
        <v>44926</v>
      </c>
      <c r="M2528" s="2">
        <f t="shared" si="234"/>
        <v>580</v>
      </c>
      <c r="N2528" s="2">
        <f>IFERROR(VLOOKUP($G2528,'Breakdown Log'!$B$3:$E$940,2,FALSE),0)</f>
        <v>0</v>
      </c>
      <c r="O2528" s="2">
        <f>IFERROR(VLOOKUP($G2528,'Breakdown Log'!$B$3:$E$940,3,FALSE),0)</f>
        <v>0</v>
      </c>
      <c r="P2528" s="2">
        <f t="shared" si="235"/>
        <v>215</v>
      </c>
      <c r="Q2528" s="2">
        <f t="shared" si="236"/>
        <v>365</v>
      </c>
      <c r="R2528" s="38">
        <f t="shared" si="237"/>
        <v>1.6610958904109587</v>
      </c>
      <c r="S2528" s="76">
        <f t="shared" si="238"/>
        <v>2.82</v>
      </c>
      <c r="T2528" s="38">
        <f>2.82/365*N2528+'Breakdown Log'!$H$28*P2528</f>
        <v>0</v>
      </c>
      <c r="U2528" s="78">
        <f>2.82/365*O2528+'Breakdown Log'!$H$28*Q2528</f>
        <v>0</v>
      </c>
    </row>
    <row r="2529" spans="2:21" ht="14.4" customHeight="1" x14ac:dyDescent="0.4">
      <c r="B2529" s="30">
        <f t="shared" si="239"/>
        <v>2528</v>
      </c>
      <c r="C2529" s="2" t="s">
        <v>493</v>
      </c>
      <c r="D2529" s="2" t="s">
        <v>2114</v>
      </c>
      <c r="E2529" s="2">
        <v>1136</v>
      </c>
      <c r="F2529" s="2" t="s">
        <v>2115</v>
      </c>
      <c r="G2529" s="2">
        <v>2885</v>
      </c>
      <c r="H2529" s="2">
        <v>17</v>
      </c>
      <c r="I2529" s="2" t="s">
        <v>2153</v>
      </c>
      <c r="J2529" s="31">
        <v>43341</v>
      </c>
      <c r="K2529" s="31">
        <v>44347</v>
      </c>
      <c r="L2529" s="31">
        <v>44926</v>
      </c>
      <c r="M2529" s="2">
        <f t="shared" si="234"/>
        <v>580</v>
      </c>
      <c r="N2529" s="2">
        <f>IFERROR(VLOOKUP($G2529,'Breakdown Log'!$B$3:$E$940,2,FALSE),0)</f>
        <v>302</v>
      </c>
      <c r="O2529" s="2">
        <f>IFERROR(VLOOKUP($G2529,'Breakdown Log'!$B$3:$E$940,3,FALSE),0)</f>
        <v>3</v>
      </c>
      <c r="P2529" s="2">
        <f t="shared" si="235"/>
        <v>-87</v>
      </c>
      <c r="Q2529" s="2">
        <f t="shared" si="236"/>
        <v>362</v>
      </c>
      <c r="R2529" s="38">
        <f t="shared" si="237"/>
        <v>1.6610958904109587</v>
      </c>
      <c r="S2529" s="76">
        <f t="shared" si="238"/>
        <v>2.82</v>
      </c>
      <c r="T2529" s="38">
        <f>2.82/365*N2529+'Breakdown Log'!$H$28*P2529</f>
        <v>2.3332602739726025</v>
      </c>
      <c r="U2529" s="78">
        <f>2.82/365*O2529+'Breakdown Log'!$H$28*Q2529</f>
        <v>2.317808219178082E-2</v>
      </c>
    </row>
    <row r="2530" spans="2:21" ht="14.4" customHeight="1" x14ac:dyDescent="0.4">
      <c r="B2530" s="30">
        <f t="shared" si="239"/>
        <v>2529</v>
      </c>
      <c r="C2530" s="2" t="s">
        <v>493</v>
      </c>
      <c r="D2530" s="2" t="s">
        <v>2114</v>
      </c>
      <c r="E2530" s="2">
        <v>1136</v>
      </c>
      <c r="F2530" s="2" t="s">
        <v>2115</v>
      </c>
      <c r="G2530" s="2">
        <v>2886</v>
      </c>
      <c r="H2530" s="2">
        <v>18</v>
      </c>
      <c r="I2530" s="2" t="s">
        <v>2154</v>
      </c>
      <c r="J2530" s="31">
        <v>43341</v>
      </c>
      <c r="K2530" s="31">
        <v>44347</v>
      </c>
      <c r="L2530" s="31">
        <v>44926</v>
      </c>
      <c r="M2530" s="2">
        <f t="shared" si="234"/>
        <v>580</v>
      </c>
      <c r="N2530" s="2">
        <f>IFERROR(VLOOKUP($G2530,'Breakdown Log'!$B$3:$E$940,2,FALSE),0)</f>
        <v>0</v>
      </c>
      <c r="O2530" s="2">
        <f>IFERROR(VLOOKUP($G2530,'Breakdown Log'!$B$3:$E$940,3,FALSE),0)</f>
        <v>1</v>
      </c>
      <c r="P2530" s="2">
        <f t="shared" si="235"/>
        <v>215</v>
      </c>
      <c r="Q2530" s="2">
        <f t="shared" si="236"/>
        <v>364</v>
      </c>
      <c r="R2530" s="38">
        <f t="shared" si="237"/>
        <v>1.6610958904109587</v>
      </c>
      <c r="S2530" s="76">
        <f t="shared" si="238"/>
        <v>2.82</v>
      </c>
      <c r="T2530" s="38">
        <f>2.82/365*N2530+'Breakdown Log'!$H$28*P2530</f>
        <v>0</v>
      </c>
      <c r="U2530" s="78">
        <f>2.82/365*O2530+'Breakdown Log'!$H$28*Q2530</f>
        <v>7.7260273972602732E-3</v>
      </c>
    </row>
    <row r="2531" spans="2:21" ht="14.4" customHeight="1" x14ac:dyDescent="0.4">
      <c r="B2531" s="30">
        <f t="shared" si="239"/>
        <v>2530</v>
      </c>
      <c r="C2531" s="2" t="s">
        <v>493</v>
      </c>
      <c r="D2531" s="2" t="s">
        <v>2114</v>
      </c>
      <c r="E2531" s="2">
        <v>1136</v>
      </c>
      <c r="F2531" s="2" t="s">
        <v>2115</v>
      </c>
      <c r="G2531" s="2">
        <v>2887</v>
      </c>
      <c r="H2531" s="2">
        <v>19</v>
      </c>
      <c r="I2531" s="2" t="s">
        <v>2155</v>
      </c>
      <c r="J2531" s="31">
        <v>43341</v>
      </c>
      <c r="K2531" s="31">
        <v>44347</v>
      </c>
      <c r="L2531" s="31">
        <v>44926</v>
      </c>
      <c r="M2531" s="2">
        <f t="shared" si="234"/>
        <v>580</v>
      </c>
      <c r="N2531" s="2">
        <f>IFERROR(VLOOKUP($G2531,'Breakdown Log'!$B$3:$E$940,2,FALSE),0)</f>
        <v>0</v>
      </c>
      <c r="O2531" s="2">
        <f>IFERROR(VLOOKUP($G2531,'Breakdown Log'!$B$3:$E$940,3,FALSE),0)</f>
        <v>0</v>
      </c>
      <c r="P2531" s="2">
        <f t="shared" si="235"/>
        <v>215</v>
      </c>
      <c r="Q2531" s="2">
        <f t="shared" si="236"/>
        <v>365</v>
      </c>
      <c r="R2531" s="38">
        <f t="shared" si="237"/>
        <v>1.6610958904109587</v>
      </c>
      <c r="S2531" s="76">
        <f t="shared" si="238"/>
        <v>2.82</v>
      </c>
      <c r="T2531" s="38">
        <f>2.82/365*N2531+'Breakdown Log'!$H$28*P2531</f>
        <v>0</v>
      </c>
      <c r="U2531" s="78">
        <f>2.82/365*O2531+'Breakdown Log'!$H$28*Q2531</f>
        <v>0</v>
      </c>
    </row>
    <row r="2532" spans="2:21" ht="14.4" customHeight="1" x14ac:dyDescent="0.4">
      <c r="B2532" s="30">
        <f t="shared" si="239"/>
        <v>2531</v>
      </c>
      <c r="C2532" s="2" t="s">
        <v>493</v>
      </c>
      <c r="D2532" s="2" t="s">
        <v>2114</v>
      </c>
      <c r="E2532" s="2">
        <v>1136</v>
      </c>
      <c r="F2532" s="2" t="s">
        <v>2115</v>
      </c>
      <c r="G2532" s="2">
        <v>2888</v>
      </c>
      <c r="H2532" s="2">
        <v>20</v>
      </c>
      <c r="I2532" s="2" t="s">
        <v>2156</v>
      </c>
      <c r="J2532" s="31">
        <v>43342</v>
      </c>
      <c r="K2532" s="31">
        <v>44347</v>
      </c>
      <c r="L2532" s="31">
        <v>44926</v>
      </c>
      <c r="M2532" s="2">
        <f t="shared" si="234"/>
        <v>580</v>
      </c>
      <c r="N2532" s="2">
        <f>IFERROR(VLOOKUP($G2532,'Breakdown Log'!$B$3:$E$940,2,FALSE),0)</f>
        <v>0</v>
      </c>
      <c r="O2532" s="2">
        <f>IFERROR(VLOOKUP($G2532,'Breakdown Log'!$B$3:$E$940,3,FALSE),0)</f>
        <v>0</v>
      </c>
      <c r="P2532" s="2">
        <f t="shared" si="235"/>
        <v>215</v>
      </c>
      <c r="Q2532" s="2">
        <f t="shared" si="236"/>
        <v>365</v>
      </c>
      <c r="R2532" s="38">
        <f t="shared" si="237"/>
        <v>1.6610958904109587</v>
      </c>
      <c r="S2532" s="76">
        <f t="shared" si="238"/>
        <v>2.82</v>
      </c>
      <c r="T2532" s="38">
        <f>2.82/365*N2532+'Breakdown Log'!$H$28*P2532</f>
        <v>0</v>
      </c>
      <c r="U2532" s="78">
        <f>2.82/365*O2532+'Breakdown Log'!$H$28*Q2532</f>
        <v>0</v>
      </c>
    </row>
    <row r="2533" spans="2:21" ht="14.4" customHeight="1" x14ac:dyDescent="0.4">
      <c r="B2533" s="30">
        <f t="shared" si="239"/>
        <v>2532</v>
      </c>
      <c r="C2533" s="2" t="s">
        <v>493</v>
      </c>
      <c r="D2533" s="2" t="s">
        <v>2114</v>
      </c>
      <c r="E2533" s="2">
        <v>1136</v>
      </c>
      <c r="F2533" s="2" t="s">
        <v>2115</v>
      </c>
      <c r="G2533" s="2">
        <v>2889</v>
      </c>
      <c r="H2533" s="2">
        <v>21</v>
      </c>
      <c r="I2533" s="2" t="s">
        <v>2157</v>
      </c>
      <c r="J2533" s="31">
        <v>43341</v>
      </c>
      <c r="K2533" s="31">
        <v>44347</v>
      </c>
      <c r="L2533" s="31">
        <v>44926</v>
      </c>
      <c r="M2533" s="2">
        <f t="shared" si="234"/>
        <v>580</v>
      </c>
      <c r="N2533" s="2">
        <f>IFERROR(VLOOKUP($G2533,'Breakdown Log'!$B$3:$E$940,2,FALSE),0)</f>
        <v>0</v>
      </c>
      <c r="O2533" s="2">
        <f>IFERROR(VLOOKUP($G2533,'Breakdown Log'!$B$3:$E$940,3,FALSE),0)</f>
        <v>0</v>
      </c>
      <c r="P2533" s="2">
        <f t="shared" si="235"/>
        <v>215</v>
      </c>
      <c r="Q2533" s="2">
        <f t="shared" si="236"/>
        <v>365</v>
      </c>
      <c r="R2533" s="38">
        <f t="shared" si="237"/>
        <v>1.6610958904109587</v>
      </c>
      <c r="S2533" s="76">
        <f t="shared" si="238"/>
        <v>2.82</v>
      </c>
      <c r="T2533" s="38">
        <f>2.82/365*N2533+'Breakdown Log'!$H$28*P2533</f>
        <v>0</v>
      </c>
      <c r="U2533" s="78">
        <f>2.82/365*O2533+'Breakdown Log'!$H$28*Q2533</f>
        <v>0</v>
      </c>
    </row>
    <row r="2534" spans="2:21" ht="14.4" customHeight="1" x14ac:dyDescent="0.4">
      <c r="B2534" s="30">
        <f t="shared" si="239"/>
        <v>2533</v>
      </c>
      <c r="C2534" s="2" t="s">
        <v>493</v>
      </c>
      <c r="D2534" s="2" t="s">
        <v>2114</v>
      </c>
      <c r="E2534" s="2">
        <v>1136</v>
      </c>
      <c r="F2534" s="2" t="s">
        <v>2115</v>
      </c>
      <c r="G2534" s="2">
        <v>2890</v>
      </c>
      <c r="H2534" s="2">
        <v>22</v>
      </c>
      <c r="I2534" s="2" t="s">
        <v>2158</v>
      </c>
      <c r="J2534" s="31">
        <v>43341</v>
      </c>
      <c r="K2534" s="31">
        <v>44347</v>
      </c>
      <c r="L2534" s="31">
        <v>44926</v>
      </c>
      <c r="M2534" s="2">
        <f t="shared" si="234"/>
        <v>580</v>
      </c>
      <c r="N2534" s="2">
        <f>IFERROR(VLOOKUP($G2534,'Breakdown Log'!$B$3:$E$940,2,FALSE),0)</f>
        <v>139</v>
      </c>
      <c r="O2534" s="2">
        <f>IFERROR(VLOOKUP($G2534,'Breakdown Log'!$B$3:$E$940,3,FALSE),0)</f>
        <v>0</v>
      </c>
      <c r="P2534" s="2">
        <f t="shared" si="235"/>
        <v>76</v>
      </c>
      <c r="Q2534" s="2">
        <f t="shared" si="236"/>
        <v>365</v>
      </c>
      <c r="R2534" s="38">
        <f t="shared" si="237"/>
        <v>1.6610958904109587</v>
      </c>
      <c r="S2534" s="76">
        <f t="shared" si="238"/>
        <v>2.82</v>
      </c>
      <c r="T2534" s="38">
        <f>2.82/365*N2534+'Breakdown Log'!$H$28*P2534</f>
        <v>1.073917808219178</v>
      </c>
      <c r="U2534" s="78">
        <f>2.82/365*O2534+'Breakdown Log'!$H$28*Q2534</f>
        <v>0</v>
      </c>
    </row>
    <row r="2535" spans="2:21" ht="14.4" customHeight="1" x14ac:dyDescent="0.4">
      <c r="B2535" s="30">
        <f t="shared" si="239"/>
        <v>2534</v>
      </c>
      <c r="C2535" s="2" t="s">
        <v>493</v>
      </c>
      <c r="D2535" s="2" t="s">
        <v>2147</v>
      </c>
      <c r="E2535" s="2">
        <v>1143</v>
      </c>
      <c r="F2535" s="2" t="s">
        <v>2148</v>
      </c>
      <c r="G2535" s="2">
        <v>2891</v>
      </c>
      <c r="H2535" s="2">
        <v>10</v>
      </c>
      <c r="I2535" s="2" t="s">
        <v>2159</v>
      </c>
      <c r="J2535" s="31">
        <v>43334</v>
      </c>
      <c r="K2535" s="31">
        <v>44347</v>
      </c>
      <c r="L2535" s="31">
        <v>44926</v>
      </c>
      <c r="M2535" s="2">
        <f t="shared" si="234"/>
        <v>580</v>
      </c>
      <c r="N2535" s="2">
        <f>IFERROR(VLOOKUP($G2535,'Breakdown Log'!$B$3:$E$940,2,FALSE),0)</f>
        <v>184</v>
      </c>
      <c r="O2535" s="2">
        <f>IFERROR(VLOOKUP($G2535,'Breakdown Log'!$B$3:$E$940,3,FALSE),0)</f>
        <v>365</v>
      </c>
      <c r="P2535" s="2">
        <f t="shared" si="235"/>
        <v>31</v>
      </c>
      <c r="Q2535" s="2">
        <f t="shared" si="236"/>
        <v>0</v>
      </c>
      <c r="R2535" s="38">
        <f t="shared" si="237"/>
        <v>1.6610958904109587</v>
      </c>
      <c r="S2535" s="76">
        <f t="shared" si="238"/>
        <v>2.82</v>
      </c>
      <c r="T2535" s="38">
        <f>2.82/365*N2535+'Breakdown Log'!$H$28*P2535</f>
        <v>1.4215890410958902</v>
      </c>
      <c r="U2535" s="78">
        <f>2.82/365*O2535+'Breakdown Log'!$H$28*Q2535</f>
        <v>2.82</v>
      </c>
    </row>
    <row r="2536" spans="2:21" ht="14.4" customHeight="1" x14ac:dyDescent="0.4">
      <c r="B2536" s="30">
        <f t="shared" si="239"/>
        <v>2535</v>
      </c>
      <c r="C2536" s="2" t="s">
        <v>493</v>
      </c>
      <c r="D2536" s="2" t="s">
        <v>2147</v>
      </c>
      <c r="E2536" s="2">
        <v>1143</v>
      </c>
      <c r="F2536" s="2" t="s">
        <v>2148</v>
      </c>
      <c r="G2536" s="2">
        <v>2892</v>
      </c>
      <c r="H2536" s="2">
        <v>11</v>
      </c>
      <c r="I2536" s="2" t="s">
        <v>2160</v>
      </c>
      <c r="J2536" s="31">
        <v>43344</v>
      </c>
      <c r="K2536" s="31">
        <v>44347</v>
      </c>
      <c r="L2536" s="31">
        <v>44926</v>
      </c>
      <c r="M2536" s="2">
        <f t="shared" si="234"/>
        <v>580</v>
      </c>
      <c r="N2536" s="2">
        <f>IFERROR(VLOOKUP($G2536,'Breakdown Log'!$B$3:$E$940,2,FALSE),0)</f>
        <v>47</v>
      </c>
      <c r="O2536" s="2">
        <f>IFERROR(VLOOKUP($G2536,'Breakdown Log'!$B$3:$E$940,3,FALSE),0)</f>
        <v>6</v>
      </c>
      <c r="P2536" s="2">
        <f t="shared" si="235"/>
        <v>168</v>
      </c>
      <c r="Q2536" s="2">
        <f t="shared" si="236"/>
        <v>359</v>
      </c>
      <c r="R2536" s="38">
        <f t="shared" si="237"/>
        <v>1.6610958904109587</v>
      </c>
      <c r="S2536" s="76">
        <f t="shared" si="238"/>
        <v>2.82</v>
      </c>
      <c r="T2536" s="38">
        <f>2.82/365*N2536+'Breakdown Log'!$H$28*P2536</f>
        <v>0.36312328767123286</v>
      </c>
      <c r="U2536" s="78">
        <f>2.82/365*O2536+'Breakdown Log'!$H$28*Q2536</f>
        <v>4.6356164383561639E-2</v>
      </c>
    </row>
    <row r="2537" spans="2:21" ht="14.4" customHeight="1" x14ac:dyDescent="0.4">
      <c r="B2537" s="30">
        <f t="shared" si="239"/>
        <v>2536</v>
      </c>
      <c r="C2537" s="2" t="s">
        <v>493</v>
      </c>
      <c r="D2537" s="2" t="s">
        <v>2147</v>
      </c>
      <c r="E2537" s="2">
        <v>1143</v>
      </c>
      <c r="F2537" s="2" t="s">
        <v>2148</v>
      </c>
      <c r="G2537" s="2">
        <v>2893</v>
      </c>
      <c r="H2537" s="2">
        <v>12</v>
      </c>
      <c r="I2537" s="2" t="s">
        <v>7</v>
      </c>
      <c r="J2537" s="31">
        <v>43419</v>
      </c>
      <c r="K2537" s="31">
        <v>44347</v>
      </c>
      <c r="L2537" s="31">
        <v>44926</v>
      </c>
      <c r="M2537" s="2">
        <f t="shared" si="234"/>
        <v>580</v>
      </c>
      <c r="N2537" s="2">
        <f>IFERROR(VLOOKUP($G2537,'Breakdown Log'!$B$3:$E$940,2,FALSE),0)</f>
        <v>184</v>
      </c>
      <c r="O2537" s="2">
        <f>IFERROR(VLOOKUP($G2537,'Breakdown Log'!$B$3:$E$940,3,FALSE),0)</f>
        <v>365</v>
      </c>
      <c r="P2537" s="2">
        <f t="shared" si="235"/>
        <v>31</v>
      </c>
      <c r="Q2537" s="2">
        <f t="shared" si="236"/>
        <v>0</v>
      </c>
      <c r="R2537" s="38">
        <f t="shared" si="237"/>
        <v>1.6610958904109587</v>
      </c>
      <c r="S2537" s="76">
        <f t="shared" si="238"/>
        <v>2.82</v>
      </c>
      <c r="T2537" s="38">
        <f>2.82/365*N2537+'Breakdown Log'!$H$28*P2537</f>
        <v>1.4215890410958902</v>
      </c>
      <c r="U2537" s="78">
        <f>2.82/365*O2537+'Breakdown Log'!$H$28*Q2537</f>
        <v>2.82</v>
      </c>
    </row>
    <row r="2538" spans="2:21" ht="14.4" customHeight="1" x14ac:dyDescent="0.4">
      <c r="B2538" s="30">
        <f t="shared" si="239"/>
        <v>2537</v>
      </c>
      <c r="C2538" s="2" t="s">
        <v>493</v>
      </c>
      <c r="D2538" s="2" t="s">
        <v>2147</v>
      </c>
      <c r="E2538" s="2">
        <v>1143</v>
      </c>
      <c r="F2538" s="2" t="s">
        <v>2148</v>
      </c>
      <c r="G2538" s="2">
        <v>2894</v>
      </c>
      <c r="H2538" s="2">
        <v>14</v>
      </c>
      <c r="I2538" s="2" t="s">
        <v>437</v>
      </c>
      <c r="J2538" s="31">
        <v>43344</v>
      </c>
      <c r="K2538" s="31">
        <v>44347</v>
      </c>
      <c r="L2538" s="31">
        <v>44926</v>
      </c>
      <c r="M2538" s="2">
        <f t="shared" si="234"/>
        <v>580</v>
      </c>
      <c r="N2538" s="2">
        <f>IFERROR(VLOOKUP($G2538,'Breakdown Log'!$B$3:$E$940,2,FALSE),0)</f>
        <v>110</v>
      </c>
      <c r="O2538" s="2">
        <f>IFERROR(VLOOKUP($G2538,'Breakdown Log'!$B$3:$E$940,3,FALSE),0)</f>
        <v>10</v>
      </c>
      <c r="P2538" s="2">
        <f t="shared" si="235"/>
        <v>105</v>
      </c>
      <c r="Q2538" s="2">
        <f t="shared" si="236"/>
        <v>355</v>
      </c>
      <c r="R2538" s="38">
        <f t="shared" si="237"/>
        <v>1.6610958904109587</v>
      </c>
      <c r="S2538" s="76">
        <f t="shared" si="238"/>
        <v>2.82</v>
      </c>
      <c r="T2538" s="38">
        <f>2.82/365*N2538+'Breakdown Log'!$H$28*P2538</f>
        <v>0.84986301369863004</v>
      </c>
      <c r="U2538" s="78">
        <f>2.82/365*O2538+'Breakdown Log'!$H$28*Q2538</f>
        <v>7.7260273972602739E-2</v>
      </c>
    </row>
    <row r="2539" spans="2:21" ht="14.4" customHeight="1" x14ac:dyDescent="0.4">
      <c r="B2539" s="30">
        <f t="shared" si="239"/>
        <v>2538</v>
      </c>
      <c r="C2539" s="2" t="s">
        <v>518</v>
      </c>
      <c r="D2539" s="2" t="s">
        <v>2161</v>
      </c>
      <c r="E2539" s="2">
        <v>1144</v>
      </c>
      <c r="F2539" s="2" t="s">
        <v>2161</v>
      </c>
      <c r="G2539" s="2">
        <v>2895</v>
      </c>
      <c r="H2539" s="2">
        <v>1</v>
      </c>
      <c r="I2539" s="2" t="s">
        <v>2687</v>
      </c>
      <c r="J2539" s="31">
        <v>43366</v>
      </c>
      <c r="K2539" s="31">
        <v>44347</v>
      </c>
      <c r="L2539" s="31">
        <v>44926</v>
      </c>
      <c r="M2539" s="2">
        <f t="shared" si="234"/>
        <v>580</v>
      </c>
      <c r="N2539" s="2">
        <f>IFERROR(VLOOKUP($G2539,'Breakdown Log'!$B$3:$E$940,2,FALSE),0)</f>
        <v>0</v>
      </c>
      <c r="O2539" s="2">
        <f>IFERROR(VLOOKUP($G2539,'Breakdown Log'!$B$3:$E$940,3,FALSE),0)</f>
        <v>31</v>
      </c>
      <c r="P2539" s="2">
        <f t="shared" si="235"/>
        <v>215</v>
      </c>
      <c r="Q2539" s="2">
        <f t="shared" si="236"/>
        <v>334</v>
      </c>
      <c r="R2539" s="38">
        <f t="shared" si="237"/>
        <v>1.6610958904109587</v>
      </c>
      <c r="S2539" s="76">
        <f t="shared" si="238"/>
        <v>2.82</v>
      </c>
      <c r="T2539" s="38">
        <f>2.82/365*N2539+'Breakdown Log'!$H$28*P2539</f>
        <v>0</v>
      </c>
      <c r="U2539" s="78">
        <f>2.82/365*O2539+'Breakdown Log'!$H$28*Q2539</f>
        <v>0.23950684931506847</v>
      </c>
    </row>
    <row r="2540" spans="2:21" ht="14.4" customHeight="1" x14ac:dyDescent="0.4">
      <c r="B2540" s="30">
        <f t="shared" si="239"/>
        <v>2539</v>
      </c>
      <c r="C2540" s="2" t="s">
        <v>518</v>
      </c>
      <c r="D2540" s="2" t="s">
        <v>2161</v>
      </c>
      <c r="E2540" s="2">
        <v>1144</v>
      </c>
      <c r="F2540" s="2" t="s">
        <v>2161</v>
      </c>
      <c r="G2540" s="2">
        <v>2896</v>
      </c>
      <c r="H2540" s="2">
        <v>2</v>
      </c>
      <c r="I2540" s="2" t="s">
        <v>2163</v>
      </c>
      <c r="J2540" s="31">
        <v>43332</v>
      </c>
      <c r="K2540" s="31">
        <v>44347</v>
      </c>
      <c r="L2540" s="31">
        <v>44926</v>
      </c>
      <c r="M2540" s="2">
        <f t="shared" si="234"/>
        <v>580</v>
      </c>
      <c r="N2540" s="2">
        <f>IFERROR(VLOOKUP($G2540,'Breakdown Log'!$B$3:$E$940,2,FALSE),0)</f>
        <v>0</v>
      </c>
      <c r="O2540" s="2">
        <f>IFERROR(VLOOKUP($G2540,'Breakdown Log'!$B$3:$E$940,3,FALSE),0)</f>
        <v>0</v>
      </c>
      <c r="P2540" s="2">
        <f t="shared" si="235"/>
        <v>215</v>
      </c>
      <c r="Q2540" s="2">
        <f t="shared" si="236"/>
        <v>365</v>
      </c>
      <c r="R2540" s="38">
        <f t="shared" si="237"/>
        <v>1.6610958904109587</v>
      </c>
      <c r="S2540" s="76">
        <f t="shared" si="238"/>
        <v>2.82</v>
      </c>
      <c r="T2540" s="38">
        <f>2.82/365*N2540+'Breakdown Log'!$H$28*P2540</f>
        <v>0</v>
      </c>
      <c r="U2540" s="78">
        <f>2.82/365*O2540+'Breakdown Log'!$H$28*Q2540</f>
        <v>0</v>
      </c>
    </row>
    <row r="2541" spans="2:21" ht="14.4" customHeight="1" x14ac:dyDescent="0.4">
      <c r="B2541" s="30">
        <f t="shared" si="239"/>
        <v>2540</v>
      </c>
      <c r="C2541" s="2" t="s">
        <v>518</v>
      </c>
      <c r="D2541" s="2" t="s">
        <v>2161</v>
      </c>
      <c r="E2541" s="2">
        <v>1144</v>
      </c>
      <c r="F2541" s="2" t="s">
        <v>2161</v>
      </c>
      <c r="G2541" s="2">
        <v>2897</v>
      </c>
      <c r="H2541" s="2">
        <v>3</v>
      </c>
      <c r="I2541" s="2" t="s">
        <v>771</v>
      </c>
      <c r="J2541" s="31">
        <v>43436</v>
      </c>
      <c r="K2541" s="31">
        <v>44347</v>
      </c>
      <c r="L2541" s="31">
        <v>44926</v>
      </c>
      <c r="M2541" s="2">
        <f t="shared" si="234"/>
        <v>580</v>
      </c>
      <c r="N2541" s="2">
        <f>IFERROR(VLOOKUP($G2541,'Breakdown Log'!$B$3:$E$940,2,FALSE),0)</f>
        <v>0</v>
      </c>
      <c r="O2541" s="2">
        <f>IFERROR(VLOOKUP($G2541,'Breakdown Log'!$B$3:$E$940,3,FALSE),0)</f>
        <v>0</v>
      </c>
      <c r="P2541" s="2">
        <f t="shared" si="235"/>
        <v>215</v>
      </c>
      <c r="Q2541" s="2">
        <f t="shared" si="236"/>
        <v>365</v>
      </c>
      <c r="R2541" s="38">
        <f t="shared" si="237"/>
        <v>1.6610958904109587</v>
      </c>
      <c r="S2541" s="76">
        <f t="shared" si="238"/>
        <v>2.82</v>
      </c>
      <c r="T2541" s="38">
        <f>2.82/365*N2541+'Breakdown Log'!$H$28*P2541</f>
        <v>0</v>
      </c>
      <c r="U2541" s="78">
        <f>2.82/365*O2541+'Breakdown Log'!$H$28*Q2541</f>
        <v>0</v>
      </c>
    </row>
    <row r="2542" spans="2:21" ht="14.4" customHeight="1" x14ac:dyDescent="0.4">
      <c r="B2542" s="30">
        <f t="shared" si="239"/>
        <v>2541</v>
      </c>
      <c r="C2542" s="2" t="s">
        <v>518</v>
      </c>
      <c r="D2542" s="2" t="s">
        <v>2161</v>
      </c>
      <c r="E2542" s="2">
        <v>1144</v>
      </c>
      <c r="F2542" s="2" t="s">
        <v>2161</v>
      </c>
      <c r="G2542" s="2">
        <v>2898</v>
      </c>
      <c r="H2542" s="2">
        <v>4</v>
      </c>
      <c r="I2542" s="2" t="s">
        <v>2686</v>
      </c>
      <c r="J2542" s="31">
        <v>43363</v>
      </c>
      <c r="K2542" s="31">
        <v>44347</v>
      </c>
      <c r="L2542" s="31">
        <v>44926</v>
      </c>
      <c r="M2542" s="2">
        <f t="shared" si="234"/>
        <v>580</v>
      </c>
      <c r="N2542" s="2">
        <f>IFERROR(VLOOKUP($G2542,'Breakdown Log'!$B$3:$E$940,2,FALSE),0)</f>
        <v>0</v>
      </c>
      <c r="O2542" s="2">
        <f>IFERROR(VLOOKUP($G2542,'Breakdown Log'!$B$3:$E$940,3,FALSE),0)</f>
        <v>0</v>
      </c>
      <c r="P2542" s="2">
        <f t="shared" si="235"/>
        <v>215</v>
      </c>
      <c r="Q2542" s="2">
        <f t="shared" si="236"/>
        <v>365</v>
      </c>
      <c r="R2542" s="38">
        <f t="shared" si="237"/>
        <v>1.6610958904109587</v>
      </c>
      <c r="S2542" s="76">
        <f t="shared" si="238"/>
        <v>2.82</v>
      </c>
      <c r="T2542" s="38">
        <f>2.82/365*N2542+'Breakdown Log'!$H$28*P2542</f>
        <v>0</v>
      </c>
      <c r="U2542" s="78">
        <f>2.82/365*O2542+'Breakdown Log'!$H$28*Q2542</f>
        <v>0</v>
      </c>
    </row>
    <row r="2543" spans="2:21" ht="14.4" customHeight="1" x14ac:dyDescent="0.4">
      <c r="B2543" s="30">
        <f t="shared" si="239"/>
        <v>2542</v>
      </c>
      <c r="C2543" s="2" t="s">
        <v>518</v>
      </c>
      <c r="D2543" s="2" t="s">
        <v>2161</v>
      </c>
      <c r="E2543" s="2">
        <v>1144</v>
      </c>
      <c r="F2543" s="2" t="s">
        <v>2161</v>
      </c>
      <c r="G2543" s="2">
        <v>2899</v>
      </c>
      <c r="H2543" s="2">
        <v>5</v>
      </c>
      <c r="I2543" s="2" t="s">
        <v>2164</v>
      </c>
      <c r="J2543" s="31">
        <v>43385</v>
      </c>
      <c r="K2543" s="31">
        <v>44347</v>
      </c>
      <c r="L2543" s="31">
        <v>44926</v>
      </c>
      <c r="M2543" s="2">
        <f t="shared" si="234"/>
        <v>580</v>
      </c>
      <c r="N2543" s="2">
        <f>IFERROR(VLOOKUP($G2543,'Breakdown Log'!$B$3:$E$940,2,FALSE),0)</f>
        <v>0</v>
      </c>
      <c r="O2543" s="2">
        <f>IFERROR(VLOOKUP($G2543,'Breakdown Log'!$B$3:$E$940,3,FALSE),0)</f>
        <v>0</v>
      </c>
      <c r="P2543" s="2">
        <f t="shared" si="235"/>
        <v>215</v>
      </c>
      <c r="Q2543" s="2">
        <f t="shared" si="236"/>
        <v>365</v>
      </c>
      <c r="R2543" s="38">
        <f t="shared" si="237"/>
        <v>1.6610958904109587</v>
      </c>
      <c r="S2543" s="76">
        <f t="shared" si="238"/>
        <v>2.82</v>
      </c>
      <c r="T2543" s="38">
        <f>2.82/365*N2543+'Breakdown Log'!$H$28*P2543</f>
        <v>0</v>
      </c>
      <c r="U2543" s="78">
        <f>2.82/365*O2543+'Breakdown Log'!$H$28*Q2543</f>
        <v>0</v>
      </c>
    </row>
    <row r="2544" spans="2:21" ht="14.4" customHeight="1" x14ac:dyDescent="0.4">
      <c r="B2544" s="30">
        <f t="shared" si="239"/>
        <v>2543</v>
      </c>
      <c r="C2544" s="2" t="s">
        <v>518</v>
      </c>
      <c r="D2544" s="2" t="s">
        <v>2161</v>
      </c>
      <c r="E2544" s="2">
        <v>1144</v>
      </c>
      <c r="F2544" s="2" t="s">
        <v>2161</v>
      </c>
      <c r="G2544" s="2">
        <v>2900</v>
      </c>
      <c r="H2544" s="2">
        <v>6</v>
      </c>
      <c r="I2544" s="2" t="s">
        <v>544</v>
      </c>
      <c r="J2544" s="31">
        <v>43436</v>
      </c>
      <c r="K2544" s="31">
        <v>44347</v>
      </c>
      <c r="L2544" s="31">
        <v>44926</v>
      </c>
      <c r="M2544" s="2">
        <f t="shared" si="234"/>
        <v>580</v>
      </c>
      <c r="N2544" s="2">
        <f>IFERROR(VLOOKUP($G2544,'Breakdown Log'!$B$3:$E$940,2,FALSE),0)</f>
        <v>0</v>
      </c>
      <c r="O2544" s="2">
        <f>IFERROR(VLOOKUP($G2544,'Breakdown Log'!$B$3:$E$940,3,FALSE),0)</f>
        <v>0</v>
      </c>
      <c r="P2544" s="2">
        <f t="shared" si="235"/>
        <v>215</v>
      </c>
      <c r="Q2544" s="2">
        <f t="shared" si="236"/>
        <v>365</v>
      </c>
      <c r="R2544" s="38">
        <f t="shared" si="237"/>
        <v>1.6610958904109587</v>
      </c>
      <c r="S2544" s="76">
        <f t="shared" si="238"/>
        <v>2.82</v>
      </c>
      <c r="T2544" s="38">
        <f>2.82/365*N2544+'Breakdown Log'!$H$28*P2544</f>
        <v>0</v>
      </c>
      <c r="U2544" s="78">
        <f>2.82/365*O2544+'Breakdown Log'!$H$28*Q2544</f>
        <v>0</v>
      </c>
    </row>
    <row r="2545" spans="2:21" ht="14.4" customHeight="1" x14ac:dyDescent="0.4">
      <c r="B2545" s="30">
        <f t="shared" si="239"/>
        <v>2544</v>
      </c>
      <c r="C2545" s="2" t="s">
        <v>12</v>
      </c>
      <c r="D2545" s="2" t="s">
        <v>127</v>
      </c>
      <c r="E2545" s="2">
        <v>238</v>
      </c>
      <c r="F2545" s="2" t="s">
        <v>210</v>
      </c>
      <c r="G2545" s="2">
        <v>2901</v>
      </c>
      <c r="H2545" s="2">
        <v>75</v>
      </c>
      <c r="I2545" s="2" t="s">
        <v>1540</v>
      </c>
      <c r="J2545" s="31">
        <v>43382</v>
      </c>
      <c r="K2545" s="31">
        <v>44347</v>
      </c>
      <c r="L2545" s="31">
        <v>44926</v>
      </c>
      <c r="M2545" s="2">
        <f t="shared" si="234"/>
        <v>580</v>
      </c>
      <c r="N2545" s="2">
        <f>IFERROR(VLOOKUP($G2545,'Breakdown Log'!$B$3:$E$940,2,FALSE),0)</f>
        <v>198</v>
      </c>
      <c r="O2545" s="2">
        <f>IFERROR(VLOOKUP($G2545,'Breakdown Log'!$B$3:$E$940,3,FALSE),0)</f>
        <v>0</v>
      </c>
      <c r="P2545" s="2">
        <f t="shared" si="235"/>
        <v>17</v>
      </c>
      <c r="Q2545" s="2">
        <f t="shared" si="236"/>
        <v>365</v>
      </c>
      <c r="R2545" s="38">
        <f t="shared" si="237"/>
        <v>1.6610958904109587</v>
      </c>
      <c r="S2545" s="76">
        <f t="shared" si="238"/>
        <v>2.82</v>
      </c>
      <c r="T2545" s="38">
        <f>2.82/365*N2545+'Breakdown Log'!$H$28*P2545</f>
        <v>1.5297534246575342</v>
      </c>
      <c r="U2545" s="78">
        <f>2.82/365*O2545+'Breakdown Log'!$H$28*Q2545</f>
        <v>0</v>
      </c>
    </row>
    <row r="2546" spans="2:21" ht="14.4" customHeight="1" x14ac:dyDescent="0.4">
      <c r="B2546" s="30">
        <f t="shared" si="239"/>
        <v>2545</v>
      </c>
      <c r="C2546" s="2" t="s">
        <v>12</v>
      </c>
      <c r="D2546" s="2" t="s">
        <v>127</v>
      </c>
      <c r="E2546" s="2">
        <v>238</v>
      </c>
      <c r="F2546" s="2" t="s">
        <v>210</v>
      </c>
      <c r="G2546" s="2">
        <v>2902</v>
      </c>
      <c r="H2546" s="2">
        <v>76</v>
      </c>
      <c r="I2546" s="2" t="s">
        <v>7</v>
      </c>
      <c r="J2546" s="31">
        <v>43382</v>
      </c>
      <c r="K2546" s="31">
        <v>44347</v>
      </c>
      <c r="L2546" s="31">
        <v>44926</v>
      </c>
      <c r="M2546" s="2">
        <f t="shared" si="234"/>
        <v>580</v>
      </c>
      <c r="N2546" s="2">
        <f>IFERROR(VLOOKUP($G2546,'Breakdown Log'!$B$3:$E$940,2,FALSE),0)</f>
        <v>67</v>
      </c>
      <c r="O2546" s="2">
        <f>IFERROR(VLOOKUP($G2546,'Breakdown Log'!$B$3:$E$940,3,FALSE),0)</f>
        <v>0</v>
      </c>
      <c r="P2546" s="2">
        <f t="shared" si="235"/>
        <v>148</v>
      </c>
      <c r="Q2546" s="2">
        <f t="shared" si="236"/>
        <v>365</v>
      </c>
      <c r="R2546" s="38">
        <f t="shared" si="237"/>
        <v>1.6610958904109587</v>
      </c>
      <c r="S2546" s="76">
        <f t="shared" si="238"/>
        <v>2.82</v>
      </c>
      <c r="T2546" s="38">
        <f>2.82/365*N2546+'Breakdown Log'!$H$28*P2546</f>
        <v>0.51764383561643834</v>
      </c>
      <c r="U2546" s="78">
        <f>2.82/365*O2546+'Breakdown Log'!$H$28*Q2546</f>
        <v>0</v>
      </c>
    </row>
    <row r="2547" spans="2:21" ht="14.4" customHeight="1" x14ac:dyDescent="0.4">
      <c r="B2547" s="30">
        <f t="shared" si="239"/>
        <v>2546</v>
      </c>
      <c r="C2547" s="2" t="s">
        <v>12</v>
      </c>
      <c r="D2547" s="2" t="s">
        <v>127</v>
      </c>
      <c r="E2547" s="2">
        <v>238</v>
      </c>
      <c r="F2547" s="2" t="s">
        <v>210</v>
      </c>
      <c r="G2547" s="2">
        <v>2903</v>
      </c>
      <c r="H2547" s="2">
        <v>77</v>
      </c>
      <c r="I2547" s="2" t="s">
        <v>2166</v>
      </c>
      <c r="J2547" s="31">
        <v>43382</v>
      </c>
      <c r="K2547" s="31">
        <v>44347</v>
      </c>
      <c r="L2547" s="31">
        <v>44926</v>
      </c>
      <c r="M2547" s="2">
        <f t="shared" si="234"/>
        <v>580</v>
      </c>
      <c r="N2547" s="2">
        <f>IFERROR(VLOOKUP($G2547,'Breakdown Log'!$B$3:$E$940,2,FALSE),0)</f>
        <v>190</v>
      </c>
      <c r="O2547" s="2">
        <f>IFERROR(VLOOKUP($G2547,'Breakdown Log'!$B$3:$E$940,3,FALSE),0)</f>
        <v>0</v>
      </c>
      <c r="P2547" s="2">
        <f t="shared" si="235"/>
        <v>25</v>
      </c>
      <c r="Q2547" s="2">
        <f t="shared" si="236"/>
        <v>365</v>
      </c>
      <c r="R2547" s="38">
        <f t="shared" si="237"/>
        <v>1.6610958904109587</v>
      </c>
      <c r="S2547" s="76">
        <f t="shared" si="238"/>
        <v>2.82</v>
      </c>
      <c r="T2547" s="38">
        <f>2.82/365*N2547+'Breakdown Log'!$H$28*P2547</f>
        <v>1.467945205479452</v>
      </c>
      <c r="U2547" s="78">
        <f>2.82/365*O2547+'Breakdown Log'!$H$28*Q2547</f>
        <v>0</v>
      </c>
    </row>
    <row r="2548" spans="2:21" ht="14.4" customHeight="1" x14ac:dyDescent="0.4">
      <c r="B2548" s="30">
        <f t="shared" si="239"/>
        <v>2547</v>
      </c>
      <c r="C2548" s="2" t="s">
        <v>36</v>
      </c>
      <c r="D2548" s="2" t="s">
        <v>2167</v>
      </c>
      <c r="E2548" s="2">
        <v>952</v>
      </c>
      <c r="F2548" s="2" t="s">
        <v>2167</v>
      </c>
      <c r="G2548" s="2">
        <v>2904</v>
      </c>
      <c r="H2548" s="2">
        <v>1</v>
      </c>
      <c r="I2548" s="2" t="s">
        <v>2168</v>
      </c>
      <c r="J2548" s="31">
        <v>43419</v>
      </c>
      <c r="K2548" s="31">
        <v>44347</v>
      </c>
      <c r="L2548" s="31">
        <v>44926</v>
      </c>
      <c r="M2548" s="2">
        <f t="shared" si="234"/>
        <v>580</v>
      </c>
      <c r="N2548" s="2">
        <f>IFERROR(VLOOKUP($G2548,'Breakdown Log'!$B$3:$E$940,2,FALSE),0)</f>
        <v>185</v>
      </c>
      <c r="O2548" s="2">
        <f>IFERROR(VLOOKUP($G2548,'Breakdown Log'!$B$3:$E$940,3,FALSE),0)</f>
        <v>1</v>
      </c>
      <c r="P2548" s="2">
        <f t="shared" si="235"/>
        <v>30</v>
      </c>
      <c r="Q2548" s="2">
        <f t="shared" si="236"/>
        <v>364</v>
      </c>
      <c r="R2548" s="38">
        <f t="shared" si="237"/>
        <v>1.6610958904109587</v>
      </c>
      <c r="S2548" s="76">
        <f t="shared" si="238"/>
        <v>2.82</v>
      </c>
      <c r="T2548" s="38">
        <f>2.82/365*N2548+'Breakdown Log'!$H$28*P2548</f>
        <v>1.4293150684931506</v>
      </c>
      <c r="U2548" s="78">
        <f>2.82/365*O2548+'Breakdown Log'!$H$28*Q2548</f>
        <v>7.7260273972602732E-3</v>
      </c>
    </row>
    <row r="2549" spans="2:21" ht="14.4" customHeight="1" x14ac:dyDescent="0.4">
      <c r="B2549" s="30">
        <f t="shared" si="239"/>
        <v>2548</v>
      </c>
      <c r="C2549" s="2" t="s">
        <v>36</v>
      </c>
      <c r="D2549" s="2" t="s">
        <v>2167</v>
      </c>
      <c r="E2549" s="2">
        <v>952</v>
      </c>
      <c r="F2549" s="2" t="s">
        <v>2167</v>
      </c>
      <c r="G2549" s="2">
        <v>2905</v>
      </c>
      <c r="H2549" s="2">
        <v>2</v>
      </c>
      <c r="I2549" s="2" t="s">
        <v>2169</v>
      </c>
      <c r="J2549" s="31">
        <v>43419</v>
      </c>
      <c r="K2549" s="31">
        <v>44347</v>
      </c>
      <c r="L2549" s="31">
        <v>44926</v>
      </c>
      <c r="M2549" s="2">
        <f t="shared" si="234"/>
        <v>580</v>
      </c>
      <c r="N2549" s="2">
        <f>IFERROR(VLOOKUP($G2549,'Breakdown Log'!$B$3:$E$940,2,FALSE),0)</f>
        <v>0</v>
      </c>
      <c r="O2549" s="2">
        <f>IFERROR(VLOOKUP($G2549,'Breakdown Log'!$B$3:$E$940,3,FALSE),0)</f>
        <v>1</v>
      </c>
      <c r="P2549" s="2">
        <f t="shared" si="235"/>
        <v>215</v>
      </c>
      <c r="Q2549" s="2">
        <f t="shared" si="236"/>
        <v>364</v>
      </c>
      <c r="R2549" s="38">
        <f t="shared" si="237"/>
        <v>1.6610958904109587</v>
      </c>
      <c r="S2549" s="76">
        <f t="shared" si="238"/>
        <v>2.82</v>
      </c>
      <c r="T2549" s="38">
        <f>2.82/365*N2549+'Breakdown Log'!$H$28*P2549</f>
        <v>0</v>
      </c>
      <c r="U2549" s="78">
        <f>2.82/365*O2549+'Breakdown Log'!$H$28*Q2549</f>
        <v>7.7260273972602732E-3</v>
      </c>
    </row>
    <row r="2550" spans="2:21" ht="14.4" customHeight="1" x14ac:dyDescent="0.4">
      <c r="B2550" s="30">
        <f t="shared" si="239"/>
        <v>2549</v>
      </c>
      <c r="C2550" s="2" t="s">
        <v>36</v>
      </c>
      <c r="D2550" s="2" t="s">
        <v>2167</v>
      </c>
      <c r="E2550" s="2">
        <v>952</v>
      </c>
      <c r="F2550" s="2" t="s">
        <v>2167</v>
      </c>
      <c r="G2550" s="2">
        <v>2906</v>
      </c>
      <c r="H2550" s="2">
        <v>3</v>
      </c>
      <c r="I2550" s="2" t="s">
        <v>2170</v>
      </c>
      <c r="J2550" s="31">
        <v>43419</v>
      </c>
      <c r="K2550" s="31">
        <v>44347</v>
      </c>
      <c r="L2550" s="31">
        <v>44926</v>
      </c>
      <c r="M2550" s="2">
        <f t="shared" si="234"/>
        <v>580</v>
      </c>
      <c r="N2550" s="2">
        <f>IFERROR(VLOOKUP($G2550,'Breakdown Log'!$B$3:$E$940,2,FALSE),0)</f>
        <v>370</v>
      </c>
      <c r="O2550" s="2">
        <f>IFERROR(VLOOKUP($G2550,'Breakdown Log'!$B$3:$E$940,3,FALSE),0)</f>
        <v>1</v>
      </c>
      <c r="P2550" s="2">
        <f t="shared" si="235"/>
        <v>-155</v>
      </c>
      <c r="Q2550" s="2">
        <f t="shared" si="236"/>
        <v>364</v>
      </c>
      <c r="R2550" s="38">
        <f t="shared" si="237"/>
        <v>1.6610958904109587</v>
      </c>
      <c r="S2550" s="76">
        <f t="shared" si="238"/>
        <v>2.82</v>
      </c>
      <c r="T2550" s="38">
        <f>2.82/365*N2550+'Breakdown Log'!$H$28*P2550</f>
        <v>2.8586301369863012</v>
      </c>
      <c r="U2550" s="78">
        <f>2.82/365*O2550+'Breakdown Log'!$H$28*Q2550</f>
        <v>7.7260273972602732E-3</v>
      </c>
    </row>
    <row r="2551" spans="2:21" ht="14.4" customHeight="1" x14ac:dyDescent="0.4">
      <c r="B2551" s="30">
        <f t="shared" si="239"/>
        <v>2550</v>
      </c>
      <c r="C2551" s="2" t="s">
        <v>36</v>
      </c>
      <c r="D2551" s="2" t="s">
        <v>2167</v>
      </c>
      <c r="E2551" s="2">
        <v>952</v>
      </c>
      <c r="F2551" s="2" t="s">
        <v>2167</v>
      </c>
      <c r="G2551" s="2">
        <v>2907</v>
      </c>
      <c r="H2551" s="2">
        <v>4</v>
      </c>
      <c r="I2551" s="2" t="s">
        <v>2171</v>
      </c>
      <c r="J2551" s="31">
        <v>43419</v>
      </c>
      <c r="K2551" s="31">
        <v>44347</v>
      </c>
      <c r="L2551" s="31">
        <v>44926</v>
      </c>
      <c r="M2551" s="2">
        <f t="shared" si="234"/>
        <v>580</v>
      </c>
      <c r="N2551" s="2">
        <f>IFERROR(VLOOKUP($G2551,'Breakdown Log'!$B$3:$E$940,2,FALSE),0)</f>
        <v>370</v>
      </c>
      <c r="O2551" s="2">
        <f>IFERROR(VLOOKUP($G2551,'Breakdown Log'!$B$3:$E$940,3,FALSE),0)</f>
        <v>0</v>
      </c>
      <c r="P2551" s="2">
        <f t="shared" si="235"/>
        <v>-155</v>
      </c>
      <c r="Q2551" s="2">
        <f t="shared" si="236"/>
        <v>365</v>
      </c>
      <c r="R2551" s="38">
        <f t="shared" si="237"/>
        <v>1.6610958904109587</v>
      </c>
      <c r="S2551" s="76">
        <f t="shared" si="238"/>
        <v>2.82</v>
      </c>
      <c r="T2551" s="38">
        <f>2.82/365*N2551+'Breakdown Log'!$H$28*P2551</f>
        <v>2.8586301369863012</v>
      </c>
      <c r="U2551" s="78">
        <f>2.82/365*O2551+'Breakdown Log'!$H$28*Q2551</f>
        <v>0</v>
      </c>
    </row>
    <row r="2552" spans="2:21" ht="14.4" customHeight="1" x14ac:dyDescent="0.4">
      <c r="B2552" s="30">
        <f t="shared" si="239"/>
        <v>2551</v>
      </c>
      <c r="C2552" s="2" t="s">
        <v>36</v>
      </c>
      <c r="D2552" s="2" t="s">
        <v>2167</v>
      </c>
      <c r="E2552" s="2">
        <v>952</v>
      </c>
      <c r="F2552" s="2" t="s">
        <v>2167</v>
      </c>
      <c r="G2552" s="2">
        <v>2908</v>
      </c>
      <c r="H2552" s="2">
        <v>5</v>
      </c>
      <c r="I2552" s="2" t="s">
        <v>2172</v>
      </c>
      <c r="J2552" s="31">
        <v>43424</v>
      </c>
      <c r="K2552" s="31">
        <v>44347</v>
      </c>
      <c r="L2552" s="31">
        <v>44926</v>
      </c>
      <c r="M2552" s="2">
        <f t="shared" si="234"/>
        <v>580</v>
      </c>
      <c r="N2552" s="2">
        <f>IFERROR(VLOOKUP($G2552,'Breakdown Log'!$B$3:$E$940,2,FALSE),0)</f>
        <v>185</v>
      </c>
      <c r="O2552" s="2">
        <f>IFERROR(VLOOKUP($G2552,'Breakdown Log'!$B$3:$E$940,3,FALSE),0)</f>
        <v>1</v>
      </c>
      <c r="P2552" s="2">
        <f t="shared" si="235"/>
        <v>30</v>
      </c>
      <c r="Q2552" s="2">
        <f t="shared" si="236"/>
        <v>364</v>
      </c>
      <c r="R2552" s="38">
        <f t="shared" si="237"/>
        <v>1.6610958904109587</v>
      </c>
      <c r="S2552" s="76">
        <f t="shared" si="238"/>
        <v>2.82</v>
      </c>
      <c r="T2552" s="38">
        <f>2.82/365*N2552+'Breakdown Log'!$H$28*P2552</f>
        <v>1.4293150684931506</v>
      </c>
      <c r="U2552" s="78">
        <f>2.82/365*O2552+'Breakdown Log'!$H$28*Q2552</f>
        <v>7.7260273972602732E-3</v>
      </c>
    </row>
    <row r="2553" spans="2:21" ht="14.4" customHeight="1" x14ac:dyDescent="0.4">
      <c r="B2553" s="30">
        <f t="shared" si="239"/>
        <v>2552</v>
      </c>
      <c r="C2553" s="2" t="s">
        <v>36</v>
      </c>
      <c r="D2553" s="2" t="s">
        <v>2167</v>
      </c>
      <c r="E2553" s="2">
        <v>952</v>
      </c>
      <c r="F2553" s="2" t="s">
        <v>2167</v>
      </c>
      <c r="G2553" s="2">
        <v>2909</v>
      </c>
      <c r="H2553" s="2">
        <v>6</v>
      </c>
      <c r="I2553" s="2" t="s">
        <v>1819</v>
      </c>
      <c r="J2553" s="31">
        <v>43424</v>
      </c>
      <c r="K2553" s="31">
        <v>44347</v>
      </c>
      <c r="L2553" s="31">
        <v>44926</v>
      </c>
      <c r="M2553" s="2">
        <f t="shared" si="234"/>
        <v>580</v>
      </c>
      <c r="N2553" s="2">
        <f>IFERROR(VLOOKUP($G2553,'Breakdown Log'!$B$3:$E$940,2,FALSE),0)</f>
        <v>185</v>
      </c>
      <c r="O2553" s="2">
        <f>IFERROR(VLOOKUP($G2553,'Breakdown Log'!$B$3:$E$940,3,FALSE),0)</f>
        <v>0</v>
      </c>
      <c r="P2553" s="2">
        <f t="shared" si="235"/>
        <v>30</v>
      </c>
      <c r="Q2553" s="2">
        <f t="shared" si="236"/>
        <v>365</v>
      </c>
      <c r="R2553" s="38">
        <f t="shared" si="237"/>
        <v>1.6610958904109587</v>
      </c>
      <c r="S2553" s="76">
        <f t="shared" si="238"/>
        <v>2.82</v>
      </c>
      <c r="T2553" s="38">
        <f>2.82/365*N2553+'Breakdown Log'!$H$28*P2553</f>
        <v>1.4293150684931506</v>
      </c>
      <c r="U2553" s="78">
        <f>2.82/365*O2553+'Breakdown Log'!$H$28*Q2553</f>
        <v>0</v>
      </c>
    </row>
    <row r="2554" spans="2:21" ht="14.4" customHeight="1" x14ac:dyDescent="0.4">
      <c r="B2554" s="30">
        <f t="shared" si="239"/>
        <v>2553</v>
      </c>
      <c r="C2554" s="2" t="s">
        <v>36</v>
      </c>
      <c r="D2554" s="2" t="s">
        <v>2167</v>
      </c>
      <c r="E2554" s="2">
        <v>952</v>
      </c>
      <c r="F2554" s="2" t="s">
        <v>2167</v>
      </c>
      <c r="G2554" s="2">
        <v>2910</v>
      </c>
      <c r="H2554" s="2">
        <v>7</v>
      </c>
      <c r="I2554" s="2" t="s">
        <v>2173</v>
      </c>
      <c r="J2554" s="31">
        <v>43424</v>
      </c>
      <c r="K2554" s="31">
        <v>44347</v>
      </c>
      <c r="L2554" s="31">
        <v>44926</v>
      </c>
      <c r="M2554" s="2">
        <f t="shared" si="234"/>
        <v>580</v>
      </c>
      <c r="N2554" s="2">
        <f>IFERROR(VLOOKUP($G2554,'Breakdown Log'!$B$3:$E$940,2,FALSE),0)</f>
        <v>0</v>
      </c>
      <c r="O2554" s="2">
        <f>IFERROR(VLOOKUP($G2554,'Breakdown Log'!$B$3:$E$940,3,FALSE),0)</f>
        <v>1</v>
      </c>
      <c r="P2554" s="2">
        <f t="shared" si="235"/>
        <v>215</v>
      </c>
      <c r="Q2554" s="2">
        <f t="shared" si="236"/>
        <v>364</v>
      </c>
      <c r="R2554" s="38">
        <f t="shared" si="237"/>
        <v>1.6610958904109587</v>
      </c>
      <c r="S2554" s="76">
        <f t="shared" si="238"/>
        <v>2.82</v>
      </c>
      <c r="T2554" s="38">
        <f>2.82/365*N2554+'Breakdown Log'!$H$28*P2554</f>
        <v>0</v>
      </c>
      <c r="U2554" s="78">
        <f>2.82/365*O2554+'Breakdown Log'!$H$28*Q2554</f>
        <v>7.7260273972602732E-3</v>
      </c>
    </row>
    <row r="2555" spans="2:21" ht="14.4" customHeight="1" x14ac:dyDescent="0.4">
      <c r="B2555" s="30">
        <f t="shared" si="239"/>
        <v>2554</v>
      </c>
      <c r="C2555" s="2" t="s">
        <v>36</v>
      </c>
      <c r="D2555" s="2" t="s">
        <v>2167</v>
      </c>
      <c r="E2555" s="2">
        <v>952</v>
      </c>
      <c r="F2555" s="2" t="s">
        <v>2167</v>
      </c>
      <c r="G2555" s="2">
        <v>2911</v>
      </c>
      <c r="H2555" s="2">
        <v>8</v>
      </c>
      <c r="I2555" s="2" t="s">
        <v>1396</v>
      </c>
      <c r="J2555" s="31">
        <v>43424</v>
      </c>
      <c r="K2555" s="31">
        <v>44347</v>
      </c>
      <c r="L2555" s="31">
        <v>44926</v>
      </c>
      <c r="M2555" s="2">
        <f t="shared" si="234"/>
        <v>580</v>
      </c>
      <c r="N2555" s="2">
        <f>IFERROR(VLOOKUP($G2555,'Breakdown Log'!$B$3:$E$940,2,FALSE),0)</f>
        <v>0</v>
      </c>
      <c r="O2555" s="2">
        <f>IFERROR(VLOOKUP($G2555,'Breakdown Log'!$B$3:$E$940,3,FALSE),0)</f>
        <v>0</v>
      </c>
      <c r="P2555" s="2">
        <f t="shared" si="235"/>
        <v>215</v>
      </c>
      <c r="Q2555" s="2">
        <f t="shared" si="236"/>
        <v>365</v>
      </c>
      <c r="R2555" s="38">
        <f t="shared" si="237"/>
        <v>1.6610958904109587</v>
      </c>
      <c r="S2555" s="76">
        <f t="shared" si="238"/>
        <v>2.82</v>
      </c>
      <c r="T2555" s="38">
        <f>2.82/365*N2555+'Breakdown Log'!$H$28*P2555</f>
        <v>0</v>
      </c>
      <c r="U2555" s="78">
        <f>2.82/365*O2555+'Breakdown Log'!$H$28*Q2555</f>
        <v>0</v>
      </c>
    </row>
    <row r="2556" spans="2:21" ht="14.4" customHeight="1" x14ac:dyDescent="0.4">
      <c r="B2556" s="30">
        <f t="shared" si="239"/>
        <v>2555</v>
      </c>
      <c r="C2556" s="2" t="s">
        <v>36</v>
      </c>
      <c r="D2556" s="2" t="s">
        <v>2167</v>
      </c>
      <c r="E2556" s="2">
        <v>952</v>
      </c>
      <c r="F2556" s="2" t="s">
        <v>2167</v>
      </c>
      <c r="G2556" s="2">
        <v>2912</v>
      </c>
      <c r="H2556" s="2">
        <v>9</v>
      </c>
      <c r="I2556" s="2" t="s">
        <v>2174</v>
      </c>
      <c r="J2556" s="31">
        <v>43424</v>
      </c>
      <c r="K2556" s="31">
        <v>44347</v>
      </c>
      <c r="L2556" s="31">
        <v>44926</v>
      </c>
      <c r="M2556" s="2">
        <f t="shared" si="234"/>
        <v>580</v>
      </c>
      <c r="N2556" s="2">
        <f>IFERROR(VLOOKUP($G2556,'Breakdown Log'!$B$3:$E$940,2,FALSE),0)</f>
        <v>0</v>
      </c>
      <c r="O2556" s="2">
        <f>IFERROR(VLOOKUP($G2556,'Breakdown Log'!$B$3:$E$940,3,FALSE),0)</f>
        <v>0</v>
      </c>
      <c r="P2556" s="2">
        <f t="shared" si="235"/>
        <v>215</v>
      </c>
      <c r="Q2556" s="2">
        <f t="shared" si="236"/>
        <v>365</v>
      </c>
      <c r="R2556" s="38">
        <f t="shared" si="237"/>
        <v>1.6610958904109587</v>
      </c>
      <c r="S2556" s="76">
        <f t="shared" si="238"/>
        <v>2.82</v>
      </c>
      <c r="T2556" s="38">
        <f>2.82/365*N2556+'Breakdown Log'!$H$28*P2556</f>
        <v>0</v>
      </c>
      <c r="U2556" s="78">
        <f>2.82/365*O2556+'Breakdown Log'!$H$28*Q2556</f>
        <v>0</v>
      </c>
    </row>
    <row r="2557" spans="2:21" ht="14.4" customHeight="1" x14ac:dyDescent="0.4">
      <c r="B2557" s="30">
        <f t="shared" si="239"/>
        <v>2556</v>
      </c>
      <c r="C2557" s="2" t="s">
        <v>36</v>
      </c>
      <c r="D2557" s="2" t="s">
        <v>2167</v>
      </c>
      <c r="E2557" s="2">
        <v>952</v>
      </c>
      <c r="F2557" s="2" t="s">
        <v>2167</v>
      </c>
      <c r="G2557" s="2">
        <v>2913</v>
      </c>
      <c r="H2557" s="2">
        <v>10</v>
      </c>
      <c r="I2557" s="2" t="s">
        <v>2175</v>
      </c>
      <c r="J2557" s="31">
        <v>43424</v>
      </c>
      <c r="K2557" s="31">
        <v>44347</v>
      </c>
      <c r="L2557" s="31">
        <v>44926</v>
      </c>
      <c r="M2557" s="2">
        <f t="shared" si="234"/>
        <v>580</v>
      </c>
      <c r="N2557" s="2">
        <f>IFERROR(VLOOKUP($G2557,'Breakdown Log'!$B$3:$E$940,2,FALSE),0)</f>
        <v>0</v>
      </c>
      <c r="O2557" s="2">
        <f>IFERROR(VLOOKUP($G2557,'Breakdown Log'!$B$3:$E$940,3,FALSE),0)</f>
        <v>0</v>
      </c>
      <c r="P2557" s="2">
        <f t="shared" si="235"/>
        <v>215</v>
      </c>
      <c r="Q2557" s="2">
        <f t="shared" si="236"/>
        <v>365</v>
      </c>
      <c r="R2557" s="38">
        <f t="shared" si="237"/>
        <v>1.6610958904109587</v>
      </c>
      <c r="S2557" s="76">
        <f t="shared" si="238"/>
        <v>2.82</v>
      </c>
      <c r="T2557" s="38">
        <f>2.82/365*N2557+'Breakdown Log'!$H$28*P2557</f>
        <v>0</v>
      </c>
      <c r="U2557" s="78">
        <f>2.82/365*O2557+'Breakdown Log'!$H$28*Q2557</f>
        <v>0</v>
      </c>
    </row>
    <row r="2558" spans="2:21" ht="14.4" customHeight="1" x14ac:dyDescent="0.4">
      <c r="B2558" s="30">
        <f t="shared" si="239"/>
        <v>2557</v>
      </c>
      <c r="C2558" s="2" t="s">
        <v>36</v>
      </c>
      <c r="D2558" s="2" t="s">
        <v>2167</v>
      </c>
      <c r="E2558" s="2">
        <v>952</v>
      </c>
      <c r="F2558" s="2" t="s">
        <v>2167</v>
      </c>
      <c r="G2558" s="2">
        <v>2914</v>
      </c>
      <c r="H2558" s="2">
        <v>11</v>
      </c>
      <c r="I2558" s="2" t="s">
        <v>2176</v>
      </c>
      <c r="J2558" s="31">
        <v>43429</v>
      </c>
      <c r="K2558" s="31">
        <v>44347</v>
      </c>
      <c r="L2558" s="31">
        <v>44926</v>
      </c>
      <c r="M2558" s="2">
        <f t="shared" si="234"/>
        <v>580</v>
      </c>
      <c r="N2558" s="2">
        <f>IFERROR(VLOOKUP($G2558,'Breakdown Log'!$B$3:$E$940,2,FALSE),0)</f>
        <v>185</v>
      </c>
      <c r="O2558" s="2">
        <f>IFERROR(VLOOKUP($G2558,'Breakdown Log'!$B$3:$E$940,3,FALSE),0)</f>
        <v>0</v>
      </c>
      <c r="P2558" s="2">
        <f t="shared" si="235"/>
        <v>30</v>
      </c>
      <c r="Q2558" s="2">
        <f t="shared" si="236"/>
        <v>365</v>
      </c>
      <c r="R2558" s="38">
        <f t="shared" si="237"/>
        <v>1.6610958904109587</v>
      </c>
      <c r="S2558" s="76">
        <f t="shared" si="238"/>
        <v>2.82</v>
      </c>
      <c r="T2558" s="38">
        <f>2.82/365*N2558+'Breakdown Log'!$H$28*P2558</f>
        <v>1.4293150684931506</v>
      </c>
      <c r="U2558" s="78">
        <f>2.82/365*O2558+'Breakdown Log'!$H$28*Q2558</f>
        <v>0</v>
      </c>
    </row>
    <row r="2559" spans="2:21" ht="14.4" customHeight="1" x14ac:dyDescent="0.4">
      <c r="B2559" s="30">
        <f t="shared" si="239"/>
        <v>2558</v>
      </c>
      <c r="C2559" s="2" t="s">
        <v>36</v>
      </c>
      <c r="D2559" s="2" t="s">
        <v>2177</v>
      </c>
      <c r="E2559" s="2">
        <v>930</v>
      </c>
      <c r="F2559" s="2" t="s">
        <v>2177</v>
      </c>
      <c r="G2559" s="2">
        <v>2915</v>
      </c>
      <c r="H2559" s="2">
        <v>1</v>
      </c>
      <c r="I2559" s="2" t="s">
        <v>2178</v>
      </c>
      <c r="J2559" s="31">
        <v>43371</v>
      </c>
      <c r="K2559" s="31">
        <v>44347</v>
      </c>
      <c r="L2559" s="31">
        <v>44926</v>
      </c>
      <c r="M2559" s="2">
        <f t="shared" si="234"/>
        <v>580</v>
      </c>
      <c r="N2559" s="2">
        <f>IFERROR(VLOOKUP($G2559,'Breakdown Log'!$B$3:$E$940,2,FALSE),0)</f>
        <v>0</v>
      </c>
      <c r="O2559" s="2">
        <f>IFERROR(VLOOKUP($G2559,'Breakdown Log'!$B$3:$E$940,3,FALSE),0)</f>
        <v>0</v>
      </c>
      <c r="P2559" s="2">
        <f t="shared" si="235"/>
        <v>215</v>
      </c>
      <c r="Q2559" s="2">
        <f t="shared" si="236"/>
        <v>365</v>
      </c>
      <c r="R2559" s="38">
        <f t="shared" si="237"/>
        <v>1.6610958904109587</v>
      </c>
      <c r="S2559" s="76">
        <f t="shared" si="238"/>
        <v>2.82</v>
      </c>
      <c r="T2559" s="38">
        <f>2.82/365*N2559+'Breakdown Log'!$H$28*P2559</f>
        <v>0</v>
      </c>
      <c r="U2559" s="78">
        <f>2.82/365*O2559+'Breakdown Log'!$H$28*Q2559</f>
        <v>0</v>
      </c>
    </row>
    <row r="2560" spans="2:21" ht="14.4" customHeight="1" x14ac:dyDescent="0.4">
      <c r="B2560" s="30">
        <f t="shared" si="239"/>
        <v>2559</v>
      </c>
      <c r="C2560" s="2" t="s">
        <v>36</v>
      </c>
      <c r="D2560" s="2" t="s">
        <v>2177</v>
      </c>
      <c r="E2560" s="2">
        <v>930</v>
      </c>
      <c r="F2560" s="2" t="s">
        <v>2177</v>
      </c>
      <c r="G2560" s="2">
        <v>2916</v>
      </c>
      <c r="H2560" s="2">
        <v>2</v>
      </c>
      <c r="I2560" s="2" t="s">
        <v>9</v>
      </c>
      <c r="J2560" s="31">
        <v>43363</v>
      </c>
      <c r="K2560" s="31">
        <v>44347</v>
      </c>
      <c r="L2560" s="31">
        <v>44926</v>
      </c>
      <c r="M2560" s="2">
        <f t="shared" si="234"/>
        <v>580</v>
      </c>
      <c r="N2560" s="2">
        <f>IFERROR(VLOOKUP($G2560,'Breakdown Log'!$B$3:$E$940,2,FALSE),0)</f>
        <v>0</v>
      </c>
      <c r="O2560" s="2">
        <f>IFERROR(VLOOKUP($G2560,'Breakdown Log'!$B$3:$E$940,3,FALSE),0)</f>
        <v>0</v>
      </c>
      <c r="P2560" s="2">
        <f t="shared" si="235"/>
        <v>215</v>
      </c>
      <c r="Q2560" s="2">
        <f t="shared" si="236"/>
        <v>365</v>
      </c>
      <c r="R2560" s="38">
        <f t="shared" si="237"/>
        <v>1.6610958904109587</v>
      </c>
      <c r="S2560" s="76">
        <f t="shared" si="238"/>
        <v>2.82</v>
      </c>
      <c r="T2560" s="38">
        <f>2.82/365*N2560+'Breakdown Log'!$H$28*P2560</f>
        <v>0</v>
      </c>
      <c r="U2560" s="78">
        <f>2.82/365*O2560+'Breakdown Log'!$H$28*Q2560</f>
        <v>0</v>
      </c>
    </row>
    <row r="2561" spans="2:21" ht="14.4" customHeight="1" x14ac:dyDescent="0.4">
      <c r="B2561" s="30">
        <f t="shared" si="239"/>
        <v>2560</v>
      </c>
      <c r="C2561" s="2" t="s">
        <v>36</v>
      </c>
      <c r="D2561" s="2" t="s">
        <v>2177</v>
      </c>
      <c r="E2561" s="2">
        <v>930</v>
      </c>
      <c r="F2561" s="2" t="s">
        <v>2177</v>
      </c>
      <c r="G2561" s="2">
        <v>2917</v>
      </c>
      <c r="H2561" s="2">
        <v>3</v>
      </c>
      <c r="I2561" s="2" t="s">
        <v>2179</v>
      </c>
      <c r="J2561" s="31">
        <v>43364</v>
      </c>
      <c r="K2561" s="31">
        <v>44347</v>
      </c>
      <c r="L2561" s="31">
        <v>44926</v>
      </c>
      <c r="M2561" s="2">
        <f t="shared" si="234"/>
        <v>580</v>
      </c>
      <c r="N2561" s="2">
        <f>IFERROR(VLOOKUP($G2561,'Breakdown Log'!$B$3:$E$940,2,FALSE),0)</f>
        <v>0</v>
      </c>
      <c r="O2561" s="2">
        <f>IFERROR(VLOOKUP($G2561,'Breakdown Log'!$B$3:$E$940,3,FALSE),0)</f>
        <v>0</v>
      </c>
      <c r="P2561" s="2">
        <f t="shared" si="235"/>
        <v>215</v>
      </c>
      <c r="Q2561" s="2">
        <f t="shared" si="236"/>
        <v>365</v>
      </c>
      <c r="R2561" s="38">
        <f t="shared" si="237"/>
        <v>1.6610958904109587</v>
      </c>
      <c r="S2561" s="76">
        <f t="shared" si="238"/>
        <v>2.82</v>
      </c>
      <c r="T2561" s="38">
        <f>2.82/365*N2561+'Breakdown Log'!$H$28*P2561</f>
        <v>0</v>
      </c>
      <c r="U2561" s="78">
        <f>2.82/365*O2561+'Breakdown Log'!$H$28*Q2561</f>
        <v>0</v>
      </c>
    </row>
    <row r="2562" spans="2:21" ht="14.4" customHeight="1" x14ac:dyDescent="0.4">
      <c r="B2562" s="30">
        <f t="shared" si="239"/>
        <v>2561</v>
      </c>
      <c r="C2562" s="2" t="s">
        <v>36</v>
      </c>
      <c r="D2562" s="2" t="s">
        <v>2177</v>
      </c>
      <c r="E2562" s="2">
        <v>930</v>
      </c>
      <c r="F2562" s="2" t="s">
        <v>2177</v>
      </c>
      <c r="G2562" s="2">
        <v>2918</v>
      </c>
      <c r="H2562" s="2">
        <v>4</v>
      </c>
      <c r="I2562" s="2" t="s">
        <v>2180</v>
      </c>
      <c r="J2562" s="31">
        <v>43607</v>
      </c>
      <c r="K2562" s="31">
        <v>44347</v>
      </c>
      <c r="L2562" s="31">
        <v>44926</v>
      </c>
      <c r="M2562" s="2">
        <f t="shared" ref="M2562:M2625" si="240">IFERROR(L2562-K2562+1,0)</f>
        <v>580</v>
      </c>
      <c r="N2562" s="2">
        <f>IFERROR(VLOOKUP($G2562,'Breakdown Log'!$B$3:$E$940,2,FALSE),0)</f>
        <v>0</v>
      </c>
      <c r="O2562" s="2">
        <f>IFERROR(VLOOKUP($G2562,'Breakdown Log'!$B$3:$E$940,3,FALSE),0)</f>
        <v>0</v>
      </c>
      <c r="P2562" s="2">
        <f t="shared" si="235"/>
        <v>215</v>
      </c>
      <c r="Q2562" s="2">
        <f t="shared" si="236"/>
        <v>365</v>
      </c>
      <c r="R2562" s="38">
        <f t="shared" si="237"/>
        <v>1.6610958904109587</v>
      </c>
      <c r="S2562" s="76">
        <f t="shared" si="238"/>
        <v>2.82</v>
      </c>
      <c r="T2562" s="38">
        <f>2.82/365*N2562+'Breakdown Log'!$H$28*P2562</f>
        <v>0</v>
      </c>
      <c r="U2562" s="78">
        <f>2.82/365*O2562+'Breakdown Log'!$H$28*Q2562</f>
        <v>0</v>
      </c>
    </row>
    <row r="2563" spans="2:21" ht="14.4" customHeight="1" x14ac:dyDescent="0.4">
      <c r="B2563" s="30">
        <f t="shared" si="239"/>
        <v>2562</v>
      </c>
      <c r="C2563" s="2" t="s">
        <v>493</v>
      </c>
      <c r="D2563" s="2" t="s">
        <v>2147</v>
      </c>
      <c r="E2563" s="2">
        <v>1143</v>
      </c>
      <c r="F2563" s="2" t="s">
        <v>2148</v>
      </c>
      <c r="G2563" s="2">
        <v>2919</v>
      </c>
      <c r="H2563" s="2">
        <v>15</v>
      </c>
      <c r="I2563" s="2" t="s">
        <v>215</v>
      </c>
      <c r="J2563" s="31">
        <v>43344</v>
      </c>
      <c r="K2563" s="31">
        <v>44347</v>
      </c>
      <c r="L2563" s="31">
        <v>44926</v>
      </c>
      <c r="M2563" s="2">
        <f t="shared" si="240"/>
        <v>580</v>
      </c>
      <c r="N2563" s="2">
        <f>IFERROR(VLOOKUP($G2563,'Breakdown Log'!$B$3:$E$940,2,FALSE),0)</f>
        <v>0</v>
      </c>
      <c r="O2563" s="2">
        <f>IFERROR(VLOOKUP($G2563,'Breakdown Log'!$B$3:$E$940,3,FALSE),0)</f>
        <v>0</v>
      </c>
      <c r="P2563" s="2">
        <f t="shared" ref="P2563:P2626" si="241">DATE(2021,12,31)-DATE(2021,5,31)+1-N2563</f>
        <v>215</v>
      </c>
      <c r="Q2563" s="2">
        <f t="shared" ref="Q2563:Q2626" si="242">365-O2563</f>
        <v>365</v>
      </c>
      <c r="R2563" s="38">
        <f t="shared" ref="R2563:R2626" si="243">2.82/365*215</f>
        <v>1.6610958904109587</v>
      </c>
      <c r="S2563" s="76">
        <f t="shared" ref="S2563:S2626" si="244">2.82/365*365</f>
        <v>2.82</v>
      </c>
      <c r="T2563" s="38">
        <f>2.82/365*N2563+'Breakdown Log'!$H$28*P2563</f>
        <v>0</v>
      </c>
      <c r="U2563" s="78">
        <f>2.82/365*O2563+'Breakdown Log'!$H$28*Q2563</f>
        <v>0</v>
      </c>
    </row>
    <row r="2564" spans="2:21" ht="14.4" customHeight="1" x14ac:dyDescent="0.4">
      <c r="B2564" s="30">
        <f t="shared" ref="B2564:B2627" si="245">B2563+1</f>
        <v>2563</v>
      </c>
      <c r="C2564" s="2" t="s">
        <v>151</v>
      </c>
      <c r="D2564" s="2" t="s">
        <v>510</v>
      </c>
      <c r="E2564" s="2">
        <v>1047</v>
      </c>
      <c r="F2564" s="2" t="s">
        <v>511</v>
      </c>
      <c r="G2564" s="2">
        <v>2920</v>
      </c>
      <c r="H2564" s="2">
        <v>12</v>
      </c>
      <c r="I2564" s="2" t="s">
        <v>2181</v>
      </c>
      <c r="J2564" s="31">
        <v>43475</v>
      </c>
      <c r="K2564" s="31">
        <v>44347</v>
      </c>
      <c r="L2564" s="31">
        <v>44926</v>
      </c>
      <c r="M2564" s="2">
        <f t="shared" si="240"/>
        <v>580</v>
      </c>
      <c r="N2564" s="2">
        <f>IFERROR(VLOOKUP($G2564,'Breakdown Log'!$B$3:$E$940,2,FALSE),0)</f>
        <v>0</v>
      </c>
      <c r="O2564" s="2">
        <f>IFERROR(VLOOKUP($G2564,'Breakdown Log'!$B$3:$E$940,3,FALSE),0)</f>
        <v>0</v>
      </c>
      <c r="P2564" s="2">
        <f t="shared" si="241"/>
        <v>215</v>
      </c>
      <c r="Q2564" s="2">
        <f t="shared" si="242"/>
        <v>365</v>
      </c>
      <c r="R2564" s="38">
        <f t="shared" si="243"/>
        <v>1.6610958904109587</v>
      </c>
      <c r="S2564" s="76">
        <f t="shared" si="244"/>
        <v>2.82</v>
      </c>
      <c r="T2564" s="38">
        <f>2.82/365*N2564+'Breakdown Log'!$H$28*P2564</f>
        <v>0</v>
      </c>
      <c r="U2564" s="78">
        <f>2.82/365*O2564+'Breakdown Log'!$H$28*Q2564</f>
        <v>0</v>
      </c>
    </row>
    <row r="2565" spans="2:21" ht="14.4" customHeight="1" x14ac:dyDescent="0.4">
      <c r="B2565" s="30">
        <f t="shared" si="245"/>
        <v>2564</v>
      </c>
      <c r="C2565" s="2" t="s">
        <v>151</v>
      </c>
      <c r="D2565" s="2" t="s">
        <v>510</v>
      </c>
      <c r="E2565" s="2">
        <v>1047</v>
      </c>
      <c r="F2565" s="2" t="s">
        <v>511</v>
      </c>
      <c r="G2565" s="2">
        <v>2921</v>
      </c>
      <c r="H2565" s="2">
        <v>13</v>
      </c>
      <c r="I2565" s="2" t="s">
        <v>567</v>
      </c>
      <c r="J2565" s="31">
        <v>43475</v>
      </c>
      <c r="K2565" s="31">
        <v>44347</v>
      </c>
      <c r="L2565" s="31">
        <v>44926</v>
      </c>
      <c r="M2565" s="2">
        <f t="shared" si="240"/>
        <v>580</v>
      </c>
      <c r="N2565" s="2">
        <f>IFERROR(VLOOKUP($G2565,'Breakdown Log'!$B$3:$E$940,2,FALSE),0)</f>
        <v>0</v>
      </c>
      <c r="O2565" s="2">
        <f>IFERROR(VLOOKUP($G2565,'Breakdown Log'!$B$3:$E$940,3,FALSE),0)</f>
        <v>0</v>
      </c>
      <c r="P2565" s="2">
        <f t="shared" si="241"/>
        <v>215</v>
      </c>
      <c r="Q2565" s="2">
        <f t="shared" si="242"/>
        <v>365</v>
      </c>
      <c r="R2565" s="38">
        <f t="shared" si="243"/>
        <v>1.6610958904109587</v>
      </c>
      <c r="S2565" s="76">
        <f t="shared" si="244"/>
        <v>2.82</v>
      </c>
      <c r="T2565" s="38">
        <f>2.82/365*N2565+'Breakdown Log'!$H$28*P2565</f>
        <v>0</v>
      </c>
      <c r="U2565" s="78">
        <f>2.82/365*O2565+'Breakdown Log'!$H$28*Q2565</f>
        <v>0</v>
      </c>
    </row>
    <row r="2566" spans="2:21" ht="14.4" customHeight="1" x14ac:dyDescent="0.4">
      <c r="B2566" s="30">
        <f t="shared" si="245"/>
        <v>2565</v>
      </c>
      <c r="C2566" s="2" t="s">
        <v>151</v>
      </c>
      <c r="D2566" s="2" t="s">
        <v>510</v>
      </c>
      <c r="E2566" s="2">
        <v>1047</v>
      </c>
      <c r="F2566" s="2" t="s">
        <v>511</v>
      </c>
      <c r="G2566" s="2">
        <v>2922</v>
      </c>
      <c r="H2566" s="2">
        <v>14</v>
      </c>
      <c r="I2566" s="2" t="s">
        <v>2182</v>
      </c>
      <c r="J2566" s="31">
        <v>43450</v>
      </c>
      <c r="K2566" s="31">
        <v>44347</v>
      </c>
      <c r="L2566" s="31">
        <v>44926</v>
      </c>
      <c r="M2566" s="2">
        <f t="shared" si="240"/>
        <v>580</v>
      </c>
      <c r="N2566" s="2">
        <f>IFERROR(VLOOKUP($G2566,'Breakdown Log'!$B$3:$E$940,2,FALSE),0)</f>
        <v>0</v>
      </c>
      <c r="O2566" s="2">
        <f>IFERROR(VLOOKUP($G2566,'Breakdown Log'!$B$3:$E$940,3,FALSE),0)</f>
        <v>0</v>
      </c>
      <c r="P2566" s="2">
        <f t="shared" si="241"/>
        <v>215</v>
      </c>
      <c r="Q2566" s="2">
        <f t="shared" si="242"/>
        <v>365</v>
      </c>
      <c r="R2566" s="38">
        <f t="shared" si="243"/>
        <v>1.6610958904109587</v>
      </c>
      <c r="S2566" s="76">
        <f t="shared" si="244"/>
        <v>2.82</v>
      </c>
      <c r="T2566" s="38">
        <f>2.82/365*N2566+'Breakdown Log'!$H$28*P2566</f>
        <v>0</v>
      </c>
      <c r="U2566" s="78">
        <f>2.82/365*O2566+'Breakdown Log'!$H$28*Q2566</f>
        <v>0</v>
      </c>
    </row>
    <row r="2567" spans="2:21" ht="14.4" customHeight="1" x14ac:dyDescent="0.4">
      <c r="B2567" s="30">
        <f t="shared" si="245"/>
        <v>2566</v>
      </c>
      <c r="C2567" s="2" t="s">
        <v>151</v>
      </c>
      <c r="D2567" s="2" t="s">
        <v>687</v>
      </c>
      <c r="E2567" s="2">
        <v>1067</v>
      </c>
      <c r="F2567" s="2" t="s">
        <v>688</v>
      </c>
      <c r="G2567" s="2">
        <v>2923</v>
      </c>
      <c r="H2567" s="2">
        <v>32</v>
      </c>
      <c r="I2567" s="2" t="s">
        <v>2183</v>
      </c>
      <c r="J2567" s="31">
        <v>43408</v>
      </c>
      <c r="K2567" s="31">
        <v>44347</v>
      </c>
      <c r="L2567" s="31">
        <v>44926</v>
      </c>
      <c r="M2567" s="2">
        <f t="shared" si="240"/>
        <v>580</v>
      </c>
      <c r="N2567" s="2">
        <f>IFERROR(VLOOKUP($G2567,'Breakdown Log'!$B$3:$E$940,2,FALSE),0)</f>
        <v>0</v>
      </c>
      <c r="O2567" s="2">
        <f>IFERROR(VLOOKUP($G2567,'Breakdown Log'!$B$3:$E$940,3,FALSE),0)</f>
        <v>0</v>
      </c>
      <c r="P2567" s="2">
        <f t="shared" si="241"/>
        <v>215</v>
      </c>
      <c r="Q2567" s="2">
        <f t="shared" si="242"/>
        <v>365</v>
      </c>
      <c r="R2567" s="38">
        <f t="shared" si="243"/>
        <v>1.6610958904109587</v>
      </c>
      <c r="S2567" s="76">
        <f t="shared" si="244"/>
        <v>2.82</v>
      </c>
      <c r="T2567" s="38">
        <f>2.82/365*N2567+'Breakdown Log'!$H$28*P2567</f>
        <v>0</v>
      </c>
      <c r="U2567" s="78">
        <f>2.82/365*O2567+'Breakdown Log'!$H$28*Q2567</f>
        <v>0</v>
      </c>
    </row>
    <row r="2568" spans="2:21" ht="14.4" customHeight="1" x14ac:dyDescent="0.4">
      <c r="B2568" s="30">
        <f t="shared" si="245"/>
        <v>2567</v>
      </c>
      <c r="C2568" s="2" t="s">
        <v>151</v>
      </c>
      <c r="D2568" s="2" t="s">
        <v>687</v>
      </c>
      <c r="E2568" s="2">
        <v>1067</v>
      </c>
      <c r="F2568" s="2" t="s">
        <v>688</v>
      </c>
      <c r="G2568" s="2">
        <v>2924</v>
      </c>
      <c r="H2568" s="2">
        <v>33</v>
      </c>
      <c r="I2568" s="2" t="s">
        <v>2184</v>
      </c>
      <c r="J2568" s="31">
        <v>43412</v>
      </c>
      <c r="K2568" s="31">
        <v>44347</v>
      </c>
      <c r="L2568" s="31">
        <v>44926</v>
      </c>
      <c r="M2568" s="2">
        <f t="shared" si="240"/>
        <v>580</v>
      </c>
      <c r="N2568" s="2">
        <f>IFERROR(VLOOKUP($G2568,'Breakdown Log'!$B$3:$E$940,2,FALSE),0)</f>
        <v>0</v>
      </c>
      <c r="O2568" s="2">
        <f>IFERROR(VLOOKUP($G2568,'Breakdown Log'!$B$3:$E$940,3,FALSE),0)</f>
        <v>0</v>
      </c>
      <c r="P2568" s="2">
        <f t="shared" si="241"/>
        <v>215</v>
      </c>
      <c r="Q2568" s="2">
        <f t="shared" si="242"/>
        <v>365</v>
      </c>
      <c r="R2568" s="38">
        <f t="shared" si="243"/>
        <v>1.6610958904109587</v>
      </c>
      <c r="S2568" s="76">
        <f t="shared" si="244"/>
        <v>2.82</v>
      </c>
      <c r="T2568" s="38">
        <f>2.82/365*N2568+'Breakdown Log'!$H$28*P2568</f>
        <v>0</v>
      </c>
      <c r="U2568" s="78">
        <f>2.82/365*O2568+'Breakdown Log'!$H$28*Q2568</f>
        <v>0</v>
      </c>
    </row>
    <row r="2569" spans="2:21" ht="14.4" customHeight="1" x14ac:dyDescent="0.4">
      <c r="B2569" s="30">
        <f t="shared" si="245"/>
        <v>2568</v>
      </c>
      <c r="C2569" s="2" t="s">
        <v>151</v>
      </c>
      <c r="D2569" s="2" t="s">
        <v>687</v>
      </c>
      <c r="E2569" s="2">
        <v>1067</v>
      </c>
      <c r="F2569" s="2" t="s">
        <v>688</v>
      </c>
      <c r="G2569" s="2">
        <v>2925</v>
      </c>
      <c r="H2569" s="2">
        <v>34</v>
      </c>
      <c r="I2569" s="2" t="s">
        <v>2185</v>
      </c>
      <c r="J2569" s="31">
        <v>43391</v>
      </c>
      <c r="K2569" s="31">
        <v>44347</v>
      </c>
      <c r="L2569" s="31">
        <v>44926</v>
      </c>
      <c r="M2569" s="2">
        <f t="shared" si="240"/>
        <v>580</v>
      </c>
      <c r="N2569" s="2">
        <f>IFERROR(VLOOKUP($G2569,'Breakdown Log'!$B$3:$E$940,2,FALSE),0)</f>
        <v>0</v>
      </c>
      <c r="O2569" s="2">
        <f>IFERROR(VLOOKUP($G2569,'Breakdown Log'!$B$3:$E$940,3,FALSE),0)</f>
        <v>0</v>
      </c>
      <c r="P2569" s="2">
        <f t="shared" si="241"/>
        <v>215</v>
      </c>
      <c r="Q2569" s="2">
        <f t="shared" si="242"/>
        <v>365</v>
      </c>
      <c r="R2569" s="38">
        <f t="shared" si="243"/>
        <v>1.6610958904109587</v>
      </c>
      <c r="S2569" s="76">
        <f t="shared" si="244"/>
        <v>2.82</v>
      </c>
      <c r="T2569" s="38">
        <f>2.82/365*N2569+'Breakdown Log'!$H$28*P2569</f>
        <v>0</v>
      </c>
      <c r="U2569" s="78">
        <f>2.82/365*O2569+'Breakdown Log'!$H$28*Q2569</f>
        <v>0</v>
      </c>
    </row>
    <row r="2570" spans="2:21" ht="14.4" customHeight="1" x14ac:dyDescent="0.4">
      <c r="B2570" s="30">
        <f t="shared" si="245"/>
        <v>2569</v>
      </c>
      <c r="C2570" s="2" t="s">
        <v>49</v>
      </c>
      <c r="D2570" s="2" t="s">
        <v>2186</v>
      </c>
      <c r="E2570" s="2">
        <v>1147</v>
      </c>
      <c r="F2570" s="2" t="s">
        <v>2187</v>
      </c>
      <c r="G2570" s="2">
        <v>2926</v>
      </c>
      <c r="H2570" s="2">
        <v>1</v>
      </c>
      <c r="I2570" s="2" t="s">
        <v>315</v>
      </c>
      <c r="J2570" s="31">
        <v>43411</v>
      </c>
      <c r="K2570" s="31">
        <v>44347</v>
      </c>
      <c r="L2570" s="31">
        <v>44926</v>
      </c>
      <c r="M2570" s="2">
        <f t="shared" si="240"/>
        <v>580</v>
      </c>
      <c r="N2570" s="2">
        <f>IFERROR(VLOOKUP($G2570,'Breakdown Log'!$B$3:$E$940,2,FALSE),0)</f>
        <v>0</v>
      </c>
      <c r="O2570" s="2">
        <f>IFERROR(VLOOKUP($G2570,'Breakdown Log'!$B$3:$E$940,3,FALSE),0)</f>
        <v>0</v>
      </c>
      <c r="P2570" s="2">
        <f t="shared" si="241"/>
        <v>215</v>
      </c>
      <c r="Q2570" s="2">
        <f t="shared" si="242"/>
        <v>365</v>
      </c>
      <c r="R2570" s="38">
        <f t="shared" si="243"/>
        <v>1.6610958904109587</v>
      </c>
      <c r="S2570" s="76">
        <f t="shared" si="244"/>
        <v>2.82</v>
      </c>
      <c r="T2570" s="38">
        <f>2.82/365*N2570+'Breakdown Log'!$H$28*P2570</f>
        <v>0</v>
      </c>
      <c r="U2570" s="78">
        <f>2.82/365*O2570+'Breakdown Log'!$H$28*Q2570</f>
        <v>0</v>
      </c>
    </row>
    <row r="2571" spans="2:21" ht="14.4" customHeight="1" x14ac:dyDescent="0.4">
      <c r="B2571" s="30">
        <f t="shared" si="245"/>
        <v>2570</v>
      </c>
      <c r="C2571" s="2" t="s">
        <v>49</v>
      </c>
      <c r="D2571" s="2" t="s">
        <v>2186</v>
      </c>
      <c r="E2571" s="2">
        <v>1147</v>
      </c>
      <c r="F2571" s="2" t="s">
        <v>2187</v>
      </c>
      <c r="G2571" s="2">
        <v>2927</v>
      </c>
      <c r="H2571" s="2">
        <v>2</v>
      </c>
      <c r="I2571" s="2" t="s">
        <v>2188</v>
      </c>
      <c r="J2571" s="31">
        <v>43405</v>
      </c>
      <c r="K2571" s="31">
        <v>44347</v>
      </c>
      <c r="L2571" s="31">
        <v>44926</v>
      </c>
      <c r="M2571" s="2">
        <f t="shared" si="240"/>
        <v>580</v>
      </c>
      <c r="N2571" s="2">
        <f>IFERROR(VLOOKUP($G2571,'Breakdown Log'!$B$3:$E$940,2,FALSE),0)</f>
        <v>0</v>
      </c>
      <c r="O2571" s="2">
        <f>IFERROR(VLOOKUP($G2571,'Breakdown Log'!$B$3:$E$940,3,FALSE),0)</f>
        <v>0</v>
      </c>
      <c r="P2571" s="2">
        <f t="shared" si="241"/>
        <v>215</v>
      </c>
      <c r="Q2571" s="2">
        <f t="shared" si="242"/>
        <v>365</v>
      </c>
      <c r="R2571" s="38">
        <f t="shared" si="243"/>
        <v>1.6610958904109587</v>
      </c>
      <c r="S2571" s="76">
        <f t="shared" si="244"/>
        <v>2.82</v>
      </c>
      <c r="T2571" s="38">
        <f>2.82/365*N2571+'Breakdown Log'!$H$28*P2571</f>
        <v>0</v>
      </c>
      <c r="U2571" s="78">
        <f>2.82/365*O2571+'Breakdown Log'!$H$28*Q2571</f>
        <v>0</v>
      </c>
    </row>
    <row r="2572" spans="2:21" ht="14.4" customHeight="1" x14ac:dyDescent="0.4">
      <c r="B2572" s="30">
        <f t="shared" si="245"/>
        <v>2571</v>
      </c>
      <c r="C2572" s="2" t="s">
        <v>49</v>
      </c>
      <c r="D2572" s="2" t="s">
        <v>2186</v>
      </c>
      <c r="E2572" s="2">
        <v>1147</v>
      </c>
      <c r="F2572" s="2" t="s">
        <v>2187</v>
      </c>
      <c r="G2572" s="2">
        <v>2928</v>
      </c>
      <c r="H2572" s="2">
        <v>5</v>
      </c>
      <c r="I2572" s="2" t="s">
        <v>312</v>
      </c>
      <c r="J2572" s="31">
        <v>43413</v>
      </c>
      <c r="K2572" s="31">
        <v>44347</v>
      </c>
      <c r="L2572" s="31">
        <v>44926</v>
      </c>
      <c r="M2572" s="2">
        <f t="shared" si="240"/>
        <v>580</v>
      </c>
      <c r="N2572" s="2">
        <f>IFERROR(VLOOKUP($G2572,'Breakdown Log'!$B$3:$E$940,2,FALSE),0)</f>
        <v>0</v>
      </c>
      <c r="O2572" s="2">
        <f>IFERROR(VLOOKUP($G2572,'Breakdown Log'!$B$3:$E$940,3,FALSE),0)</f>
        <v>0</v>
      </c>
      <c r="P2572" s="2">
        <f t="shared" si="241"/>
        <v>215</v>
      </c>
      <c r="Q2572" s="2">
        <f t="shared" si="242"/>
        <v>365</v>
      </c>
      <c r="R2572" s="38">
        <f t="shared" si="243"/>
        <v>1.6610958904109587</v>
      </c>
      <c r="S2572" s="76">
        <f t="shared" si="244"/>
        <v>2.82</v>
      </c>
      <c r="T2572" s="38">
        <f>2.82/365*N2572+'Breakdown Log'!$H$28*P2572</f>
        <v>0</v>
      </c>
      <c r="U2572" s="78">
        <f>2.82/365*O2572+'Breakdown Log'!$H$28*Q2572</f>
        <v>0</v>
      </c>
    </row>
    <row r="2573" spans="2:21" ht="14.4" customHeight="1" x14ac:dyDescent="0.4">
      <c r="B2573" s="30">
        <f t="shared" si="245"/>
        <v>2572</v>
      </c>
      <c r="C2573" s="2" t="s">
        <v>49</v>
      </c>
      <c r="D2573" s="2" t="s">
        <v>2186</v>
      </c>
      <c r="E2573" s="2">
        <v>1147</v>
      </c>
      <c r="F2573" s="2" t="s">
        <v>2187</v>
      </c>
      <c r="G2573" s="2">
        <v>2929</v>
      </c>
      <c r="H2573" s="2">
        <v>6</v>
      </c>
      <c r="I2573" s="2" t="s">
        <v>160</v>
      </c>
      <c r="J2573" s="31">
        <v>43406</v>
      </c>
      <c r="K2573" s="31">
        <v>44347</v>
      </c>
      <c r="L2573" s="31">
        <v>44926</v>
      </c>
      <c r="M2573" s="2">
        <f t="shared" si="240"/>
        <v>580</v>
      </c>
      <c r="N2573" s="2">
        <f>IFERROR(VLOOKUP($G2573,'Breakdown Log'!$B$3:$E$940,2,FALSE),0)</f>
        <v>0</v>
      </c>
      <c r="O2573" s="2">
        <f>IFERROR(VLOOKUP($G2573,'Breakdown Log'!$B$3:$E$940,3,FALSE),0)</f>
        <v>0</v>
      </c>
      <c r="P2573" s="2">
        <f t="shared" si="241"/>
        <v>215</v>
      </c>
      <c r="Q2573" s="2">
        <f t="shared" si="242"/>
        <v>365</v>
      </c>
      <c r="R2573" s="38">
        <f t="shared" si="243"/>
        <v>1.6610958904109587</v>
      </c>
      <c r="S2573" s="76">
        <f t="shared" si="244"/>
        <v>2.82</v>
      </c>
      <c r="T2573" s="38">
        <f>2.82/365*N2573+'Breakdown Log'!$H$28*P2573</f>
        <v>0</v>
      </c>
      <c r="U2573" s="78">
        <f>2.82/365*O2573+'Breakdown Log'!$H$28*Q2573</f>
        <v>0</v>
      </c>
    </row>
    <row r="2574" spans="2:21" ht="14.4" customHeight="1" x14ac:dyDescent="0.4">
      <c r="B2574" s="30">
        <f t="shared" si="245"/>
        <v>2573</v>
      </c>
      <c r="C2574" s="2" t="s">
        <v>49</v>
      </c>
      <c r="D2574" s="2" t="s">
        <v>2186</v>
      </c>
      <c r="E2574" s="2">
        <v>1147</v>
      </c>
      <c r="F2574" s="2" t="s">
        <v>2187</v>
      </c>
      <c r="G2574" s="2">
        <v>2930</v>
      </c>
      <c r="H2574" s="2">
        <v>7</v>
      </c>
      <c r="I2574" s="2" t="s">
        <v>2189</v>
      </c>
      <c r="J2574" s="31">
        <v>43419</v>
      </c>
      <c r="K2574" s="31">
        <v>44347</v>
      </c>
      <c r="L2574" s="31">
        <v>44926</v>
      </c>
      <c r="M2574" s="2">
        <f t="shared" si="240"/>
        <v>580</v>
      </c>
      <c r="N2574" s="2">
        <f>IFERROR(VLOOKUP($G2574,'Breakdown Log'!$B$3:$E$940,2,FALSE),0)</f>
        <v>0</v>
      </c>
      <c r="O2574" s="2">
        <f>IFERROR(VLOOKUP($G2574,'Breakdown Log'!$B$3:$E$940,3,FALSE),0)</f>
        <v>0</v>
      </c>
      <c r="P2574" s="2">
        <f t="shared" si="241"/>
        <v>215</v>
      </c>
      <c r="Q2574" s="2">
        <f t="shared" si="242"/>
        <v>365</v>
      </c>
      <c r="R2574" s="38">
        <f t="shared" si="243"/>
        <v>1.6610958904109587</v>
      </c>
      <c r="S2574" s="76">
        <f t="shared" si="244"/>
        <v>2.82</v>
      </c>
      <c r="T2574" s="38">
        <f>2.82/365*N2574+'Breakdown Log'!$H$28*P2574</f>
        <v>0</v>
      </c>
      <c r="U2574" s="78">
        <f>2.82/365*O2574+'Breakdown Log'!$H$28*Q2574</f>
        <v>0</v>
      </c>
    </row>
    <row r="2575" spans="2:21" ht="14.4" customHeight="1" x14ac:dyDescent="0.4">
      <c r="B2575" s="30">
        <f t="shared" si="245"/>
        <v>2574</v>
      </c>
      <c r="C2575" s="2" t="s">
        <v>49</v>
      </c>
      <c r="D2575" s="2" t="s">
        <v>2186</v>
      </c>
      <c r="E2575" s="2">
        <v>1147</v>
      </c>
      <c r="F2575" s="2" t="s">
        <v>2187</v>
      </c>
      <c r="G2575" s="2">
        <v>2931</v>
      </c>
      <c r="H2575" s="2">
        <v>8</v>
      </c>
      <c r="I2575" s="2" t="s">
        <v>129</v>
      </c>
      <c r="J2575" s="31">
        <v>43414</v>
      </c>
      <c r="K2575" s="31">
        <v>44347</v>
      </c>
      <c r="L2575" s="31">
        <v>44926</v>
      </c>
      <c r="M2575" s="2">
        <f t="shared" si="240"/>
        <v>580</v>
      </c>
      <c r="N2575" s="2">
        <f>IFERROR(VLOOKUP($G2575,'Breakdown Log'!$B$3:$E$940,2,FALSE),0)</f>
        <v>0</v>
      </c>
      <c r="O2575" s="2">
        <f>IFERROR(VLOOKUP($G2575,'Breakdown Log'!$B$3:$E$940,3,FALSE),0)</f>
        <v>0</v>
      </c>
      <c r="P2575" s="2">
        <f t="shared" si="241"/>
        <v>215</v>
      </c>
      <c r="Q2575" s="2">
        <f t="shared" si="242"/>
        <v>365</v>
      </c>
      <c r="R2575" s="38">
        <f t="shared" si="243"/>
        <v>1.6610958904109587</v>
      </c>
      <c r="S2575" s="76">
        <f t="shared" si="244"/>
        <v>2.82</v>
      </c>
      <c r="T2575" s="38">
        <f>2.82/365*N2575+'Breakdown Log'!$H$28*P2575</f>
        <v>0</v>
      </c>
      <c r="U2575" s="78">
        <f>2.82/365*O2575+'Breakdown Log'!$H$28*Q2575</f>
        <v>0</v>
      </c>
    </row>
    <row r="2576" spans="2:21" ht="14.4" customHeight="1" x14ac:dyDescent="0.4">
      <c r="B2576" s="30">
        <f t="shared" si="245"/>
        <v>2575</v>
      </c>
      <c r="C2576" s="2" t="s">
        <v>49</v>
      </c>
      <c r="D2576" s="2" t="s">
        <v>2186</v>
      </c>
      <c r="E2576" s="2">
        <v>1147</v>
      </c>
      <c r="F2576" s="2" t="s">
        <v>2187</v>
      </c>
      <c r="G2576" s="2">
        <v>2932</v>
      </c>
      <c r="H2576" s="2">
        <v>10</v>
      </c>
      <c r="I2576" s="2" t="s">
        <v>167</v>
      </c>
      <c r="J2576" s="31">
        <v>43407</v>
      </c>
      <c r="K2576" s="31">
        <v>44347</v>
      </c>
      <c r="L2576" s="31">
        <v>44926</v>
      </c>
      <c r="M2576" s="2">
        <f t="shared" si="240"/>
        <v>580</v>
      </c>
      <c r="N2576" s="2">
        <f>IFERROR(VLOOKUP($G2576,'Breakdown Log'!$B$3:$E$940,2,FALSE),0)</f>
        <v>0</v>
      </c>
      <c r="O2576" s="2">
        <f>IFERROR(VLOOKUP($G2576,'Breakdown Log'!$B$3:$E$940,3,FALSE),0)</f>
        <v>0</v>
      </c>
      <c r="P2576" s="2">
        <f t="shared" si="241"/>
        <v>215</v>
      </c>
      <c r="Q2576" s="2">
        <f t="shared" si="242"/>
        <v>365</v>
      </c>
      <c r="R2576" s="38">
        <f t="shared" si="243"/>
        <v>1.6610958904109587</v>
      </c>
      <c r="S2576" s="76">
        <f t="shared" si="244"/>
        <v>2.82</v>
      </c>
      <c r="T2576" s="38">
        <f>2.82/365*N2576+'Breakdown Log'!$H$28*P2576</f>
        <v>0</v>
      </c>
      <c r="U2576" s="78">
        <f>2.82/365*O2576+'Breakdown Log'!$H$28*Q2576</f>
        <v>0</v>
      </c>
    </row>
    <row r="2577" spans="2:21" ht="14.4" customHeight="1" x14ac:dyDescent="0.4">
      <c r="B2577" s="30">
        <f t="shared" si="245"/>
        <v>2576</v>
      </c>
      <c r="C2577" s="2" t="s">
        <v>49</v>
      </c>
      <c r="D2577" s="2" t="s">
        <v>2186</v>
      </c>
      <c r="E2577" s="2">
        <v>1147</v>
      </c>
      <c r="F2577" s="2" t="s">
        <v>2187</v>
      </c>
      <c r="G2577" s="2">
        <v>2933</v>
      </c>
      <c r="H2577" s="2">
        <v>11</v>
      </c>
      <c r="I2577" s="2" t="s">
        <v>2190</v>
      </c>
      <c r="J2577" s="31">
        <v>43408</v>
      </c>
      <c r="K2577" s="31">
        <v>44347</v>
      </c>
      <c r="L2577" s="31">
        <v>44926</v>
      </c>
      <c r="M2577" s="2">
        <f t="shared" si="240"/>
        <v>580</v>
      </c>
      <c r="N2577" s="2">
        <f>IFERROR(VLOOKUP($G2577,'Breakdown Log'!$B$3:$E$940,2,FALSE),0)</f>
        <v>0</v>
      </c>
      <c r="O2577" s="2">
        <f>IFERROR(VLOOKUP($G2577,'Breakdown Log'!$B$3:$E$940,3,FALSE),0)</f>
        <v>0</v>
      </c>
      <c r="P2577" s="2">
        <f t="shared" si="241"/>
        <v>215</v>
      </c>
      <c r="Q2577" s="2">
        <f t="shared" si="242"/>
        <v>365</v>
      </c>
      <c r="R2577" s="38">
        <f t="shared" si="243"/>
        <v>1.6610958904109587</v>
      </c>
      <c r="S2577" s="76">
        <f t="shared" si="244"/>
        <v>2.82</v>
      </c>
      <c r="T2577" s="38">
        <f>2.82/365*N2577+'Breakdown Log'!$H$28*P2577</f>
        <v>0</v>
      </c>
      <c r="U2577" s="78">
        <f>2.82/365*O2577+'Breakdown Log'!$H$28*Q2577</f>
        <v>0</v>
      </c>
    </row>
    <row r="2578" spans="2:21" ht="14.4" customHeight="1" x14ac:dyDescent="0.4">
      <c r="B2578" s="30">
        <f t="shared" si="245"/>
        <v>2577</v>
      </c>
      <c r="C2578" s="2" t="s">
        <v>49</v>
      </c>
      <c r="D2578" s="2" t="s">
        <v>2186</v>
      </c>
      <c r="E2578" s="2">
        <v>1147</v>
      </c>
      <c r="F2578" s="2" t="s">
        <v>2187</v>
      </c>
      <c r="G2578" s="2">
        <v>2934</v>
      </c>
      <c r="H2578" s="2">
        <v>12</v>
      </c>
      <c r="I2578" s="2" t="s">
        <v>209</v>
      </c>
      <c r="J2578" s="31">
        <v>43427</v>
      </c>
      <c r="K2578" s="31">
        <v>44347</v>
      </c>
      <c r="L2578" s="31">
        <v>44926</v>
      </c>
      <c r="M2578" s="2">
        <f t="shared" si="240"/>
        <v>580</v>
      </c>
      <c r="N2578" s="2">
        <f>IFERROR(VLOOKUP($G2578,'Breakdown Log'!$B$3:$E$940,2,FALSE),0)</f>
        <v>0</v>
      </c>
      <c r="O2578" s="2">
        <f>IFERROR(VLOOKUP($G2578,'Breakdown Log'!$B$3:$E$940,3,FALSE),0)</f>
        <v>0</v>
      </c>
      <c r="P2578" s="2">
        <f t="shared" si="241"/>
        <v>215</v>
      </c>
      <c r="Q2578" s="2">
        <f t="shared" si="242"/>
        <v>365</v>
      </c>
      <c r="R2578" s="38">
        <f t="shared" si="243"/>
        <v>1.6610958904109587</v>
      </c>
      <c r="S2578" s="76">
        <f t="shared" si="244"/>
        <v>2.82</v>
      </c>
      <c r="T2578" s="38">
        <f>2.82/365*N2578+'Breakdown Log'!$H$28*P2578</f>
        <v>0</v>
      </c>
      <c r="U2578" s="78">
        <f>2.82/365*O2578+'Breakdown Log'!$H$28*Q2578</f>
        <v>0</v>
      </c>
    </row>
    <row r="2579" spans="2:21" ht="14.4" customHeight="1" x14ac:dyDescent="0.4">
      <c r="B2579" s="30">
        <f t="shared" si="245"/>
        <v>2578</v>
      </c>
      <c r="C2579" s="2" t="s">
        <v>49</v>
      </c>
      <c r="D2579" s="2" t="s">
        <v>2186</v>
      </c>
      <c r="E2579" s="2">
        <v>1147</v>
      </c>
      <c r="F2579" s="2" t="s">
        <v>2187</v>
      </c>
      <c r="G2579" s="2">
        <v>2935</v>
      </c>
      <c r="H2579" s="2">
        <v>13</v>
      </c>
      <c r="I2579" s="2" t="s">
        <v>111</v>
      </c>
      <c r="J2579" s="31">
        <v>43429</v>
      </c>
      <c r="K2579" s="31">
        <v>44347</v>
      </c>
      <c r="L2579" s="31">
        <v>44926</v>
      </c>
      <c r="M2579" s="2">
        <f t="shared" si="240"/>
        <v>580</v>
      </c>
      <c r="N2579" s="2">
        <f>IFERROR(VLOOKUP($G2579,'Breakdown Log'!$B$3:$E$940,2,FALSE),0)</f>
        <v>0</v>
      </c>
      <c r="O2579" s="2">
        <f>IFERROR(VLOOKUP($G2579,'Breakdown Log'!$B$3:$E$940,3,FALSE),0)</f>
        <v>0</v>
      </c>
      <c r="P2579" s="2">
        <f t="shared" si="241"/>
        <v>215</v>
      </c>
      <c r="Q2579" s="2">
        <f t="shared" si="242"/>
        <v>365</v>
      </c>
      <c r="R2579" s="38">
        <f t="shared" si="243"/>
        <v>1.6610958904109587</v>
      </c>
      <c r="S2579" s="76">
        <f t="shared" si="244"/>
        <v>2.82</v>
      </c>
      <c r="T2579" s="38">
        <f>2.82/365*N2579+'Breakdown Log'!$H$28*P2579</f>
        <v>0</v>
      </c>
      <c r="U2579" s="78">
        <f>2.82/365*O2579+'Breakdown Log'!$H$28*Q2579</f>
        <v>0</v>
      </c>
    </row>
    <row r="2580" spans="2:21" ht="14.4" customHeight="1" x14ac:dyDescent="0.4">
      <c r="B2580" s="30">
        <f t="shared" si="245"/>
        <v>2579</v>
      </c>
      <c r="C2580" s="2" t="s">
        <v>49</v>
      </c>
      <c r="D2580" s="2" t="s">
        <v>2186</v>
      </c>
      <c r="E2580" s="2">
        <v>1147</v>
      </c>
      <c r="F2580" s="2" t="s">
        <v>2187</v>
      </c>
      <c r="G2580" s="2">
        <v>2936</v>
      </c>
      <c r="H2580" s="2">
        <v>14</v>
      </c>
      <c r="I2580" s="2" t="s">
        <v>2191</v>
      </c>
      <c r="J2580" s="31">
        <v>43421</v>
      </c>
      <c r="K2580" s="31">
        <v>44347</v>
      </c>
      <c r="L2580" s="31">
        <v>44926</v>
      </c>
      <c r="M2580" s="2">
        <f t="shared" si="240"/>
        <v>580</v>
      </c>
      <c r="N2580" s="2">
        <f>IFERROR(VLOOKUP($G2580,'Breakdown Log'!$B$3:$E$940,2,FALSE),0)</f>
        <v>0</v>
      </c>
      <c r="O2580" s="2">
        <f>IFERROR(VLOOKUP($G2580,'Breakdown Log'!$B$3:$E$940,3,FALSE),0)</f>
        <v>0</v>
      </c>
      <c r="P2580" s="2">
        <f t="shared" si="241"/>
        <v>215</v>
      </c>
      <c r="Q2580" s="2">
        <f t="shared" si="242"/>
        <v>365</v>
      </c>
      <c r="R2580" s="38">
        <f t="shared" si="243"/>
        <v>1.6610958904109587</v>
      </c>
      <c r="S2580" s="76">
        <f t="shared" si="244"/>
        <v>2.82</v>
      </c>
      <c r="T2580" s="38">
        <f>2.82/365*N2580+'Breakdown Log'!$H$28*P2580</f>
        <v>0</v>
      </c>
      <c r="U2580" s="78">
        <f>2.82/365*O2580+'Breakdown Log'!$H$28*Q2580</f>
        <v>0</v>
      </c>
    </row>
    <row r="2581" spans="2:21" ht="14.4" customHeight="1" x14ac:dyDescent="0.4">
      <c r="B2581" s="30">
        <f t="shared" si="245"/>
        <v>2580</v>
      </c>
      <c r="C2581" s="2" t="s">
        <v>1912</v>
      </c>
      <c r="D2581" s="2" t="s">
        <v>1913</v>
      </c>
      <c r="E2581" s="2">
        <v>1122</v>
      </c>
      <c r="F2581" s="2" t="s">
        <v>1913</v>
      </c>
      <c r="G2581" s="2">
        <v>2937</v>
      </c>
      <c r="H2581" s="2">
        <v>13</v>
      </c>
      <c r="I2581" s="2" t="s">
        <v>2192</v>
      </c>
      <c r="J2581" s="31">
        <v>43631</v>
      </c>
      <c r="K2581" s="31">
        <v>44347</v>
      </c>
      <c r="L2581" s="31">
        <v>44926</v>
      </c>
      <c r="M2581" s="2">
        <f t="shared" si="240"/>
        <v>580</v>
      </c>
      <c r="N2581" s="2">
        <f>IFERROR(VLOOKUP($G2581,'Breakdown Log'!$B$3:$E$940,2,FALSE),0)</f>
        <v>0</v>
      </c>
      <c r="O2581" s="2">
        <f>IFERROR(VLOOKUP($G2581,'Breakdown Log'!$B$3:$E$940,3,FALSE),0)</f>
        <v>0</v>
      </c>
      <c r="P2581" s="2">
        <f t="shared" si="241"/>
        <v>215</v>
      </c>
      <c r="Q2581" s="2">
        <f t="shared" si="242"/>
        <v>365</v>
      </c>
      <c r="R2581" s="38">
        <f t="shared" si="243"/>
        <v>1.6610958904109587</v>
      </c>
      <c r="S2581" s="76">
        <f t="shared" si="244"/>
        <v>2.82</v>
      </c>
      <c r="T2581" s="38">
        <f>2.82/365*N2581+'Breakdown Log'!$H$28*P2581</f>
        <v>0</v>
      </c>
      <c r="U2581" s="78">
        <f>2.82/365*O2581+'Breakdown Log'!$H$28*Q2581</f>
        <v>0</v>
      </c>
    </row>
    <row r="2582" spans="2:21" ht="14.4" customHeight="1" x14ac:dyDescent="0.4">
      <c r="B2582" s="30">
        <f t="shared" si="245"/>
        <v>2581</v>
      </c>
      <c r="C2582" s="2" t="s">
        <v>1912</v>
      </c>
      <c r="D2582" s="2" t="s">
        <v>1913</v>
      </c>
      <c r="E2582" s="2">
        <v>1122</v>
      </c>
      <c r="F2582" s="2" t="s">
        <v>1913</v>
      </c>
      <c r="G2582" s="2">
        <v>2938</v>
      </c>
      <c r="H2582" s="2">
        <v>14</v>
      </c>
      <c r="I2582" s="2" t="s">
        <v>2193</v>
      </c>
      <c r="J2582" s="31">
        <v>43631</v>
      </c>
      <c r="K2582" s="31">
        <v>44347</v>
      </c>
      <c r="L2582" s="31">
        <v>44926</v>
      </c>
      <c r="M2582" s="2">
        <f t="shared" si="240"/>
        <v>580</v>
      </c>
      <c r="N2582" s="2">
        <f>IFERROR(VLOOKUP($G2582,'Breakdown Log'!$B$3:$E$940,2,FALSE),0)</f>
        <v>0</v>
      </c>
      <c r="O2582" s="2">
        <f>IFERROR(VLOOKUP($G2582,'Breakdown Log'!$B$3:$E$940,3,FALSE),0)</f>
        <v>277</v>
      </c>
      <c r="P2582" s="2">
        <f t="shared" si="241"/>
        <v>215</v>
      </c>
      <c r="Q2582" s="2">
        <f t="shared" si="242"/>
        <v>88</v>
      </c>
      <c r="R2582" s="38">
        <f t="shared" si="243"/>
        <v>1.6610958904109587</v>
      </c>
      <c r="S2582" s="76">
        <f t="shared" si="244"/>
        <v>2.82</v>
      </c>
      <c r="T2582" s="38">
        <f>2.82/365*N2582+'Breakdown Log'!$H$28*P2582</f>
        <v>0</v>
      </c>
      <c r="U2582" s="78">
        <f>2.82/365*O2582+'Breakdown Log'!$H$28*Q2582</f>
        <v>2.1401095890410957</v>
      </c>
    </row>
    <row r="2583" spans="2:21" ht="14.4" customHeight="1" x14ac:dyDescent="0.4">
      <c r="B2583" s="30">
        <f t="shared" si="245"/>
        <v>2582</v>
      </c>
      <c r="C2583" s="2" t="s">
        <v>12</v>
      </c>
      <c r="D2583" s="2" t="s">
        <v>127</v>
      </c>
      <c r="E2583" s="2">
        <v>238</v>
      </c>
      <c r="F2583" s="2" t="s">
        <v>210</v>
      </c>
      <c r="G2583" s="2">
        <v>2939</v>
      </c>
      <c r="H2583" s="2">
        <v>78</v>
      </c>
      <c r="I2583" s="2" t="s">
        <v>2194</v>
      </c>
      <c r="J2583" s="31">
        <v>43630</v>
      </c>
      <c r="K2583" s="31">
        <v>44347</v>
      </c>
      <c r="L2583" s="31">
        <v>44926</v>
      </c>
      <c r="M2583" s="2">
        <f t="shared" si="240"/>
        <v>580</v>
      </c>
      <c r="N2583" s="2">
        <f>IFERROR(VLOOKUP($G2583,'Breakdown Log'!$B$3:$E$940,2,FALSE),0)</f>
        <v>67</v>
      </c>
      <c r="O2583" s="2">
        <f>IFERROR(VLOOKUP($G2583,'Breakdown Log'!$B$3:$E$940,3,FALSE),0)</f>
        <v>0</v>
      </c>
      <c r="P2583" s="2">
        <f t="shared" si="241"/>
        <v>148</v>
      </c>
      <c r="Q2583" s="2">
        <f t="shared" si="242"/>
        <v>365</v>
      </c>
      <c r="R2583" s="38">
        <f t="shared" si="243"/>
        <v>1.6610958904109587</v>
      </c>
      <c r="S2583" s="76">
        <f t="shared" si="244"/>
        <v>2.82</v>
      </c>
      <c r="T2583" s="38">
        <f>2.82/365*N2583+'Breakdown Log'!$H$28*P2583</f>
        <v>0.51764383561643834</v>
      </c>
      <c r="U2583" s="78">
        <f>2.82/365*O2583+'Breakdown Log'!$H$28*Q2583</f>
        <v>0</v>
      </c>
    </row>
    <row r="2584" spans="2:21" ht="14.4" customHeight="1" x14ac:dyDescent="0.4">
      <c r="B2584" s="30">
        <f t="shared" si="245"/>
        <v>2583</v>
      </c>
      <c r="C2584" s="2" t="s">
        <v>12</v>
      </c>
      <c r="D2584" s="2" t="s">
        <v>2195</v>
      </c>
      <c r="E2584" s="2">
        <v>59</v>
      </c>
      <c r="F2584" s="2" t="s">
        <v>2195</v>
      </c>
      <c r="G2584" s="2">
        <v>2940</v>
      </c>
      <c r="H2584" s="2">
        <v>1</v>
      </c>
      <c r="I2584" s="2" t="s">
        <v>2192</v>
      </c>
      <c r="J2584" s="31">
        <v>43378</v>
      </c>
      <c r="K2584" s="31">
        <v>44347</v>
      </c>
      <c r="L2584" s="31">
        <v>44926</v>
      </c>
      <c r="M2584" s="2">
        <f t="shared" si="240"/>
        <v>580</v>
      </c>
      <c r="N2584" s="2">
        <f>IFERROR(VLOOKUP($G2584,'Breakdown Log'!$B$3:$E$940,2,FALSE),0)</f>
        <v>0</v>
      </c>
      <c r="O2584" s="2">
        <f>IFERROR(VLOOKUP($G2584,'Breakdown Log'!$B$3:$E$940,3,FALSE),0)</f>
        <v>1</v>
      </c>
      <c r="P2584" s="2">
        <f t="shared" si="241"/>
        <v>215</v>
      </c>
      <c r="Q2584" s="2">
        <f t="shared" si="242"/>
        <v>364</v>
      </c>
      <c r="R2584" s="38">
        <f t="shared" si="243"/>
        <v>1.6610958904109587</v>
      </c>
      <c r="S2584" s="76">
        <f t="shared" si="244"/>
        <v>2.82</v>
      </c>
      <c r="T2584" s="38">
        <f>2.82/365*N2584+'Breakdown Log'!$H$28*P2584</f>
        <v>0</v>
      </c>
      <c r="U2584" s="78">
        <f>2.82/365*O2584+'Breakdown Log'!$H$28*Q2584</f>
        <v>7.7260273972602732E-3</v>
      </c>
    </row>
    <row r="2585" spans="2:21" ht="14.4" customHeight="1" x14ac:dyDescent="0.4">
      <c r="B2585" s="30">
        <f t="shared" si="245"/>
        <v>2584</v>
      </c>
      <c r="C2585" s="2" t="s">
        <v>12</v>
      </c>
      <c r="D2585" s="2" t="s">
        <v>2195</v>
      </c>
      <c r="E2585" s="2">
        <v>59</v>
      </c>
      <c r="F2585" s="2" t="s">
        <v>2195</v>
      </c>
      <c r="G2585" s="2">
        <v>2941</v>
      </c>
      <c r="H2585" s="2">
        <v>2</v>
      </c>
      <c r="I2585" s="2" t="s">
        <v>2196</v>
      </c>
      <c r="J2585" s="31">
        <v>43374</v>
      </c>
      <c r="K2585" s="31">
        <v>44347</v>
      </c>
      <c r="L2585" s="31">
        <v>44926</v>
      </c>
      <c r="M2585" s="2">
        <f t="shared" si="240"/>
        <v>580</v>
      </c>
      <c r="N2585" s="2">
        <f>IFERROR(VLOOKUP($G2585,'Breakdown Log'!$B$3:$E$940,2,FALSE),0)</f>
        <v>0</v>
      </c>
      <c r="O2585" s="2">
        <f>IFERROR(VLOOKUP($G2585,'Breakdown Log'!$B$3:$E$940,3,FALSE),0)</f>
        <v>1</v>
      </c>
      <c r="P2585" s="2">
        <f t="shared" si="241"/>
        <v>215</v>
      </c>
      <c r="Q2585" s="2">
        <f t="shared" si="242"/>
        <v>364</v>
      </c>
      <c r="R2585" s="38">
        <f t="shared" si="243"/>
        <v>1.6610958904109587</v>
      </c>
      <c r="S2585" s="76">
        <f t="shared" si="244"/>
        <v>2.82</v>
      </c>
      <c r="T2585" s="38">
        <f>2.82/365*N2585+'Breakdown Log'!$H$28*P2585</f>
        <v>0</v>
      </c>
      <c r="U2585" s="78">
        <f>2.82/365*O2585+'Breakdown Log'!$H$28*Q2585</f>
        <v>7.7260273972602732E-3</v>
      </c>
    </row>
    <row r="2586" spans="2:21" ht="14.4" customHeight="1" x14ac:dyDescent="0.4">
      <c r="B2586" s="30">
        <f t="shared" si="245"/>
        <v>2585</v>
      </c>
      <c r="C2586" s="2" t="s">
        <v>12</v>
      </c>
      <c r="D2586" s="2" t="s">
        <v>2195</v>
      </c>
      <c r="E2586" s="2">
        <v>59</v>
      </c>
      <c r="F2586" s="2" t="s">
        <v>2195</v>
      </c>
      <c r="G2586" s="2">
        <v>2942</v>
      </c>
      <c r="H2586" s="2">
        <v>3</v>
      </c>
      <c r="I2586" s="2" t="s">
        <v>2747</v>
      </c>
      <c r="J2586" s="31">
        <v>44203</v>
      </c>
      <c r="K2586" s="31">
        <v>44347</v>
      </c>
      <c r="L2586" s="31">
        <v>44926</v>
      </c>
      <c r="M2586" s="2">
        <f t="shared" si="240"/>
        <v>580</v>
      </c>
      <c r="N2586" s="2">
        <f>IFERROR(VLOOKUP($G2586,'Breakdown Log'!$B$3:$E$940,2,FALSE),0)</f>
        <v>0</v>
      </c>
      <c r="O2586" s="2">
        <f>IFERROR(VLOOKUP($G2586,'Breakdown Log'!$B$3:$E$940,3,FALSE),0)</f>
        <v>1</v>
      </c>
      <c r="P2586" s="2">
        <f t="shared" si="241"/>
        <v>215</v>
      </c>
      <c r="Q2586" s="2">
        <f t="shared" si="242"/>
        <v>364</v>
      </c>
      <c r="R2586" s="38">
        <f t="shared" si="243"/>
        <v>1.6610958904109587</v>
      </c>
      <c r="S2586" s="76">
        <f t="shared" si="244"/>
        <v>2.82</v>
      </c>
      <c r="T2586" s="38">
        <f>2.82/365*N2586+'Breakdown Log'!$H$28*P2586</f>
        <v>0</v>
      </c>
      <c r="U2586" s="78">
        <f>2.82/365*O2586+'Breakdown Log'!$H$28*Q2586</f>
        <v>7.7260273972602732E-3</v>
      </c>
    </row>
    <row r="2587" spans="2:21" ht="14.4" customHeight="1" x14ac:dyDescent="0.4">
      <c r="B2587" s="30">
        <f t="shared" si="245"/>
        <v>2586</v>
      </c>
      <c r="C2587" s="2" t="s">
        <v>12</v>
      </c>
      <c r="D2587" s="2" t="s">
        <v>2195</v>
      </c>
      <c r="E2587" s="2">
        <v>59</v>
      </c>
      <c r="F2587" s="2" t="s">
        <v>2195</v>
      </c>
      <c r="G2587" s="2">
        <v>2943</v>
      </c>
      <c r="H2587" s="2">
        <v>4</v>
      </c>
      <c r="I2587" s="2" t="s">
        <v>1396</v>
      </c>
      <c r="J2587" s="31">
        <v>43375</v>
      </c>
      <c r="K2587" s="31">
        <v>44347</v>
      </c>
      <c r="L2587" s="31">
        <v>44926</v>
      </c>
      <c r="M2587" s="2">
        <f t="shared" si="240"/>
        <v>580</v>
      </c>
      <c r="N2587" s="2">
        <f>IFERROR(VLOOKUP($G2587,'Breakdown Log'!$B$3:$E$940,2,FALSE),0)</f>
        <v>0</v>
      </c>
      <c r="O2587" s="2">
        <f>IFERROR(VLOOKUP($G2587,'Breakdown Log'!$B$3:$E$940,3,FALSE),0)</f>
        <v>2</v>
      </c>
      <c r="P2587" s="2">
        <f t="shared" si="241"/>
        <v>215</v>
      </c>
      <c r="Q2587" s="2">
        <f t="shared" si="242"/>
        <v>363</v>
      </c>
      <c r="R2587" s="38">
        <f t="shared" si="243"/>
        <v>1.6610958904109587</v>
      </c>
      <c r="S2587" s="76">
        <f t="shared" si="244"/>
        <v>2.82</v>
      </c>
      <c r="T2587" s="38">
        <f>2.82/365*N2587+'Breakdown Log'!$H$28*P2587</f>
        <v>0</v>
      </c>
      <c r="U2587" s="78">
        <f>2.82/365*O2587+'Breakdown Log'!$H$28*Q2587</f>
        <v>1.5452054794520546E-2</v>
      </c>
    </row>
    <row r="2588" spans="2:21" ht="14.4" customHeight="1" x14ac:dyDescent="0.4">
      <c r="B2588" s="30">
        <f t="shared" si="245"/>
        <v>2587</v>
      </c>
      <c r="C2588" s="2" t="s">
        <v>12</v>
      </c>
      <c r="D2588" s="2" t="s">
        <v>2195</v>
      </c>
      <c r="E2588" s="2">
        <v>59</v>
      </c>
      <c r="F2588" s="2" t="s">
        <v>2195</v>
      </c>
      <c r="G2588" s="2">
        <v>2944</v>
      </c>
      <c r="H2588" s="2">
        <v>5</v>
      </c>
      <c r="I2588" s="2" t="s">
        <v>2694</v>
      </c>
      <c r="J2588" s="31">
        <v>43425</v>
      </c>
      <c r="K2588" s="31">
        <v>44347</v>
      </c>
      <c r="L2588" s="31">
        <v>44926</v>
      </c>
      <c r="M2588" s="2">
        <f t="shared" si="240"/>
        <v>580</v>
      </c>
      <c r="N2588" s="2">
        <f>IFERROR(VLOOKUP($G2588,'Breakdown Log'!$B$3:$E$940,2,FALSE),0)</f>
        <v>0</v>
      </c>
      <c r="O2588" s="2">
        <f>IFERROR(VLOOKUP($G2588,'Breakdown Log'!$B$3:$E$940,3,FALSE),0)</f>
        <v>0</v>
      </c>
      <c r="P2588" s="2">
        <f t="shared" si="241"/>
        <v>215</v>
      </c>
      <c r="Q2588" s="2">
        <f t="shared" si="242"/>
        <v>365</v>
      </c>
      <c r="R2588" s="38">
        <f t="shared" si="243"/>
        <v>1.6610958904109587</v>
      </c>
      <c r="S2588" s="76">
        <f t="shared" si="244"/>
        <v>2.82</v>
      </c>
      <c r="T2588" s="38">
        <f>2.82/365*N2588+'Breakdown Log'!$H$28*P2588</f>
        <v>0</v>
      </c>
      <c r="U2588" s="78">
        <f>2.82/365*O2588+'Breakdown Log'!$H$28*Q2588</f>
        <v>0</v>
      </c>
    </row>
    <row r="2589" spans="2:21" ht="14.4" customHeight="1" x14ac:dyDescent="0.4">
      <c r="B2589" s="30">
        <f t="shared" si="245"/>
        <v>2588</v>
      </c>
      <c r="C2589" s="2" t="s">
        <v>12</v>
      </c>
      <c r="D2589" s="2" t="s">
        <v>2195</v>
      </c>
      <c r="E2589" s="2">
        <v>59</v>
      </c>
      <c r="F2589" s="2" t="s">
        <v>2195</v>
      </c>
      <c r="G2589" s="2">
        <v>2945</v>
      </c>
      <c r="H2589" s="2">
        <v>12</v>
      </c>
      <c r="I2589" s="2" t="s">
        <v>561</v>
      </c>
      <c r="J2589" s="31">
        <v>44203</v>
      </c>
      <c r="K2589" s="31">
        <v>44347</v>
      </c>
      <c r="L2589" s="31">
        <v>44926</v>
      </c>
      <c r="M2589" s="2">
        <f t="shared" si="240"/>
        <v>580</v>
      </c>
      <c r="N2589" s="2">
        <f>IFERROR(VLOOKUP($G2589,'Breakdown Log'!$B$3:$E$940,2,FALSE),0)</f>
        <v>0</v>
      </c>
      <c r="O2589" s="2">
        <f>IFERROR(VLOOKUP($G2589,'Breakdown Log'!$B$3:$E$940,3,FALSE),0)</f>
        <v>0</v>
      </c>
      <c r="P2589" s="2">
        <f t="shared" si="241"/>
        <v>215</v>
      </c>
      <c r="Q2589" s="2">
        <f t="shared" si="242"/>
        <v>365</v>
      </c>
      <c r="R2589" s="38">
        <f t="shared" si="243"/>
        <v>1.6610958904109587</v>
      </c>
      <c r="S2589" s="76">
        <f t="shared" si="244"/>
        <v>2.82</v>
      </c>
      <c r="T2589" s="38">
        <f>2.82/365*N2589+'Breakdown Log'!$H$28*P2589</f>
        <v>0</v>
      </c>
      <c r="U2589" s="78">
        <f>2.82/365*O2589+'Breakdown Log'!$H$28*Q2589</f>
        <v>0</v>
      </c>
    </row>
    <row r="2590" spans="2:21" ht="14.4" customHeight="1" x14ac:dyDescent="0.4">
      <c r="B2590" s="30">
        <f t="shared" si="245"/>
        <v>2589</v>
      </c>
      <c r="C2590" s="2" t="s">
        <v>12</v>
      </c>
      <c r="D2590" s="2" t="s">
        <v>2195</v>
      </c>
      <c r="E2590" s="2">
        <v>59</v>
      </c>
      <c r="F2590" s="2" t="s">
        <v>2195</v>
      </c>
      <c r="G2590" s="2">
        <v>2946</v>
      </c>
      <c r="H2590" s="2">
        <v>27</v>
      </c>
      <c r="I2590" s="2" t="s">
        <v>2197</v>
      </c>
      <c r="J2590" s="31">
        <v>43450</v>
      </c>
      <c r="K2590" s="31">
        <v>44347</v>
      </c>
      <c r="L2590" s="31">
        <v>44926</v>
      </c>
      <c r="M2590" s="2">
        <f t="shared" si="240"/>
        <v>580</v>
      </c>
      <c r="N2590" s="2">
        <f>IFERROR(VLOOKUP($G2590,'Breakdown Log'!$B$3:$E$940,2,FALSE),0)</f>
        <v>0</v>
      </c>
      <c r="O2590" s="2">
        <f>IFERROR(VLOOKUP($G2590,'Breakdown Log'!$B$3:$E$940,3,FALSE),0)</f>
        <v>5</v>
      </c>
      <c r="P2590" s="2">
        <f t="shared" si="241"/>
        <v>215</v>
      </c>
      <c r="Q2590" s="2">
        <f t="shared" si="242"/>
        <v>360</v>
      </c>
      <c r="R2590" s="38">
        <f t="shared" si="243"/>
        <v>1.6610958904109587</v>
      </c>
      <c r="S2590" s="76">
        <f t="shared" si="244"/>
        <v>2.82</v>
      </c>
      <c r="T2590" s="38">
        <f>2.82/365*N2590+'Breakdown Log'!$H$28*P2590</f>
        <v>0</v>
      </c>
      <c r="U2590" s="78">
        <f>2.82/365*O2590+'Breakdown Log'!$H$28*Q2590</f>
        <v>3.8630136986301369E-2</v>
      </c>
    </row>
    <row r="2591" spans="2:21" ht="14.4" customHeight="1" x14ac:dyDescent="0.4">
      <c r="B2591" s="30">
        <f t="shared" si="245"/>
        <v>2590</v>
      </c>
      <c r="C2591" s="2" t="s">
        <v>12</v>
      </c>
      <c r="D2591" s="2" t="s">
        <v>2195</v>
      </c>
      <c r="E2591" s="2">
        <v>59</v>
      </c>
      <c r="F2591" s="2" t="s">
        <v>2195</v>
      </c>
      <c r="G2591" s="2">
        <v>2947</v>
      </c>
      <c r="H2591" s="2">
        <v>28</v>
      </c>
      <c r="I2591" s="2" t="s">
        <v>639</v>
      </c>
      <c r="J2591" s="31">
        <v>43425</v>
      </c>
      <c r="K2591" s="31">
        <v>44347</v>
      </c>
      <c r="L2591" s="31">
        <v>44926</v>
      </c>
      <c r="M2591" s="2">
        <f t="shared" si="240"/>
        <v>580</v>
      </c>
      <c r="N2591" s="2">
        <f>IFERROR(VLOOKUP($G2591,'Breakdown Log'!$B$3:$E$940,2,FALSE),0)</f>
        <v>0</v>
      </c>
      <c r="O2591" s="2">
        <f>IFERROR(VLOOKUP($G2591,'Breakdown Log'!$B$3:$E$940,3,FALSE),0)</f>
        <v>1</v>
      </c>
      <c r="P2591" s="2">
        <f t="shared" si="241"/>
        <v>215</v>
      </c>
      <c r="Q2591" s="2">
        <f t="shared" si="242"/>
        <v>364</v>
      </c>
      <c r="R2591" s="38">
        <f t="shared" si="243"/>
        <v>1.6610958904109587</v>
      </c>
      <c r="S2591" s="76">
        <f t="shared" si="244"/>
        <v>2.82</v>
      </c>
      <c r="T2591" s="38">
        <f>2.82/365*N2591+'Breakdown Log'!$H$28*P2591</f>
        <v>0</v>
      </c>
      <c r="U2591" s="78">
        <f>2.82/365*O2591+'Breakdown Log'!$H$28*Q2591</f>
        <v>7.7260273972602732E-3</v>
      </c>
    </row>
    <row r="2592" spans="2:21" ht="14.4" customHeight="1" x14ac:dyDescent="0.4">
      <c r="B2592" s="30">
        <f t="shared" si="245"/>
        <v>2591</v>
      </c>
      <c r="C2592" s="2" t="s">
        <v>12</v>
      </c>
      <c r="D2592" s="2" t="s">
        <v>2195</v>
      </c>
      <c r="E2592" s="2">
        <v>59</v>
      </c>
      <c r="F2592" s="2" t="s">
        <v>2195</v>
      </c>
      <c r="G2592" s="2">
        <v>2948</v>
      </c>
      <c r="H2592" s="2">
        <v>29</v>
      </c>
      <c r="I2592" s="2" t="s">
        <v>2748</v>
      </c>
      <c r="J2592" s="31">
        <v>44203</v>
      </c>
      <c r="K2592" s="31">
        <v>44347</v>
      </c>
      <c r="L2592" s="31">
        <v>44926</v>
      </c>
      <c r="M2592" s="2">
        <f t="shared" si="240"/>
        <v>580</v>
      </c>
      <c r="N2592" s="2">
        <f>IFERROR(VLOOKUP($G2592,'Breakdown Log'!$B$3:$E$940,2,FALSE),0)</f>
        <v>0</v>
      </c>
      <c r="O2592" s="2">
        <f>IFERROR(VLOOKUP($G2592,'Breakdown Log'!$B$3:$E$940,3,FALSE),0)</f>
        <v>0</v>
      </c>
      <c r="P2592" s="2">
        <f t="shared" si="241"/>
        <v>215</v>
      </c>
      <c r="Q2592" s="2">
        <f t="shared" si="242"/>
        <v>365</v>
      </c>
      <c r="R2592" s="38">
        <f t="shared" si="243"/>
        <v>1.6610958904109587</v>
      </c>
      <c r="S2592" s="76">
        <f t="shared" si="244"/>
        <v>2.82</v>
      </c>
      <c r="T2592" s="38">
        <f>2.82/365*N2592+'Breakdown Log'!$H$28*P2592</f>
        <v>0</v>
      </c>
      <c r="U2592" s="78">
        <f>2.82/365*O2592+'Breakdown Log'!$H$28*Q2592</f>
        <v>0</v>
      </c>
    </row>
    <row r="2593" spans="2:21" ht="14.4" customHeight="1" x14ac:dyDescent="0.4">
      <c r="B2593" s="30">
        <f t="shared" si="245"/>
        <v>2592</v>
      </c>
      <c r="C2593" s="2" t="s">
        <v>12</v>
      </c>
      <c r="D2593" s="2" t="s">
        <v>2195</v>
      </c>
      <c r="E2593" s="2">
        <v>59</v>
      </c>
      <c r="F2593" s="2" t="s">
        <v>2195</v>
      </c>
      <c r="G2593" s="2">
        <v>2949</v>
      </c>
      <c r="H2593" s="2">
        <v>30</v>
      </c>
      <c r="I2593" s="2" t="s">
        <v>2169</v>
      </c>
      <c r="J2593" s="31">
        <v>44203</v>
      </c>
      <c r="K2593" s="31">
        <v>44347</v>
      </c>
      <c r="L2593" s="31">
        <v>44926</v>
      </c>
      <c r="M2593" s="2">
        <f t="shared" si="240"/>
        <v>580</v>
      </c>
      <c r="N2593" s="2">
        <f>IFERROR(VLOOKUP($G2593,'Breakdown Log'!$B$3:$E$940,2,FALSE),0)</f>
        <v>0</v>
      </c>
      <c r="O2593" s="2">
        <f>IFERROR(VLOOKUP($G2593,'Breakdown Log'!$B$3:$E$940,3,FALSE),0)</f>
        <v>1</v>
      </c>
      <c r="P2593" s="2">
        <f t="shared" si="241"/>
        <v>215</v>
      </c>
      <c r="Q2593" s="2">
        <f t="shared" si="242"/>
        <v>364</v>
      </c>
      <c r="R2593" s="38">
        <f t="shared" si="243"/>
        <v>1.6610958904109587</v>
      </c>
      <c r="S2593" s="76">
        <f t="shared" si="244"/>
        <v>2.82</v>
      </c>
      <c r="T2593" s="38">
        <f>2.82/365*N2593+'Breakdown Log'!$H$28*P2593</f>
        <v>0</v>
      </c>
      <c r="U2593" s="78">
        <f>2.82/365*O2593+'Breakdown Log'!$H$28*Q2593</f>
        <v>7.7260273972602732E-3</v>
      </c>
    </row>
    <row r="2594" spans="2:21" ht="14.4" customHeight="1" x14ac:dyDescent="0.4">
      <c r="B2594" s="30">
        <f t="shared" si="245"/>
        <v>2593</v>
      </c>
      <c r="C2594" s="2" t="s">
        <v>49</v>
      </c>
      <c r="D2594" s="2" t="s">
        <v>2186</v>
      </c>
      <c r="E2594" s="2">
        <v>1147</v>
      </c>
      <c r="F2594" s="2" t="s">
        <v>2187</v>
      </c>
      <c r="G2594" s="2">
        <v>2950</v>
      </c>
      <c r="H2594" s="2">
        <v>3</v>
      </c>
      <c r="I2594" s="2" t="s">
        <v>2198</v>
      </c>
      <c r="J2594" s="31">
        <v>43406</v>
      </c>
      <c r="K2594" s="31">
        <v>44347</v>
      </c>
      <c r="L2594" s="31">
        <v>44926</v>
      </c>
      <c r="M2594" s="2">
        <f t="shared" si="240"/>
        <v>580</v>
      </c>
      <c r="N2594" s="2">
        <f>IFERROR(VLOOKUP($G2594,'Breakdown Log'!$B$3:$E$940,2,FALSE),0)</f>
        <v>0</v>
      </c>
      <c r="O2594" s="2">
        <f>IFERROR(VLOOKUP($G2594,'Breakdown Log'!$B$3:$E$940,3,FALSE),0)</f>
        <v>0</v>
      </c>
      <c r="P2594" s="2">
        <f t="shared" si="241"/>
        <v>215</v>
      </c>
      <c r="Q2594" s="2">
        <f t="shared" si="242"/>
        <v>365</v>
      </c>
      <c r="R2594" s="38">
        <f t="shared" si="243"/>
        <v>1.6610958904109587</v>
      </c>
      <c r="S2594" s="76">
        <f t="shared" si="244"/>
        <v>2.82</v>
      </c>
      <c r="T2594" s="38">
        <f>2.82/365*N2594+'Breakdown Log'!$H$28*P2594</f>
        <v>0</v>
      </c>
      <c r="U2594" s="78">
        <f>2.82/365*O2594+'Breakdown Log'!$H$28*Q2594</f>
        <v>0</v>
      </c>
    </row>
    <row r="2595" spans="2:21" ht="14.4" customHeight="1" x14ac:dyDescent="0.4">
      <c r="B2595" s="30">
        <f t="shared" si="245"/>
        <v>2594</v>
      </c>
      <c r="C2595" s="2" t="s">
        <v>49</v>
      </c>
      <c r="D2595" s="2" t="s">
        <v>2186</v>
      </c>
      <c r="E2595" s="2">
        <v>1147</v>
      </c>
      <c r="F2595" s="2" t="s">
        <v>2187</v>
      </c>
      <c r="G2595" s="2">
        <v>2951</v>
      </c>
      <c r="H2595" s="2">
        <v>4</v>
      </c>
      <c r="I2595" s="2" t="s">
        <v>2199</v>
      </c>
      <c r="J2595" s="31">
        <v>43407</v>
      </c>
      <c r="K2595" s="31">
        <v>44347</v>
      </c>
      <c r="L2595" s="31">
        <v>44926</v>
      </c>
      <c r="M2595" s="2">
        <f t="shared" si="240"/>
        <v>580</v>
      </c>
      <c r="N2595" s="2">
        <f>IFERROR(VLOOKUP($G2595,'Breakdown Log'!$B$3:$E$940,2,FALSE),0)</f>
        <v>0</v>
      </c>
      <c r="O2595" s="2">
        <f>IFERROR(VLOOKUP($G2595,'Breakdown Log'!$B$3:$E$940,3,FALSE),0)</f>
        <v>0</v>
      </c>
      <c r="P2595" s="2">
        <f t="shared" si="241"/>
        <v>215</v>
      </c>
      <c r="Q2595" s="2">
        <f t="shared" si="242"/>
        <v>365</v>
      </c>
      <c r="R2595" s="38">
        <f t="shared" si="243"/>
        <v>1.6610958904109587</v>
      </c>
      <c r="S2595" s="76">
        <f t="shared" si="244"/>
        <v>2.82</v>
      </c>
      <c r="T2595" s="38">
        <f>2.82/365*N2595+'Breakdown Log'!$H$28*P2595</f>
        <v>0</v>
      </c>
      <c r="U2595" s="78">
        <f>2.82/365*O2595+'Breakdown Log'!$H$28*Q2595</f>
        <v>0</v>
      </c>
    </row>
    <row r="2596" spans="2:21" ht="14.4" customHeight="1" x14ac:dyDescent="0.4">
      <c r="B2596" s="30">
        <f t="shared" si="245"/>
        <v>2595</v>
      </c>
      <c r="C2596" s="2" t="s">
        <v>49</v>
      </c>
      <c r="D2596" s="2" t="s">
        <v>2186</v>
      </c>
      <c r="E2596" s="2">
        <v>1147</v>
      </c>
      <c r="F2596" s="2" t="s">
        <v>2187</v>
      </c>
      <c r="G2596" s="2">
        <v>2952</v>
      </c>
      <c r="H2596" s="2">
        <v>9</v>
      </c>
      <c r="I2596" s="2" t="s">
        <v>111</v>
      </c>
      <c r="J2596" s="31">
        <v>43421</v>
      </c>
      <c r="K2596" s="31">
        <v>44347</v>
      </c>
      <c r="L2596" s="31">
        <v>44926</v>
      </c>
      <c r="M2596" s="2">
        <f t="shared" si="240"/>
        <v>580</v>
      </c>
      <c r="N2596" s="2">
        <f>IFERROR(VLOOKUP($G2596,'Breakdown Log'!$B$3:$E$940,2,FALSE),0)</f>
        <v>0</v>
      </c>
      <c r="O2596" s="2">
        <f>IFERROR(VLOOKUP($G2596,'Breakdown Log'!$B$3:$E$940,3,FALSE),0)</f>
        <v>0</v>
      </c>
      <c r="P2596" s="2">
        <f t="shared" si="241"/>
        <v>215</v>
      </c>
      <c r="Q2596" s="2">
        <f t="shared" si="242"/>
        <v>365</v>
      </c>
      <c r="R2596" s="38">
        <f t="shared" si="243"/>
        <v>1.6610958904109587</v>
      </c>
      <c r="S2596" s="76">
        <f t="shared" si="244"/>
        <v>2.82</v>
      </c>
      <c r="T2596" s="38">
        <f>2.82/365*N2596+'Breakdown Log'!$H$28*P2596</f>
        <v>0</v>
      </c>
      <c r="U2596" s="78">
        <f>2.82/365*O2596+'Breakdown Log'!$H$28*Q2596</f>
        <v>0</v>
      </c>
    </row>
    <row r="2597" spans="2:21" ht="14.4" customHeight="1" x14ac:dyDescent="0.4">
      <c r="B2597" s="30">
        <f t="shared" si="245"/>
        <v>2596</v>
      </c>
      <c r="C2597" s="2" t="s">
        <v>493</v>
      </c>
      <c r="D2597" s="2" t="s">
        <v>2114</v>
      </c>
      <c r="E2597" s="2">
        <v>1136</v>
      </c>
      <c r="F2597" s="2" t="s">
        <v>2115</v>
      </c>
      <c r="G2597" s="2">
        <v>2953</v>
      </c>
      <c r="H2597" s="2">
        <v>23</v>
      </c>
      <c r="I2597" s="2" t="s">
        <v>2200</v>
      </c>
      <c r="J2597" s="31">
        <v>43420</v>
      </c>
      <c r="K2597" s="31">
        <v>44347</v>
      </c>
      <c r="L2597" s="31">
        <v>44926</v>
      </c>
      <c r="M2597" s="2">
        <f t="shared" si="240"/>
        <v>580</v>
      </c>
      <c r="N2597" s="2">
        <f>IFERROR(VLOOKUP($G2597,'Breakdown Log'!$B$3:$E$940,2,FALSE),0)</f>
        <v>0</v>
      </c>
      <c r="O2597" s="2">
        <f>IFERROR(VLOOKUP($G2597,'Breakdown Log'!$B$3:$E$940,3,FALSE),0)</f>
        <v>0</v>
      </c>
      <c r="P2597" s="2">
        <f t="shared" si="241"/>
        <v>215</v>
      </c>
      <c r="Q2597" s="2">
        <f t="shared" si="242"/>
        <v>365</v>
      </c>
      <c r="R2597" s="38">
        <f t="shared" si="243"/>
        <v>1.6610958904109587</v>
      </c>
      <c r="S2597" s="76">
        <f t="shared" si="244"/>
        <v>2.82</v>
      </c>
      <c r="T2597" s="38">
        <f>2.82/365*N2597+'Breakdown Log'!$H$28*P2597</f>
        <v>0</v>
      </c>
      <c r="U2597" s="78">
        <f>2.82/365*O2597+'Breakdown Log'!$H$28*Q2597</f>
        <v>0</v>
      </c>
    </row>
    <row r="2598" spans="2:21" ht="14.4" customHeight="1" x14ac:dyDescent="0.4">
      <c r="B2598" s="30">
        <f t="shared" si="245"/>
        <v>2597</v>
      </c>
      <c r="C2598" s="2" t="s">
        <v>493</v>
      </c>
      <c r="D2598" s="2" t="s">
        <v>2114</v>
      </c>
      <c r="E2598" s="2">
        <v>1136</v>
      </c>
      <c r="F2598" s="2" t="s">
        <v>2115</v>
      </c>
      <c r="G2598" s="2">
        <v>2954</v>
      </c>
      <c r="H2598" s="2">
        <v>24</v>
      </c>
      <c r="I2598" s="2" t="s">
        <v>2201</v>
      </c>
      <c r="J2598" s="31">
        <v>43420</v>
      </c>
      <c r="K2598" s="31">
        <v>44347</v>
      </c>
      <c r="L2598" s="31">
        <v>44926</v>
      </c>
      <c r="M2598" s="2">
        <f t="shared" si="240"/>
        <v>580</v>
      </c>
      <c r="N2598" s="2">
        <f>IFERROR(VLOOKUP($G2598,'Breakdown Log'!$B$3:$E$940,2,FALSE),0)</f>
        <v>0</v>
      </c>
      <c r="O2598" s="2">
        <f>IFERROR(VLOOKUP($G2598,'Breakdown Log'!$B$3:$E$940,3,FALSE),0)</f>
        <v>0</v>
      </c>
      <c r="P2598" s="2">
        <f t="shared" si="241"/>
        <v>215</v>
      </c>
      <c r="Q2598" s="2">
        <f t="shared" si="242"/>
        <v>365</v>
      </c>
      <c r="R2598" s="38">
        <f t="shared" si="243"/>
        <v>1.6610958904109587</v>
      </c>
      <c r="S2598" s="76">
        <f t="shared" si="244"/>
        <v>2.82</v>
      </c>
      <c r="T2598" s="38">
        <f>2.82/365*N2598+'Breakdown Log'!$H$28*P2598</f>
        <v>0</v>
      </c>
      <c r="U2598" s="78">
        <f>2.82/365*O2598+'Breakdown Log'!$H$28*Q2598</f>
        <v>0</v>
      </c>
    </row>
    <row r="2599" spans="2:21" ht="14.4" customHeight="1" x14ac:dyDescent="0.4">
      <c r="B2599" s="30">
        <f t="shared" si="245"/>
        <v>2598</v>
      </c>
      <c r="C2599" s="2" t="s">
        <v>493</v>
      </c>
      <c r="D2599" s="2" t="s">
        <v>2147</v>
      </c>
      <c r="E2599" s="2">
        <v>1143</v>
      </c>
      <c r="F2599" s="2" t="s">
        <v>2148</v>
      </c>
      <c r="G2599" s="2">
        <v>2955</v>
      </c>
      <c r="H2599" s="2">
        <v>16</v>
      </c>
      <c r="I2599" s="2" t="s">
        <v>932</v>
      </c>
      <c r="J2599" s="31">
        <v>43419</v>
      </c>
      <c r="K2599" s="31">
        <v>44347</v>
      </c>
      <c r="L2599" s="31">
        <v>44926</v>
      </c>
      <c r="M2599" s="2">
        <f t="shared" si="240"/>
        <v>580</v>
      </c>
      <c r="N2599" s="2">
        <f>IFERROR(VLOOKUP($G2599,'Breakdown Log'!$B$3:$E$940,2,FALSE),0)</f>
        <v>63</v>
      </c>
      <c r="O2599" s="2">
        <f>IFERROR(VLOOKUP($G2599,'Breakdown Log'!$B$3:$E$940,3,FALSE),0)</f>
        <v>5</v>
      </c>
      <c r="P2599" s="2">
        <f t="shared" si="241"/>
        <v>152</v>
      </c>
      <c r="Q2599" s="2">
        <f t="shared" si="242"/>
        <v>360</v>
      </c>
      <c r="R2599" s="38">
        <f t="shared" si="243"/>
        <v>1.6610958904109587</v>
      </c>
      <c r="S2599" s="76">
        <f t="shared" si="244"/>
        <v>2.82</v>
      </c>
      <c r="T2599" s="38">
        <f>2.82/365*N2599+'Breakdown Log'!$H$28*P2599</f>
        <v>0.48673972602739723</v>
      </c>
      <c r="U2599" s="78">
        <f>2.82/365*O2599+'Breakdown Log'!$H$28*Q2599</f>
        <v>3.8630136986301369E-2</v>
      </c>
    </row>
    <row r="2600" spans="2:21" ht="14.4" customHeight="1" x14ac:dyDescent="0.4">
      <c r="B2600" s="30">
        <f t="shared" si="245"/>
        <v>2599</v>
      </c>
      <c r="C2600" s="2" t="s">
        <v>493</v>
      </c>
      <c r="D2600" s="2" t="s">
        <v>2147</v>
      </c>
      <c r="E2600" s="2">
        <v>1143</v>
      </c>
      <c r="F2600" s="2" t="s">
        <v>2148</v>
      </c>
      <c r="G2600" s="2">
        <v>2956</v>
      </c>
      <c r="H2600" s="2">
        <v>17</v>
      </c>
      <c r="I2600" s="2" t="s">
        <v>2202</v>
      </c>
      <c r="J2600" s="31">
        <v>43419</v>
      </c>
      <c r="K2600" s="31">
        <v>44347</v>
      </c>
      <c r="L2600" s="31">
        <v>44926</v>
      </c>
      <c r="M2600" s="2">
        <f t="shared" si="240"/>
        <v>580</v>
      </c>
      <c r="N2600" s="2">
        <f>IFERROR(VLOOKUP($G2600,'Breakdown Log'!$B$3:$E$940,2,FALSE),0)</f>
        <v>184</v>
      </c>
      <c r="O2600" s="2">
        <f>IFERROR(VLOOKUP($G2600,'Breakdown Log'!$B$3:$E$940,3,FALSE),0)</f>
        <v>365</v>
      </c>
      <c r="P2600" s="2">
        <f t="shared" si="241"/>
        <v>31</v>
      </c>
      <c r="Q2600" s="2">
        <f t="shared" si="242"/>
        <v>0</v>
      </c>
      <c r="R2600" s="38">
        <f t="shared" si="243"/>
        <v>1.6610958904109587</v>
      </c>
      <c r="S2600" s="76">
        <f t="shared" si="244"/>
        <v>2.82</v>
      </c>
      <c r="T2600" s="38">
        <f>2.82/365*N2600+'Breakdown Log'!$H$28*P2600</f>
        <v>1.4215890410958902</v>
      </c>
      <c r="U2600" s="78">
        <f>2.82/365*O2600+'Breakdown Log'!$H$28*Q2600</f>
        <v>2.82</v>
      </c>
    </row>
    <row r="2601" spans="2:21" ht="14.4" customHeight="1" x14ac:dyDescent="0.4">
      <c r="B2601" s="30">
        <f t="shared" si="245"/>
        <v>2600</v>
      </c>
      <c r="C2601" s="2" t="s">
        <v>151</v>
      </c>
      <c r="D2601" s="2" t="s">
        <v>2203</v>
      </c>
      <c r="E2601" s="2">
        <v>1076</v>
      </c>
      <c r="F2601" s="2" t="s">
        <v>2203</v>
      </c>
      <c r="G2601" s="2">
        <v>2957</v>
      </c>
      <c r="H2601" s="2">
        <v>1</v>
      </c>
      <c r="I2601" s="2" t="s">
        <v>2204</v>
      </c>
      <c r="J2601" s="31">
        <v>43397</v>
      </c>
      <c r="K2601" s="31">
        <v>44347</v>
      </c>
      <c r="L2601" s="31">
        <v>44926</v>
      </c>
      <c r="M2601" s="2">
        <f t="shared" si="240"/>
        <v>580</v>
      </c>
      <c r="N2601" s="2">
        <f>IFERROR(VLOOKUP($G2601,'Breakdown Log'!$B$3:$E$940,2,FALSE),0)</f>
        <v>0</v>
      </c>
      <c r="O2601" s="2">
        <f>IFERROR(VLOOKUP($G2601,'Breakdown Log'!$B$3:$E$940,3,FALSE),0)</f>
        <v>0</v>
      </c>
      <c r="P2601" s="2">
        <f t="shared" si="241"/>
        <v>215</v>
      </c>
      <c r="Q2601" s="2">
        <f t="shared" si="242"/>
        <v>365</v>
      </c>
      <c r="R2601" s="38">
        <f t="shared" si="243"/>
        <v>1.6610958904109587</v>
      </c>
      <c r="S2601" s="76">
        <f t="shared" si="244"/>
        <v>2.82</v>
      </c>
      <c r="T2601" s="38">
        <f>2.82/365*N2601+'Breakdown Log'!$H$28*P2601</f>
        <v>0</v>
      </c>
      <c r="U2601" s="78">
        <f>2.82/365*O2601+'Breakdown Log'!$H$28*Q2601</f>
        <v>0</v>
      </c>
    </row>
    <row r="2602" spans="2:21" ht="14.4" customHeight="1" x14ac:dyDescent="0.4">
      <c r="B2602" s="30">
        <f t="shared" si="245"/>
        <v>2601</v>
      </c>
      <c r="C2602" s="2" t="s">
        <v>151</v>
      </c>
      <c r="D2602" s="2" t="s">
        <v>2203</v>
      </c>
      <c r="E2602" s="2">
        <v>1076</v>
      </c>
      <c r="F2602" s="2" t="s">
        <v>2203</v>
      </c>
      <c r="G2602" s="2">
        <v>2958</v>
      </c>
      <c r="H2602" s="2">
        <v>2</v>
      </c>
      <c r="I2602" s="2" t="s">
        <v>1573</v>
      </c>
      <c r="J2602" s="31">
        <v>43397</v>
      </c>
      <c r="K2602" s="31">
        <v>44347</v>
      </c>
      <c r="L2602" s="31">
        <v>44926</v>
      </c>
      <c r="M2602" s="2">
        <f t="shared" si="240"/>
        <v>580</v>
      </c>
      <c r="N2602" s="2">
        <f>IFERROR(VLOOKUP($G2602,'Breakdown Log'!$B$3:$E$940,2,FALSE),0)</f>
        <v>0</v>
      </c>
      <c r="O2602" s="2">
        <f>IFERROR(VLOOKUP($G2602,'Breakdown Log'!$B$3:$E$940,3,FALSE),0)</f>
        <v>0</v>
      </c>
      <c r="P2602" s="2">
        <f t="shared" si="241"/>
        <v>215</v>
      </c>
      <c r="Q2602" s="2">
        <f t="shared" si="242"/>
        <v>365</v>
      </c>
      <c r="R2602" s="38">
        <f t="shared" si="243"/>
        <v>1.6610958904109587</v>
      </c>
      <c r="S2602" s="76">
        <f t="shared" si="244"/>
        <v>2.82</v>
      </c>
      <c r="T2602" s="38">
        <f>2.82/365*N2602+'Breakdown Log'!$H$28*P2602</f>
        <v>0</v>
      </c>
      <c r="U2602" s="78">
        <f>2.82/365*O2602+'Breakdown Log'!$H$28*Q2602</f>
        <v>0</v>
      </c>
    </row>
    <row r="2603" spans="2:21" ht="14.4" customHeight="1" x14ac:dyDescent="0.4">
      <c r="B2603" s="30">
        <f t="shared" si="245"/>
        <v>2602</v>
      </c>
      <c r="C2603" s="2" t="s">
        <v>151</v>
      </c>
      <c r="D2603" s="2" t="s">
        <v>2203</v>
      </c>
      <c r="E2603" s="2">
        <v>1076</v>
      </c>
      <c r="F2603" s="2" t="s">
        <v>2203</v>
      </c>
      <c r="G2603" s="2">
        <v>2959</v>
      </c>
      <c r="H2603" s="2">
        <v>3</v>
      </c>
      <c r="I2603" s="2" t="s">
        <v>2205</v>
      </c>
      <c r="J2603" s="31">
        <v>43370</v>
      </c>
      <c r="K2603" s="31">
        <v>44347</v>
      </c>
      <c r="L2603" s="31">
        <v>44926</v>
      </c>
      <c r="M2603" s="2">
        <f t="shared" si="240"/>
        <v>580</v>
      </c>
      <c r="N2603" s="2">
        <f>IFERROR(VLOOKUP($G2603,'Breakdown Log'!$B$3:$E$940,2,FALSE),0)</f>
        <v>0</v>
      </c>
      <c r="O2603" s="2">
        <f>IFERROR(VLOOKUP($G2603,'Breakdown Log'!$B$3:$E$940,3,FALSE),0)</f>
        <v>0</v>
      </c>
      <c r="P2603" s="2">
        <f t="shared" si="241"/>
        <v>215</v>
      </c>
      <c r="Q2603" s="2">
        <f t="shared" si="242"/>
        <v>365</v>
      </c>
      <c r="R2603" s="38">
        <f t="shared" si="243"/>
        <v>1.6610958904109587</v>
      </c>
      <c r="S2603" s="76">
        <f t="shared" si="244"/>
        <v>2.82</v>
      </c>
      <c r="T2603" s="38">
        <f>2.82/365*N2603+'Breakdown Log'!$H$28*P2603</f>
        <v>0</v>
      </c>
      <c r="U2603" s="78">
        <f>2.82/365*O2603+'Breakdown Log'!$H$28*Q2603</f>
        <v>0</v>
      </c>
    </row>
    <row r="2604" spans="2:21" ht="14.4" customHeight="1" x14ac:dyDescent="0.4">
      <c r="B2604" s="30">
        <f t="shared" si="245"/>
        <v>2603</v>
      </c>
      <c r="C2604" s="2" t="s">
        <v>151</v>
      </c>
      <c r="D2604" s="2" t="s">
        <v>2203</v>
      </c>
      <c r="E2604" s="2">
        <v>1076</v>
      </c>
      <c r="F2604" s="2" t="s">
        <v>2203</v>
      </c>
      <c r="G2604" s="2">
        <v>2960</v>
      </c>
      <c r="H2604" s="2">
        <v>4</v>
      </c>
      <c r="I2604" s="2" t="s">
        <v>2206</v>
      </c>
      <c r="J2604" s="31">
        <v>43371</v>
      </c>
      <c r="K2604" s="31">
        <v>44347</v>
      </c>
      <c r="L2604" s="31">
        <v>44926</v>
      </c>
      <c r="M2604" s="2">
        <f t="shared" si="240"/>
        <v>580</v>
      </c>
      <c r="N2604" s="2">
        <f>IFERROR(VLOOKUP($G2604,'Breakdown Log'!$B$3:$E$940,2,FALSE),0)</f>
        <v>0</v>
      </c>
      <c r="O2604" s="2">
        <f>IFERROR(VLOOKUP($G2604,'Breakdown Log'!$B$3:$E$940,3,FALSE),0)</f>
        <v>0</v>
      </c>
      <c r="P2604" s="2">
        <f t="shared" si="241"/>
        <v>215</v>
      </c>
      <c r="Q2604" s="2">
        <f t="shared" si="242"/>
        <v>365</v>
      </c>
      <c r="R2604" s="38">
        <f t="shared" si="243"/>
        <v>1.6610958904109587</v>
      </c>
      <c r="S2604" s="76">
        <f t="shared" si="244"/>
        <v>2.82</v>
      </c>
      <c r="T2604" s="38">
        <f>2.82/365*N2604+'Breakdown Log'!$H$28*P2604</f>
        <v>0</v>
      </c>
      <c r="U2604" s="78">
        <f>2.82/365*O2604+'Breakdown Log'!$H$28*Q2604</f>
        <v>0</v>
      </c>
    </row>
    <row r="2605" spans="2:21" ht="14.4" customHeight="1" x14ac:dyDescent="0.4">
      <c r="B2605" s="30">
        <f t="shared" si="245"/>
        <v>2604</v>
      </c>
      <c r="C2605" s="2" t="s">
        <v>151</v>
      </c>
      <c r="D2605" s="2" t="s">
        <v>2203</v>
      </c>
      <c r="E2605" s="2">
        <v>1076</v>
      </c>
      <c r="F2605" s="2" t="s">
        <v>2203</v>
      </c>
      <c r="G2605" s="2">
        <v>2961</v>
      </c>
      <c r="H2605" s="2">
        <v>5</v>
      </c>
      <c r="I2605" s="2" t="s">
        <v>2207</v>
      </c>
      <c r="J2605" s="31">
        <v>43371</v>
      </c>
      <c r="K2605" s="31">
        <v>44347</v>
      </c>
      <c r="L2605" s="31">
        <v>44926</v>
      </c>
      <c r="M2605" s="2">
        <f t="shared" si="240"/>
        <v>580</v>
      </c>
      <c r="N2605" s="2">
        <f>IFERROR(VLOOKUP($G2605,'Breakdown Log'!$B$3:$E$940,2,FALSE),0)</f>
        <v>0</v>
      </c>
      <c r="O2605" s="2">
        <f>IFERROR(VLOOKUP($G2605,'Breakdown Log'!$B$3:$E$940,3,FALSE),0)</f>
        <v>0</v>
      </c>
      <c r="P2605" s="2">
        <f t="shared" si="241"/>
        <v>215</v>
      </c>
      <c r="Q2605" s="2">
        <f t="shared" si="242"/>
        <v>365</v>
      </c>
      <c r="R2605" s="38">
        <f t="shared" si="243"/>
        <v>1.6610958904109587</v>
      </c>
      <c r="S2605" s="76">
        <f t="shared" si="244"/>
        <v>2.82</v>
      </c>
      <c r="T2605" s="38">
        <f>2.82/365*N2605+'Breakdown Log'!$H$28*P2605</f>
        <v>0</v>
      </c>
      <c r="U2605" s="78">
        <f>2.82/365*O2605+'Breakdown Log'!$H$28*Q2605</f>
        <v>0</v>
      </c>
    </row>
    <row r="2606" spans="2:21" ht="14.4" customHeight="1" x14ac:dyDescent="0.4">
      <c r="B2606" s="30">
        <f t="shared" si="245"/>
        <v>2605</v>
      </c>
      <c r="C2606" s="2" t="s">
        <v>151</v>
      </c>
      <c r="D2606" s="2" t="s">
        <v>2203</v>
      </c>
      <c r="E2606" s="2">
        <v>1076</v>
      </c>
      <c r="F2606" s="2" t="s">
        <v>2203</v>
      </c>
      <c r="G2606" s="2">
        <v>2962</v>
      </c>
      <c r="H2606" s="2">
        <v>6</v>
      </c>
      <c r="I2606" s="2" t="s">
        <v>2208</v>
      </c>
      <c r="J2606" s="31">
        <v>43371</v>
      </c>
      <c r="K2606" s="31">
        <v>44347</v>
      </c>
      <c r="L2606" s="31">
        <v>44926</v>
      </c>
      <c r="M2606" s="2">
        <f t="shared" si="240"/>
        <v>580</v>
      </c>
      <c r="N2606" s="2">
        <f>IFERROR(VLOOKUP($G2606,'Breakdown Log'!$B$3:$E$940,2,FALSE),0)</f>
        <v>0</v>
      </c>
      <c r="O2606" s="2">
        <f>IFERROR(VLOOKUP($G2606,'Breakdown Log'!$B$3:$E$940,3,FALSE),0)</f>
        <v>0</v>
      </c>
      <c r="P2606" s="2">
        <f t="shared" si="241"/>
        <v>215</v>
      </c>
      <c r="Q2606" s="2">
        <f t="shared" si="242"/>
        <v>365</v>
      </c>
      <c r="R2606" s="38">
        <f t="shared" si="243"/>
        <v>1.6610958904109587</v>
      </c>
      <c r="S2606" s="76">
        <f t="shared" si="244"/>
        <v>2.82</v>
      </c>
      <c r="T2606" s="38">
        <f>2.82/365*N2606+'Breakdown Log'!$H$28*P2606</f>
        <v>0</v>
      </c>
      <c r="U2606" s="78">
        <f>2.82/365*O2606+'Breakdown Log'!$H$28*Q2606</f>
        <v>0</v>
      </c>
    </row>
    <row r="2607" spans="2:21" ht="14.4" customHeight="1" x14ac:dyDescent="0.4">
      <c r="B2607" s="30">
        <f t="shared" si="245"/>
        <v>2606</v>
      </c>
      <c r="C2607" s="2" t="s">
        <v>151</v>
      </c>
      <c r="D2607" s="2" t="s">
        <v>2203</v>
      </c>
      <c r="E2607" s="2">
        <v>1076</v>
      </c>
      <c r="F2607" s="2" t="s">
        <v>2203</v>
      </c>
      <c r="G2607" s="2">
        <v>2963</v>
      </c>
      <c r="H2607" s="2">
        <v>7</v>
      </c>
      <c r="I2607" s="2" t="s">
        <v>2209</v>
      </c>
      <c r="J2607" s="31">
        <v>43370</v>
      </c>
      <c r="K2607" s="31">
        <v>44347</v>
      </c>
      <c r="L2607" s="31">
        <v>44926</v>
      </c>
      <c r="M2607" s="2">
        <f t="shared" si="240"/>
        <v>580</v>
      </c>
      <c r="N2607" s="2">
        <f>IFERROR(VLOOKUP($G2607,'Breakdown Log'!$B$3:$E$940,2,FALSE),0)</f>
        <v>0</v>
      </c>
      <c r="O2607" s="2">
        <f>IFERROR(VLOOKUP($G2607,'Breakdown Log'!$B$3:$E$940,3,FALSE),0)</f>
        <v>0</v>
      </c>
      <c r="P2607" s="2">
        <f t="shared" si="241"/>
        <v>215</v>
      </c>
      <c r="Q2607" s="2">
        <f t="shared" si="242"/>
        <v>365</v>
      </c>
      <c r="R2607" s="38">
        <f t="shared" si="243"/>
        <v>1.6610958904109587</v>
      </c>
      <c r="S2607" s="76">
        <f t="shared" si="244"/>
        <v>2.82</v>
      </c>
      <c r="T2607" s="38">
        <f>2.82/365*N2607+'Breakdown Log'!$H$28*P2607</f>
        <v>0</v>
      </c>
      <c r="U2607" s="78">
        <f>2.82/365*O2607+'Breakdown Log'!$H$28*Q2607</f>
        <v>0</v>
      </c>
    </row>
    <row r="2608" spans="2:21" ht="14.4" customHeight="1" x14ac:dyDescent="0.4">
      <c r="B2608" s="30">
        <f t="shared" si="245"/>
        <v>2607</v>
      </c>
      <c r="C2608" s="2" t="s">
        <v>151</v>
      </c>
      <c r="D2608" s="2" t="s">
        <v>2203</v>
      </c>
      <c r="E2608" s="2">
        <v>1076</v>
      </c>
      <c r="F2608" s="2" t="s">
        <v>2203</v>
      </c>
      <c r="G2608" s="2">
        <v>2964</v>
      </c>
      <c r="H2608" s="2">
        <v>8</v>
      </c>
      <c r="I2608" s="2" t="s">
        <v>2210</v>
      </c>
      <c r="J2608" s="31">
        <v>43372</v>
      </c>
      <c r="K2608" s="31">
        <v>44347</v>
      </c>
      <c r="L2608" s="31">
        <v>44926</v>
      </c>
      <c r="M2608" s="2">
        <f t="shared" si="240"/>
        <v>580</v>
      </c>
      <c r="N2608" s="2">
        <f>IFERROR(VLOOKUP($G2608,'Breakdown Log'!$B$3:$E$940,2,FALSE),0)</f>
        <v>0</v>
      </c>
      <c r="O2608" s="2">
        <f>IFERROR(VLOOKUP($G2608,'Breakdown Log'!$B$3:$E$940,3,FALSE),0)</f>
        <v>0</v>
      </c>
      <c r="P2608" s="2">
        <f t="shared" si="241"/>
        <v>215</v>
      </c>
      <c r="Q2608" s="2">
        <f t="shared" si="242"/>
        <v>365</v>
      </c>
      <c r="R2608" s="38">
        <f t="shared" si="243"/>
        <v>1.6610958904109587</v>
      </c>
      <c r="S2608" s="76">
        <f t="shared" si="244"/>
        <v>2.82</v>
      </c>
      <c r="T2608" s="38">
        <f>2.82/365*N2608+'Breakdown Log'!$H$28*P2608</f>
        <v>0</v>
      </c>
      <c r="U2608" s="78">
        <f>2.82/365*O2608+'Breakdown Log'!$H$28*Q2608</f>
        <v>0</v>
      </c>
    </row>
    <row r="2609" spans="2:21" ht="14.4" customHeight="1" x14ac:dyDescent="0.4">
      <c r="B2609" s="30">
        <f t="shared" si="245"/>
        <v>2608</v>
      </c>
      <c r="C2609" s="2" t="s">
        <v>151</v>
      </c>
      <c r="D2609" s="2" t="s">
        <v>2203</v>
      </c>
      <c r="E2609" s="2">
        <v>1076</v>
      </c>
      <c r="F2609" s="2" t="s">
        <v>2203</v>
      </c>
      <c r="G2609" s="2">
        <v>2965</v>
      </c>
      <c r="H2609" s="2">
        <v>9</v>
      </c>
      <c r="I2609" s="2" t="s">
        <v>2211</v>
      </c>
      <c r="J2609" s="31">
        <v>43371</v>
      </c>
      <c r="K2609" s="31">
        <v>44347</v>
      </c>
      <c r="L2609" s="31">
        <v>44926</v>
      </c>
      <c r="M2609" s="2">
        <f t="shared" si="240"/>
        <v>580</v>
      </c>
      <c r="N2609" s="2">
        <f>IFERROR(VLOOKUP($G2609,'Breakdown Log'!$B$3:$E$940,2,FALSE),0)</f>
        <v>0</v>
      </c>
      <c r="O2609" s="2">
        <f>IFERROR(VLOOKUP($G2609,'Breakdown Log'!$B$3:$E$940,3,FALSE),0)</f>
        <v>0</v>
      </c>
      <c r="P2609" s="2">
        <f t="shared" si="241"/>
        <v>215</v>
      </c>
      <c r="Q2609" s="2">
        <f t="shared" si="242"/>
        <v>365</v>
      </c>
      <c r="R2609" s="38">
        <f t="shared" si="243"/>
        <v>1.6610958904109587</v>
      </c>
      <c r="S2609" s="76">
        <f t="shared" si="244"/>
        <v>2.82</v>
      </c>
      <c r="T2609" s="38">
        <f>2.82/365*N2609+'Breakdown Log'!$H$28*P2609</f>
        <v>0</v>
      </c>
      <c r="U2609" s="78">
        <f>2.82/365*O2609+'Breakdown Log'!$H$28*Q2609</f>
        <v>0</v>
      </c>
    </row>
    <row r="2610" spans="2:21" ht="14.4" customHeight="1" x14ac:dyDescent="0.4">
      <c r="B2610" s="30">
        <f t="shared" si="245"/>
        <v>2609</v>
      </c>
      <c r="C2610" s="2" t="s">
        <v>151</v>
      </c>
      <c r="D2610" s="2" t="s">
        <v>2203</v>
      </c>
      <c r="E2610" s="2">
        <v>1076</v>
      </c>
      <c r="F2610" s="2" t="s">
        <v>2203</v>
      </c>
      <c r="G2610" s="2">
        <v>2966</v>
      </c>
      <c r="H2610" s="2">
        <v>10</v>
      </c>
      <c r="I2610" s="2" t="s">
        <v>866</v>
      </c>
      <c r="J2610" s="31">
        <v>43370</v>
      </c>
      <c r="K2610" s="31">
        <v>44347</v>
      </c>
      <c r="L2610" s="31">
        <v>44926</v>
      </c>
      <c r="M2610" s="2">
        <f t="shared" si="240"/>
        <v>580</v>
      </c>
      <c r="N2610" s="2">
        <f>IFERROR(VLOOKUP($G2610,'Breakdown Log'!$B$3:$E$940,2,FALSE),0)</f>
        <v>0</v>
      </c>
      <c r="O2610" s="2">
        <f>IFERROR(VLOOKUP($G2610,'Breakdown Log'!$B$3:$E$940,3,FALSE),0)</f>
        <v>0</v>
      </c>
      <c r="P2610" s="2">
        <f t="shared" si="241"/>
        <v>215</v>
      </c>
      <c r="Q2610" s="2">
        <f t="shared" si="242"/>
        <v>365</v>
      </c>
      <c r="R2610" s="38">
        <f t="shared" si="243"/>
        <v>1.6610958904109587</v>
      </c>
      <c r="S2610" s="76">
        <f t="shared" si="244"/>
        <v>2.82</v>
      </c>
      <c r="T2610" s="38">
        <f>2.82/365*N2610+'Breakdown Log'!$H$28*P2610</f>
        <v>0</v>
      </c>
      <c r="U2610" s="78">
        <f>2.82/365*O2610+'Breakdown Log'!$H$28*Q2610</f>
        <v>0</v>
      </c>
    </row>
    <row r="2611" spans="2:21" ht="14.4" customHeight="1" x14ac:dyDescent="0.4">
      <c r="B2611" s="30">
        <f t="shared" si="245"/>
        <v>2610</v>
      </c>
      <c r="C2611" s="2" t="s">
        <v>151</v>
      </c>
      <c r="D2611" s="2" t="s">
        <v>2203</v>
      </c>
      <c r="E2611" s="2">
        <v>1076</v>
      </c>
      <c r="F2611" s="2" t="s">
        <v>2203</v>
      </c>
      <c r="G2611" s="2">
        <v>2967</v>
      </c>
      <c r="H2611" s="2">
        <v>11</v>
      </c>
      <c r="I2611" s="2" t="s">
        <v>1239</v>
      </c>
      <c r="J2611" s="31">
        <v>43370</v>
      </c>
      <c r="K2611" s="31">
        <v>44347</v>
      </c>
      <c r="L2611" s="31">
        <v>44926</v>
      </c>
      <c r="M2611" s="2">
        <f t="shared" si="240"/>
        <v>580</v>
      </c>
      <c r="N2611" s="2">
        <f>IFERROR(VLOOKUP($G2611,'Breakdown Log'!$B$3:$E$940,2,FALSE),0)</f>
        <v>0</v>
      </c>
      <c r="O2611" s="2">
        <f>IFERROR(VLOOKUP($G2611,'Breakdown Log'!$B$3:$E$940,3,FALSE),0)</f>
        <v>0</v>
      </c>
      <c r="P2611" s="2">
        <f t="shared" si="241"/>
        <v>215</v>
      </c>
      <c r="Q2611" s="2">
        <f t="shared" si="242"/>
        <v>365</v>
      </c>
      <c r="R2611" s="38">
        <f t="shared" si="243"/>
        <v>1.6610958904109587</v>
      </c>
      <c r="S2611" s="76">
        <f t="shared" si="244"/>
        <v>2.82</v>
      </c>
      <c r="T2611" s="38">
        <f>2.82/365*N2611+'Breakdown Log'!$H$28*P2611</f>
        <v>0</v>
      </c>
      <c r="U2611" s="78">
        <f>2.82/365*O2611+'Breakdown Log'!$H$28*Q2611</f>
        <v>0</v>
      </c>
    </row>
    <row r="2612" spans="2:21" ht="14.4" customHeight="1" x14ac:dyDescent="0.4">
      <c r="B2612" s="30">
        <f t="shared" si="245"/>
        <v>2611</v>
      </c>
      <c r="C2612" s="2" t="s">
        <v>151</v>
      </c>
      <c r="D2612" s="2" t="s">
        <v>2203</v>
      </c>
      <c r="E2612" s="2">
        <v>1076</v>
      </c>
      <c r="F2612" s="2" t="s">
        <v>2203</v>
      </c>
      <c r="G2612" s="2">
        <v>2968</v>
      </c>
      <c r="H2612" s="2">
        <v>12</v>
      </c>
      <c r="I2612" s="2" t="s">
        <v>2212</v>
      </c>
      <c r="J2612" s="31">
        <v>43388</v>
      </c>
      <c r="K2612" s="31">
        <v>44347</v>
      </c>
      <c r="L2612" s="31">
        <v>44926</v>
      </c>
      <c r="M2612" s="2">
        <f t="shared" si="240"/>
        <v>580</v>
      </c>
      <c r="N2612" s="2">
        <f>IFERROR(VLOOKUP($G2612,'Breakdown Log'!$B$3:$E$940,2,FALSE),0)</f>
        <v>0</v>
      </c>
      <c r="O2612" s="2">
        <f>IFERROR(VLOOKUP($G2612,'Breakdown Log'!$B$3:$E$940,3,FALSE),0)</f>
        <v>0</v>
      </c>
      <c r="P2612" s="2">
        <f t="shared" si="241"/>
        <v>215</v>
      </c>
      <c r="Q2612" s="2">
        <f t="shared" si="242"/>
        <v>365</v>
      </c>
      <c r="R2612" s="38">
        <f t="shared" si="243"/>
        <v>1.6610958904109587</v>
      </c>
      <c r="S2612" s="76">
        <f t="shared" si="244"/>
        <v>2.82</v>
      </c>
      <c r="T2612" s="38">
        <f>2.82/365*N2612+'Breakdown Log'!$H$28*P2612</f>
        <v>0</v>
      </c>
      <c r="U2612" s="78">
        <f>2.82/365*O2612+'Breakdown Log'!$H$28*Q2612</f>
        <v>0</v>
      </c>
    </row>
    <row r="2613" spans="2:21" ht="14.4" customHeight="1" x14ac:dyDescent="0.4">
      <c r="B2613" s="30">
        <f t="shared" si="245"/>
        <v>2612</v>
      </c>
      <c r="C2613" s="2" t="s">
        <v>151</v>
      </c>
      <c r="D2613" s="2" t="s">
        <v>2203</v>
      </c>
      <c r="E2613" s="2">
        <v>1076</v>
      </c>
      <c r="F2613" s="2" t="s">
        <v>2203</v>
      </c>
      <c r="G2613" s="2">
        <v>2969</v>
      </c>
      <c r="H2613" s="2">
        <v>13</v>
      </c>
      <c r="I2613" s="2" t="s">
        <v>2213</v>
      </c>
      <c r="J2613" s="31">
        <v>43371</v>
      </c>
      <c r="K2613" s="31">
        <v>44347</v>
      </c>
      <c r="L2613" s="31">
        <v>44926</v>
      </c>
      <c r="M2613" s="2">
        <f t="shared" si="240"/>
        <v>580</v>
      </c>
      <c r="N2613" s="2">
        <f>IFERROR(VLOOKUP($G2613,'Breakdown Log'!$B$3:$E$940,2,FALSE),0)</f>
        <v>0</v>
      </c>
      <c r="O2613" s="2">
        <f>IFERROR(VLOOKUP($G2613,'Breakdown Log'!$B$3:$E$940,3,FALSE),0)</f>
        <v>0</v>
      </c>
      <c r="P2613" s="2">
        <f t="shared" si="241"/>
        <v>215</v>
      </c>
      <c r="Q2613" s="2">
        <f t="shared" si="242"/>
        <v>365</v>
      </c>
      <c r="R2613" s="38">
        <f t="shared" si="243"/>
        <v>1.6610958904109587</v>
      </c>
      <c r="S2613" s="76">
        <f t="shared" si="244"/>
        <v>2.82</v>
      </c>
      <c r="T2613" s="38">
        <f>2.82/365*N2613+'Breakdown Log'!$H$28*P2613</f>
        <v>0</v>
      </c>
      <c r="U2613" s="78">
        <f>2.82/365*O2613+'Breakdown Log'!$H$28*Q2613</f>
        <v>0</v>
      </c>
    </row>
    <row r="2614" spans="2:21" ht="14.4" customHeight="1" x14ac:dyDescent="0.4">
      <c r="B2614" s="30">
        <f t="shared" si="245"/>
        <v>2613</v>
      </c>
      <c r="C2614" s="2" t="s">
        <v>151</v>
      </c>
      <c r="D2614" s="2" t="s">
        <v>2203</v>
      </c>
      <c r="E2614" s="2">
        <v>1076</v>
      </c>
      <c r="F2614" s="2" t="s">
        <v>2203</v>
      </c>
      <c r="G2614" s="2">
        <v>2970</v>
      </c>
      <c r="H2614" s="2">
        <v>14</v>
      </c>
      <c r="I2614" s="2" t="s">
        <v>1239</v>
      </c>
      <c r="J2614" s="31">
        <v>43388</v>
      </c>
      <c r="K2614" s="31">
        <v>44347</v>
      </c>
      <c r="L2614" s="31">
        <v>44926</v>
      </c>
      <c r="M2614" s="2">
        <f t="shared" si="240"/>
        <v>580</v>
      </c>
      <c r="N2614" s="2">
        <f>IFERROR(VLOOKUP($G2614,'Breakdown Log'!$B$3:$E$940,2,FALSE),0)</f>
        <v>0</v>
      </c>
      <c r="O2614" s="2">
        <f>IFERROR(VLOOKUP($G2614,'Breakdown Log'!$B$3:$E$940,3,FALSE),0)</f>
        <v>0</v>
      </c>
      <c r="P2614" s="2">
        <f t="shared" si="241"/>
        <v>215</v>
      </c>
      <c r="Q2614" s="2">
        <f t="shared" si="242"/>
        <v>365</v>
      </c>
      <c r="R2614" s="38">
        <f t="shared" si="243"/>
        <v>1.6610958904109587</v>
      </c>
      <c r="S2614" s="76">
        <f t="shared" si="244"/>
        <v>2.82</v>
      </c>
      <c r="T2614" s="38">
        <f>2.82/365*N2614+'Breakdown Log'!$H$28*P2614</f>
        <v>0</v>
      </c>
      <c r="U2614" s="78">
        <f>2.82/365*O2614+'Breakdown Log'!$H$28*Q2614</f>
        <v>0</v>
      </c>
    </row>
    <row r="2615" spans="2:21" ht="14.4" customHeight="1" x14ac:dyDescent="0.4">
      <c r="B2615" s="30">
        <f t="shared" si="245"/>
        <v>2614</v>
      </c>
      <c r="C2615" s="2" t="s">
        <v>151</v>
      </c>
      <c r="D2615" s="2" t="s">
        <v>2203</v>
      </c>
      <c r="E2615" s="2">
        <v>1076</v>
      </c>
      <c r="F2615" s="2" t="s">
        <v>2203</v>
      </c>
      <c r="G2615" s="2">
        <v>2971</v>
      </c>
      <c r="H2615" s="2">
        <v>15</v>
      </c>
      <c r="I2615" s="2" t="s">
        <v>2214</v>
      </c>
      <c r="J2615" s="31">
        <v>43388</v>
      </c>
      <c r="K2615" s="31">
        <v>44347</v>
      </c>
      <c r="L2615" s="31">
        <v>44926</v>
      </c>
      <c r="M2615" s="2">
        <f t="shared" si="240"/>
        <v>580</v>
      </c>
      <c r="N2615" s="2">
        <f>IFERROR(VLOOKUP($G2615,'Breakdown Log'!$B$3:$E$940,2,FALSE),0)</f>
        <v>0</v>
      </c>
      <c r="O2615" s="2">
        <f>IFERROR(VLOOKUP($G2615,'Breakdown Log'!$B$3:$E$940,3,FALSE),0)</f>
        <v>0</v>
      </c>
      <c r="P2615" s="2">
        <f t="shared" si="241"/>
        <v>215</v>
      </c>
      <c r="Q2615" s="2">
        <f t="shared" si="242"/>
        <v>365</v>
      </c>
      <c r="R2615" s="38">
        <f t="shared" si="243"/>
        <v>1.6610958904109587</v>
      </c>
      <c r="S2615" s="76">
        <f t="shared" si="244"/>
        <v>2.82</v>
      </c>
      <c r="T2615" s="38">
        <f>2.82/365*N2615+'Breakdown Log'!$H$28*P2615</f>
        <v>0</v>
      </c>
      <c r="U2615" s="78">
        <f>2.82/365*O2615+'Breakdown Log'!$H$28*Q2615</f>
        <v>0</v>
      </c>
    </row>
    <row r="2616" spans="2:21" ht="14.4" customHeight="1" x14ac:dyDescent="0.4">
      <c r="B2616" s="30">
        <f t="shared" si="245"/>
        <v>2615</v>
      </c>
      <c r="C2616" s="2" t="s">
        <v>493</v>
      </c>
      <c r="D2616" s="2" t="s">
        <v>2147</v>
      </c>
      <c r="E2616" s="2">
        <v>1143</v>
      </c>
      <c r="F2616" s="2" t="s">
        <v>2148</v>
      </c>
      <c r="G2616" s="2">
        <v>2972</v>
      </c>
      <c r="H2616" s="2">
        <v>13</v>
      </c>
      <c r="I2616" s="2" t="s">
        <v>2215</v>
      </c>
      <c r="J2616" s="31">
        <v>43419</v>
      </c>
      <c r="K2616" s="31">
        <v>44347</v>
      </c>
      <c r="L2616" s="31">
        <v>44926</v>
      </c>
      <c r="M2616" s="2">
        <f t="shared" si="240"/>
        <v>580</v>
      </c>
      <c r="N2616" s="2">
        <f>IFERROR(VLOOKUP($G2616,'Breakdown Log'!$B$3:$E$940,2,FALSE),0)</f>
        <v>0</v>
      </c>
      <c r="O2616" s="2">
        <f>IFERROR(VLOOKUP($G2616,'Breakdown Log'!$B$3:$E$940,3,FALSE),0)</f>
        <v>0</v>
      </c>
      <c r="P2616" s="2">
        <f t="shared" si="241"/>
        <v>215</v>
      </c>
      <c r="Q2616" s="2">
        <f t="shared" si="242"/>
        <v>365</v>
      </c>
      <c r="R2616" s="38">
        <f t="shared" si="243"/>
        <v>1.6610958904109587</v>
      </c>
      <c r="S2616" s="76">
        <f t="shared" si="244"/>
        <v>2.82</v>
      </c>
      <c r="T2616" s="38">
        <f>2.82/365*N2616+'Breakdown Log'!$H$28*P2616</f>
        <v>0</v>
      </c>
      <c r="U2616" s="78">
        <f>2.82/365*O2616+'Breakdown Log'!$H$28*Q2616</f>
        <v>0</v>
      </c>
    </row>
    <row r="2617" spans="2:21" ht="14.4" customHeight="1" x14ac:dyDescent="0.4">
      <c r="B2617" s="30">
        <f t="shared" si="245"/>
        <v>2616</v>
      </c>
      <c r="C2617" s="2" t="s">
        <v>493</v>
      </c>
      <c r="D2617" s="2" t="s">
        <v>2114</v>
      </c>
      <c r="E2617" s="2">
        <v>1136</v>
      </c>
      <c r="F2617" s="2" t="s">
        <v>2115</v>
      </c>
      <c r="G2617" s="2">
        <v>2973</v>
      </c>
      <c r="H2617" s="2">
        <v>25</v>
      </c>
      <c r="I2617" s="2" t="s">
        <v>1838</v>
      </c>
      <c r="J2617" s="31">
        <v>43365</v>
      </c>
      <c r="K2617" s="31">
        <v>44347</v>
      </c>
      <c r="L2617" s="31">
        <v>44926</v>
      </c>
      <c r="M2617" s="2">
        <f t="shared" si="240"/>
        <v>580</v>
      </c>
      <c r="N2617" s="2">
        <f>IFERROR(VLOOKUP($G2617,'Breakdown Log'!$B$3:$E$940,2,FALSE),0)</f>
        <v>0</v>
      </c>
      <c r="O2617" s="2">
        <f>IFERROR(VLOOKUP($G2617,'Breakdown Log'!$B$3:$E$940,3,FALSE),0)</f>
        <v>0</v>
      </c>
      <c r="P2617" s="2">
        <f t="shared" si="241"/>
        <v>215</v>
      </c>
      <c r="Q2617" s="2">
        <f t="shared" si="242"/>
        <v>365</v>
      </c>
      <c r="R2617" s="38">
        <f t="shared" si="243"/>
        <v>1.6610958904109587</v>
      </c>
      <c r="S2617" s="76">
        <f t="shared" si="244"/>
        <v>2.82</v>
      </c>
      <c r="T2617" s="38">
        <f>2.82/365*N2617+'Breakdown Log'!$H$28*P2617</f>
        <v>0</v>
      </c>
      <c r="U2617" s="78">
        <f>2.82/365*O2617+'Breakdown Log'!$H$28*Q2617</f>
        <v>0</v>
      </c>
    </row>
    <row r="2618" spans="2:21" ht="14.4" customHeight="1" x14ac:dyDescent="0.4">
      <c r="B2618" s="30">
        <f t="shared" si="245"/>
        <v>2617</v>
      </c>
      <c r="C2618" s="2" t="s">
        <v>518</v>
      </c>
      <c r="D2618" s="2" t="s">
        <v>1550</v>
      </c>
      <c r="E2618" s="2">
        <v>1109</v>
      </c>
      <c r="F2618" s="2" t="s">
        <v>2216</v>
      </c>
      <c r="G2618" s="2">
        <v>2974</v>
      </c>
      <c r="H2618" s="2">
        <v>1</v>
      </c>
      <c r="I2618" s="2" t="s">
        <v>2217</v>
      </c>
      <c r="J2618" s="31">
        <v>43388</v>
      </c>
      <c r="K2618" s="31">
        <v>44347</v>
      </c>
      <c r="L2618" s="31">
        <v>44926</v>
      </c>
      <c r="M2618" s="2">
        <f t="shared" si="240"/>
        <v>580</v>
      </c>
      <c r="N2618" s="2">
        <f>IFERROR(VLOOKUP($G2618,'Breakdown Log'!$B$3:$E$940,2,FALSE),0)</f>
        <v>120</v>
      </c>
      <c r="O2618" s="2">
        <f>IFERROR(VLOOKUP($G2618,'Breakdown Log'!$B$3:$E$940,3,FALSE),0)</f>
        <v>0</v>
      </c>
      <c r="P2618" s="2">
        <f t="shared" si="241"/>
        <v>95</v>
      </c>
      <c r="Q2618" s="2">
        <f t="shared" si="242"/>
        <v>365</v>
      </c>
      <c r="R2618" s="38">
        <f t="shared" si="243"/>
        <v>1.6610958904109587</v>
      </c>
      <c r="S2618" s="76">
        <f t="shared" si="244"/>
        <v>2.82</v>
      </c>
      <c r="T2618" s="38">
        <f>2.82/365*N2618+'Breakdown Log'!$H$28*P2618</f>
        <v>0.92712328767123275</v>
      </c>
      <c r="U2618" s="78">
        <f>2.82/365*O2618+'Breakdown Log'!$H$28*Q2618</f>
        <v>0</v>
      </c>
    </row>
    <row r="2619" spans="2:21" ht="14.4" customHeight="1" x14ac:dyDescent="0.4">
      <c r="B2619" s="30">
        <f t="shared" si="245"/>
        <v>2618</v>
      </c>
      <c r="C2619" s="2" t="s">
        <v>518</v>
      </c>
      <c r="D2619" s="2" t="s">
        <v>1550</v>
      </c>
      <c r="E2619" s="2">
        <v>1109</v>
      </c>
      <c r="F2619" s="2" t="s">
        <v>2216</v>
      </c>
      <c r="G2619" s="2">
        <v>2975</v>
      </c>
      <c r="H2619" s="2">
        <v>2</v>
      </c>
      <c r="I2619" s="2" t="s">
        <v>2896</v>
      </c>
      <c r="J2619" s="31">
        <v>43718</v>
      </c>
      <c r="K2619" s="31">
        <v>44347</v>
      </c>
      <c r="L2619" s="31">
        <v>44926</v>
      </c>
      <c r="M2619" s="2">
        <f t="shared" si="240"/>
        <v>580</v>
      </c>
      <c r="N2619" s="2">
        <f>IFERROR(VLOOKUP($G2619,'Breakdown Log'!$B$3:$E$940,2,FALSE),0)</f>
        <v>0</v>
      </c>
      <c r="O2619" s="2">
        <f>IFERROR(VLOOKUP($G2619,'Breakdown Log'!$B$3:$E$940,3,FALSE),0)</f>
        <v>0</v>
      </c>
      <c r="P2619" s="2">
        <f t="shared" si="241"/>
        <v>215</v>
      </c>
      <c r="Q2619" s="2">
        <f t="shared" si="242"/>
        <v>365</v>
      </c>
      <c r="R2619" s="38">
        <f t="shared" si="243"/>
        <v>1.6610958904109587</v>
      </c>
      <c r="S2619" s="76">
        <f t="shared" si="244"/>
        <v>2.82</v>
      </c>
      <c r="T2619" s="38">
        <f>2.82/365*N2619+'Breakdown Log'!$H$28*P2619</f>
        <v>0</v>
      </c>
      <c r="U2619" s="78">
        <f>2.82/365*O2619+'Breakdown Log'!$H$28*Q2619</f>
        <v>0</v>
      </c>
    </row>
    <row r="2620" spans="2:21" ht="14.4" customHeight="1" x14ac:dyDescent="0.4">
      <c r="B2620" s="30">
        <f t="shared" si="245"/>
        <v>2619</v>
      </c>
      <c r="C2620" s="2" t="s">
        <v>518</v>
      </c>
      <c r="D2620" s="2" t="s">
        <v>1550</v>
      </c>
      <c r="E2620" s="2">
        <v>1109</v>
      </c>
      <c r="F2620" s="2" t="s">
        <v>2216</v>
      </c>
      <c r="G2620" s="2">
        <v>2976</v>
      </c>
      <c r="H2620" s="2">
        <v>3</v>
      </c>
      <c r="I2620" s="2" t="s">
        <v>2897</v>
      </c>
      <c r="J2620" s="31">
        <v>43692</v>
      </c>
      <c r="K2620" s="31">
        <v>44347</v>
      </c>
      <c r="L2620" s="31">
        <v>44926</v>
      </c>
      <c r="M2620" s="2">
        <f t="shared" si="240"/>
        <v>580</v>
      </c>
      <c r="N2620" s="2">
        <f>IFERROR(VLOOKUP($G2620,'Breakdown Log'!$B$3:$E$940,2,FALSE),0)</f>
        <v>0</v>
      </c>
      <c r="O2620" s="2">
        <f>IFERROR(VLOOKUP($G2620,'Breakdown Log'!$B$3:$E$940,3,FALSE),0)</f>
        <v>0</v>
      </c>
      <c r="P2620" s="2">
        <f t="shared" si="241"/>
        <v>215</v>
      </c>
      <c r="Q2620" s="2">
        <f t="shared" si="242"/>
        <v>365</v>
      </c>
      <c r="R2620" s="38">
        <f t="shared" si="243"/>
        <v>1.6610958904109587</v>
      </c>
      <c r="S2620" s="76">
        <f t="shared" si="244"/>
        <v>2.82</v>
      </c>
      <c r="T2620" s="38">
        <f>2.82/365*N2620+'Breakdown Log'!$H$28*P2620</f>
        <v>0</v>
      </c>
      <c r="U2620" s="78">
        <f>2.82/365*O2620+'Breakdown Log'!$H$28*Q2620</f>
        <v>0</v>
      </c>
    </row>
    <row r="2621" spans="2:21" ht="14.4" customHeight="1" x14ac:dyDescent="0.4">
      <c r="B2621" s="30">
        <f t="shared" si="245"/>
        <v>2620</v>
      </c>
      <c r="C2621" s="2" t="s">
        <v>518</v>
      </c>
      <c r="D2621" s="2" t="s">
        <v>1550</v>
      </c>
      <c r="E2621" s="2">
        <v>1109</v>
      </c>
      <c r="F2621" s="2" t="s">
        <v>2216</v>
      </c>
      <c r="G2621" s="2">
        <v>2977</v>
      </c>
      <c r="H2621" s="2">
        <v>4</v>
      </c>
      <c r="I2621" s="2" t="s">
        <v>2898</v>
      </c>
      <c r="J2621" s="31">
        <v>43718</v>
      </c>
      <c r="K2621" s="31">
        <v>44347</v>
      </c>
      <c r="L2621" s="31">
        <v>44926</v>
      </c>
      <c r="M2621" s="2">
        <f t="shared" si="240"/>
        <v>580</v>
      </c>
      <c r="N2621" s="2">
        <f>IFERROR(VLOOKUP($G2621,'Breakdown Log'!$B$3:$E$940,2,FALSE),0)</f>
        <v>0</v>
      </c>
      <c r="O2621" s="2">
        <f>IFERROR(VLOOKUP($G2621,'Breakdown Log'!$B$3:$E$940,3,FALSE),0)</f>
        <v>0</v>
      </c>
      <c r="P2621" s="2">
        <f t="shared" si="241"/>
        <v>215</v>
      </c>
      <c r="Q2621" s="2">
        <f t="shared" si="242"/>
        <v>365</v>
      </c>
      <c r="R2621" s="38">
        <f t="shared" si="243"/>
        <v>1.6610958904109587</v>
      </c>
      <c r="S2621" s="76">
        <f t="shared" si="244"/>
        <v>2.82</v>
      </c>
      <c r="T2621" s="38">
        <f>2.82/365*N2621+'Breakdown Log'!$H$28*P2621</f>
        <v>0</v>
      </c>
      <c r="U2621" s="78">
        <f>2.82/365*O2621+'Breakdown Log'!$H$28*Q2621</f>
        <v>0</v>
      </c>
    </row>
    <row r="2622" spans="2:21" ht="14.4" customHeight="1" x14ac:dyDescent="0.4">
      <c r="B2622" s="30">
        <f t="shared" si="245"/>
        <v>2621</v>
      </c>
      <c r="C2622" s="2" t="s">
        <v>518</v>
      </c>
      <c r="D2622" s="2" t="s">
        <v>1550</v>
      </c>
      <c r="E2622" s="2">
        <v>1109</v>
      </c>
      <c r="F2622" s="2" t="s">
        <v>2216</v>
      </c>
      <c r="G2622" s="2">
        <v>2978</v>
      </c>
      <c r="H2622" s="2">
        <v>5</v>
      </c>
      <c r="I2622" s="2" t="s">
        <v>2736</v>
      </c>
      <c r="J2622" s="31">
        <v>43626</v>
      </c>
      <c r="K2622" s="31">
        <v>44347</v>
      </c>
      <c r="L2622" s="31">
        <v>44926</v>
      </c>
      <c r="M2622" s="2">
        <f t="shared" si="240"/>
        <v>580</v>
      </c>
      <c r="N2622" s="2">
        <f>IFERROR(VLOOKUP($G2622,'Breakdown Log'!$B$3:$E$940,2,FALSE),0)</f>
        <v>0</v>
      </c>
      <c r="O2622" s="2">
        <f>IFERROR(VLOOKUP($G2622,'Breakdown Log'!$B$3:$E$940,3,FALSE),0)</f>
        <v>0</v>
      </c>
      <c r="P2622" s="2">
        <f t="shared" si="241"/>
        <v>215</v>
      </c>
      <c r="Q2622" s="2">
        <f t="shared" si="242"/>
        <v>365</v>
      </c>
      <c r="R2622" s="38">
        <f t="shared" si="243"/>
        <v>1.6610958904109587</v>
      </c>
      <c r="S2622" s="76">
        <f t="shared" si="244"/>
        <v>2.82</v>
      </c>
      <c r="T2622" s="38">
        <f>2.82/365*N2622+'Breakdown Log'!$H$28*P2622</f>
        <v>0</v>
      </c>
      <c r="U2622" s="78">
        <f>2.82/365*O2622+'Breakdown Log'!$H$28*Q2622</f>
        <v>0</v>
      </c>
    </row>
    <row r="2623" spans="2:21" ht="14.4" customHeight="1" x14ac:dyDescent="0.4">
      <c r="B2623" s="30">
        <f t="shared" si="245"/>
        <v>2622</v>
      </c>
      <c r="C2623" s="2" t="s">
        <v>518</v>
      </c>
      <c r="D2623" s="2" t="s">
        <v>1550</v>
      </c>
      <c r="E2623" s="2">
        <v>1109</v>
      </c>
      <c r="F2623" s="2" t="s">
        <v>2216</v>
      </c>
      <c r="G2623" s="2">
        <v>2979</v>
      </c>
      <c r="H2623" s="2">
        <v>6</v>
      </c>
      <c r="I2623" s="2" t="s">
        <v>2899</v>
      </c>
      <c r="J2623" s="31">
        <v>43692</v>
      </c>
      <c r="K2623" s="31">
        <v>44347</v>
      </c>
      <c r="L2623" s="31">
        <v>44926</v>
      </c>
      <c r="M2623" s="2">
        <f t="shared" si="240"/>
        <v>580</v>
      </c>
      <c r="N2623" s="2">
        <f>IFERROR(VLOOKUP($G2623,'Breakdown Log'!$B$3:$E$940,2,FALSE),0)</f>
        <v>0</v>
      </c>
      <c r="O2623" s="2">
        <f>IFERROR(VLOOKUP($G2623,'Breakdown Log'!$B$3:$E$940,3,FALSE),0)</f>
        <v>0</v>
      </c>
      <c r="P2623" s="2">
        <f t="shared" si="241"/>
        <v>215</v>
      </c>
      <c r="Q2623" s="2">
        <f t="shared" si="242"/>
        <v>365</v>
      </c>
      <c r="R2623" s="38">
        <f t="shared" si="243"/>
        <v>1.6610958904109587</v>
      </c>
      <c r="S2623" s="76">
        <f t="shared" si="244"/>
        <v>2.82</v>
      </c>
      <c r="T2623" s="38">
        <f>2.82/365*N2623+'Breakdown Log'!$H$28*P2623</f>
        <v>0</v>
      </c>
      <c r="U2623" s="78">
        <f>2.82/365*O2623+'Breakdown Log'!$H$28*Q2623</f>
        <v>0</v>
      </c>
    </row>
    <row r="2624" spans="2:21" ht="14.4" customHeight="1" x14ac:dyDescent="0.4">
      <c r="B2624" s="30">
        <f t="shared" si="245"/>
        <v>2623</v>
      </c>
      <c r="C2624" s="2" t="s">
        <v>518</v>
      </c>
      <c r="D2624" s="2" t="s">
        <v>1550</v>
      </c>
      <c r="E2624" s="2">
        <v>1109</v>
      </c>
      <c r="F2624" s="2" t="s">
        <v>2216</v>
      </c>
      <c r="G2624" s="2">
        <v>2980</v>
      </c>
      <c r="H2624" s="2">
        <v>7</v>
      </c>
      <c r="I2624" s="2" t="s">
        <v>2900</v>
      </c>
      <c r="J2624" s="31">
        <v>43718</v>
      </c>
      <c r="K2624" s="31">
        <v>44347</v>
      </c>
      <c r="L2624" s="31">
        <v>44926</v>
      </c>
      <c r="M2624" s="2">
        <f t="shared" si="240"/>
        <v>580</v>
      </c>
      <c r="N2624" s="2">
        <f>IFERROR(VLOOKUP($G2624,'Breakdown Log'!$B$3:$E$940,2,FALSE),0)</f>
        <v>0</v>
      </c>
      <c r="O2624" s="2">
        <f>IFERROR(VLOOKUP($G2624,'Breakdown Log'!$B$3:$E$940,3,FALSE),0)</f>
        <v>0</v>
      </c>
      <c r="P2624" s="2">
        <f t="shared" si="241"/>
        <v>215</v>
      </c>
      <c r="Q2624" s="2">
        <f t="shared" si="242"/>
        <v>365</v>
      </c>
      <c r="R2624" s="38">
        <f t="shared" si="243"/>
        <v>1.6610958904109587</v>
      </c>
      <c r="S2624" s="76">
        <f t="shared" si="244"/>
        <v>2.82</v>
      </c>
      <c r="T2624" s="38">
        <f>2.82/365*N2624+'Breakdown Log'!$H$28*P2624</f>
        <v>0</v>
      </c>
      <c r="U2624" s="78">
        <f>2.82/365*O2624+'Breakdown Log'!$H$28*Q2624</f>
        <v>0</v>
      </c>
    </row>
    <row r="2625" spans="2:21" ht="14.4" customHeight="1" x14ac:dyDescent="0.4">
      <c r="B2625" s="30">
        <f t="shared" si="245"/>
        <v>2624</v>
      </c>
      <c r="C2625" s="2" t="s">
        <v>518</v>
      </c>
      <c r="D2625" s="2" t="s">
        <v>1550</v>
      </c>
      <c r="E2625" s="2">
        <v>1109</v>
      </c>
      <c r="F2625" s="2" t="s">
        <v>2216</v>
      </c>
      <c r="G2625" s="2">
        <v>2981</v>
      </c>
      <c r="H2625" s="2">
        <v>8</v>
      </c>
      <c r="I2625" s="2" t="s">
        <v>2901</v>
      </c>
      <c r="J2625" s="31">
        <v>43718</v>
      </c>
      <c r="K2625" s="31">
        <v>44347</v>
      </c>
      <c r="L2625" s="31">
        <v>44926</v>
      </c>
      <c r="M2625" s="2">
        <f t="shared" si="240"/>
        <v>580</v>
      </c>
      <c r="N2625" s="2">
        <f>IFERROR(VLOOKUP($G2625,'Breakdown Log'!$B$3:$E$940,2,FALSE),0)</f>
        <v>0</v>
      </c>
      <c r="O2625" s="2">
        <f>IFERROR(VLOOKUP($G2625,'Breakdown Log'!$B$3:$E$940,3,FALSE),0)</f>
        <v>0</v>
      </c>
      <c r="P2625" s="2">
        <f t="shared" si="241"/>
        <v>215</v>
      </c>
      <c r="Q2625" s="2">
        <f t="shared" si="242"/>
        <v>365</v>
      </c>
      <c r="R2625" s="38">
        <f t="shared" si="243"/>
        <v>1.6610958904109587</v>
      </c>
      <c r="S2625" s="76">
        <f t="shared" si="244"/>
        <v>2.82</v>
      </c>
      <c r="T2625" s="38">
        <f>2.82/365*N2625+'Breakdown Log'!$H$28*P2625</f>
        <v>0</v>
      </c>
      <c r="U2625" s="78">
        <f>2.82/365*O2625+'Breakdown Log'!$H$28*Q2625</f>
        <v>0</v>
      </c>
    </row>
    <row r="2626" spans="2:21" ht="14.4" customHeight="1" x14ac:dyDescent="0.4">
      <c r="B2626" s="30">
        <f t="shared" si="245"/>
        <v>2625</v>
      </c>
      <c r="C2626" s="2" t="s">
        <v>518</v>
      </c>
      <c r="D2626" s="2" t="s">
        <v>1550</v>
      </c>
      <c r="E2626" s="2">
        <v>1109</v>
      </c>
      <c r="F2626" s="2" t="s">
        <v>2216</v>
      </c>
      <c r="G2626" s="2">
        <v>2982</v>
      </c>
      <c r="H2626" s="2">
        <v>9</v>
      </c>
      <c r="I2626" s="2" t="s">
        <v>2902</v>
      </c>
      <c r="J2626" s="31">
        <v>44237</v>
      </c>
      <c r="K2626" s="31">
        <v>44347</v>
      </c>
      <c r="L2626" s="31">
        <v>44926</v>
      </c>
      <c r="M2626" s="2">
        <f t="shared" ref="M2626:M2689" si="246">IFERROR(L2626-K2626+1,0)</f>
        <v>580</v>
      </c>
      <c r="N2626" s="2">
        <f>IFERROR(VLOOKUP($G2626,'Breakdown Log'!$B$3:$E$940,2,FALSE),0)</f>
        <v>0</v>
      </c>
      <c r="O2626" s="2">
        <f>IFERROR(VLOOKUP($G2626,'Breakdown Log'!$B$3:$E$940,3,FALSE),0)</f>
        <v>0</v>
      </c>
      <c r="P2626" s="2">
        <f t="shared" si="241"/>
        <v>215</v>
      </c>
      <c r="Q2626" s="2">
        <f t="shared" si="242"/>
        <v>365</v>
      </c>
      <c r="R2626" s="38">
        <f t="shared" si="243"/>
        <v>1.6610958904109587</v>
      </c>
      <c r="S2626" s="76">
        <f t="shared" si="244"/>
        <v>2.82</v>
      </c>
      <c r="T2626" s="38">
        <f>2.82/365*N2626+'Breakdown Log'!$H$28*P2626</f>
        <v>0</v>
      </c>
      <c r="U2626" s="78">
        <f>2.82/365*O2626+'Breakdown Log'!$H$28*Q2626</f>
        <v>0</v>
      </c>
    </row>
    <row r="2627" spans="2:21" ht="14.4" customHeight="1" x14ac:dyDescent="0.4">
      <c r="B2627" s="30">
        <f t="shared" si="245"/>
        <v>2626</v>
      </c>
      <c r="C2627" s="2" t="s">
        <v>518</v>
      </c>
      <c r="D2627" s="2" t="s">
        <v>1550</v>
      </c>
      <c r="E2627" s="2">
        <v>1109</v>
      </c>
      <c r="F2627" s="2" t="s">
        <v>2216</v>
      </c>
      <c r="G2627" s="2">
        <v>2983</v>
      </c>
      <c r="H2627" s="2">
        <v>10</v>
      </c>
      <c r="I2627" s="2" t="s">
        <v>2218</v>
      </c>
      <c r="J2627" s="31">
        <v>43426</v>
      </c>
      <c r="K2627" s="31">
        <v>44347</v>
      </c>
      <c r="L2627" s="31">
        <v>44926</v>
      </c>
      <c r="M2627" s="2">
        <f t="shared" si="246"/>
        <v>580</v>
      </c>
      <c r="N2627" s="2">
        <f>IFERROR(VLOOKUP($G2627,'Breakdown Log'!$B$3:$E$940,2,FALSE),0)</f>
        <v>0</v>
      </c>
      <c r="O2627" s="2">
        <f>IFERROR(VLOOKUP($G2627,'Breakdown Log'!$B$3:$E$940,3,FALSE),0)</f>
        <v>0</v>
      </c>
      <c r="P2627" s="2">
        <f t="shared" ref="P2627:P2690" si="247">DATE(2021,12,31)-DATE(2021,5,31)+1-N2627</f>
        <v>215</v>
      </c>
      <c r="Q2627" s="2">
        <f t="shared" ref="Q2627:Q2690" si="248">365-O2627</f>
        <v>365</v>
      </c>
      <c r="R2627" s="38">
        <f t="shared" ref="R2627:R2690" si="249">2.82/365*215</f>
        <v>1.6610958904109587</v>
      </c>
      <c r="S2627" s="76">
        <f t="shared" ref="S2627:S2690" si="250">2.82/365*365</f>
        <v>2.82</v>
      </c>
      <c r="T2627" s="38">
        <f>2.82/365*N2627+'Breakdown Log'!$H$28*P2627</f>
        <v>0</v>
      </c>
      <c r="U2627" s="78">
        <f>2.82/365*O2627+'Breakdown Log'!$H$28*Q2627</f>
        <v>0</v>
      </c>
    </row>
    <row r="2628" spans="2:21" ht="14.4" customHeight="1" x14ac:dyDescent="0.4">
      <c r="B2628" s="30">
        <f t="shared" ref="B2628:B2691" si="251">B2627+1</f>
        <v>2627</v>
      </c>
      <c r="C2628" s="2" t="s">
        <v>518</v>
      </c>
      <c r="D2628" s="2" t="s">
        <v>1550</v>
      </c>
      <c r="E2628" s="2">
        <v>1109</v>
      </c>
      <c r="F2628" s="2" t="s">
        <v>2216</v>
      </c>
      <c r="G2628" s="2">
        <v>2984</v>
      </c>
      <c r="H2628" s="2">
        <v>11</v>
      </c>
      <c r="I2628" s="2" t="s">
        <v>2219</v>
      </c>
      <c r="J2628" s="31">
        <v>43418</v>
      </c>
      <c r="K2628" s="31">
        <v>44347</v>
      </c>
      <c r="L2628" s="31">
        <v>44926</v>
      </c>
      <c r="M2628" s="2">
        <f t="shared" si="246"/>
        <v>580</v>
      </c>
      <c r="N2628" s="2">
        <f>IFERROR(VLOOKUP($G2628,'Breakdown Log'!$B$3:$E$940,2,FALSE),0)</f>
        <v>0</v>
      </c>
      <c r="O2628" s="2">
        <f>IFERROR(VLOOKUP($G2628,'Breakdown Log'!$B$3:$E$940,3,FALSE),0)</f>
        <v>0</v>
      </c>
      <c r="P2628" s="2">
        <f t="shared" si="247"/>
        <v>215</v>
      </c>
      <c r="Q2628" s="2">
        <f t="shared" si="248"/>
        <v>365</v>
      </c>
      <c r="R2628" s="38">
        <f t="shared" si="249"/>
        <v>1.6610958904109587</v>
      </c>
      <c r="S2628" s="76">
        <f t="shared" si="250"/>
        <v>2.82</v>
      </c>
      <c r="T2628" s="38">
        <f>2.82/365*N2628+'Breakdown Log'!$H$28*P2628</f>
        <v>0</v>
      </c>
      <c r="U2628" s="78">
        <f>2.82/365*O2628+'Breakdown Log'!$H$28*Q2628</f>
        <v>0</v>
      </c>
    </row>
    <row r="2629" spans="2:21" ht="14.4" customHeight="1" x14ac:dyDescent="0.4">
      <c r="B2629" s="30">
        <f t="shared" si="251"/>
        <v>2628</v>
      </c>
      <c r="C2629" s="2" t="s">
        <v>518</v>
      </c>
      <c r="D2629" s="2" t="s">
        <v>1550</v>
      </c>
      <c r="E2629" s="2">
        <v>1109</v>
      </c>
      <c r="F2629" s="2" t="s">
        <v>2216</v>
      </c>
      <c r="G2629" s="2">
        <v>2985</v>
      </c>
      <c r="H2629" s="2">
        <v>12</v>
      </c>
      <c r="I2629" s="2" t="s">
        <v>1150</v>
      </c>
      <c r="J2629" s="31">
        <v>43418</v>
      </c>
      <c r="K2629" s="31">
        <v>44347</v>
      </c>
      <c r="L2629" s="31">
        <v>44926</v>
      </c>
      <c r="M2629" s="2">
        <f t="shared" si="246"/>
        <v>580</v>
      </c>
      <c r="N2629" s="2">
        <f>IFERROR(VLOOKUP($G2629,'Breakdown Log'!$B$3:$E$940,2,FALSE),0)</f>
        <v>0</v>
      </c>
      <c r="O2629" s="2">
        <f>IFERROR(VLOOKUP($G2629,'Breakdown Log'!$B$3:$E$940,3,FALSE),0)</f>
        <v>0</v>
      </c>
      <c r="P2629" s="2">
        <f t="shared" si="247"/>
        <v>215</v>
      </c>
      <c r="Q2629" s="2">
        <f t="shared" si="248"/>
        <v>365</v>
      </c>
      <c r="R2629" s="38">
        <f t="shared" si="249"/>
        <v>1.6610958904109587</v>
      </c>
      <c r="S2629" s="76">
        <f t="shared" si="250"/>
        <v>2.82</v>
      </c>
      <c r="T2629" s="38">
        <f>2.82/365*N2629+'Breakdown Log'!$H$28*P2629</f>
        <v>0</v>
      </c>
      <c r="U2629" s="78">
        <f>2.82/365*O2629+'Breakdown Log'!$H$28*Q2629</f>
        <v>0</v>
      </c>
    </row>
    <row r="2630" spans="2:21" ht="14.4" customHeight="1" x14ac:dyDescent="0.4">
      <c r="B2630" s="30">
        <f t="shared" si="251"/>
        <v>2629</v>
      </c>
      <c r="C2630" s="2" t="s">
        <v>518</v>
      </c>
      <c r="D2630" s="2" t="s">
        <v>1550</v>
      </c>
      <c r="E2630" s="2">
        <v>1109</v>
      </c>
      <c r="F2630" s="2" t="s">
        <v>2216</v>
      </c>
      <c r="G2630" s="2">
        <v>2986</v>
      </c>
      <c r="H2630" s="2">
        <v>13</v>
      </c>
      <c r="I2630" s="2" t="s">
        <v>2692</v>
      </c>
      <c r="J2630" s="31">
        <v>43417</v>
      </c>
      <c r="K2630" s="31">
        <v>44347</v>
      </c>
      <c r="L2630" s="31">
        <v>44926</v>
      </c>
      <c r="M2630" s="2">
        <f t="shared" si="246"/>
        <v>580</v>
      </c>
      <c r="N2630" s="2">
        <f>IFERROR(VLOOKUP($G2630,'Breakdown Log'!$B$3:$E$940,2,FALSE),0)</f>
        <v>240</v>
      </c>
      <c r="O2630" s="2">
        <f>IFERROR(VLOOKUP($G2630,'Breakdown Log'!$B$3:$E$940,3,FALSE),0)</f>
        <v>0</v>
      </c>
      <c r="P2630" s="2">
        <f t="shared" si="247"/>
        <v>-25</v>
      </c>
      <c r="Q2630" s="2">
        <f t="shared" si="248"/>
        <v>365</v>
      </c>
      <c r="R2630" s="38">
        <f t="shared" si="249"/>
        <v>1.6610958904109587</v>
      </c>
      <c r="S2630" s="76">
        <f t="shared" si="250"/>
        <v>2.82</v>
      </c>
      <c r="T2630" s="38">
        <f>2.82/365*N2630+'Breakdown Log'!$H$28*P2630</f>
        <v>1.8542465753424655</v>
      </c>
      <c r="U2630" s="78">
        <f>2.82/365*O2630+'Breakdown Log'!$H$28*Q2630</f>
        <v>0</v>
      </c>
    </row>
    <row r="2631" spans="2:21" ht="14.4" customHeight="1" x14ac:dyDescent="0.4">
      <c r="B2631" s="30">
        <f t="shared" si="251"/>
        <v>2630</v>
      </c>
      <c r="C2631" s="2" t="s">
        <v>518</v>
      </c>
      <c r="D2631" s="2" t="s">
        <v>1550</v>
      </c>
      <c r="E2631" s="2">
        <v>1109</v>
      </c>
      <c r="F2631" s="2" t="s">
        <v>2216</v>
      </c>
      <c r="G2631" s="2">
        <v>2987</v>
      </c>
      <c r="H2631" s="2">
        <v>14</v>
      </c>
      <c r="I2631" s="2" t="s">
        <v>2735</v>
      </c>
      <c r="J2631" s="31">
        <v>43617</v>
      </c>
      <c r="K2631" s="31">
        <v>44347</v>
      </c>
      <c r="L2631" s="31">
        <v>44926</v>
      </c>
      <c r="M2631" s="2">
        <f t="shared" si="246"/>
        <v>580</v>
      </c>
      <c r="N2631" s="2">
        <f>IFERROR(VLOOKUP($G2631,'Breakdown Log'!$B$3:$E$940,2,FALSE),0)</f>
        <v>120</v>
      </c>
      <c r="O2631" s="2">
        <f>IFERROR(VLOOKUP($G2631,'Breakdown Log'!$B$3:$E$940,3,FALSE),0)</f>
        <v>0</v>
      </c>
      <c r="P2631" s="2">
        <f t="shared" si="247"/>
        <v>95</v>
      </c>
      <c r="Q2631" s="2">
        <f t="shared" si="248"/>
        <v>365</v>
      </c>
      <c r="R2631" s="38">
        <f t="shared" si="249"/>
        <v>1.6610958904109587</v>
      </c>
      <c r="S2631" s="76">
        <f t="shared" si="250"/>
        <v>2.82</v>
      </c>
      <c r="T2631" s="38">
        <f>2.82/365*N2631+'Breakdown Log'!$H$28*P2631</f>
        <v>0.92712328767123275</v>
      </c>
      <c r="U2631" s="78">
        <f>2.82/365*O2631+'Breakdown Log'!$H$28*Q2631</f>
        <v>0</v>
      </c>
    </row>
    <row r="2632" spans="2:21" ht="14.4" customHeight="1" x14ac:dyDescent="0.4">
      <c r="B2632" s="30">
        <f t="shared" si="251"/>
        <v>2631</v>
      </c>
      <c r="C2632" s="2" t="s">
        <v>518</v>
      </c>
      <c r="D2632" s="2" t="s">
        <v>1550</v>
      </c>
      <c r="E2632" s="2">
        <v>1109</v>
      </c>
      <c r="F2632" s="2" t="s">
        <v>2216</v>
      </c>
      <c r="G2632" s="2">
        <v>2988</v>
      </c>
      <c r="H2632" s="2">
        <v>15</v>
      </c>
      <c r="I2632" s="2" t="s">
        <v>2220</v>
      </c>
      <c r="J2632" s="31">
        <v>43617</v>
      </c>
      <c r="K2632" s="31">
        <v>44347</v>
      </c>
      <c r="L2632" s="31">
        <v>44926</v>
      </c>
      <c r="M2632" s="2">
        <f t="shared" si="246"/>
        <v>580</v>
      </c>
      <c r="N2632" s="2">
        <f>IFERROR(VLOOKUP($G2632,'Breakdown Log'!$B$3:$E$940,2,FALSE),0)</f>
        <v>240</v>
      </c>
      <c r="O2632" s="2">
        <f>IFERROR(VLOOKUP($G2632,'Breakdown Log'!$B$3:$E$940,3,FALSE),0)</f>
        <v>0</v>
      </c>
      <c r="P2632" s="2">
        <f t="shared" si="247"/>
        <v>-25</v>
      </c>
      <c r="Q2632" s="2">
        <f t="shared" si="248"/>
        <v>365</v>
      </c>
      <c r="R2632" s="38">
        <f t="shared" si="249"/>
        <v>1.6610958904109587</v>
      </c>
      <c r="S2632" s="76">
        <f t="shared" si="250"/>
        <v>2.82</v>
      </c>
      <c r="T2632" s="38">
        <f>2.82/365*N2632+'Breakdown Log'!$H$28*P2632</f>
        <v>1.8542465753424655</v>
      </c>
      <c r="U2632" s="78">
        <f>2.82/365*O2632+'Breakdown Log'!$H$28*Q2632</f>
        <v>0</v>
      </c>
    </row>
    <row r="2633" spans="2:21" ht="14.4" customHeight="1" x14ac:dyDescent="0.4">
      <c r="B2633" s="30">
        <f t="shared" si="251"/>
        <v>2632</v>
      </c>
      <c r="C2633" s="2" t="s">
        <v>12</v>
      </c>
      <c r="D2633" s="2" t="s">
        <v>127</v>
      </c>
      <c r="E2633" s="2">
        <v>238</v>
      </c>
      <c r="F2633" s="2" t="s">
        <v>210</v>
      </c>
      <c r="G2633" s="2">
        <v>2989</v>
      </c>
      <c r="H2633" s="2">
        <v>79</v>
      </c>
      <c r="I2633" s="2" t="s">
        <v>2221</v>
      </c>
      <c r="J2633" s="31">
        <v>43382</v>
      </c>
      <c r="K2633" s="31">
        <v>44347</v>
      </c>
      <c r="L2633" s="31">
        <v>44926</v>
      </c>
      <c r="M2633" s="2">
        <f t="shared" si="246"/>
        <v>580</v>
      </c>
      <c r="N2633" s="2">
        <f>IFERROR(VLOOKUP($G2633,'Breakdown Log'!$B$3:$E$940,2,FALSE),0)</f>
        <v>192</v>
      </c>
      <c r="O2633" s="2">
        <f>IFERROR(VLOOKUP($G2633,'Breakdown Log'!$B$3:$E$940,3,FALSE),0)</f>
        <v>0</v>
      </c>
      <c r="P2633" s="2">
        <f t="shared" si="247"/>
        <v>23</v>
      </c>
      <c r="Q2633" s="2">
        <f t="shared" si="248"/>
        <v>365</v>
      </c>
      <c r="R2633" s="38">
        <f t="shared" si="249"/>
        <v>1.6610958904109587</v>
      </c>
      <c r="S2633" s="76">
        <f t="shared" si="250"/>
        <v>2.82</v>
      </c>
      <c r="T2633" s="38">
        <f>2.82/365*N2633+'Breakdown Log'!$H$28*P2633</f>
        <v>1.4833972602739725</v>
      </c>
      <c r="U2633" s="78">
        <f>2.82/365*O2633+'Breakdown Log'!$H$28*Q2633</f>
        <v>0</v>
      </c>
    </row>
    <row r="2634" spans="2:21" ht="14.4" customHeight="1" x14ac:dyDescent="0.4">
      <c r="B2634" s="30">
        <f t="shared" si="251"/>
        <v>2633</v>
      </c>
      <c r="C2634" s="2" t="s">
        <v>12</v>
      </c>
      <c r="D2634" s="2" t="s">
        <v>127</v>
      </c>
      <c r="E2634" s="2">
        <v>238</v>
      </c>
      <c r="F2634" s="2" t="s">
        <v>210</v>
      </c>
      <c r="G2634" s="2">
        <v>2990</v>
      </c>
      <c r="H2634" s="2">
        <v>80</v>
      </c>
      <c r="I2634" s="2" t="s">
        <v>979</v>
      </c>
      <c r="J2634" s="31">
        <v>43630</v>
      </c>
      <c r="K2634" s="31">
        <v>44347</v>
      </c>
      <c r="L2634" s="31">
        <v>44926</v>
      </c>
      <c r="M2634" s="2">
        <f t="shared" si="246"/>
        <v>580</v>
      </c>
      <c r="N2634" s="2">
        <f>IFERROR(VLOOKUP($G2634,'Breakdown Log'!$B$3:$E$940,2,FALSE),0)</f>
        <v>212</v>
      </c>
      <c r="O2634" s="2">
        <f>IFERROR(VLOOKUP($G2634,'Breakdown Log'!$B$3:$E$940,3,FALSE),0)</f>
        <v>365</v>
      </c>
      <c r="P2634" s="2">
        <f t="shared" si="247"/>
        <v>3</v>
      </c>
      <c r="Q2634" s="2">
        <f t="shared" si="248"/>
        <v>0</v>
      </c>
      <c r="R2634" s="38">
        <f t="shared" si="249"/>
        <v>1.6610958904109587</v>
      </c>
      <c r="S2634" s="76">
        <f t="shared" si="250"/>
        <v>2.82</v>
      </c>
      <c r="T2634" s="38">
        <f>2.82/365*N2634+'Breakdown Log'!$H$28*P2634</f>
        <v>1.6379178082191779</v>
      </c>
      <c r="U2634" s="78">
        <f>2.82/365*O2634+'Breakdown Log'!$H$28*Q2634</f>
        <v>2.82</v>
      </c>
    </row>
    <row r="2635" spans="2:21" ht="14.4" customHeight="1" x14ac:dyDescent="0.4">
      <c r="B2635" s="30">
        <f t="shared" si="251"/>
        <v>2634</v>
      </c>
      <c r="C2635" s="2" t="s">
        <v>462</v>
      </c>
      <c r="D2635" s="2" t="s">
        <v>2142</v>
      </c>
      <c r="E2635" s="2">
        <v>1169</v>
      </c>
      <c r="F2635" s="2" t="s">
        <v>2143</v>
      </c>
      <c r="G2635" s="2">
        <v>2991</v>
      </c>
      <c r="H2635" s="2">
        <v>24</v>
      </c>
      <c r="I2635" s="2" t="s">
        <v>2715</v>
      </c>
      <c r="J2635" s="31">
        <v>43495</v>
      </c>
      <c r="K2635" s="31">
        <v>44347</v>
      </c>
      <c r="L2635" s="31">
        <v>44926</v>
      </c>
      <c r="M2635" s="2">
        <f t="shared" si="246"/>
        <v>580</v>
      </c>
      <c r="N2635" s="2">
        <f>IFERROR(VLOOKUP($G2635,'Breakdown Log'!$B$3:$E$940,2,FALSE),0)</f>
        <v>127</v>
      </c>
      <c r="O2635" s="2">
        <f>IFERROR(VLOOKUP($G2635,'Breakdown Log'!$B$3:$E$940,3,FALSE),0)</f>
        <v>0</v>
      </c>
      <c r="P2635" s="2">
        <f t="shared" si="247"/>
        <v>88</v>
      </c>
      <c r="Q2635" s="2">
        <f t="shared" si="248"/>
        <v>365</v>
      </c>
      <c r="R2635" s="38">
        <f t="shared" si="249"/>
        <v>1.6610958904109587</v>
      </c>
      <c r="S2635" s="76">
        <f t="shared" si="250"/>
        <v>2.82</v>
      </c>
      <c r="T2635" s="38">
        <f>2.82/365*N2635+'Breakdown Log'!$H$28*P2635</f>
        <v>0.98120547945205472</v>
      </c>
      <c r="U2635" s="78">
        <f>2.82/365*O2635+'Breakdown Log'!$H$28*Q2635</f>
        <v>0</v>
      </c>
    </row>
    <row r="2636" spans="2:21" ht="14.4" customHeight="1" x14ac:dyDescent="0.4">
      <c r="B2636" s="30">
        <f t="shared" si="251"/>
        <v>2635</v>
      </c>
      <c r="C2636" s="2" t="s">
        <v>462</v>
      </c>
      <c r="D2636" s="2" t="s">
        <v>2142</v>
      </c>
      <c r="E2636" s="2">
        <v>1169</v>
      </c>
      <c r="F2636" s="2" t="s">
        <v>2143</v>
      </c>
      <c r="G2636" s="2">
        <v>2992</v>
      </c>
      <c r="H2636" s="2">
        <v>25</v>
      </c>
      <c r="I2636" s="2" t="s">
        <v>2720</v>
      </c>
      <c r="J2636" s="31">
        <v>43496</v>
      </c>
      <c r="K2636" s="31">
        <v>44347</v>
      </c>
      <c r="L2636" s="31">
        <v>44926</v>
      </c>
      <c r="M2636" s="2">
        <f t="shared" si="246"/>
        <v>580</v>
      </c>
      <c r="N2636" s="2">
        <f>IFERROR(VLOOKUP($G2636,'Breakdown Log'!$B$3:$E$940,2,FALSE),0)</f>
        <v>0</v>
      </c>
      <c r="O2636" s="2">
        <f>IFERROR(VLOOKUP($G2636,'Breakdown Log'!$B$3:$E$940,3,FALSE),0)</f>
        <v>2</v>
      </c>
      <c r="P2636" s="2">
        <f t="shared" si="247"/>
        <v>215</v>
      </c>
      <c r="Q2636" s="2">
        <f t="shared" si="248"/>
        <v>363</v>
      </c>
      <c r="R2636" s="38">
        <f t="shared" si="249"/>
        <v>1.6610958904109587</v>
      </c>
      <c r="S2636" s="76">
        <f t="shared" si="250"/>
        <v>2.82</v>
      </c>
      <c r="T2636" s="38">
        <f>2.82/365*N2636+'Breakdown Log'!$H$28*P2636</f>
        <v>0</v>
      </c>
      <c r="U2636" s="78">
        <f>2.82/365*O2636+'Breakdown Log'!$H$28*Q2636</f>
        <v>1.5452054794520546E-2</v>
      </c>
    </row>
    <row r="2637" spans="2:21" ht="14.4" customHeight="1" x14ac:dyDescent="0.4">
      <c r="B2637" s="30">
        <f t="shared" si="251"/>
        <v>2636</v>
      </c>
      <c r="C2637" s="2" t="s">
        <v>462</v>
      </c>
      <c r="D2637" s="2" t="s">
        <v>2142</v>
      </c>
      <c r="E2637" s="2">
        <v>1169</v>
      </c>
      <c r="F2637" s="2" t="s">
        <v>2143</v>
      </c>
      <c r="G2637" s="2">
        <v>2993</v>
      </c>
      <c r="H2637" s="2">
        <v>26</v>
      </c>
      <c r="I2637" s="2" t="s">
        <v>2222</v>
      </c>
      <c r="J2637" s="31">
        <v>43629</v>
      </c>
      <c r="K2637" s="31">
        <v>44347</v>
      </c>
      <c r="L2637" s="31">
        <v>44926</v>
      </c>
      <c r="M2637" s="2">
        <f t="shared" si="246"/>
        <v>580</v>
      </c>
      <c r="N2637" s="2">
        <f>IFERROR(VLOOKUP($G2637,'Breakdown Log'!$B$3:$E$940,2,FALSE),0)</f>
        <v>109</v>
      </c>
      <c r="O2637" s="2">
        <f>IFERROR(VLOOKUP($G2637,'Breakdown Log'!$B$3:$E$940,3,FALSE),0)</f>
        <v>0</v>
      </c>
      <c r="P2637" s="2">
        <f t="shared" si="247"/>
        <v>106</v>
      </c>
      <c r="Q2637" s="2">
        <f t="shared" si="248"/>
        <v>365</v>
      </c>
      <c r="R2637" s="38">
        <f t="shared" si="249"/>
        <v>1.6610958904109587</v>
      </c>
      <c r="S2637" s="76">
        <f t="shared" si="250"/>
        <v>2.82</v>
      </c>
      <c r="T2637" s="38">
        <f>2.82/365*N2637+'Breakdown Log'!$H$28*P2637</f>
        <v>0.84213698630136979</v>
      </c>
      <c r="U2637" s="78">
        <f>2.82/365*O2637+'Breakdown Log'!$H$28*Q2637</f>
        <v>0</v>
      </c>
    </row>
    <row r="2638" spans="2:21" ht="14.4" customHeight="1" x14ac:dyDescent="0.4">
      <c r="B2638" s="30">
        <f t="shared" si="251"/>
        <v>2637</v>
      </c>
      <c r="C2638" s="2" t="s">
        <v>462</v>
      </c>
      <c r="D2638" s="2" t="s">
        <v>2142</v>
      </c>
      <c r="E2638" s="2">
        <v>1169</v>
      </c>
      <c r="F2638" s="2" t="s">
        <v>2143</v>
      </c>
      <c r="G2638" s="2">
        <v>2994</v>
      </c>
      <c r="H2638" s="2">
        <v>27</v>
      </c>
      <c r="I2638" s="2" t="s">
        <v>2741</v>
      </c>
      <c r="J2638" s="31">
        <v>43636</v>
      </c>
      <c r="K2638" s="31">
        <v>44347</v>
      </c>
      <c r="L2638" s="31">
        <v>44926</v>
      </c>
      <c r="M2638" s="2">
        <f t="shared" si="246"/>
        <v>580</v>
      </c>
      <c r="N2638" s="2">
        <f>IFERROR(VLOOKUP($G2638,'Breakdown Log'!$B$3:$E$940,2,FALSE),0)</f>
        <v>127</v>
      </c>
      <c r="O2638" s="2">
        <f>IFERROR(VLOOKUP($G2638,'Breakdown Log'!$B$3:$E$940,3,FALSE),0)</f>
        <v>0</v>
      </c>
      <c r="P2638" s="2">
        <f t="shared" si="247"/>
        <v>88</v>
      </c>
      <c r="Q2638" s="2">
        <f t="shared" si="248"/>
        <v>365</v>
      </c>
      <c r="R2638" s="38">
        <f t="shared" si="249"/>
        <v>1.6610958904109587</v>
      </c>
      <c r="S2638" s="76">
        <f t="shared" si="250"/>
        <v>2.82</v>
      </c>
      <c r="T2638" s="38">
        <f>2.82/365*N2638+'Breakdown Log'!$H$28*P2638</f>
        <v>0.98120547945205472</v>
      </c>
      <c r="U2638" s="78">
        <f>2.82/365*O2638+'Breakdown Log'!$H$28*Q2638</f>
        <v>0</v>
      </c>
    </row>
    <row r="2639" spans="2:21" ht="14.4" customHeight="1" x14ac:dyDescent="0.4">
      <c r="B2639" s="30">
        <f t="shared" si="251"/>
        <v>2638</v>
      </c>
      <c r="C2639" s="2" t="s">
        <v>462</v>
      </c>
      <c r="D2639" s="2" t="s">
        <v>2142</v>
      </c>
      <c r="E2639" s="2">
        <v>1169</v>
      </c>
      <c r="F2639" s="2" t="s">
        <v>2143</v>
      </c>
      <c r="G2639" s="2">
        <v>2995</v>
      </c>
      <c r="H2639" s="2">
        <v>28</v>
      </c>
      <c r="I2639" s="2" t="s">
        <v>2742</v>
      </c>
      <c r="J2639" s="31">
        <v>43636</v>
      </c>
      <c r="K2639" s="31">
        <v>44347</v>
      </c>
      <c r="L2639" s="31">
        <v>44926</v>
      </c>
      <c r="M2639" s="2">
        <f t="shared" si="246"/>
        <v>580</v>
      </c>
      <c r="N2639" s="2">
        <f>IFERROR(VLOOKUP($G2639,'Breakdown Log'!$B$3:$E$940,2,FALSE),0)</f>
        <v>116</v>
      </c>
      <c r="O2639" s="2">
        <f>IFERROR(VLOOKUP($G2639,'Breakdown Log'!$B$3:$E$940,3,FALSE),0)</f>
        <v>0</v>
      </c>
      <c r="P2639" s="2">
        <f t="shared" si="247"/>
        <v>99</v>
      </c>
      <c r="Q2639" s="2">
        <f t="shared" si="248"/>
        <v>365</v>
      </c>
      <c r="R2639" s="38">
        <f t="shared" si="249"/>
        <v>1.6610958904109587</v>
      </c>
      <c r="S2639" s="76">
        <f t="shared" si="250"/>
        <v>2.82</v>
      </c>
      <c r="T2639" s="38">
        <f>2.82/365*N2639+'Breakdown Log'!$H$28*P2639</f>
        <v>0.89621917808219165</v>
      </c>
      <c r="U2639" s="78">
        <f>2.82/365*O2639+'Breakdown Log'!$H$28*Q2639</f>
        <v>0</v>
      </c>
    </row>
    <row r="2640" spans="2:21" ht="14.4" customHeight="1" x14ac:dyDescent="0.4">
      <c r="B2640" s="30">
        <f t="shared" si="251"/>
        <v>2639</v>
      </c>
      <c r="C2640" s="2" t="s">
        <v>462</v>
      </c>
      <c r="D2640" s="2" t="s">
        <v>2142</v>
      </c>
      <c r="E2640" s="2">
        <v>1169</v>
      </c>
      <c r="F2640" s="2" t="s">
        <v>2143</v>
      </c>
      <c r="G2640" s="2">
        <v>2996</v>
      </c>
      <c r="H2640" s="2">
        <v>29</v>
      </c>
      <c r="I2640" s="2" t="s">
        <v>2743</v>
      </c>
      <c r="J2640" s="31">
        <v>43718</v>
      </c>
      <c r="K2640" s="31">
        <v>44347</v>
      </c>
      <c r="L2640" s="31">
        <v>44926</v>
      </c>
      <c r="M2640" s="2">
        <f t="shared" si="246"/>
        <v>580</v>
      </c>
      <c r="N2640" s="2">
        <f>IFERROR(VLOOKUP($G2640,'Breakdown Log'!$B$3:$E$940,2,FALSE),0)</f>
        <v>0</v>
      </c>
      <c r="O2640" s="2">
        <f>IFERROR(VLOOKUP($G2640,'Breakdown Log'!$B$3:$E$940,3,FALSE),0)</f>
        <v>0</v>
      </c>
      <c r="P2640" s="2">
        <f t="shared" si="247"/>
        <v>215</v>
      </c>
      <c r="Q2640" s="2">
        <f t="shared" si="248"/>
        <v>365</v>
      </c>
      <c r="R2640" s="38">
        <f t="shared" si="249"/>
        <v>1.6610958904109587</v>
      </c>
      <c r="S2640" s="76">
        <f t="shared" si="250"/>
        <v>2.82</v>
      </c>
      <c r="T2640" s="38">
        <f>2.82/365*N2640+'Breakdown Log'!$H$28*P2640</f>
        <v>0</v>
      </c>
      <c r="U2640" s="78">
        <f>2.82/365*O2640+'Breakdown Log'!$H$28*Q2640</f>
        <v>0</v>
      </c>
    </row>
    <row r="2641" spans="2:21" ht="14.4" customHeight="1" x14ac:dyDescent="0.4">
      <c r="B2641" s="30">
        <f t="shared" si="251"/>
        <v>2640</v>
      </c>
      <c r="C2641" s="2" t="s">
        <v>462</v>
      </c>
      <c r="D2641" s="2" t="s">
        <v>2142</v>
      </c>
      <c r="E2641" s="2">
        <v>1171</v>
      </c>
      <c r="F2641" s="2" t="s">
        <v>2223</v>
      </c>
      <c r="G2641" s="2">
        <v>2997</v>
      </c>
      <c r="H2641" s="2">
        <v>11</v>
      </c>
      <c r="I2641" s="2" t="s">
        <v>2224</v>
      </c>
      <c r="J2641" s="31">
        <v>43534</v>
      </c>
      <c r="K2641" s="31">
        <v>44347</v>
      </c>
      <c r="L2641" s="31">
        <v>44926</v>
      </c>
      <c r="M2641" s="2">
        <f t="shared" si="246"/>
        <v>580</v>
      </c>
      <c r="N2641" s="2">
        <f>IFERROR(VLOOKUP($G2641,'Breakdown Log'!$B$3:$E$940,2,FALSE),0)</f>
        <v>0</v>
      </c>
      <c r="O2641" s="2">
        <f>IFERROR(VLOOKUP($G2641,'Breakdown Log'!$B$3:$E$940,3,FALSE),0)</f>
        <v>0</v>
      </c>
      <c r="P2641" s="2">
        <f t="shared" si="247"/>
        <v>215</v>
      </c>
      <c r="Q2641" s="2">
        <f t="shared" si="248"/>
        <v>365</v>
      </c>
      <c r="R2641" s="38">
        <f t="shared" si="249"/>
        <v>1.6610958904109587</v>
      </c>
      <c r="S2641" s="76">
        <f t="shared" si="250"/>
        <v>2.82</v>
      </c>
      <c r="T2641" s="38">
        <f>2.82/365*N2641+'Breakdown Log'!$H$28*P2641</f>
        <v>0</v>
      </c>
      <c r="U2641" s="78">
        <f>2.82/365*O2641+'Breakdown Log'!$H$28*Q2641</f>
        <v>0</v>
      </c>
    </row>
    <row r="2642" spans="2:21" ht="14.4" customHeight="1" x14ac:dyDescent="0.4">
      <c r="B2642" s="30">
        <f t="shared" si="251"/>
        <v>2641</v>
      </c>
      <c r="C2642" s="2" t="s">
        <v>462</v>
      </c>
      <c r="D2642" s="2" t="s">
        <v>2142</v>
      </c>
      <c r="E2642" s="2">
        <v>1171</v>
      </c>
      <c r="F2642" s="2" t="s">
        <v>2223</v>
      </c>
      <c r="G2642" s="2">
        <v>2998</v>
      </c>
      <c r="H2642" s="2">
        <v>12</v>
      </c>
      <c r="I2642" s="2" t="s">
        <v>2796</v>
      </c>
      <c r="J2642" s="31">
        <v>43709</v>
      </c>
      <c r="K2642" s="31">
        <v>44347</v>
      </c>
      <c r="L2642" s="31">
        <v>44926</v>
      </c>
      <c r="M2642" s="2">
        <f t="shared" si="246"/>
        <v>580</v>
      </c>
      <c r="N2642" s="2">
        <f>IFERROR(VLOOKUP($G2642,'Breakdown Log'!$B$3:$E$940,2,FALSE),0)</f>
        <v>0</v>
      </c>
      <c r="O2642" s="2">
        <f>IFERROR(VLOOKUP($G2642,'Breakdown Log'!$B$3:$E$940,3,FALSE),0)</f>
        <v>0</v>
      </c>
      <c r="P2642" s="2">
        <f t="shared" si="247"/>
        <v>215</v>
      </c>
      <c r="Q2642" s="2">
        <f t="shared" si="248"/>
        <v>365</v>
      </c>
      <c r="R2642" s="38">
        <f t="shared" si="249"/>
        <v>1.6610958904109587</v>
      </c>
      <c r="S2642" s="76">
        <f t="shared" si="250"/>
        <v>2.82</v>
      </c>
      <c r="T2642" s="38">
        <f>2.82/365*N2642+'Breakdown Log'!$H$28*P2642</f>
        <v>0</v>
      </c>
      <c r="U2642" s="78">
        <f>2.82/365*O2642+'Breakdown Log'!$H$28*Q2642</f>
        <v>0</v>
      </c>
    </row>
    <row r="2643" spans="2:21" ht="14.4" customHeight="1" x14ac:dyDescent="0.4">
      <c r="B2643" s="30">
        <f t="shared" si="251"/>
        <v>2642</v>
      </c>
      <c r="C2643" s="2" t="s">
        <v>462</v>
      </c>
      <c r="D2643" s="2" t="s">
        <v>2142</v>
      </c>
      <c r="E2643" s="2">
        <v>1171</v>
      </c>
      <c r="F2643" s="2" t="s">
        <v>2223</v>
      </c>
      <c r="G2643" s="2">
        <v>2999</v>
      </c>
      <c r="H2643" s="2">
        <v>13</v>
      </c>
      <c r="I2643" s="2" t="s">
        <v>2225</v>
      </c>
      <c r="J2643" s="31">
        <v>43486</v>
      </c>
      <c r="K2643" s="31">
        <v>44347</v>
      </c>
      <c r="L2643" s="31">
        <v>44926</v>
      </c>
      <c r="M2643" s="2">
        <f t="shared" si="246"/>
        <v>580</v>
      </c>
      <c r="N2643" s="2">
        <f>IFERROR(VLOOKUP($G2643,'Breakdown Log'!$B$3:$E$940,2,FALSE),0)</f>
        <v>0</v>
      </c>
      <c r="O2643" s="2">
        <f>IFERROR(VLOOKUP($G2643,'Breakdown Log'!$B$3:$E$940,3,FALSE),0)</f>
        <v>0</v>
      </c>
      <c r="P2643" s="2">
        <f t="shared" si="247"/>
        <v>215</v>
      </c>
      <c r="Q2643" s="2">
        <f t="shared" si="248"/>
        <v>365</v>
      </c>
      <c r="R2643" s="38">
        <f t="shared" si="249"/>
        <v>1.6610958904109587</v>
      </c>
      <c r="S2643" s="76">
        <f t="shared" si="250"/>
        <v>2.82</v>
      </c>
      <c r="T2643" s="38">
        <f>2.82/365*N2643+'Breakdown Log'!$H$28*P2643</f>
        <v>0</v>
      </c>
      <c r="U2643" s="78">
        <f>2.82/365*O2643+'Breakdown Log'!$H$28*Q2643</f>
        <v>0</v>
      </c>
    </row>
    <row r="2644" spans="2:21" ht="14.4" customHeight="1" x14ac:dyDescent="0.4">
      <c r="B2644" s="30">
        <f t="shared" si="251"/>
        <v>2643</v>
      </c>
      <c r="C2644" s="2" t="s">
        <v>462</v>
      </c>
      <c r="D2644" s="2" t="s">
        <v>2142</v>
      </c>
      <c r="E2644" s="2">
        <v>1171</v>
      </c>
      <c r="F2644" s="2" t="s">
        <v>2223</v>
      </c>
      <c r="G2644" s="2">
        <v>3000</v>
      </c>
      <c r="H2644" s="2">
        <v>14</v>
      </c>
      <c r="I2644" s="2" t="s">
        <v>2226</v>
      </c>
      <c r="J2644" s="31">
        <v>43630</v>
      </c>
      <c r="K2644" s="31">
        <v>44347</v>
      </c>
      <c r="L2644" s="31">
        <v>44926</v>
      </c>
      <c r="M2644" s="2">
        <f t="shared" si="246"/>
        <v>580</v>
      </c>
      <c r="N2644" s="2">
        <f>IFERROR(VLOOKUP($G2644,'Breakdown Log'!$B$3:$E$940,2,FALSE),0)</f>
        <v>0</v>
      </c>
      <c r="O2644" s="2">
        <f>IFERROR(VLOOKUP($G2644,'Breakdown Log'!$B$3:$E$940,3,FALSE),0)</f>
        <v>0</v>
      </c>
      <c r="P2644" s="2">
        <f t="shared" si="247"/>
        <v>215</v>
      </c>
      <c r="Q2644" s="2">
        <f t="shared" si="248"/>
        <v>365</v>
      </c>
      <c r="R2644" s="38">
        <f t="shared" si="249"/>
        <v>1.6610958904109587</v>
      </c>
      <c r="S2644" s="76">
        <f t="shared" si="250"/>
        <v>2.82</v>
      </c>
      <c r="T2644" s="38">
        <f>2.82/365*N2644+'Breakdown Log'!$H$28*P2644</f>
        <v>0</v>
      </c>
      <c r="U2644" s="78">
        <f>2.82/365*O2644+'Breakdown Log'!$H$28*Q2644</f>
        <v>0</v>
      </c>
    </row>
    <row r="2645" spans="2:21" ht="14.4" customHeight="1" x14ac:dyDescent="0.4">
      <c r="B2645" s="30">
        <f t="shared" si="251"/>
        <v>2644</v>
      </c>
      <c r="C2645" s="2" t="s">
        <v>36</v>
      </c>
      <c r="D2645" s="2" t="s">
        <v>2177</v>
      </c>
      <c r="E2645" s="2">
        <v>930</v>
      </c>
      <c r="F2645" s="2" t="s">
        <v>2177</v>
      </c>
      <c r="G2645" s="2">
        <v>3001</v>
      </c>
      <c r="H2645" s="2">
        <v>5</v>
      </c>
      <c r="I2645" s="2" t="s">
        <v>2227</v>
      </c>
      <c r="J2645" s="31">
        <v>43364</v>
      </c>
      <c r="K2645" s="31">
        <v>44347</v>
      </c>
      <c r="L2645" s="31">
        <v>44926</v>
      </c>
      <c r="M2645" s="2">
        <f t="shared" si="246"/>
        <v>580</v>
      </c>
      <c r="N2645" s="2">
        <f>IFERROR(VLOOKUP($G2645,'Breakdown Log'!$B$3:$E$940,2,FALSE),0)</f>
        <v>0</v>
      </c>
      <c r="O2645" s="2">
        <f>IFERROR(VLOOKUP($G2645,'Breakdown Log'!$B$3:$E$940,3,FALSE),0)</f>
        <v>0</v>
      </c>
      <c r="P2645" s="2">
        <f t="shared" si="247"/>
        <v>215</v>
      </c>
      <c r="Q2645" s="2">
        <f t="shared" si="248"/>
        <v>365</v>
      </c>
      <c r="R2645" s="38">
        <f t="shared" si="249"/>
        <v>1.6610958904109587</v>
      </c>
      <c r="S2645" s="76">
        <f t="shared" si="250"/>
        <v>2.82</v>
      </c>
      <c r="T2645" s="38">
        <f>2.82/365*N2645+'Breakdown Log'!$H$28*P2645</f>
        <v>0</v>
      </c>
      <c r="U2645" s="78">
        <f>2.82/365*O2645+'Breakdown Log'!$H$28*Q2645</f>
        <v>0</v>
      </c>
    </row>
    <row r="2646" spans="2:21" ht="14.4" customHeight="1" x14ac:dyDescent="0.4">
      <c r="B2646" s="30">
        <f t="shared" si="251"/>
        <v>2645</v>
      </c>
      <c r="C2646" s="2" t="s">
        <v>36</v>
      </c>
      <c r="D2646" s="2" t="s">
        <v>2167</v>
      </c>
      <c r="E2646" s="2">
        <v>952</v>
      </c>
      <c r="F2646" s="2" t="s">
        <v>2167</v>
      </c>
      <c r="G2646" s="2">
        <v>3002</v>
      </c>
      <c r="H2646" s="2">
        <v>12</v>
      </c>
      <c r="I2646" s="2" t="s">
        <v>2228</v>
      </c>
      <c r="J2646" s="31">
        <v>43429</v>
      </c>
      <c r="K2646" s="31">
        <v>44347</v>
      </c>
      <c r="L2646" s="31">
        <v>44926</v>
      </c>
      <c r="M2646" s="2">
        <f t="shared" si="246"/>
        <v>580</v>
      </c>
      <c r="N2646" s="2">
        <f>IFERROR(VLOOKUP($G2646,'Breakdown Log'!$B$3:$E$940,2,FALSE),0)</f>
        <v>0</v>
      </c>
      <c r="O2646" s="2">
        <f>IFERROR(VLOOKUP($G2646,'Breakdown Log'!$B$3:$E$940,3,FALSE),0)</f>
        <v>2</v>
      </c>
      <c r="P2646" s="2">
        <f t="shared" si="247"/>
        <v>215</v>
      </c>
      <c r="Q2646" s="2">
        <f t="shared" si="248"/>
        <v>363</v>
      </c>
      <c r="R2646" s="38">
        <f t="shared" si="249"/>
        <v>1.6610958904109587</v>
      </c>
      <c r="S2646" s="76">
        <f t="shared" si="250"/>
        <v>2.82</v>
      </c>
      <c r="T2646" s="38">
        <f>2.82/365*N2646+'Breakdown Log'!$H$28*P2646</f>
        <v>0</v>
      </c>
      <c r="U2646" s="78">
        <f>2.82/365*O2646+'Breakdown Log'!$H$28*Q2646</f>
        <v>1.5452054794520546E-2</v>
      </c>
    </row>
    <row r="2647" spans="2:21" ht="14.4" customHeight="1" x14ac:dyDescent="0.4">
      <c r="B2647" s="30">
        <f t="shared" si="251"/>
        <v>2646</v>
      </c>
      <c r="C2647" s="2" t="s">
        <v>36</v>
      </c>
      <c r="D2647" s="2" t="s">
        <v>2167</v>
      </c>
      <c r="E2647" s="2">
        <v>952</v>
      </c>
      <c r="F2647" s="2" t="s">
        <v>2167</v>
      </c>
      <c r="G2647" s="2">
        <v>3003</v>
      </c>
      <c r="H2647" s="2">
        <v>13</v>
      </c>
      <c r="I2647" s="2" t="s">
        <v>2229</v>
      </c>
      <c r="J2647" s="31">
        <v>43429</v>
      </c>
      <c r="K2647" s="31">
        <v>44347</v>
      </c>
      <c r="L2647" s="31">
        <v>44926</v>
      </c>
      <c r="M2647" s="2">
        <f t="shared" si="246"/>
        <v>580</v>
      </c>
      <c r="N2647" s="2">
        <f>IFERROR(VLOOKUP($G2647,'Breakdown Log'!$B$3:$E$940,2,FALSE),0)</f>
        <v>0</v>
      </c>
      <c r="O2647" s="2">
        <f>IFERROR(VLOOKUP($G2647,'Breakdown Log'!$B$3:$E$940,3,FALSE),0)</f>
        <v>1</v>
      </c>
      <c r="P2647" s="2">
        <f t="shared" si="247"/>
        <v>215</v>
      </c>
      <c r="Q2647" s="2">
        <f t="shared" si="248"/>
        <v>364</v>
      </c>
      <c r="R2647" s="38">
        <f t="shared" si="249"/>
        <v>1.6610958904109587</v>
      </c>
      <c r="S2647" s="76">
        <f t="shared" si="250"/>
        <v>2.82</v>
      </c>
      <c r="T2647" s="38">
        <f>2.82/365*N2647+'Breakdown Log'!$H$28*P2647</f>
        <v>0</v>
      </c>
      <c r="U2647" s="78">
        <f>2.82/365*O2647+'Breakdown Log'!$H$28*Q2647</f>
        <v>7.7260273972602732E-3</v>
      </c>
    </row>
    <row r="2648" spans="2:21" ht="14.4" customHeight="1" x14ac:dyDescent="0.4">
      <c r="B2648" s="30">
        <f t="shared" si="251"/>
        <v>2647</v>
      </c>
      <c r="C2648" s="2" t="s">
        <v>36</v>
      </c>
      <c r="D2648" s="2" t="s">
        <v>2167</v>
      </c>
      <c r="E2648" s="2">
        <v>952</v>
      </c>
      <c r="F2648" s="2" t="s">
        <v>2167</v>
      </c>
      <c r="G2648" s="2">
        <v>3004</v>
      </c>
      <c r="H2648" s="2">
        <v>14</v>
      </c>
      <c r="I2648" s="2" t="s">
        <v>2230</v>
      </c>
      <c r="J2648" s="31">
        <v>43429</v>
      </c>
      <c r="K2648" s="31">
        <v>44347</v>
      </c>
      <c r="L2648" s="31">
        <v>44926</v>
      </c>
      <c r="M2648" s="2">
        <f t="shared" si="246"/>
        <v>580</v>
      </c>
      <c r="N2648" s="2">
        <f>IFERROR(VLOOKUP($G2648,'Breakdown Log'!$B$3:$E$940,2,FALSE),0)</f>
        <v>0</v>
      </c>
      <c r="O2648" s="2">
        <f>IFERROR(VLOOKUP($G2648,'Breakdown Log'!$B$3:$E$940,3,FALSE),0)</f>
        <v>1</v>
      </c>
      <c r="P2648" s="2">
        <f t="shared" si="247"/>
        <v>215</v>
      </c>
      <c r="Q2648" s="2">
        <f t="shared" si="248"/>
        <v>364</v>
      </c>
      <c r="R2648" s="38">
        <f t="shared" si="249"/>
        <v>1.6610958904109587</v>
      </c>
      <c r="S2648" s="76">
        <f t="shared" si="250"/>
        <v>2.82</v>
      </c>
      <c r="T2648" s="38">
        <f>2.82/365*N2648+'Breakdown Log'!$H$28*P2648</f>
        <v>0</v>
      </c>
      <c r="U2648" s="78">
        <f>2.82/365*O2648+'Breakdown Log'!$H$28*Q2648</f>
        <v>7.7260273972602732E-3</v>
      </c>
    </row>
    <row r="2649" spans="2:21" ht="14.4" customHeight="1" x14ac:dyDescent="0.4">
      <c r="B2649" s="30">
        <f t="shared" si="251"/>
        <v>2648</v>
      </c>
      <c r="C2649" s="2" t="s">
        <v>36</v>
      </c>
      <c r="D2649" s="2" t="s">
        <v>2167</v>
      </c>
      <c r="E2649" s="2">
        <v>952</v>
      </c>
      <c r="F2649" s="2" t="s">
        <v>2167</v>
      </c>
      <c r="G2649" s="2">
        <v>3005</v>
      </c>
      <c r="H2649" s="2">
        <v>15</v>
      </c>
      <c r="I2649" s="2" t="s">
        <v>2874</v>
      </c>
      <c r="J2649" s="31">
        <v>44229</v>
      </c>
      <c r="K2649" s="31">
        <v>44347</v>
      </c>
      <c r="L2649" s="31">
        <v>44926</v>
      </c>
      <c r="M2649" s="2">
        <f t="shared" si="246"/>
        <v>580</v>
      </c>
      <c r="N2649" s="2">
        <f>IFERROR(VLOOKUP($G2649,'Breakdown Log'!$B$3:$E$940,2,FALSE),0)</f>
        <v>0</v>
      </c>
      <c r="O2649" s="2">
        <f>IFERROR(VLOOKUP($G2649,'Breakdown Log'!$B$3:$E$940,3,FALSE),0)</f>
        <v>0</v>
      </c>
      <c r="P2649" s="2">
        <f t="shared" si="247"/>
        <v>215</v>
      </c>
      <c r="Q2649" s="2">
        <f t="shared" si="248"/>
        <v>365</v>
      </c>
      <c r="R2649" s="38">
        <f t="shared" si="249"/>
        <v>1.6610958904109587</v>
      </c>
      <c r="S2649" s="76">
        <f t="shared" si="250"/>
        <v>2.82</v>
      </c>
      <c r="T2649" s="38">
        <f>2.82/365*N2649+'Breakdown Log'!$H$28*P2649</f>
        <v>0</v>
      </c>
      <c r="U2649" s="78">
        <f>2.82/365*O2649+'Breakdown Log'!$H$28*Q2649</f>
        <v>0</v>
      </c>
    </row>
    <row r="2650" spans="2:21" ht="14.4" customHeight="1" x14ac:dyDescent="0.4">
      <c r="B2650" s="30">
        <f t="shared" si="251"/>
        <v>2649</v>
      </c>
      <c r="C2650" s="2" t="s">
        <v>12</v>
      </c>
      <c r="D2650" s="2" t="s">
        <v>2231</v>
      </c>
      <c r="E2650" s="2">
        <v>1155</v>
      </c>
      <c r="F2650" s="2" t="s">
        <v>2231</v>
      </c>
      <c r="G2650" s="2">
        <v>3006</v>
      </c>
      <c r="H2650" s="2">
        <v>1</v>
      </c>
      <c r="I2650" s="2" t="s">
        <v>2232</v>
      </c>
      <c r="J2650" s="31">
        <v>43353</v>
      </c>
      <c r="K2650" s="31">
        <v>44347</v>
      </c>
      <c r="L2650" s="31">
        <v>44926</v>
      </c>
      <c r="M2650" s="2">
        <f t="shared" si="246"/>
        <v>580</v>
      </c>
      <c r="N2650" s="2">
        <f>IFERROR(VLOOKUP($G2650,'Breakdown Log'!$B$3:$E$940,2,FALSE),0)</f>
        <v>0</v>
      </c>
      <c r="O2650" s="2">
        <f>IFERROR(VLOOKUP($G2650,'Breakdown Log'!$B$3:$E$940,3,FALSE),0)</f>
        <v>0</v>
      </c>
      <c r="P2650" s="2">
        <f t="shared" si="247"/>
        <v>215</v>
      </c>
      <c r="Q2650" s="2">
        <f t="shared" si="248"/>
        <v>365</v>
      </c>
      <c r="R2650" s="38">
        <f t="shared" si="249"/>
        <v>1.6610958904109587</v>
      </c>
      <c r="S2650" s="76">
        <f t="shared" si="250"/>
        <v>2.82</v>
      </c>
      <c r="T2650" s="38">
        <f>2.82/365*N2650+'Breakdown Log'!$H$28*P2650</f>
        <v>0</v>
      </c>
      <c r="U2650" s="78">
        <f>2.82/365*O2650+'Breakdown Log'!$H$28*Q2650</f>
        <v>0</v>
      </c>
    </row>
    <row r="2651" spans="2:21" ht="14.4" customHeight="1" x14ac:dyDescent="0.4">
      <c r="B2651" s="30">
        <f t="shared" si="251"/>
        <v>2650</v>
      </c>
      <c r="C2651" s="2" t="s">
        <v>462</v>
      </c>
      <c r="D2651" s="2" t="s">
        <v>2142</v>
      </c>
      <c r="E2651" s="2">
        <v>1171</v>
      </c>
      <c r="F2651" s="2" t="s">
        <v>2223</v>
      </c>
      <c r="G2651" s="2">
        <v>3007</v>
      </c>
      <c r="H2651" s="2">
        <v>15</v>
      </c>
      <c r="I2651" s="2" t="s">
        <v>2737</v>
      </c>
      <c r="J2651" s="31">
        <v>43630</v>
      </c>
      <c r="K2651" s="31">
        <v>44347</v>
      </c>
      <c r="L2651" s="31">
        <v>44926</v>
      </c>
      <c r="M2651" s="2">
        <f t="shared" si="246"/>
        <v>580</v>
      </c>
      <c r="N2651" s="2">
        <f>IFERROR(VLOOKUP($G2651,'Breakdown Log'!$B$3:$E$940,2,FALSE),0)</f>
        <v>0</v>
      </c>
      <c r="O2651" s="2">
        <f>IFERROR(VLOOKUP($G2651,'Breakdown Log'!$B$3:$E$940,3,FALSE),0)</f>
        <v>0</v>
      </c>
      <c r="P2651" s="2">
        <f t="shared" si="247"/>
        <v>215</v>
      </c>
      <c r="Q2651" s="2">
        <f t="shared" si="248"/>
        <v>365</v>
      </c>
      <c r="R2651" s="38">
        <f t="shared" si="249"/>
        <v>1.6610958904109587</v>
      </c>
      <c r="S2651" s="76">
        <f t="shared" si="250"/>
        <v>2.82</v>
      </c>
      <c r="T2651" s="38">
        <f>2.82/365*N2651+'Breakdown Log'!$H$28*P2651</f>
        <v>0</v>
      </c>
      <c r="U2651" s="78">
        <f>2.82/365*O2651+'Breakdown Log'!$H$28*Q2651</f>
        <v>0</v>
      </c>
    </row>
    <row r="2652" spans="2:21" ht="14.4" customHeight="1" x14ac:dyDescent="0.4">
      <c r="B2652" s="30">
        <f t="shared" si="251"/>
        <v>2651</v>
      </c>
      <c r="C2652" s="2" t="s">
        <v>462</v>
      </c>
      <c r="D2652" s="2" t="s">
        <v>2142</v>
      </c>
      <c r="E2652" s="2">
        <v>1171</v>
      </c>
      <c r="F2652" s="2" t="s">
        <v>2223</v>
      </c>
      <c r="G2652" s="2">
        <v>3008</v>
      </c>
      <c r="H2652" s="2">
        <v>16</v>
      </c>
      <c r="I2652" s="2" t="s">
        <v>1043</v>
      </c>
      <c r="J2652" s="31">
        <v>43631</v>
      </c>
      <c r="K2652" s="31">
        <v>44347</v>
      </c>
      <c r="L2652" s="31">
        <v>44926</v>
      </c>
      <c r="M2652" s="2">
        <f t="shared" si="246"/>
        <v>580</v>
      </c>
      <c r="N2652" s="2">
        <f>IFERROR(VLOOKUP($G2652,'Breakdown Log'!$B$3:$E$940,2,FALSE),0)</f>
        <v>0</v>
      </c>
      <c r="O2652" s="2">
        <f>IFERROR(VLOOKUP($G2652,'Breakdown Log'!$B$3:$E$940,3,FALSE),0)</f>
        <v>0</v>
      </c>
      <c r="P2652" s="2">
        <f t="shared" si="247"/>
        <v>215</v>
      </c>
      <c r="Q2652" s="2">
        <f t="shared" si="248"/>
        <v>365</v>
      </c>
      <c r="R2652" s="38">
        <f t="shared" si="249"/>
        <v>1.6610958904109587</v>
      </c>
      <c r="S2652" s="76">
        <f t="shared" si="250"/>
        <v>2.82</v>
      </c>
      <c r="T2652" s="38">
        <f>2.82/365*N2652+'Breakdown Log'!$H$28*P2652</f>
        <v>0</v>
      </c>
      <c r="U2652" s="78">
        <f>2.82/365*O2652+'Breakdown Log'!$H$28*Q2652</f>
        <v>0</v>
      </c>
    </row>
    <row r="2653" spans="2:21" ht="14.4" customHeight="1" x14ac:dyDescent="0.4">
      <c r="B2653" s="30">
        <f t="shared" si="251"/>
        <v>2652</v>
      </c>
      <c r="C2653" s="2" t="s">
        <v>462</v>
      </c>
      <c r="D2653" s="2" t="s">
        <v>2142</v>
      </c>
      <c r="E2653" s="2">
        <v>1171</v>
      </c>
      <c r="F2653" s="2" t="s">
        <v>2223</v>
      </c>
      <c r="G2653" s="2">
        <v>3009</v>
      </c>
      <c r="H2653" s="2">
        <v>17</v>
      </c>
      <c r="I2653" s="2" t="s">
        <v>131</v>
      </c>
      <c r="J2653" s="31">
        <v>43631</v>
      </c>
      <c r="K2653" s="31">
        <v>44347</v>
      </c>
      <c r="L2653" s="31">
        <v>44926</v>
      </c>
      <c r="M2653" s="2">
        <f t="shared" si="246"/>
        <v>580</v>
      </c>
      <c r="N2653" s="2">
        <f>IFERROR(VLOOKUP($G2653,'Breakdown Log'!$B$3:$E$940,2,FALSE),0)</f>
        <v>0</v>
      </c>
      <c r="O2653" s="2">
        <f>IFERROR(VLOOKUP($G2653,'Breakdown Log'!$B$3:$E$940,3,FALSE),0)</f>
        <v>0</v>
      </c>
      <c r="P2653" s="2">
        <f t="shared" si="247"/>
        <v>215</v>
      </c>
      <c r="Q2653" s="2">
        <f t="shared" si="248"/>
        <v>365</v>
      </c>
      <c r="R2653" s="38">
        <f t="shared" si="249"/>
        <v>1.6610958904109587</v>
      </c>
      <c r="S2653" s="76">
        <f t="shared" si="250"/>
        <v>2.82</v>
      </c>
      <c r="T2653" s="38">
        <f>2.82/365*N2653+'Breakdown Log'!$H$28*P2653</f>
        <v>0</v>
      </c>
      <c r="U2653" s="78">
        <f>2.82/365*O2653+'Breakdown Log'!$H$28*Q2653</f>
        <v>0</v>
      </c>
    </row>
    <row r="2654" spans="2:21" ht="14.4" customHeight="1" x14ac:dyDescent="0.4">
      <c r="B2654" s="30">
        <f t="shared" si="251"/>
        <v>2653</v>
      </c>
      <c r="C2654" s="2" t="s">
        <v>462</v>
      </c>
      <c r="D2654" s="2" t="s">
        <v>2142</v>
      </c>
      <c r="E2654" s="2">
        <v>1171</v>
      </c>
      <c r="F2654" s="2" t="s">
        <v>2223</v>
      </c>
      <c r="G2654" s="2">
        <v>3010</v>
      </c>
      <c r="H2654" s="2">
        <v>18</v>
      </c>
      <c r="I2654" s="2" t="s">
        <v>636</v>
      </c>
      <c r="J2654" s="31">
        <v>43709</v>
      </c>
      <c r="K2654" s="31">
        <v>44347</v>
      </c>
      <c r="L2654" s="31">
        <v>44926</v>
      </c>
      <c r="M2654" s="2">
        <f t="shared" si="246"/>
        <v>580</v>
      </c>
      <c r="N2654" s="2">
        <f>IFERROR(VLOOKUP($G2654,'Breakdown Log'!$B$3:$E$940,2,FALSE),0)</f>
        <v>0</v>
      </c>
      <c r="O2654" s="2">
        <f>IFERROR(VLOOKUP($G2654,'Breakdown Log'!$B$3:$E$940,3,FALSE),0)</f>
        <v>0</v>
      </c>
      <c r="P2654" s="2">
        <f t="shared" si="247"/>
        <v>215</v>
      </c>
      <c r="Q2654" s="2">
        <f t="shared" si="248"/>
        <v>365</v>
      </c>
      <c r="R2654" s="38">
        <f t="shared" si="249"/>
        <v>1.6610958904109587</v>
      </c>
      <c r="S2654" s="76">
        <f t="shared" si="250"/>
        <v>2.82</v>
      </c>
      <c r="T2654" s="38">
        <f>2.82/365*N2654+'Breakdown Log'!$H$28*P2654</f>
        <v>0</v>
      </c>
      <c r="U2654" s="78">
        <f>2.82/365*O2654+'Breakdown Log'!$H$28*Q2654</f>
        <v>0</v>
      </c>
    </row>
    <row r="2655" spans="2:21" ht="14.4" customHeight="1" x14ac:dyDescent="0.4">
      <c r="B2655" s="30">
        <f t="shared" si="251"/>
        <v>2654</v>
      </c>
      <c r="C2655" s="2" t="s">
        <v>462</v>
      </c>
      <c r="D2655" s="2" t="s">
        <v>2233</v>
      </c>
      <c r="E2655" s="2">
        <v>1182</v>
      </c>
      <c r="F2655" s="2" t="s">
        <v>2233</v>
      </c>
      <c r="G2655" s="2">
        <v>3011</v>
      </c>
      <c r="H2655" s="2">
        <v>1</v>
      </c>
      <c r="I2655" s="2" t="s">
        <v>2234</v>
      </c>
      <c r="J2655" s="31">
        <v>43534</v>
      </c>
      <c r="K2655" s="31">
        <v>44347</v>
      </c>
      <c r="L2655" s="31">
        <v>44926</v>
      </c>
      <c r="M2655" s="2">
        <f t="shared" si="246"/>
        <v>580</v>
      </c>
      <c r="N2655" s="2">
        <f>IFERROR(VLOOKUP($G2655,'Breakdown Log'!$B$3:$E$940,2,FALSE),0)</f>
        <v>0</v>
      </c>
      <c r="O2655" s="2">
        <f>IFERROR(VLOOKUP($G2655,'Breakdown Log'!$B$3:$E$940,3,FALSE),0)</f>
        <v>0</v>
      </c>
      <c r="P2655" s="2">
        <f t="shared" si="247"/>
        <v>215</v>
      </c>
      <c r="Q2655" s="2">
        <f t="shared" si="248"/>
        <v>365</v>
      </c>
      <c r="R2655" s="38">
        <f t="shared" si="249"/>
        <v>1.6610958904109587</v>
      </c>
      <c r="S2655" s="76">
        <f t="shared" si="250"/>
        <v>2.82</v>
      </c>
      <c r="T2655" s="38">
        <f>2.82/365*N2655+'Breakdown Log'!$H$28*P2655</f>
        <v>0</v>
      </c>
      <c r="U2655" s="78">
        <f>2.82/365*O2655+'Breakdown Log'!$H$28*Q2655</f>
        <v>0</v>
      </c>
    </row>
    <row r="2656" spans="2:21" ht="14.4" customHeight="1" x14ac:dyDescent="0.4">
      <c r="B2656" s="30">
        <f t="shared" si="251"/>
        <v>2655</v>
      </c>
      <c r="C2656" s="2" t="s">
        <v>462</v>
      </c>
      <c r="D2656" s="2" t="s">
        <v>2233</v>
      </c>
      <c r="E2656" s="2">
        <v>1182</v>
      </c>
      <c r="F2656" s="2" t="s">
        <v>2233</v>
      </c>
      <c r="G2656" s="2">
        <v>3012</v>
      </c>
      <c r="H2656" s="2">
        <v>2</v>
      </c>
      <c r="I2656" s="2" t="s">
        <v>924</v>
      </c>
      <c r="J2656" s="31">
        <v>43534</v>
      </c>
      <c r="K2656" s="31">
        <v>44347</v>
      </c>
      <c r="L2656" s="31">
        <v>44926</v>
      </c>
      <c r="M2656" s="2">
        <f t="shared" si="246"/>
        <v>580</v>
      </c>
      <c r="N2656" s="2">
        <f>IFERROR(VLOOKUP($G2656,'Breakdown Log'!$B$3:$E$940,2,FALSE),0)</f>
        <v>0</v>
      </c>
      <c r="O2656" s="2">
        <f>IFERROR(VLOOKUP($G2656,'Breakdown Log'!$B$3:$E$940,3,FALSE),0)</f>
        <v>0</v>
      </c>
      <c r="P2656" s="2">
        <f t="shared" si="247"/>
        <v>215</v>
      </c>
      <c r="Q2656" s="2">
        <f t="shared" si="248"/>
        <v>365</v>
      </c>
      <c r="R2656" s="38">
        <f t="shared" si="249"/>
        <v>1.6610958904109587</v>
      </c>
      <c r="S2656" s="76">
        <f t="shared" si="250"/>
        <v>2.82</v>
      </c>
      <c r="T2656" s="38">
        <f>2.82/365*N2656+'Breakdown Log'!$H$28*P2656</f>
        <v>0</v>
      </c>
      <c r="U2656" s="78">
        <f>2.82/365*O2656+'Breakdown Log'!$H$28*Q2656</f>
        <v>0</v>
      </c>
    </row>
    <row r="2657" spans="2:21" ht="14.4" customHeight="1" x14ac:dyDescent="0.4">
      <c r="B2657" s="30">
        <f t="shared" si="251"/>
        <v>2656</v>
      </c>
      <c r="C2657" s="2" t="s">
        <v>12</v>
      </c>
      <c r="D2657" s="2" t="s">
        <v>2755</v>
      </c>
      <c r="E2657" s="2">
        <v>1152</v>
      </c>
      <c r="F2657" s="2" t="s">
        <v>2755</v>
      </c>
      <c r="G2657" s="2">
        <v>3013</v>
      </c>
      <c r="H2657" s="2">
        <v>7</v>
      </c>
      <c r="I2657" s="2" t="s">
        <v>2756</v>
      </c>
      <c r="J2657" s="31">
        <v>44206</v>
      </c>
      <c r="K2657" s="31">
        <v>44347</v>
      </c>
      <c r="L2657" s="31">
        <v>44926</v>
      </c>
      <c r="M2657" s="2">
        <f t="shared" si="246"/>
        <v>580</v>
      </c>
      <c r="N2657" s="2">
        <f>IFERROR(VLOOKUP($G2657,'Breakdown Log'!$B$3:$E$940,2,FALSE),0)</f>
        <v>0</v>
      </c>
      <c r="O2657" s="2">
        <f>IFERROR(VLOOKUP($G2657,'Breakdown Log'!$B$3:$E$940,3,FALSE),0)</f>
        <v>0</v>
      </c>
      <c r="P2657" s="2">
        <f t="shared" si="247"/>
        <v>215</v>
      </c>
      <c r="Q2657" s="2">
        <f t="shared" si="248"/>
        <v>365</v>
      </c>
      <c r="R2657" s="38">
        <f t="shared" si="249"/>
        <v>1.6610958904109587</v>
      </c>
      <c r="S2657" s="76">
        <f t="shared" si="250"/>
        <v>2.82</v>
      </c>
      <c r="T2657" s="38">
        <f>2.82/365*N2657+'Breakdown Log'!$H$28*P2657</f>
        <v>0</v>
      </c>
      <c r="U2657" s="78">
        <f>2.82/365*O2657+'Breakdown Log'!$H$28*Q2657</f>
        <v>0</v>
      </c>
    </row>
    <row r="2658" spans="2:21" ht="14.4" customHeight="1" x14ac:dyDescent="0.4">
      <c r="B2658" s="30">
        <f t="shared" si="251"/>
        <v>2657</v>
      </c>
      <c r="C2658" s="2" t="s">
        <v>12</v>
      </c>
      <c r="D2658" s="2" t="s">
        <v>2755</v>
      </c>
      <c r="E2658" s="2">
        <v>1152</v>
      </c>
      <c r="F2658" s="2" t="s">
        <v>2755</v>
      </c>
      <c r="G2658" s="2">
        <v>3014</v>
      </c>
      <c r="H2658" s="2">
        <v>8</v>
      </c>
      <c r="I2658" s="2" t="s">
        <v>1512</v>
      </c>
      <c r="J2658" s="31">
        <v>44206</v>
      </c>
      <c r="K2658" s="31">
        <v>44347</v>
      </c>
      <c r="L2658" s="31">
        <v>44926</v>
      </c>
      <c r="M2658" s="2">
        <f t="shared" si="246"/>
        <v>580</v>
      </c>
      <c r="N2658" s="2">
        <f>IFERROR(VLOOKUP($G2658,'Breakdown Log'!$B$3:$E$940,2,FALSE),0)</f>
        <v>0</v>
      </c>
      <c r="O2658" s="2">
        <f>IFERROR(VLOOKUP($G2658,'Breakdown Log'!$B$3:$E$940,3,FALSE),0)</f>
        <v>0</v>
      </c>
      <c r="P2658" s="2">
        <f t="shared" si="247"/>
        <v>215</v>
      </c>
      <c r="Q2658" s="2">
        <f t="shared" si="248"/>
        <v>365</v>
      </c>
      <c r="R2658" s="38">
        <f t="shared" si="249"/>
        <v>1.6610958904109587</v>
      </c>
      <c r="S2658" s="76">
        <f t="shared" si="250"/>
        <v>2.82</v>
      </c>
      <c r="T2658" s="38">
        <f>2.82/365*N2658+'Breakdown Log'!$H$28*P2658</f>
        <v>0</v>
      </c>
      <c r="U2658" s="78">
        <f>2.82/365*O2658+'Breakdown Log'!$H$28*Q2658</f>
        <v>0</v>
      </c>
    </row>
    <row r="2659" spans="2:21" ht="14.4" customHeight="1" x14ac:dyDescent="0.4">
      <c r="B2659" s="30">
        <f t="shared" si="251"/>
        <v>2658</v>
      </c>
      <c r="C2659" s="2" t="s">
        <v>12</v>
      </c>
      <c r="D2659" s="2" t="s">
        <v>2231</v>
      </c>
      <c r="E2659" s="2">
        <v>1155</v>
      </c>
      <c r="F2659" s="2" t="s">
        <v>2231</v>
      </c>
      <c r="G2659" s="2">
        <v>3017</v>
      </c>
      <c r="H2659" s="2">
        <v>2</v>
      </c>
      <c r="I2659" s="2" t="s">
        <v>2235</v>
      </c>
      <c r="J2659" s="31">
        <v>43353</v>
      </c>
      <c r="K2659" s="31">
        <v>44347</v>
      </c>
      <c r="L2659" s="31">
        <v>44926</v>
      </c>
      <c r="M2659" s="2">
        <f t="shared" si="246"/>
        <v>580</v>
      </c>
      <c r="N2659" s="2">
        <f>IFERROR(VLOOKUP($G2659,'Breakdown Log'!$B$3:$E$940,2,FALSE),0)</f>
        <v>0</v>
      </c>
      <c r="O2659" s="2">
        <f>IFERROR(VLOOKUP($G2659,'Breakdown Log'!$B$3:$E$940,3,FALSE),0)</f>
        <v>0</v>
      </c>
      <c r="P2659" s="2">
        <f t="shared" si="247"/>
        <v>215</v>
      </c>
      <c r="Q2659" s="2">
        <f t="shared" si="248"/>
        <v>365</v>
      </c>
      <c r="R2659" s="38">
        <f t="shared" si="249"/>
        <v>1.6610958904109587</v>
      </c>
      <c r="S2659" s="76">
        <f t="shared" si="250"/>
        <v>2.82</v>
      </c>
      <c r="T2659" s="38">
        <f>2.82/365*N2659+'Breakdown Log'!$H$28*P2659</f>
        <v>0</v>
      </c>
      <c r="U2659" s="78">
        <f>2.82/365*O2659+'Breakdown Log'!$H$28*Q2659</f>
        <v>0</v>
      </c>
    </row>
    <row r="2660" spans="2:21" ht="14.4" customHeight="1" x14ac:dyDescent="0.4">
      <c r="B2660" s="30">
        <f t="shared" si="251"/>
        <v>2659</v>
      </c>
      <c r="C2660" s="2" t="s">
        <v>12</v>
      </c>
      <c r="D2660" s="2" t="s">
        <v>2231</v>
      </c>
      <c r="E2660" s="2">
        <v>1155</v>
      </c>
      <c r="F2660" s="2" t="s">
        <v>2231</v>
      </c>
      <c r="G2660" s="2">
        <v>3018</v>
      </c>
      <c r="H2660" s="2">
        <v>3</v>
      </c>
      <c r="I2660" s="2" t="s">
        <v>1635</v>
      </c>
      <c r="J2660" s="31">
        <v>43353</v>
      </c>
      <c r="K2660" s="31">
        <v>44347</v>
      </c>
      <c r="L2660" s="31">
        <v>44926</v>
      </c>
      <c r="M2660" s="2">
        <f t="shared" si="246"/>
        <v>580</v>
      </c>
      <c r="N2660" s="2">
        <f>IFERROR(VLOOKUP($G2660,'Breakdown Log'!$B$3:$E$940,2,FALSE),0)</f>
        <v>0</v>
      </c>
      <c r="O2660" s="2">
        <f>IFERROR(VLOOKUP($G2660,'Breakdown Log'!$B$3:$E$940,3,FALSE),0)</f>
        <v>0</v>
      </c>
      <c r="P2660" s="2">
        <f t="shared" si="247"/>
        <v>215</v>
      </c>
      <c r="Q2660" s="2">
        <f t="shared" si="248"/>
        <v>365</v>
      </c>
      <c r="R2660" s="38">
        <f t="shared" si="249"/>
        <v>1.6610958904109587</v>
      </c>
      <c r="S2660" s="76">
        <f t="shared" si="250"/>
        <v>2.82</v>
      </c>
      <c r="T2660" s="38">
        <f>2.82/365*N2660+'Breakdown Log'!$H$28*P2660</f>
        <v>0</v>
      </c>
      <c r="U2660" s="78">
        <f>2.82/365*O2660+'Breakdown Log'!$H$28*Q2660</f>
        <v>0</v>
      </c>
    </row>
    <row r="2661" spans="2:21" ht="14.4" customHeight="1" x14ac:dyDescent="0.4">
      <c r="B2661" s="30">
        <f t="shared" si="251"/>
        <v>2660</v>
      </c>
      <c r="C2661" s="2" t="s">
        <v>12</v>
      </c>
      <c r="D2661" s="2" t="s">
        <v>2231</v>
      </c>
      <c r="E2661" s="2">
        <v>1155</v>
      </c>
      <c r="F2661" s="2" t="s">
        <v>2231</v>
      </c>
      <c r="G2661" s="2">
        <v>3019</v>
      </c>
      <c r="H2661" s="2">
        <v>4</v>
      </c>
      <c r="I2661" s="2" t="s">
        <v>2236</v>
      </c>
      <c r="J2661" s="31">
        <v>43353</v>
      </c>
      <c r="K2661" s="31">
        <v>44347</v>
      </c>
      <c r="L2661" s="31">
        <v>44926</v>
      </c>
      <c r="M2661" s="2">
        <f t="shared" si="246"/>
        <v>580</v>
      </c>
      <c r="N2661" s="2">
        <f>IFERROR(VLOOKUP($G2661,'Breakdown Log'!$B$3:$E$940,2,FALSE),0)</f>
        <v>0</v>
      </c>
      <c r="O2661" s="2">
        <f>IFERROR(VLOOKUP($G2661,'Breakdown Log'!$B$3:$E$940,3,FALSE),0)</f>
        <v>0</v>
      </c>
      <c r="P2661" s="2">
        <f t="shared" si="247"/>
        <v>215</v>
      </c>
      <c r="Q2661" s="2">
        <f t="shared" si="248"/>
        <v>365</v>
      </c>
      <c r="R2661" s="38">
        <f t="shared" si="249"/>
        <v>1.6610958904109587</v>
      </c>
      <c r="S2661" s="76">
        <f t="shared" si="250"/>
        <v>2.82</v>
      </c>
      <c r="T2661" s="38">
        <f>2.82/365*N2661+'Breakdown Log'!$H$28*P2661</f>
        <v>0</v>
      </c>
      <c r="U2661" s="78">
        <f>2.82/365*O2661+'Breakdown Log'!$H$28*Q2661</f>
        <v>0</v>
      </c>
    </row>
    <row r="2662" spans="2:21" ht="14.4" customHeight="1" x14ac:dyDescent="0.4">
      <c r="B2662" s="30">
        <f t="shared" si="251"/>
        <v>2661</v>
      </c>
      <c r="C2662" s="2" t="s">
        <v>12</v>
      </c>
      <c r="D2662" s="2" t="s">
        <v>2231</v>
      </c>
      <c r="E2662" s="2">
        <v>1155</v>
      </c>
      <c r="F2662" s="2" t="s">
        <v>2231</v>
      </c>
      <c r="G2662" s="2">
        <v>3020</v>
      </c>
      <c r="H2662" s="2">
        <v>5</v>
      </c>
      <c r="I2662" s="2" t="s">
        <v>2237</v>
      </c>
      <c r="J2662" s="31">
        <v>43353</v>
      </c>
      <c r="K2662" s="31">
        <v>44347</v>
      </c>
      <c r="L2662" s="31">
        <v>44926</v>
      </c>
      <c r="M2662" s="2">
        <f t="shared" si="246"/>
        <v>580</v>
      </c>
      <c r="N2662" s="2">
        <f>IFERROR(VLOOKUP($G2662,'Breakdown Log'!$B$3:$E$940,2,FALSE),0)</f>
        <v>0</v>
      </c>
      <c r="O2662" s="2">
        <f>IFERROR(VLOOKUP($G2662,'Breakdown Log'!$B$3:$E$940,3,FALSE),0)</f>
        <v>0</v>
      </c>
      <c r="P2662" s="2">
        <f t="shared" si="247"/>
        <v>215</v>
      </c>
      <c r="Q2662" s="2">
        <f t="shared" si="248"/>
        <v>365</v>
      </c>
      <c r="R2662" s="38">
        <f t="shared" si="249"/>
        <v>1.6610958904109587</v>
      </c>
      <c r="S2662" s="76">
        <f t="shared" si="250"/>
        <v>2.82</v>
      </c>
      <c r="T2662" s="38">
        <f>2.82/365*N2662+'Breakdown Log'!$H$28*P2662</f>
        <v>0</v>
      </c>
      <c r="U2662" s="78">
        <f>2.82/365*O2662+'Breakdown Log'!$H$28*Q2662</f>
        <v>0</v>
      </c>
    </row>
    <row r="2663" spans="2:21" ht="14.4" customHeight="1" x14ac:dyDescent="0.4">
      <c r="B2663" s="30">
        <f t="shared" si="251"/>
        <v>2662</v>
      </c>
      <c r="C2663" s="2" t="s">
        <v>12</v>
      </c>
      <c r="D2663" s="2" t="s">
        <v>2231</v>
      </c>
      <c r="E2663" s="2">
        <v>1155</v>
      </c>
      <c r="F2663" s="2" t="s">
        <v>2231</v>
      </c>
      <c r="G2663" s="2">
        <v>3021</v>
      </c>
      <c r="H2663" s="2">
        <v>6</v>
      </c>
      <c r="I2663" s="2" t="s">
        <v>2689</v>
      </c>
      <c r="J2663" s="31">
        <v>43406</v>
      </c>
      <c r="K2663" s="31">
        <v>44347</v>
      </c>
      <c r="L2663" s="31">
        <v>44926</v>
      </c>
      <c r="M2663" s="2">
        <f t="shared" si="246"/>
        <v>580</v>
      </c>
      <c r="N2663" s="2">
        <f>IFERROR(VLOOKUP($G2663,'Breakdown Log'!$B$3:$E$940,2,FALSE),0)</f>
        <v>0</v>
      </c>
      <c r="O2663" s="2">
        <f>IFERROR(VLOOKUP($G2663,'Breakdown Log'!$B$3:$E$940,3,FALSE),0)</f>
        <v>0</v>
      </c>
      <c r="P2663" s="2">
        <f t="shared" si="247"/>
        <v>215</v>
      </c>
      <c r="Q2663" s="2">
        <f t="shared" si="248"/>
        <v>365</v>
      </c>
      <c r="R2663" s="38">
        <f t="shared" si="249"/>
        <v>1.6610958904109587</v>
      </c>
      <c r="S2663" s="76">
        <f t="shared" si="250"/>
        <v>2.82</v>
      </c>
      <c r="T2663" s="38">
        <f>2.82/365*N2663+'Breakdown Log'!$H$28*P2663</f>
        <v>0</v>
      </c>
      <c r="U2663" s="78">
        <f>2.82/365*O2663+'Breakdown Log'!$H$28*Q2663</f>
        <v>0</v>
      </c>
    </row>
    <row r="2664" spans="2:21" ht="14.4" customHeight="1" x14ac:dyDescent="0.4">
      <c r="B2664" s="30">
        <f t="shared" si="251"/>
        <v>2663</v>
      </c>
      <c r="C2664" s="2" t="s">
        <v>12</v>
      </c>
      <c r="D2664" s="2" t="s">
        <v>2231</v>
      </c>
      <c r="E2664" s="2">
        <v>1155</v>
      </c>
      <c r="F2664" s="2" t="s">
        <v>2231</v>
      </c>
      <c r="G2664" s="2">
        <v>3022</v>
      </c>
      <c r="H2664" s="2">
        <v>7</v>
      </c>
      <c r="I2664" s="2" t="s">
        <v>2690</v>
      </c>
      <c r="J2664" s="31">
        <v>43406</v>
      </c>
      <c r="K2664" s="31">
        <v>44347</v>
      </c>
      <c r="L2664" s="31">
        <v>44926</v>
      </c>
      <c r="M2664" s="2">
        <f t="shared" si="246"/>
        <v>580</v>
      </c>
      <c r="N2664" s="2">
        <f>IFERROR(VLOOKUP($G2664,'Breakdown Log'!$B$3:$E$940,2,FALSE),0)</f>
        <v>0</v>
      </c>
      <c r="O2664" s="2">
        <f>IFERROR(VLOOKUP($G2664,'Breakdown Log'!$B$3:$E$940,3,FALSE),0)</f>
        <v>0</v>
      </c>
      <c r="P2664" s="2">
        <f t="shared" si="247"/>
        <v>215</v>
      </c>
      <c r="Q2664" s="2">
        <f t="shared" si="248"/>
        <v>365</v>
      </c>
      <c r="R2664" s="38">
        <f t="shared" si="249"/>
        <v>1.6610958904109587</v>
      </c>
      <c r="S2664" s="76">
        <f t="shared" si="250"/>
        <v>2.82</v>
      </c>
      <c r="T2664" s="38">
        <f>2.82/365*N2664+'Breakdown Log'!$H$28*P2664</f>
        <v>0</v>
      </c>
      <c r="U2664" s="78">
        <f>2.82/365*O2664+'Breakdown Log'!$H$28*Q2664</f>
        <v>0</v>
      </c>
    </row>
    <row r="2665" spans="2:21" ht="14.4" customHeight="1" x14ac:dyDescent="0.4">
      <c r="B2665" s="30">
        <f t="shared" si="251"/>
        <v>2664</v>
      </c>
      <c r="C2665" s="2" t="s">
        <v>12</v>
      </c>
      <c r="D2665" s="2" t="s">
        <v>2231</v>
      </c>
      <c r="E2665" s="2">
        <v>1155</v>
      </c>
      <c r="F2665" s="2" t="s">
        <v>2231</v>
      </c>
      <c r="G2665" s="2">
        <v>3023</v>
      </c>
      <c r="H2665" s="2">
        <v>8</v>
      </c>
      <c r="I2665" s="2" t="s">
        <v>2238</v>
      </c>
      <c r="J2665" s="31">
        <v>43406</v>
      </c>
      <c r="K2665" s="31">
        <v>44347</v>
      </c>
      <c r="L2665" s="31">
        <v>44926</v>
      </c>
      <c r="M2665" s="2">
        <f t="shared" si="246"/>
        <v>580</v>
      </c>
      <c r="N2665" s="2">
        <f>IFERROR(VLOOKUP($G2665,'Breakdown Log'!$B$3:$E$940,2,FALSE),0)</f>
        <v>0</v>
      </c>
      <c r="O2665" s="2">
        <f>IFERROR(VLOOKUP($G2665,'Breakdown Log'!$B$3:$E$940,3,FALSE),0)</f>
        <v>0</v>
      </c>
      <c r="P2665" s="2">
        <f t="shared" si="247"/>
        <v>215</v>
      </c>
      <c r="Q2665" s="2">
        <f t="shared" si="248"/>
        <v>365</v>
      </c>
      <c r="R2665" s="38">
        <f t="shared" si="249"/>
        <v>1.6610958904109587</v>
      </c>
      <c r="S2665" s="76">
        <f t="shared" si="250"/>
        <v>2.82</v>
      </c>
      <c r="T2665" s="38">
        <f>2.82/365*N2665+'Breakdown Log'!$H$28*P2665</f>
        <v>0</v>
      </c>
      <c r="U2665" s="78">
        <f>2.82/365*O2665+'Breakdown Log'!$H$28*Q2665</f>
        <v>0</v>
      </c>
    </row>
    <row r="2666" spans="2:21" ht="14.4" customHeight="1" x14ac:dyDescent="0.4">
      <c r="B2666" s="30">
        <f t="shared" si="251"/>
        <v>2665</v>
      </c>
      <c r="C2666" s="2" t="s">
        <v>12</v>
      </c>
      <c r="D2666" s="2" t="s">
        <v>2231</v>
      </c>
      <c r="E2666" s="2">
        <v>1155</v>
      </c>
      <c r="F2666" s="2" t="s">
        <v>2231</v>
      </c>
      <c r="G2666" s="2">
        <v>3024</v>
      </c>
      <c r="H2666" s="2">
        <v>9</v>
      </c>
      <c r="I2666" s="2" t="s">
        <v>979</v>
      </c>
      <c r="J2666" s="31">
        <v>43406</v>
      </c>
      <c r="K2666" s="31">
        <v>44347</v>
      </c>
      <c r="L2666" s="31">
        <v>44926</v>
      </c>
      <c r="M2666" s="2">
        <f t="shared" si="246"/>
        <v>580</v>
      </c>
      <c r="N2666" s="2">
        <f>IFERROR(VLOOKUP($G2666,'Breakdown Log'!$B$3:$E$940,2,FALSE),0)</f>
        <v>0</v>
      </c>
      <c r="O2666" s="2">
        <f>IFERROR(VLOOKUP($G2666,'Breakdown Log'!$B$3:$E$940,3,FALSE),0)</f>
        <v>0</v>
      </c>
      <c r="P2666" s="2">
        <f t="shared" si="247"/>
        <v>215</v>
      </c>
      <c r="Q2666" s="2">
        <f t="shared" si="248"/>
        <v>365</v>
      </c>
      <c r="R2666" s="38">
        <f t="shared" si="249"/>
        <v>1.6610958904109587</v>
      </c>
      <c r="S2666" s="76">
        <f t="shared" si="250"/>
        <v>2.82</v>
      </c>
      <c r="T2666" s="38">
        <f>2.82/365*N2666+'Breakdown Log'!$H$28*P2666</f>
        <v>0</v>
      </c>
      <c r="U2666" s="78">
        <f>2.82/365*O2666+'Breakdown Log'!$H$28*Q2666</f>
        <v>0</v>
      </c>
    </row>
    <row r="2667" spans="2:21" ht="14.4" customHeight="1" x14ac:dyDescent="0.4">
      <c r="B2667" s="30">
        <f t="shared" si="251"/>
        <v>2666</v>
      </c>
      <c r="C2667" s="2" t="s">
        <v>12</v>
      </c>
      <c r="D2667" s="2" t="s">
        <v>2231</v>
      </c>
      <c r="E2667" s="2">
        <v>1155</v>
      </c>
      <c r="F2667" s="2" t="s">
        <v>2231</v>
      </c>
      <c r="G2667" s="2">
        <v>3025</v>
      </c>
      <c r="H2667" s="2">
        <v>10</v>
      </c>
      <c r="I2667" s="2" t="s">
        <v>2202</v>
      </c>
      <c r="J2667" s="31">
        <v>43406</v>
      </c>
      <c r="K2667" s="31">
        <v>44347</v>
      </c>
      <c r="L2667" s="31">
        <v>44926</v>
      </c>
      <c r="M2667" s="2">
        <f t="shared" si="246"/>
        <v>580</v>
      </c>
      <c r="N2667" s="2">
        <f>IFERROR(VLOOKUP($G2667,'Breakdown Log'!$B$3:$E$940,2,FALSE),0)</f>
        <v>0</v>
      </c>
      <c r="O2667" s="2">
        <f>IFERROR(VLOOKUP($G2667,'Breakdown Log'!$B$3:$E$940,3,FALSE),0)</f>
        <v>0</v>
      </c>
      <c r="P2667" s="2">
        <f t="shared" si="247"/>
        <v>215</v>
      </c>
      <c r="Q2667" s="2">
        <f t="shared" si="248"/>
        <v>365</v>
      </c>
      <c r="R2667" s="38">
        <f t="shared" si="249"/>
        <v>1.6610958904109587</v>
      </c>
      <c r="S2667" s="76">
        <f t="shared" si="250"/>
        <v>2.82</v>
      </c>
      <c r="T2667" s="38">
        <f>2.82/365*N2667+'Breakdown Log'!$H$28*P2667</f>
        <v>0</v>
      </c>
      <c r="U2667" s="78">
        <f>2.82/365*O2667+'Breakdown Log'!$H$28*Q2667</f>
        <v>0</v>
      </c>
    </row>
    <row r="2668" spans="2:21" ht="14.4" customHeight="1" x14ac:dyDescent="0.4">
      <c r="B2668" s="30">
        <f t="shared" si="251"/>
        <v>2667</v>
      </c>
      <c r="C2668" s="2" t="s">
        <v>12</v>
      </c>
      <c r="D2668" s="2" t="s">
        <v>2231</v>
      </c>
      <c r="E2668" s="2">
        <v>1155</v>
      </c>
      <c r="F2668" s="2" t="s">
        <v>2231</v>
      </c>
      <c r="G2668" s="2">
        <v>3026</v>
      </c>
      <c r="H2668" s="2">
        <v>11</v>
      </c>
      <c r="I2668" s="2" t="s">
        <v>891</v>
      </c>
      <c r="J2668" s="31">
        <v>43615</v>
      </c>
      <c r="K2668" s="31">
        <v>44347</v>
      </c>
      <c r="L2668" s="31">
        <v>44926</v>
      </c>
      <c r="M2668" s="2">
        <f t="shared" si="246"/>
        <v>580</v>
      </c>
      <c r="N2668" s="2">
        <f>IFERROR(VLOOKUP($G2668,'Breakdown Log'!$B$3:$E$940,2,FALSE),0)</f>
        <v>0</v>
      </c>
      <c r="O2668" s="2">
        <f>IFERROR(VLOOKUP($G2668,'Breakdown Log'!$B$3:$E$940,3,FALSE),0)</f>
        <v>0</v>
      </c>
      <c r="P2668" s="2">
        <f t="shared" si="247"/>
        <v>215</v>
      </c>
      <c r="Q2668" s="2">
        <f t="shared" si="248"/>
        <v>365</v>
      </c>
      <c r="R2668" s="38">
        <f t="shared" si="249"/>
        <v>1.6610958904109587</v>
      </c>
      <c r="S2668" s="76">
        <f t="shared" si="250"/>
        <v>2.82</v>
      </c>
      <c r="T2668" s="38">
        <f>2.82/365*N2668+'Breakdown Log'!$H$28*P2668</f>
        <v>0</v>
      </c>
      <c r="U2668" s="78">
        <f>2.82/365*O2668+'Breakdown Log'!$H$28*Q2668</f>
        <v>0</v>
      </c>
    </row>
    <row r="2669" spans="2:21" ht="14.4" customHeight="1" x14ac:dyDescent="0.4">
      <c r="B2669" s="30">
        <f t="shared" si="251"/>
        <v>2668</v>
      </c>
      <c r="C2669" s="2" t="s">
        <v>12</v>
      </c>
      <c r="D2669" s="2" t="s">
        <v>2231</v>
      </c>
      <c r="E2669" s="2">
        <v>1155</v>
      </c>
      <c r="F2669" s="2" t="s">
        <v>2231</v>
      </c>
      <c r="G2669" s="2">
        <v>3027</v>
      </c>
      <c r="H2669" s="2">
        <v>12</v>
      </c>
      <c r="I2669" s="2" t="s">
        <v>2239</v>
      </c>
      <c r="J2669" s="31">
        <v>43615</v>
      </c>
      <c r="K2669" s="31">
        <v>44347</v>
      </c>
      <c r="L2669" s="31">
        <v>44926</v>
      </c>
      <c r="M2669" s="2">
        <f t="shared" si="246"/>
        <v>580</v>
      </c>
      <c r="N2669" s="2">
        <f>IFERROR(VLOOKUP($G2669,'Breakdown Log'!$B$3:$E$940,2,FALSE),0)</f>
        <v>0</v>
      </c>
      <c r="O2669" s="2">
        <f>IFERROR(VLOOKUP($G2669,'Breakdown Log'!$B$3:$E$940,3,FALSE),0)</f>
        <v>0</v>
      </c>
      <c r="P2669" s="2">
        <f t="shared" si="247"/>
        <v>215</v>
      </c>
      <c r="Q2669" s="2">
        <f t="shared" si="248"/>
        <v>365</v>
      </c>
      <c r="R2669" s="38">
        <f t="shared" si="249"/>
        <v>1.6610958904109587</v>
      </c>
      <c r="S2669" s="76">
        <f t="shared" si="250"/>
        <v>2.82</v>
      </c>
      <c r="T2669" s="38">
        <f>2.82/365*N2669+'Breakdown Log'!$H$28*P2669</f>
        <v>0</v>
      </c>
      <c r="U2669" s="78">
        <f>2.82/365*O2669+'Breakdown Log'!$H$28*Q2669</f>
        <v>0</v>
      </c>
    </row>
    <row r="2670" spans="2:21" ht="14.4" customHeight="1" x14ac:dyDescent="0.4">
      <c r="B2670" s="30">
        <f t="shared" si="251"/>
        <v>2669</v>
      </c>
      <c r="C2670" s="2" t="s">
        <v>12</v>
      </c>
      <c r="D2670" s="2" t="s">
        <v>2231</v>
      </c>
      <c r="E2670" s="2">
        <v>1155</v>
      </c>
      <c r="F2670" s="2" t="s">
        <v>2231</v>
      </c>
      <c r="G2670" s="2">
        <v>3028</v>
      </c>
      <c r="H2670" s="2">
        <v>13</v>
      </c>
      <c r="I2670" s="2" t="s">
        <v>2240</v>
      </c>
      <c r="J2670" s="31">
        <v>43615</v>
      </c>
      <c r="K2670" s="31">
        <v>44347</v>
      </c>
      <c r="L2670" s="31">
        <v>44926</v>
      </c>
      <c r="M2670" s="2">
        <f t="shared" si="246"/>
        <v>580</v>
      </c>
      <c r="N2670" s="2">
        <f>IFERROR(VLOOKUP($G2670,'Breakdown Log'!$B$3:$E$940,2,FALSE),0)</f>
        <v>0</v>
      </c>
      <c r="O2670" s="2">
        <f>IFERROR(VLOOKUP($G2670,'Breakdown Log'!$B$3:$E$940,3,FALSE),0)</f>
        <v>0</v>
      </c>
      <c r="P2670" s="2">
        <f t="shared" si="247"/>
        <v>215</v>
      </c>
      <c r="Q2670" s="2">
        <f t="shared" si="248"/>
        <v>365</v>
      </c>
      <c r="R2670" s="38">
        <f t="shared" si="249"/>
        <v>1.6610958904109587</v>
      </c>
      <c r="S2670" s="76">
        <f t="shared" si="250"/>
        <v>2.82</v>
      </c>
      <c r="T2670" s="38">
        <f>2.82/365*N2670+'Breakdown Log'!$H$28*P2670</f>
        <v>0</v>
      </c>
      <c r="U2670" s="78">
        <f>2.82/365*O2670+'Breakdown Log'!$H$28*Q2670</f>
        <v>0</v>
      </c>
    </row>
    <row r="2671" spans="2:21" ht="14.4" customHeight="1" x14ac:dyDescent="0.4">
      <c r="B2671" s="30">
        <f t="shared" si="251"/>
        <v>2670</v>
      </c>
      <c r="C2671" s="2" t="s">
        <v>12</v>
      </c>
      <c r="D2671" s="2" t="s">
        <v>2231</v>
      </c>
      <c r="E2671" s="2">
        <v>1155</v>
      </c>
      <c r="F2671" s="2" t="s">
        <v>2231</v>
      </c>
      <c r="G2671" s="2">
        <v>3029</v>
      </c>
      <c r="H2671" s="2">
        <v>14</v>
      </c>
      <c r="I2671" s="2" t="s">
        <v>1102</v>
      </c>
      <c r="J2671" s="31">
        <v>43615</v>
      </c>
      <c r="K2671" s="31">
        <v>44347</v>
      </c>
      <c r="L2671" s="31">
        <v>44926</v>
      </c>
      <c r="M2671" s="2">
        <f t="shared" si="246"/>
        <v>580</v>
      </c>
      <c r="N2671" s="2">
        <f>IFERROR(VLOOKUP($G2671,'Breakdown Log'!$B$3:$E$940,2,FALSE),0)</f>
        <v>0</v>
      </c>
      <c r="O2671" s="2">
        <f>IFERROR(VLOOKUP($G2671,'Breakdown Log'!$B$3:$E$940,3,FALSE),0)</f>
        <v>0</v>
      </c>
      <c r="P2671" s="2">
        <f t="shared" si="247"/>
        <v>215</v>
      </c>
      <c r="Q2671" s="2">
        <f t="shared" si="248"/>
        <v>365</v>
      </c>
      <c r="R2671" s="38">
        <f t="shared" si="249"/>
        <v>1.6610958904109587</v>
      </c>
      <c r="S2671" s="76">
        <f t="shared" si="250"/>
        <v>2.82</v>
      </c>
      <c r="T2671" s="38">
        <f>2.82/365*N2671+'Breakdown Log'!$H$28*P2671</f>
        <v>0</v>
      </c>
      <c r="U2671" s="78">
        <f>2.82/365*O2671+'Breakdown Log'!$H$28*Q2671</f>
        <v>0</v>
      </c>
    </row>
    <row r="2672" spans="2:21" ht="14.4" customHeight="1" x14ac:dyDescent="0.4">
      <c r="B2672" s="30">
        <f t="shared" si="251"/>
        <v>2671</v>
      </c>
      <c r="C2672" s="2" t="s">
        <v>12</v>
      </c>
      <c r="D2672" s="2" t="s">
        <v>2231</v>
      </c>
      <c r="E2672" s="2">
        <v>1155</v>
      </c>
      <c r="F2672" s="2" t="s">
        <v>2231</v>
      </c>
      <c r="G2672" s="2">
        <v>3030</v>
      </c>
      <c r="H2672" s="2">
        <v>15</v>
      </c>
      <c r="I2672" s="2" t="s">
        <v>2241</v>
      </c>
      <c r="J2672" s="31">
        <v>43615</v>
      </c>
      <c r="K2672" s="31">
        <v>44347</v>
      </c>
      <c r="L2672" s="31">
        <v>44926</v>
      </c>
      <c r="M2672" s="2">
        <f t="shared" si="246"/>
        <v>580</v>
      </c>
      <c r="N2672" s="2">
        <f>IFERROR(VLOOKUP($G2672,'Breakdown Log'!$B$3:$E$940,2,FALSE),0)</f>
        <v>0</v>
      </c>
      <c r="O2672" s="2">
        <f>IFERROR(VLOOKUP($G2672,'Breakdown Log'!$B$3:$E$940,3,FALSE),0)</f>
        <v>0</v>
      </c>
      <c r="P2672" s="2">
        <f t="shared" si="247"/>
        <v>215</v>
      </c>
      <c r="Q2672" s="2">
        <f t="shared" si="248"/>
        <v>365</v>
      </c>
      <c r="R2672" s="38">
        <f t="shared" si="249"/>
        <v>1.6610958904109587</v>
      </c>
      <c r="S2672" s="76">
        <f t="shared" si="250"/>
        <v>2.82</v>
      </c>
      <c r="T2672" s="38">
        <f>2.82/365*N2672+'Breakdown Log'!$H$28*P2672</f>
        <v>0</v>
      </c>
      <c r="U2672" s="78">
        <f>2.82/365*O2672+'Breakdown Log'!$H$28*Q2672</f>
        <v>0</v>
      </c>
    </row>
    <row r="2673" spans="2:21" ht="14.4" customHeight="1" x14ac:dyDescent="0.4">
      <c r="B2673" s="30">
        <f t="shared" si="251"/>
        <v>2672</v>
      </c>
      <c r="C2673" s="2" t="s">
        <v>12</v>
      </c>
      <c r="D2673" s="2" t="s">
        <v>2231</v>
      </c>
      <c r="E2673" s="2">
        <v>1155</v>
      </c>
      <c r="F2673" s="2" t="s">
        <v>2231</v>
      </c>
      <c r="G2673" s="2">
        <v>3031</v>
      </c>
      <c r="H2673" s="2">
        <v>16</v>
      </c>
      <c r="I2673" s="2" t="s">
        <v>2242</v>
      </c>
      <c r="J2673" s="31">
        <v>43615</v>
      </c>
      <c r="K2673" s="31">
        <v>44347</v>
      </c>
      <c r="L2673" s="31">
        <v>44926</v>
      </c>
      <c r="M2673" s="2">
        <f t="shared" si="246"/>
        <v>580</v>
      </c>
      <c r="N2673" s="2">
        <f>IFERROR(VLOOKUP($G2673,'Breakdown Log'!$B$3:$E$940,2,FALSE),0)</f>
        <v>0</v>
      </c>
      <c r="O2673" s="2">
        <f>IFERROR(VLOOKUP($G2673,'Breakdown Log'!$B$3:$E$940,3,FALSE),0)</f>
        <v>0</v>
      </c>
      <c r="P2673" s="2">
        <f t="shared" si="247"/>
        <v>215</v>
      </c>
      <c r="Q2673" s="2">
        <f t="shared" si="248"/>
        <v>365</v>
      </c>
      <c r="R2673" s="38">
        <f t="shared" si="249"/>
        <v>1.6610958904109587</v>
      </c>
      <c r="S2673" s="76">
        <f t="shared" si="250"/>
        <v>2.82</v>
      </c>
      <c r="T2673" s="38">
        <f>2.82/365*N2673+'Breakdown Log'!$H$28*P2673</f>
        <v>0</v>
      </c>
      <c r="U2673" s="78">
        <f>2.82/365*O2673+'Breakdown Log'!$H$28*Q2673</f>
        <v>0</v>
      </c>
    </row>
    <row r="2674" spans="2:21" ht="14.4" customHeight="1" x14ac:dyDescent="0.4">
      <c r="B2674" s="30">
        <f t="shared" si="251"/>
        <v>2673</v>
      </c>
      <c r="C2674" s="2" t="s">
        <v>12</v>
      </c>
      <c r="D2674" s="2" t="s">
        <v>2231</v>
      </c>
      <c r="E2674" s="2">
        <v>1155</v>
      </c>
      <c r="F2674" s="2" t="s">
        <v>2231</v>
      </c>
      <c r="G2674" s="2">
        <v>3032</v>
      </c>
      <c r="H2674" s="2">
        <v>18</v>
      </c>
      <c r="I2674" s="2" t="s">
        <v>2243</v>
      </c>
      <c r="J2674" s="31">
        <v>43615</v>
      </c>
      <c r="K2674" s="31">
        <v>44347</v>
      </c>
      <c r="L2674" s="31">
        <v>44926</v>
      </c>
      <c r="M2674" s="2">
        <f t="shared" si="246"/>
        <v>580</v>
      </c>
      <c r="N2674" s="2">
        <f>IFERROR(VLOOKUP($G2674,'Breakdown Log'!$B$3:$E$940,2,FALSE),0)</f>
        <v>0</v>
      </c>
      <c r="O2674" s="2">
        <f>IFERROR(VLOOKUP($G2674,'Breakdown Log'!$B$3:$E$940,3,FALSE),0)</f>
        <v>0</v>
      </c>
      <c r="P2674" s="2">
        <f t="shared" si="247"/>
        <v>215</v>
      </c>
      <c r="Q2674" s="2">
        <f t="shared" si="248"/>
        <v>365</v>
      </c>
      <c r="R2674" s="38">
        <f t="shared" si="249"/>
        <v>1.6610958904109587</v>
      </c>
      <c r="S2674" s="76">
        <f t="shared" si="250"/>
        <v>2.82</v>
      </c>
      <c r="T2674" s="38">
        <f>2.82/365*N2674+'Breakdown Log'!$H$28*P2674</f>
        <v>0</v>
      </c>
      <c r="U2674" s="78">
        <f>2.82/365*O2674+'Breakdown Log'!$H$28*Q2674</f>
        <v>0</v>
      </c>
    </row>
    <row r="2675" spans="2:21" ht="14.4" customHeight="1" x14ac:dyDescent="0.4">
      <c r="B2675" s="30">
        <f t="shared" si="251"/>
        <v>2674</v>
      </c>
      <c r="C2675" s="2" t="s">
        <v>12</v>
      </c>
      <c r="D2675" s="2" t="s">
        <v>2231</v>
      </c>
      <c r="E2675" s="2">
        <v>1155</v>
      </c>
      <c r="F2675" s="2" t="s">
        <v>2231</v>
      </c>
      <c r="G2675" s="2">
        <v>3033</v>
      </c>
      <c r="H2675" s="2">
        <v>19</v>
      </c>
      <c r="I2675" s="2" t="s">
        <v>2244</v>
      </c>
      <c r="J2675" s="31">
        <v>43615</v>
      </c>
      <c r="K2675" s="31">
        <v>44347</v>
      </c>
      <c r="L2675" s="31">
        <v>44926</v>
      </c>
      <c r="M2675" s="2">
        <f t="shared" si="246"/>
        <v>580</v>
      </c>
      <c r="N2675" s="2">
        <f>IFERROR(VLOOKUP($G2675,'Breakdown Log'!$B$3:$E$940,2,FALSE),0)</f>
        <v>0</v>
      </c>
      <c r="O2675" s="2">
        <f>IFERROR(VLOOKUP($G2675,'Breakdown Log'!$B$3:$E$940,3,FALSE),0)</f>
        <v>0</v>
      </c>
      <c r="P2675" s="2">
        <f t="shared" si="247"/>
        <v>215</v>
      </c>
      <c r="Q2675" s="2">
        <f t="shared" si="248"/>
        <v>365</v>
      </c>
      <c r="R2675" s="38">
        <f t="shared" si="249"/>
        <v>1.6610958904109587</v>
      </c>
      <c r="S2675" s="76">
        <f t="shared" si="250"/>
        <v>2.82</v>
      </c>
      <c r="T2675" s="38">
        <f>2.82/365*N2675+'Breakdown Log'!$H$28*P2675</f>
        <v>0</v>
      </c>
      <c r="U2675" s="78">
        <f>2.82/365*O2675+'Breakdown Log'!$H$28*Q2675</f>
        <v>0</v>
      </c>
    </row>
    <row r="2676" spans="2:21" ht="14.4" customHeight="1" x14ac:dyDescent="0.4">
      <c r="B2676" s="30">
        <f t="shared" si="251"/>
        <v>2675</v>
      </c>
      <c r="C2676" s="2" t="s">
        <v>12</v>
      </c>
      <c r="D2676" s="2" t="s">
        <v>2231</v>
      </c>
      <c r="E2676" s="2">
        <v>1155</v>
      </c>
      <c r="F2676" s="2" t="s">
        <v>2231</v>
      </c>
      <c r="G2676" s="2">
        <v>3034</v>
      </c>
      <c r="H2676" s="2">
        <v>20</v>
      </c>
      <c r="I2676" s="2" t="s">
        <v>2245</v>
      </c>
      <c r="J2676" s="31">
        <v>43615</v>
      </c>
      <c r="K2676" s="31">
        <v>44347</v>
      </c>
      <c r="L2676" s="31">
        <v>44926</v>
      </c>
      <c r="M2676" s="2">
        <f t="shared" si="246"/>
        <v>580</v>
      </c>
      <c r="N2676" s="2">
        <f>IFERROR(VLOOKUP($G2676,'Breakdown Log'!$B$3:$E$940,2,FALSE),0)</f>
        <v>0</v>
      </c>
      <c r="O2676" s="2">
        <f>IFERROR(VLOOKUP($G2676,'Breakdown Log'!$B$3:$E$940,3,FALSE),0)</f>
        <v>0</v>
      </c>
      <c r="P2676" s="2">
        <f t="shared" si="247"/>
        <v>215</v>
      </c>
      <c r="Q2676" s="2">
        <f t="shared" si="248"/>
        <v>365</v>
      </c>
      <c r="R2676" s="38">
        <f t="shared" si="249"/>
        <v>1.6610958904109587</v>
      </c>
      <c r="S2676" s="76">
        <f t="shared" si="250"/>
        <v>2.82</v>
      </c>
      <c r="T2676" s="38">
        <f>2.82/365*N2676+'Breakdown Log'!$H$28*P2676</f>
        <v>0</v>
      </c>
      <c r="U2676" s="78">
        <f>2.82/365*O2676+'Breakdown Log'!$H$28*Q2676</f>
        <v>0</v>
      </c>
    </row>
    <row r="2677" spans="2:21" ht="14.4" customHeight="1" x14ac:dyDescent="0.4">
      <c r="B2677" s="30">
        <f t="shared" si="251"/>
        <v>2676</v>
      </c>
      <c r="C2677" s="2" t="s">
        <v>12</v>
      </c>
      <c r="D2677" s="2" t="s">
        <v>2231</v>
      </c>
      <c r="E2677" s="2">
        <v>1155</v>
      </c>
      <c r="F2677" s="2" t="s">
        <v>2231</v>
      </c>
      <c r="G2677" s="2">
        <v>3035</v>
      </c>
      <c r="H2677" s="2">
        <v>17</v>
      </c>
      <c r="I2677" s="2" t="s">
        <v>2734</v>
      </c>
      <c r="J2677" s="31">
        <v>43615</v>
      </c>
      <c r="K2677" s="31">
        <v>44347</v>
      </c>
      <c r="L2677" s="31">
        <v>44926</v>
      </c>
      <c r="M2677" s="2">
        <f t="shared" si="246"/>
        <v>580</v>
      </c>
      <c r="N2677" s="2">
        <f>IFERROR(VLOOKUP($G2677,'Breakdown Log'!$B$3:$E$940,2,FALSE),0)</f>
        <v>0</v>
      </c>
      <c r="O2677" s="2">
        <f>IFERROR(VLOOKUP($G2677,'Breakdown Log'!$B$3:$E$940,3,FALSE),0)</f>
        <v>0</v>
      </c>
      <c r="P2677" s="2">
        <f t="shared" si="247"/>
        <v>215</v>
      </c>
      <c r="Q2677" s="2">
        <f t="shared" si="248"/>
        <v>365</v>
      </c>
      <c r="R2677" s="38">
        <f t="shared" si="249"/>
        <v>1.6610958904109587</v>
      </c>
      <c r="S2677" s="76">
        <f t="shared" si="250"/>
        <v>2.82</v>
      </c>
      <c r="T2677" s="38">
        <f>2.82/365*N2677+'Breakdown Log'!$H$28*P2677</f>
        <v>0</v>
      </c>
      <c r="U2677" s="78">
        <f>2.82/365*O2677+'Breakdown Log'!$H$28*Q2677</f>
        <v>0</v>
      </c>
    </row>
    <row r="2678" spans="2:21" ht="14.4" customHeight="1" x14ac:dyDescent="0.4">
      <c r="B2678" s="30">
        <f t="shared" si="251"/>
        <v>2677</v>
      </c>
      <c r="C2678" s="2" t="s">
        <v>151</v>
      </c>
      <c r="D2678" s="2" t="s">
        <v>2203</v>
      </c>
      <c r="E2678" s="2">
        <v>1076</v>
      </c>
      <c r="F2678" s="2" t="s">
        <v>2203</v>
      </c>
      <c r="G2678" s="2">
        <v>3036</v>
      </c>
      <c r="H2678" s="2">
        <v>16</v>
      </c>
      <c r="I2678" s="2" t="s">
        <v>2246</v>
      </c>
      <c r="J2678" s="31">
        <v>43388</v>
      </c>
      <c r="K2678" s="31">
        <v>44347</v>
      </c>
      <c r="L2678" s="31">
        <v>44926</v>
      </c>
      <c r="M2678" s="2">
        <f t="shared" si="246"/>
        <v>580</v>
      </c>
      <c r="N2678" s="2">
        <f>IFERROR(VLOOKUP($G2678,'Breakdown Log'!$B$3:$E$940,2,FALSE),0)</f>
        <v>0</v>
      </c>
      <c r="O2678" s="2">
        <f>IFERROR(VLOOKUP($G2678,'Breakdown Log'!$B$3:$E$940,3,FALSE),0)</f>
        <v>0</v>
      </c>
      <c r="P2678" s="2">
        <f t="shared" si="247"/>
        <v>215</v>
      </c>
      <c r="Q2678" s="2">
        <f t="shared" si="248"/>
        <v>365</v>
      </c>
      <c r="R2678" s="38">
        <f t="shared" si="249"/>
        <v>1.6610958904109587</v>
      </c>
      <c r="S2678" s="76">
        <f t="shared" si="250"/>
        <v>2.82</v>
      </c>
      <c r="T2678" s="38">
        <f>2.82/365*N2678+'Breakdown Log'!$H$28*P2678</f>
        <v>0</v>
      </c>
      <c r="U2678" s="78">
        <f>2.82/365*O2678+'Breakdown Log'!$H$28*Q2678</f>
        <v>0</v>
      </c>
    </row>
    <row r="2679" spans="2:21" ht="14.4" customHeight="1" x14ac:dyDescent="0.4">
      <c r="B2679" s="30">
        <f t="shared" si="251"/>
        <v>2678</v>
      </c>
      <c r="C2679" s="2" t="s">
        <v>151</v>
      </c>
      <c r="D2679" s="2" t="s">
        <v>2203</v>
      </c>
      <c r="E2679" s="2">
        <v>1076</v>
      </c>
      <c r="F2679" s="2" t="s">
        <v>2203</v>
      </c>
      <c r="G2679" s="2">
        <v>3037</v>
      </c>
      <c r="H2679" s="2">
        <v>17</v>
      </c>
      <c r="I2679" s="2" t="s">
        <v>2247</v>
      </c>
      <c r="J2679" s="31">
        <v>43397</v>
      </c>
      <c r="K2679" s="31">
        <v>44347</v>
      </c>
      <c r="L2679" s="31">
        <v>44926</v>
      </c>
      <c r="M2679" s="2">
        <f t="shared" si="246"/>
        <v>580</v>
      </c>
      <c r="N2679" s="2">
        <f>IFERROR(VLOOKUP($G2679,'Breakdown Log'!$B$3:$E$940,2,FALSE),0)</f>
        <v>0</v>
      </c>
      <c r="O2679" s="2">
        <f>IFERROR(VLOOKUP($G2679,'Breakdown Log'!$B$3:$E$940,3,FALSE),0)</f>
        <v>0</v>
      </c>
      <c r="P2679" s="2">
        <f t="shared" si="247"/>
        <v>215</v>
      </c>
      <c r="Q2679" s="2">
        <f t="shared" si="248"/>
        <v>365</v>
      </c>
      <c r="R2679" s="38">
        <f t="shared" si="249"/>
        <v>1.6610958904109587</v>
      </c>
      <c r="S2679" s="76">
        <f t="shared" si="250"/>
        <v>2.82</v>
      </c>
      <c r="T2679" s="38">
        <f>2.82/365*N2679+'Breakdown Log'!$H$28*P2679</f>
        <v>0</v>
      </c>
      <c r="U2679" s="78">
        <f>2.82/365*O2679+'Breakdown Log'!$H$28*Q2679</f>
        <v>0</v>
      </c>
    </row>
    <row r="2680" spans="2:21" ht="14.4" customHeight="1" x14ac:dyDescent="0.4">
      <c r="B2680" s="30">
        <f t="shared" si="251"/>
        <v>2679</v>
      </c>
      <c r="C2680" s="2" t="s">
        <v>151</v>
      </c>
      <c r="D2680" s="2" t="s">
        <v>2203</v>
      </c>
      <c r="E2680" s="2">
        <v>1076</v>
      </c>
      <c r="F2680" s="2" t="s">
        <v>2203</v>
      </c>
      <c r="G2680" s="2">
        <v>3038</v>
      </c>
      <c r="H2680" s="2">
        <v>18</v>
      </c>
      <c r="I2680" s="2" t="s">
        <v>2248</v>
      </c>
      <c r="J2680" s="31">
        <v>43388</v>
      </c>
      <c r="K2680" s="31">
        <v>44347</v>
      </c>
      <c r="L2680" s="31">
        <v>44926</v>
      </c>
      <c r="M2680" s="2">
        <f t="shared" si="246"/>
        <v>580</v>
      </c>
      <c r="N2680" s="2">
        <f>IFERROR(VLOOKUP($G2680,'Breakdown Log'!$B$3:$E$940,2,FALSE),0)</f>
        <v>0</v>
      </c>
      <c r="O2680" s="2">
        <f>IFERROR(VLOOKUP($G2680,'Breakdown Log'!$B$3:$E$940,3,FALSE),0)</f>
        <v>0</v>
      </c>
      <c r="P2680" s="2">
        <f t="shared" si="247"/>
        <v>215</v>
      </c>
      <c r="Q2680" s="2">
        <f t="shared" si="248"/>
        <v>365</v>
      </c>
      <c r="R2680" s="38">
        <f t="shared" si="249"/>
        <v>1.6610958904109587</v>
      </c>
      <c r="S2680" s="76">
        <f t="shared" si="250"/>
        <v>2.82</v>
      </c>
      <c r="T2680" s="38">
        <f>2.82/365*N2680+'Breakdown Log'!$H$28*P2680</f>
        <v>0</v>
      </c>
      <c r="U2680" s="78">
        <f>2.82/365*O2680+'Breakdown Log'!$H$28*Q2680</f>
        <v>0</v>
      </c>
    </row>
    <row r="2681" spans="2:21" ht="14.4" customHeight="1" x14ac:dyDescent="0.4">
      <c r="B2681" s="30">
        <f t="shared" si="251"/>
        <v>2680</v>
      </c>
      <c r="C2681" s="2" t="s">
        <v>151</v>
      </c>
      <c r="D2681" s="2" t="s">
        <v>2203</v>
      </c>
      <c r="E2681" s="2">
        <v>1076</v>
      </c>
      <c r="F2681" s="2" t="s">
        <v>2203</v>
      </c>
      <c r="G2681" s="2">
        <v>3039</v>
      </c>
      <c r="H2681" s="2">
        <v>19</v>
      </c>
      <c r="I2681" s="2" t="s">
        <v>1017</v>
      </c>
      <c r="J2681" s="31">
        <v>43388</v>
      </c>
      <c r="K2681" s="31">
        <v>44347</v>
      </c>
      <c r="L2681" s="31">
        <v>44926</v>
      </c>
      <c r="M2681" s="2">
        <f t="shared" si="246"/>
        <v>580</v>
      </c>
      <c r="N2681" s="2">
        <f>IFERROR(VLOOKUP($G2681,'Breakdown Log'!$B$3:$E$940,2,FALSE),0)</f>
        <v>0</v>
      </c>
      <c r="O2681" s="2">
        <f>IFERROR(VLOOKUP($G2681,'Breakdown Log'!$B$3:$E$940,3,FALSE),0)</f>
        <v>0</v>
      </c>
      <c r="P2681" s="2">
        <f t="shared" si="247"/>
        <v>215</v>
      </c>
      <c r="Q2681" s="2">
        <f t="shared" si="248"/>
        <v>365</v>
      </c>
      <c r="R2681" s="38">
        <f t="shared" si="249"/>
        <v>1.6610958904109587</v>
      </c>
      <c r="S2681" s="76">
        <f t="shared" si="250"/>
        <v>2.82</v>
      </c>
      <c r="T2681" s="38">
        <f>2.82/365*N2681+'Breakdown Log'!$H$28*P2681</f>
        <v>0</v>
      </c>
      <c r="U2681" s="78">
        <f>2.82/365*O2681+'Breakdown Log'!$H$28*Q2681</f>
        <v>0</v>
      </c>
    </row>
    <row r="2682" spans="2:21" ht="14.4" customHeight="1" x14ac:dyDescent="0.4">
      <c r="B2682" s="30">
        <f t="shared" si="251"/>
        <v>2681</v>
      </c>
      <c r="C2682" s="2" t="s">
        <v>151</v>
      </c>
      <c r="D2682" s="2" t="s">
        <v>2203</v>
      </c>
      <c r="E2682" s="2">
        <v>1076</v>
      </c>
      <c r="F2682" s="2" t="s">
        <v>2203</v>
      </c>
      <c r="G2682" s="2">
        <v>3040</v>
      </c>
      <c r="H2682" s="2">
        <v>20</v>
      </c>
      <c r="I2682" s="2" t="s">
        <v>2249</v>
      </c>
      <c r="J2682" s="31">
        <v>43388</v>
      </c>
      <c r="K2682" s="31">
        <v>44347</v>
      </c>
      <c r="L2682" s="31">
        <v>44926</v>
      </c>
      <c r="M2682" s="2">
        <f t="shared" si="246"/>
        <v>580</v>
      </c>
      <c r="N2682" s="2">
        <f>IFERROR(VLOOKUP($G2682,'Breakdown Log'!$B$3:$E$940,2,FALSE),0)</f>
        <v>0</v>
      </c>
      <c r="O2682" s="2">
        <f>IFERROR(VLOOKUP($G2682,'Breakdown Log'!$B$3:$E$940,3,FALSE),0)</f>
        <v>0</v>
      </c>
      <c r="P2682" s="2">
        <f t="shared" si="247"/>
        <v>215</v>
      </c>
      <c r="Q2682" s="2">
        <f t="shared" si="248"/>
        <v>365</v>
      </c>
      <c r="R2682" s="38">
        <f t="shared" si="249"/>
        <v>1.6610958904109587</v>
      </c>
      <c r="S2682" s="76">
        <f t="shared" si="250"/>
        <v>2.82</v>
      </c>
      <c r="T2682" s="38">
        <f>2.82/365*N2682+'Breakdown Log'!$H$28*P2682</f>
        <v>0</v>
      </c>
      <c r="U2682" s="78">
        <f>2.82/365*O2682+'Breakdown Log'!$H$28*Q2682</f>
        <v>0</v>
      </c>
    </row>
    <row r="2683" spans="2:21" ht="14.4" customHeight="1" x14ac:dyDescent="0.4">
      <c r="B2683" s="30">
        <f t="shared" si="251"/>
        <v>2682</v>
      </c>
      <c r="C2683" s="2" t="s">
        <v>151</v>
      </c>
      <c r="D2683" s="2" t="s">
        <v>2203</v>
      </c>
      <c r="E2683" s="2">
        <v>1076</v>
      </c>
      <c r="F2683" s="2" t="s">
        <v>2203</v>
      </c>
      <c r="G2683" s="2">
        <v>3041</v>
      </c>
      <c r="H2683" s="2">
        <v>21</v>
      </c>
      <c r="I2683" s="2" t="s">
        <v>2250</v>
      </c>
      <c r="J2683" s="31">
        <v>43388</v>
      </c>
      <c r="K2683" s="31">
        <v>44347</v>
      </c>
      <c r="L2683" s="31">
        <v>44926</v>
      </c>
      <c r="M2683" s="2">
        <f t="shared" si="246"/>
        <v>580</v>
      </c>
      <c r="N2683" s="2">
        <f>IFERROR(VLOOKUP($G2683,'Breakdown Log'!$B$3:$E$940,2,FALSE),0)</f>
        <v>0</v>
      </c>
      <c r="O2683" s="2">
        <f>IFERROR(VLOOKUP($G2683,'Breakdown Log'!$B$3:$E$940,3,FALSE),0)</f>
        <v>0</v>
      </c>
      <c r="P2683" s="2">
        <f t="shared" si="247"/>
        <v>215</v>
      </c>
      <c r="Q2683" s="2">
        <f t="shared" si="248"/>
        <v>365</v>
      </c>
      <c r="R2683" s="38">
        <f t="shared" si="249"/>
        <v>1.6610958904109587</v>
      </c>
      <c r="S2683" s="76">
        <f t="shared" si="250"/>
        <v>2.82</v>
      </c>
      <c r="T2683" s="38">
        <f>2.82/365*N2683+'Breakdown Log'!$H$28*P2683</f>
        <v>0</v>
      </c>
      <c r="U2683" s="78">
        <f>2.82/365*O2683+'Breakdown Log'!$H$28*Q2683</f>
        <v>0</v>
      </c>
    </row>
    <row r="2684" spans="2:21" ht="14.4" customHeight="1" x14ac:dyDescent="0.4">
      <c r="B2684" s="30">
        <f t="shared" si="251"/>
        <v>2683</v>
      </c>
      <c r="C2684" s="2" t="s">
        <v>36</v>
      </c>
      <c r="D2684" s="2" t="s">
        <v>2167</v>
      </c>
      <c r="E2684" s="2">
        <v>952</v>
      </c>
      <c r="F2684" s="2" t="s">
        <v>2167</v>
      </c>
      <c r="G2684" s="2">
        <v>3042</v>
      </c>
      <c r="H2684" s="2">
        <v>16</v>
      </c>
      <c r="I2684" s="2" t="s">
        <v>2251</v>
      </c>
      <c r="J2684" s="31">
        <v>43429</v>
      </c>
      <c r="K2684" s="31">
        <v>44347</v>
      </c>
      <c r="L2684" s="31">
        <v>44926</v>
      </c>
      <c r="M2684" s="2">
        <f t="shared" si="246"/>
        <v>580</v>
      </c>
      <c r="N2684" s="2">
        <f>IFERROR(VLOOKUP($G2684,'Breakdown Log'!$B$3:$E$940,2,FALSE),0)</f>
        <v>0</v>
      </c>
      <c r="O2684" s="2">
        <f>IFERROR(VLOOKUP($G2684,'Breakdown Log'!$B$3:$E$940,3,FALSE),0)</f>
        <v>2</v>
      </c>
      <c r="P2684" s="2">
        <f t="shared" si="247"/>
        <v>215</v>
      </c>
      <c r="Q2684" s="2">
        <f t="shared" si="248"/>
        <v>363</v>
      </c>
      <c r="R2684" s="38">
        <f t="shared" si="249"/>
        <v>1.6610958904109587</v>
      </c>
      <c r="S2684" s="76">
        <f t="shared" si="250"/>
        <v>2.82</v>
      </c>
      <c r="T2684" s="38">
        <f>2.82/365*N2684+'Breakdown Log'!$H$28*P2684</f>
        <v>0</v>
      </c>
      <c r="U2684" s="78">
        <f>2.82/365*O2684+'Breakdown Log'!$H$28*Q2684</f>
        <v>1.5452054794520546E-2</v>
      </c>
    </row>
    <row r="2685" spans="2:21" ht="14.4" customHeight="1" x14ac:dyDescent="0.4">
      <c r="B2685" s="30">
        <f t="shared" si="251"/>
        <v>2684</v>
      </c>
      <c r="C2685" s="2" t="s">
        <v>36</v>
      </c>
      <c r="D2685" s="2" t="s">
        <v>2167</v>
      </c>
      <c r="E2685" s="2">
        <v>952</v>
      </c>
      <c r="F2685" s="2" t="s">
        <v>2167</v>
      </c>
      <c r="G2685" s="2">
        <v>3043</v>
      </c>
      <c r="H2685" s="2">
        <v>17</v>
      </c>
      <c r="I2685" s="2" t="s">
        <v>2252</v>
      </c>
      <c r="J2685" s="31">
        <v>43521</v>
      </c>
      <c r="K2685" s="31">
        <v>44347</v>
      </c>
      <c r="L2685" s="31">
        <v>44926</v>
      </c>
      <c r="M2685" s="2">
        <f t="shared" si="246"/>
        <v>580</v>
      </c>
      <c r="N2685" s="2">
        <f>IFERROR(VLOOKUP($G2685,'Breakdown Log'!$B$3:$E$940,2,FALSE),0)</f>
        <v>0</v>
      </c>
      <c r="O2685" s="2">
        <f>IFERROR(VLOOKUP($G2685,'Breakdown Log'!$B$3:$E$940,3,FALSE),0)</f>
        <v>2</v>
      </c>
      <c r="P2685" s="2">
        <f t="shared" si="247"/>
        <v>215</v>
      </c>
      <c r="Q2685" s="2">
        <f t="shared" si="248"/>
        <v>363</v>
      </c>
      <c r="R2685" s="38">
        <f t="shared" si="249"/>
        <v>1.6610958904109587</v>
      </c>
      <c r="S2685" s="76">
        <f t="shared" si="250"/>
        <v>2.82</v>
      </c>
      <c r="T2685" s="38">
        <f>2.82/365*N2685+'Breakdown Log'!$H$28*P2685</f>
        <v>0</v>
      </c>
      <c r="U2685" s="78">
        <f>2.82/365*O2685+'Breakdown Log'!$H$28*Q2685</f>
        <v>1.5452054794520546E-2</v>
      </c>
    </row>
    <row r="2686" spans="2:21" ht="14.4" customHeight="1" x14ac:dyDescent="0.4">
      <c r="B2686" s="30">
        <f t="shared" si="251"/>
        <v>2685</v>
      </c>
      <c r="C2686" s="2" t="s">
        <v>36</v>
      </c>
      <c r="D2686" s="2" t="s">
        <v>2167</v>
      </c>
      <c r="E2686" s="2">
        <v>952</v>
      </c>
      <c r="F2686" s="2" t="s">
        <v>2167</v>
      </c>
      <c r="G2686" s="2">
        <v>3044</v>
      </c>
      <c r="H2686" s="2">
        <v>18</v>
      </c>
      <c r="I2686" s="2" t="s">
        <v>2253</v>
      </c>
      <c r="J2686" s="31">
        <v>43517</v>
      </c>
      <c r="K2686" s="31">
        <v>44347</v>
      </c>
      <c r="L2686" s="31">
        <v>44926</v>
      </c>
      <c r="M2686" s="2">
        <f t="shared" si="246"/>
        <v>580</v>
      </c>
      <c r="N2686" s="2">
        <f>IFERROR(VLOOKUP($G2686,'Breakdown Log'!$B$3:$E$940,2,FALSE),0)</f>
        <v>0</v>
      </c>
      <c r="O2686" s="2">
        <f>IFERROR(VLOOKUP($G2686,'Breakdown Log'!$B$3:$E$940,3,FALSE),0)</f>
        <v>2</v>
      </c>
      <c r="P2686" s="2">
        <f t="shared" si="247"/>
        <v>215</v>
      </c>
      <c r="Q2686" s="2">
        <f t="shared" si="248"/>
        <v>363</v>
      </c>
      <c r="R2686" s="38">
        <f t="shared" si="249"/>
        <v>1.6610958904109587</v>
      </c>
      <c r="S2686" s="76">
        <f t="shared" si="250"/>
        <v>2.82</v>
      </c>
      <c r="T2686" s="38">
        <f>2.82/365*N2686+'Breakdown Log'!$H$28*P2686</f>
        <v>0</v>
      </c>
      <c r="U2686" s="78">
        <f>2.82/365*O2686+'Breakdown Log'!$H$28*Q2686</f>
        <v>1.5452054794520546E-2</v>
      </c>
    </row>
    <row r="2687" spans="2:21" ht="14.4" customHeight="1" x14ac:dyDescent="0.4">
      <c r="B2687" s="30">
        <f t="shared" si="251"/>
        <v>2686</v>
      </c>
      <c r="C2687" s="2" t="s">
        <v>36</v>
      </c>
      <c r="D2687" s="2" t="s">
        <v>2167</v>
      </c>
      <c r="E2687" s="2">
        <v>952</v>
      </c>
      <c r="F2687" s="2" t="s">
        <v>2167</v>
      </c>
      <c r="G2687" s="2">
        <v>3045</v>
      </c>
      <c r="H2687" s="2">
        <v>19</v>
      </c>
      <c r="I2687" s="2" t="s">
        <v>2010</v>
      </c>
      <c r="J2687" s="31">
        <v>43517</v>
      </c>
      <c r="K2687" s="31">
        <v>44347</v>
      </c>
      <c r="L2687" s="31">
        <v>44926</v>
      </c>
      <c r="M2687" s="2">
        <f t="shared" si="246"/>
        <v>580</v>
      </c>
      <c r="N2687" s="2">
        <f>IFERROR(VLOOKUP($G2687,'Breakdown Log'!$B$3:$E$940,2,FALSE),0)</f>
        <v>0</v>
      </c>
      <c r="O2687" s="2">
        <f>IFERROR(VLOOKUP($G2687,'Breakdown Log'!$B$3:$E$940,3,FALSE),0)</f>
        <v>2</v>
      </c>
      <c r="P2687" s="2">
        <f t="shared" si="247"/>
        <v>215</v>
      </c>
      <c r="Q2687" s="2">
        <f t="shared" si="248"/>
        <v>363</v>
      </c>
      <c r="R2687" s="38">
        <f t="shared" si="249"/>
        <v>1.6610958904109587</v>
      </c>
      <c r="S2687" s="76">
        <f t="shared" si="250"/>
        <v>2.82</v>
      </c>
      <c r="T2687" s="38">
        <f>2.82/365*N2687+'Breakdown Log'!$H$28*P2687</f>
        <v>0</v>
      </c>
      <c r="U2687" s="78">
        <f>2.82/365*O2687+'Breakdown Log'!$H$28*Q2687</f>
        <v>1.5452054794520546E-2</v>
      </c>
    </row>
    <row r="2688" spans="2:21" ht="14.4" customHeight="1" x14ac:dyDescent="0.4">
      <c r="B2688" s="30">
        <f t="shared" si="251"/>
        <v>2687</v>
      </c>
      <c r="C2688" s="2" t="s">
        <v>36</v>
      </c>
      <c r="D2688" s="2" t="s">
        <v>2177</v>
      </c>
      <c r="E2688" s="2">
        <v>930</v>
      </c>
      <c r="F2688" s="2" t="s">
        <v>2177</v>
      </c>
      <c r="G2688" s="2">
        <v>3046</v>
      </c>
      <c r="H2688" s="2">
        <v>6</v>
      </c>
      <c r="I2688" s="2" t="s">
        <v>2880</v>
      </c>
      <c r="J2688" s="31">
        <v>43678</v>
      </c>
      <c r="K2688" s="31">
        <v>44347</v>
      </c>
      <c r="L2688" s="31">
        <v>44926</v>
      </c>
      <c r="M2688" s="2">
        <f t="shared" si="246"/>
        <v>580</v>
      </c>
      <c r="N2688" s="2">
        <f>IFERROR(VLOOKUP($G2688,'Breakdown Log'!$B$3:$E$940,2,FALSE),0)</f>
        <v>0</v>
      </c>
      <c r="O2688" s="2">
        <f>IFERROR(VLOOKUP($G2688,'Breakdown Log'!$B$3:$E$940,3,FALSE),0)</f>
        <v>0</v>
      </c>
      <c r="P2688" s="2">
        <f t="shared" si="247"/>
        <v>215</v>
      </c>
      <c r="Q2688" s="2">
        <f t="shared" si="248"/>
        <v>365</v>
      </c>
      <c r="R2688" s="38">
        <f t="shared" si="249"/>
        <v>1.6610958904109587</v>
      </c>
      <c r="S2688" s="76">
        <f t="shared" si="250"/>
        <v>2.82</v>
      </c>
      <c r="T2688" s="38">
        <f>2.82/365*N2688+'Breakdown Log'!$H$28*P2688</f>
        <v>0</v>
      </c>
      <c r="U2688" s="78">
        <f>2.82/365*O2688+'Breakdown Log'!$H$28*Q2688</f>
        <v>0</v>
      </c>
    </row>
    <row r="2689" spans="2:21" ht="14.4" customHeight="1" x14ac:dyDescent="0.4">
      <c r="B2689" s="30">
        <f t="shared" si="251"/>
        <v>2688</v>
      </c>
      <c r="C2689" s="2" t="s">
        <v>49</v>
      </c>
      <c r="D2689" s="2" t="s">
        <v>2254</v>
      </c>
      <c r="E2689" s="2">
        <v>1158</v>
      </c>
      <c r="F2689" s="2" t="s">
        <v>2254</v>
      </c>
      <c r="G2689" s="2">
        <v>3047</v>
      </c>
      <c r="H2689" s="2">
        <v>1</v>
      </c>
      <c r="I2689" s="2" t="s">
        <v>2255</v>
      </c>
      <c r="J2689" s="31">
        <v>43376</v>
      </c>
      <c r="K2689" s="31">
        <v>44347</v>
      </c>
      <c r="L2689" s="31">
        <v>44926</v>
      </c>
      <c r="M2689" s="2">
        <f t="shared" si="246"/>
        <v>580</v>
      </c>
      <c r="N2689" s="2">
        <f>IFERROR(VLOOKUP($G2689,'Breakdown Log'!$B$3:$E$940,2,FALSE),0)</f>
        <v>0</v>
      </c>
      <c r="O2689" s="2">
        <f>IFERROR(VLOOKUP($G2689,'Breakdown Log'!$B$3:$E$940,3,FALSE),0)</f>
        <v>0</v>
      </c>
      <c r="P2689" s="2">
        <f t="shared" si="247"/>
        <v>215</v>
      </c>
      <c r="Q2689" s="2">
        <f t="shared" si="248"/>
        <v>365</v>
      </c>
      <c r="R2689" s="38">
        <f t="shared" si="249"/>
        <v>1.6610958904109587</v>
      </c>
      <c r="S2689" s="76">
        <f t="shared" si="250"/>
        <v>2.82</v>
      </c>
      <c r="T2689" s="38">
        <f>2.82/365*N2689+'Breakdown Log'!$H$28*P2689</f>
        <v>0</v>
      </c>
      <c r="U2689" s="78">
        <f>2.82/365*O2689+'Breakdown Log'!$H$28*Q2689</f>
        <v>0</v>
      </c>
    </row>
    <row r="2690" spans="2:21" ht="14.4" customHeight="1" x14ac:dyDescent="0.4">
      <c r="B2690" s="30">
        <f t="shared" si="251"/>
        <v>2689</v>
      </c>
      <c r="C2690" s="2" t="s">
        <v>493</v>
      </c>
      <c r="D2690" s="2" t="s">
        <v>2256</v>
      </c>
      <c r="E2690" s="2">
        <v>1157</v>
      </c>
      <c r="F2690" s="2" t="s">
        <v>2256</v>
      </c>
      <c r="G2690" s="2">
        <v>3048</v>
      </c>
      <c r="H2690" s="2">
        <v>1</v>
      </c>
      <c r="I2690" s="2" t="s">
        <v>2257</v>
      </c>
      <c r="J2690" s="31">
        <v>43365</v>
      </c>
      <c r="K2690" s="31">
        <v>44347</v>
      </c>
      <c r="L2690" s="31">
        <v>44926</v>
      </c>
      <c r="M2690" s="2">
        <f t="shared" ref="M2690:M2753" si="252">IFERROR(L2690-K2690+1,0)</f>
        <v>580</v>
      </c>
      <c r="N2690" s="2">
        <f>IFERROR(VLOOKUP($G2690,'Breakdown Log'!$B$3:$E$940,2,FALSE),0)</f>
        <v>213</v>
      </c>
      <c r="O2690" s="2">
        <f>IFERROR(VLOOKUP($G2690,'Breakdown Log'!$B$3:$E$940,3,FALSE),0)</f>
        <v>3</v>
      </c>
      <c r="P2690" s="2">
        <f t="shared" si="247"/>
        <v>2</v>
      </c>
      <c r="Q2690" s="2">
        <f t="shared" si="248"/>
        <v>362</v>
      </c>
      <c r="R2690" s="38">
        <f t="shared" si="249"/>
        <v>1.6610958904109587</v>
      </c>
      <c r="S2690" s="76">
        <f t="shared" si="250"/>
        <v>2.82</v>
      </c>
      <c r="T2690" s="38">
        <f>2.82/365*N2690+'Breakdown Log'!$H$28*P2690</f>
        <v>1.6456438356164382</v>
      </c>
      <c r="U2690" s="78">
        <f>2.82/365*O2690+'Breakdown Log'!$H$28*Q2690</f>
        <v>2.317808219178082E-2</v>
      </c>
    </row>
    <row r="2691" spans="2:21" ht="14.4" customHeight="1" x14ac:dyDescent="0.4">
      <c r="B2691" s="30">
        <f t="shared" si="251"/>
        <v>2690</v>
      </c>
      <c r="C2691" s="2" t="s">
        <v>493</v>
      </c>
      <c r="D2691" s="2" t="s">
        <v>2256</v>
      </c>
      <c r="E2691" s="2">
        <v>1157</v>
      </c>
      <c r="F2691" s="2" t="s">
        <v>2256</v>
      </c>
      <c r="G2691" s="2">
        <v>3049</v>
      </c>
      <c r="H2691" s="2">
        <v>2</v>
      </c>
      <c r="I2691" s="2" t="s">
        <v>2685</v>
      </c>
      <c r="J2691" s="31">
        <v>43358</v>
      </c>
      <c r="K2691" s="31">
        <v>44347</v>
      </c>
      <c r="L2691" s="31">
        <v>44926</v>
      </c>
      <c r="M2691" s="2">
        <f t="shared" si="252"/>
        <v>580</v>
      </c>
      <c r="N2691" s="2">
        <f>IFERROR(VLOOKUP($G2691,'Breakdown Log'!$B$3:$E$940,2,FALSE),0)</f>
        <v>0</v>
      </c>
      <c r="O2691" s="2">
        <f>IFERROR(VLOOKUP($G2691,'Breakdown Log'!$B$3:$E$940,3,FALSE),0)</f>
        <v>2</v>
      </c>
      <c r="P2691" s="2">
        <f t="shared" ref="P2691:P2754" si="253">DATE(2021,12,31)-DATE(2021,5,31)+1-N2691</f>
        <v>215</v>
      </c>
      <c r="Q2691" s="2">
        <f t="shared" ref="Q2691:Q2754" si="254">365-O2691</f>
        <v>363</v>
      </c>
      <c r="R2691" s="38">
        <f t="shared" ref="R2691:R2754" si="255">2.82/365*215</f>
        <v>1.6610958904109587</v>
      </c>
      <c r="S2691" s="76">
        <f t="shared" ref="S2691:S2754" si="256">2.82/365*365</f>
        <v>2.82</v>
      </c>
      <c r="T2691" s="38">
        <f>2.82/365*N2691+'Breakdown Log'!$H$28*P2691</f>
        <v>0</v>
      </c>
      <c r="U2691" s="78">
        <f>2.82/365*O2691+'Breakdown Log'!$H$28*Q2691</f>
        <v>1.5452054794520546E-2</v>
      </c>
    </row>
    <row r="2692" spans="2:21" ht="14.4" customHeight="1" x14ac:dyDescent="0.4">
      <c r="B2692" s="30">
        <f t="shared" ref="B2692:B2755" si="257">B2691+1</f>
        <v>2691</v>
      </c>
      <c r="C2692" s="2" t="s">
        <v>493</v>
      </c>
      <c r="D2692" s="2" t="s">
        <v>2256</v>
      </c>
      <c r="E2692" s="2">
        <v>1157</v>
      </c>
      <c r="F2692" s="2" t="s">
        <v>2256</v>
      </c>
      <c r="G2692" s="2">
        <v>3050</v>
      </c>
      <c r="H2692" s="2">
        <v>3</v>
      </c>
      <c r="I2692" s="2" t="s">
        <v>2258</v>
      </c>
      <c r="J2692" s="31">
        <v>43365</v>
      </c>
      <c r="K2692" s="31">
        <v>44347</v>
      </c>
      <c r="L2692" s="31">
        <v>44926</v>
      </c>
      <c r="M2692" s="2">
        <f t="shared" si="252"/>
        <v>580</v>
      </c>
      <c r="N2692" s="2">
        <f>IFERROR(VLOOKUP($G2692,'Breakdown Log'!$B$3:$E$940,2,FALSE),0)</f>
        <v>238</v>
      </c>
      <c r="O2692" s="2">
        <f>IFERROR(VLOOKUP($G2692,'Breakdown Log'!$B$3:$E$940,3,FALSE),0)</f>
        <v>6</v>
      </c>
      <c r="P2692" s="2">
        <f t="shared" si="253"/>
        <v>-23</v>
      </c>
      <c r="Q2692" s="2">
        <f t="shared" si="254"/>
        <v>359</v>
      </c>
      <c r="R2692" s="38">
        <f t="shared" si="255"/>
        <v>1.6610958904109587</v>
      </c>
      <c r="S2692" s="76">
        <f t="shared" si="256"/>
        <v>2.82</v>
      </c>
      <c r="T2692" s="38">
        <f>2.82/365*N2692+'Breakdown Log'!$H$28*P2692</f>
        <v>1.838794520547945</v>
      </c>
      <c r="U2692" s="78">
        <f>2.82/365*O2692+'Breakdown Log'!$H$28*Q2692</f>
        <v>4.6356164383561639E-2</v>
      </c>
    </row>
    <row r="2693" spans="2:21" ht="14.4" customHeight="1" x14ac:dyDescent="0.4">
      <c r="B2693" s="30">
        <f t="shared" si="257"/>
        <v>2692</v>
      </c>
      <c r="C2693" s="2" t="s">
        <v>493</v>
      </c>
      <c r="D2693" s="2" t="s">
        <v>2256</v>
      </c>
      <c r="E2693" s="2">
        <v>1157</v>
      </c>
      <c r="F2693" s="2" t="s">
        <v>2256</v>
      </c>
      <c r="G2693" s="2">
        <v>3051</v>
      </c>
      <c r="H2693" s="2">
        <v>4</v>
      </c>
      <c r="I2693" s="2" t="s">
        <v>2259</v>
      </c>
      <c r="J2693" s="31">
        <v>43418</v>
      </c>
      <c r="K2693" s="31">
        <v>44347</v>
      </c>
      <c r="L2693" s="31">
        <v>44926</v>
      </c>
      <c r="M2693" s="2">
        <f t="shared" si="252"/>
        <v>580</v>
      </c>
      <c r="N2693" s="2">
        <f>IFERROR(VLOOKUP($G2693,'Breakdown Log'!$B$3:$E$940,2,FALSE),0)</f>
        <v>32</v>
      </c>
      <c r="O2693" s="2">
        <f>IFERROR(VLOOKUP($G2693,'Breakdown Log'!$B$3:$E$940,3,FALSE),0)</f>
        <v>3</v>
      </c>
      <c r="P2693" s="2">
        <f t="shared" si="253"/>
        <v>183</v>
      </c>
      <c r="Q2693" s="2">
        <f t="shared" si="254"/>
        <v>362</v>
      </c>
      <c r="R2693" s="38">
        <f t="shared" si="255"/>
        <v>1.6610958904109587</v>
      </c>
      <c r="S2693" s="76">
        <f t="shared" si="256"/>
        <v>2.82</v>
      </c>
      <c r="T2693" s="38">
        <f>2.82/365*N2693+'Breakdown Log'!$H$28*P2693</f>
        <v>0.24723287671232874</v>
      </c>
      <c r="U2693" s="78">
        <f>2.82/365*O2693+'Breakdown Log'!$H$28*Q2693</f>
        <v>2.317808219178082E-2</v>
      </c>
    </row>
    <row r="2694" spans="2:21" ht="14.4" customHeight="1" x14ac:dyDescent="0.4">
      <c r="B2694" s="30">
        <f t="shared" si="257"/>
        <v>2693</v>
      </c>
      <c r="C2694" s="2" t="s">
        <v>493</v>
      </c>
      <c r="D2694" s="2" t="s">
        <v>2256</v>
      </c>
      <c r="E2694" s="2">
        <v>1157</v>
      </c>
      <c r="F2694" s="2" t="s">
        <v>2256</v>
      </c>
      <c r="G2694" s="2">
        <v>3052</v>
      </c>
      <c r="H2694" s="2">
        <v>5</v>
      </c>
      <c r="I2694" s="2" t="s">
        <v>2260</v>
      </c>
      <c r="J2694" s="31">
        <v>43418</v>
      </c>
      <c r="K2694" s="31">
        <v>44347</v>
      </c>
      <c r="L2694" s="31">
        <v>44926</v>
      </c>
      <c r="M2694" s="2">
        <f t="shared" si="252"/>
        <v>580</v>
      </c>
      <c r="N2694" s="2">
        <f>IFERROR(VLOOKUP($G2694,'Breakdown Log'!$B$3:$E$940,2,FALSE),0)</f>
        <v>280</v>
      </c>
      <c r="O2694" s="2">
        <f>IFERROR(VLOOKUP($G2694,'Breakdown Log'!$B$3:$E$940,3,FALSE),0)</f>
        <v>6</v>
      </c>
      <c r="P2694" s="2">
        <f t="shared" si="253"/>
        <v>-65</v>
      </c>
      <c r="Q2694" s="2">
        <f t="shared" si="254"/>
        <v>359</v>
      </c>
      <c r="R2694" s="38">
        <f t="shared" si="255"/>
        <v>1.6610958904109587</v>
      </c>
      <c r="S2694" s="76">
        <f t="shared" si="256"/>
        <v>2.82</v>
      </c>
      <c r="T2694" s="38">
        <f>2.82/365*N2694+'Breakdown Log'!$H$28*P2694</f>
        <v>2.1632876712328764</v>
      </c>
      <c r="U2694" s="78">
        <f>2.82/365*O2694+'Breakdown Log'!$H$28*Q2694</f>
        <v>4.6356164383561639E-2</v>
      </c>
    </row>
    <row r="2695" spans="2:21" ht="14.4" customHeight="1" x14ac:dyDescent="0.4">
      <c r="B2695" s="30">
        <f t="shared" si="257"/>
        <v>2694</v>
      </c>
      <c r="C2695" s="2" t="s">
        <v>493</v>
      </c>
      <c r="D2695" s="2" t="s">
        <v>2256</v>
      </c>
      <c r="E2695" s="2">
        <v>1157</v>
      </c>
      <c r="F2695" s="2" t="s">
        <v>2256</v>
      </c>
      <c r="G2695" s="2">
        <v>3053</v>
      </c>
      <c r="H2695" s="2">
        <v>6</v>
      </c>
      <c r="I2695" s="2" t="s">
        <v>461</v>
      </c>
      <c r="J2695" s="31">
        <v>43418</v>
      </c>
      <c r="K2695" s="31">
        <v>44347</v>
      </c>
      <c r="L2695" s="31">
        <v>44926</v>
      </c>
      <c r="M2695" s="2">
        <f t="shared" si="252"/>
        <v>580</v>
      </c>
      <c r="N2695" s="2">
        <f>IFERROR(VLOOKUP($G2695,'Breakdown Log'!$B$3:$E$940,2,FALSE),0)</f>
        <v>206</v>
      </c>
      <c r="O2695" s="2">
        <f>IFERROR(VLOOKUP($G2695,'Breakdown Log'!$B$3:$E$940,3,FALSE),0)</f>
        <v>2</v>
      </c>
      <c r="P2695" s="2">
        <f t="shared" si="253"/>
        <v>9</v>
      </c>
      <c r="Q2695" s="2">
        <f t="shared" si="254"/>
        <v>363</v>
      </c>
      <c r="R2695" s="38">
        <f t="shared" si="255"/>
        <v>1.6610958904109587</v>
      </c>
      <c r="S2695" s="76">
        <f t="shared" si="256"/>
        <v>2.82</v>
      </c>
      <c r="T2695" s="38">
        <f>2.82/365*N2695+'Breakdown Log'!$H$28*P2695</f>
        <v>1.5915616438356164</v>
      </c>
      <c r="U2695" s="78">
        <f>2.82/365*O2695+'Breakdown Log'!$H$28*Q2695</f>
        <v>1.5452054794520546E-2</v>
      </c>
    </row>
    <row r="2696" spans="2:21" ht="14.4" customHeight="1" x14ac:dyDescent="0.4">
      <c r="B2696" s="30">
        <f t="shared" si="257"/>
        <v>2695</v>
      </c>
      <c r="C2696" s="2" t="s">
        <v>493</v>
      </c>
      <c r="D2696" s="2" t="s">
        <v>2256</v>
      </c>
      <c r="E2696" s="2">
        <v>1157</v>
      </c>
      <c r="F2696" s="2" t="s">
        <v>2256</v>
      </c>
      <c r="G2696" s="2">
        <v>3054</v>
      </c>
      <c r="H2696" s="2">
        <v>7</v>
      </c>
      <c r="I2696" s="2" t="s">
        <v>2261</v>
      </c>
      <c r="J2696" s="31">
        <v>43434</v>
      </c>
      <c r="K2696" s="31">
        <v>44347</v>
      </c>
      <c r="L2696" s="31">
        <v>44926</v>
      </c>
      <c r="M2696" s="2">
        <f t="shared" si="252"/>
        <v>580</v>
      </c>
      <c r="N2696" s="2">
        <f>IFERROR(VLOOKUP($G2696,'Breakdown Log'!$B$3:$E$940,2,FALSE),0)</f>
        <v>164</v>
      </c>
      <c r="O2696" s="2">
        <f>IFERROR(VLOOKUP($G2696,'Breakdown Log'!$B$3:$E$940,3,FALSE),0)</f>
        <v>3</v>
      </c>
      <c r="P2696" s="2">
        <f t="shared" si="253"/>
        <v>51</v>
      </c>
      <c r="Q2696" s="2">
        <f t="shared" si="254"/>
        <v>362</v>
      </c>
      <c r="R2696" s="38">
        <f t="shared" si="255"/>
        <v>1.6610958904109587</v>
      </c>
      <c r="S2696" s="76">
        <f t="shared" si="256"/>
        <v>2.82</v>
      </c>
      <c r="T2696" s="38">
        <f>2.82/365*N2696+'Breakdown Log'!$H$28*P2696</f>
        <v>1.2670684931506848</v>
      </c>
      <c r="U2696" s="78">
        <f>2.82/365*O2696+'Breakdown Log'!$H$28*Q2696</f>
        <v>2.317808219178082E-2</v>
      </c>
    </row>
    <row r="2697" spans="2:21" ht="14.4" customHeight="1" x14ac:dyDescent="0.4">
      <c r="B2697" s="30">
        <f t="shared" si="257"/>
        <v>2696</v>
      </c>
      <c r="C2697" s="2" t="s">
        <v>12</v>
      </c>
      <c r="D2697" s="2" t="s">
        <v>2231</v>
      </c>
      <c r="E2697" s="2">
        <v>1155</v>
      </c>
      <c r="F2697" s="2" t="s">
        <v>2231</v>
      </c>
      <c r="G2697" s="2">
        <v>3055</v>
      </c>
      <c r="H2697" s="2">
        <v>21</v>
      </c>
      <c r="I2697" s="2" t="s">
        <v>2761</v>
      </c>
      <c r="J2697" s="31">
        <v>43723</v>
      </c>
      <c r="K2697" s="31">
        <v>44347</v>
      </c>
      <c r="L2697" s="31">
        <v>44926</v>
      </c>
      <c r="M2697" s="2">
        <f t="shared" si="252"/>
        <v>580</v>
      </c>
      <c r="N2697" s="2">
        <f>IFERROR(VLOOKUP($G2697,'Breakdown Log'!$B$3:$E$940,2,FALSE),0)</f>
        <v>0</v>
      </c>
      <c r="O2697" s="2">
        <f>IFERROR(VLOOKUP($G2697,'Breakdown Log'!$B$3:$E$940,3,FALSE),0)</f>
        <v>0</v>
      </c>
      <c r="P2697" s="2">
        <f t="shared" si="253"/>
        <v>215</v>
      </c>
      <c r="Q2697" s="2">
        <f t="shared" si="254"/>
        <v>365</v>
      </c>
      <c r="R2697" s="38">
        <f t="shared" si="255"/>
        <v>1.6610958904109587</v>
      </c>
      <c r="S2697" s="76">
        <f t="shared" si="256"/>
        <v>2.82</v>
      </c>
      <c r="T2697" s="38">
        <f>2.82/365*N2697+'Breakdown Log'!$H$28*P2697</f>
        <v>0</v>
      </c>
      <c r="U2697" s="78">
        <f>2.82/365*O2697+'Breakdown Log'!$H$28*Q2697</f>
        <v>0</v>
      </c>
    </row>
    <row r="2698" spans="2:21" ht="14.4" customHeight="1" x14ac:dyDescent="0.4">
      <c r="B2698" s="30">
        <f t="shared" si="257"/>
        <v>2697</v>
      </c>
      <c r="C2698" s="2" t="s">
        <v>12</v>
      </c>
      <c r="D2698" s="2" t="s">
        <v>2231</v>
      </c>
      <c r="E2698" s="2">
        <v>1155</v>
      </c>
      <c r="F2698" s="2" t="s">
        <v>2231</v>
      </c>
      <c r="G2698" s="2">
        <v>3056</v>
      </c>
      <c r="H2698" s="2">
        <v>22</v>
      </c>
      <c r="I2698" s="2" t="s">
        <v>2762</v>
      </c>
      <c r="J2698" s="31">
        <v>43723</v>
      </c>
      <c r="K2698" s="31">
        <v>44347</v>
      </c>
      <c r="L2698" s="31">
        <v>44926</v>
      </c>
      <c r="M2698" s="2">
        <f t="shared" si="252"/>
        <v>580</v>
      </c>
      <c r="N2698" s="2">
        <f>IFERROR(VLOOKUP($G2698,'Breakdown Log'!$B$3:$E$940,2,FALSE),0)</f>
        <v>0</v>
      </c>
      <c r="O2698" s="2">
        <f>IFERROR(VLOOKUP($G2698,'Breakdown Log'!$B$3:$E$940,3,FALSE),0)</f>
        <v>0</v>
      </c>
      <c r="P2698" s="2">
        <f t="shared" si="253"/>
        <v>215</v>
      </c>
      <c r="Q2698" s="2">
        <f t="shared" si="254"/>
        <v>365</v>
      </c>
      <c r="R2698" s="38">
        <f t="shared" si="255"/>
        <v>1.6610958904109587</v>
      </c>
      <c r="S2698" s="76">
        <f t="shared" si="256"/>
        <v>2.82</v>
      </c>
      <c r="T2698" s="38">
        <f>2.82/365*N2698+'Breakdown Log'!$H$28*P2698</f>
        <v>0</v>
      </c>
      <c r="U2698" s="78">
        <f>2.82/365*O2698+'Breakdown Log'!$H$28*Q2698</f>
        <v>0</v>
      </c>
    </row>
    <row r="2699" spans="2:21" ht="14.4" customHeight="1" x14ac:dyDescent="0.4">
      <c r="B2699" s="30">
        <f t="shared" si="257"/>
        <v>2698</v>
      </c>
      <c r="C2699" s="2" t="s">
        <v>12</v>
      </c>
      <c r="D2699" s="2" t="s">
        <v>2231</v>
      </c>
      <c r="E2699" s="2">
        <v>1155</v>
      </c>
      <c r="F2699" s="2" t="s">
        <v>2231</v>
      </c>
      <c r="G2699" s="2">
        <v>3057</v>
      </c>
      <c r="H2699" s="2">
        <v>23</v>
      </c>
      <c r="I2699" s="2" t="s">
        <v>2763</v>
      </c>
      <c r="J2699" s="31">
        <v>43723</v>
      </c>
      <c r="K2699" s="31">
        <v>44347</v>
      </c>
      <c r="L2699" s="31">
        <v>44926</v>
      </c>
      <c r="M2699" s="2">
        <f t="shared" si="252"/>
        <v>580</v>
      </c>
      <c r="N2699" s="2">
        <f>IFERROR(VLOOKUP($G2699,'Breakdown Log'!$B$3:$E$940,2,FALSE),0)</f>
        <v>0</v>
      </c>
      <c r="O2699" s="2">
        <f>IFERROR(VLOOKUP($G2699,'Breakdown Log'!$B$3:$E$940,3,FALSE),0)</f>
        <v>0</v>
      </c>
      <c r="P2699" s="2">
        <f t="shared" si="253"/>
        <v>215</v>
      </c>
      <c r="Q2699" s="2">
        <f t="shared" si="254"/>
        <v>365</v>
      </c>
      <c r="R2699" s="38">
        <f t="shared" si="255"/>
        <v>1.6610958904109587</v>
      </c>
      <c r="S2699" s="76">
        <f t="shared" si="256"/>
        <v>2.82</v>
      </c>
      <c r="T2699" s="38">
        <f>2.82/365*N2699+'Breakdown Log'!$H$28*P2699</f>
        <v>0</v>
      </c>
      <c r="U2699" s="78">
        <f>2.82/365*O2699+'Breakdown Log'!$H$28*Q2699</f>
        <v>0</v>
      </c>
    </row>
    <row r="2700" spans="2:21" ht="14.4" customHeight="1" x14ac:dyDescent="0.4">
      <c r="B2700" s="30">
        <f t="shared" si="257"/>
        <v>2699</v>
      </c>
      <c r="C2700" s="2" t="s">
        <v>12</v>
      </c>
      <c r="D2700" s="2" t="s">
        <v>2231</v>
      </c>
      <c r="E2700" s="2">
        <v>1155</v>
      </c>
      <c r="F2700" s="2" t="s">
        <v>2231</v>
      </c>
      <c r="G2700" s="2">
        <v>3058</v>
      </c>
      <c r="H2700" s="2">
        <v>24</v>
      </c>
      <c r="I2700" s="2" t="s">
        <v>2764</v>
      </c>
      <c r="J2700" s="31">
        <v>43723</v>
      </c>
      <c r="K2700" s="31">
        <v>44347</v>
      </c>
      <c r="L2700" s="31">
        <v>44926</v>
      </c>
      <c r="M2700" s="2">
        <f t="shared" si="252"/>
        <v>580</v>
      </c>
      <c r="N2700" s="2">
        <f>IFERROR(VLOOKUP($G2700,'Breakdown Log'!$B$3:$E$940,2,FALSE),0)</f>
        <v>0</v>
      </c>
      <c r="O2700" s="2">
        <f>IFERROR(VLOOKUP($G2700,'Breakdown Log'!$B$3:$E$940,3,FALSE),0)</f>
        <v>0</v>
      </c>
      <c r="P2700" s="2">
        <f t="shared" si="253"/>
        <v>215</v>
      </c>
      <c r="Q2700" s="2">
        <f t="shared" si="254"/>
        <v>365</v>
      </c>
      <c r="R2700" s="38">
        <f t="shared" si="255"/>
        <v>1.6610958904109587</v>
      </c>
      <c r="S2700" s="76">
        <f t="shared" si="256"/>
        <v>2.82</v>
      </c>
      <c r="T2700" s="38">
        <f>2.82/365*N2700+'Breakdown Log'!$H$28*P2700</f>
        <v>0</v>
      </c>
      <c r="U2700" s="78">
        <f>2.82/365*O2700+'Breakdown Log'!$H$28*Q2700</f>
        <v>0</v>
      </c>
    </row>
    <row r="2701" spans="2:21" ht="14.4" customHeight="1" x14ac:dyDescent="0.4">
      <c r="B2701" s="30">
        <f t="shared" si="257"/>
        <v>2700</v>
      </c>
      <c r="C2701" s="2" t="s">
        <v>12</v>
      </c>
      <c r="D2701" s="2" t="s">
        <v>2231</v>
      </c>
      <c r="E2701" s="2">
        <v>1155</v>
      </c>
      <c r="F2701" s="2" t="s">
        <v>2231</v>
      </c>
      <c r="G2701" s="2">
        <v>3059</v>
      </c>
      <c r="H2701" s="2">
        <v>25</v>
      </c>
      <c r="I2701" s="2" t="s">
        <v>2765</v>
      </c>
      <c r="J2701" s="31">
        <v>43723</v>
      </c>
      <c r="K2701" s="31">
        <v>44347</v>
      </c>
      <c r="L2701" s="31">
        <v>44926</v>
      </c>
      <c r="M2701" s="2">
        <f t="shared" si="252"/>
        <v>580</v>
      </c>
      <c r="N2701" s="2">
        <f>IFERROR(VLOOKUP($G2701,'Breakdown Log'!$B$3:$E$940,2,FALSE),0)</f>
        <v>0</v>
      </c>
      <c r="O2701" s="2">
        <f>IFERROR(VLOOKUP($G2701,'Breakdown Log'!$B$3:$E$940,3,FALSE),0)</f>
        <v>0</v>
      </c>
      <c r="P2701" s="2">
        <f t="shared" si="253"/>
        <v>215</v>
      </c>
      <c r="Q2701" s="2">
        <f t="shared" si="254"/>
        <v>365</v>
      </c>
      <c r="R2701" s="38">
        <f t="shared" si="255"/>
        <v>1.6610958904109587</v>
      </c>
      <c r="S2701" s="76">
        <f t="shared" si="256"/>
        <v>2.82</v>
      </c>
      <c r="T2701" s="38">
        <f>2.82/365*N2701+'Breakdown Log'!$H$28*P2701</f>
        <v>0</v>
      </c>
      <c r="U2701" s="78">
        <f>2.82/365*O2701+'Breakdown Log'!$H$28*Q2701</f>
        <v>0</v>
      </c>
    </row>
    <row r="2702" spans="2:21" ht="14.4" customHeight="1" x14ac:dyDescent="0.4">
      <c r="B2702" s="30">
        <f t="shared" si="257"/>
        <v>2701</v>
      </c>
      <c r="C2702" s="2" t="s">
        <v>12</v>
      </c>
      <c r="D2702" s="2" t="s">
        <v>2231</v>
      </c>
      <c r="E2702" s="2">
        <v>1155</v>
      </c>
      <c r="F2702" s="2" t="s">
        <v>2231</v>
      </c>
      <c r="G2702" s="2">
        <v>3060</v>
      </c>
      <c r="H2702" s="2">
        <v>26</v>
      </c>
      <c r="I2702" s="2" t="s">
        <v>2766</v>
      </c>
      <c r="J2702" s="31">
        <v>43723</v>
      </c>
      <c r="K2702" s="31">
        <v>44347</v>
      </c>
      <c r="L2702" s="31">
        <v>44926</v>
      </c>
      <c r="M2702" s="2">
        <f t="shared" si="252"/>
        <v>580</v>
      </c>
      <c r="N2702" s="2">
        <f>IFERROR(VLOOKUP($G2702,'Breakdown Log'!$B$3:$E$940,2,FALSE),0)</f>
        <v>0</v>
      </c>
      <c r="O2702" s="2">
        <f>IFERROR(VLOOKUP($G2702,'Breakdown Log'!$B$3:$E$940,3,FALSE),0)</f>
        <v>0</v>
      </c>
      <c r="P2702" s="2">
        <f t="shared" si="253"/>
        <v>215</v>
      </c>
      <c r="Q2702" s="2">
        <f t="shared" si="254"/>
        <v>365</v>
      </c>
      <c r="R2702" s="38">
        <f t="shared" si="255"/>
        <v>1.6610958904109587</v>
      </c>
      <c r="S2702" s="76">
        <f t="shared" si="256"/>
        <v>2.82</v>
      </c>
      <c r="T2702" s="38">
        <f>2.82/365*N2702+'Breakdown Log'!$H$28*P2702</f>
        <v>0</v>
      </c>
      <c r="U2702" s="78">
        <f>2.82/365*O2702+'Breakdown Log'!$H$28*Q2702</f>
        <v>0</v>
      </c>
    </row>
    <row r="2703" spans="2:21" ht="14.4" customHeight="1" x14ac:dyDescent="0.4">
      <c r="B2703" s="30">
        <f t="shared" si="257"/>
        <v>2702</v>
      </c>
      <c r="C2703" s="2" t="s">
        <v>12</v>
      </c>
      <c r="D2703" s="2" t="s">
        <v>2231</v>
      </c>
      <c r="E2703" s="2">
        <v>1155</v>
      </c>
      <c r="F2703" s="2" t="s">
        <v>2231</v>
      </c>
      <c r="G2703" s="2">
        <v>3061</v>
      </c>
      <c r="H2703" s="2">
        <v>27</v>
      </c>
      <c r="I2703" s="2" t="s">
        <v>2767</v>
      </c>
      <c r="J2703" s="31">
        <v>43723</v>
      </c>
      <c r="K2703" s="31">
        <v>44347</v>
      </c>
      <c r="L2703" s="31">
        <v>44926</v>
      </c>
      <c r="M2703" s="2">
        <f t="shared" si="252"/>
        <v>580</v>
      </c>
      <c r="N2703" s="2">
        <f>IFERROR(VLOOKUP($G2703,'Breakdown Log'!$B$3:$E$940,2,FALSE),0)</f>
        <v>0</v>
      </c>
      <c r="O2703" s="2">
        <f>IFERROR(VLOOKUP($G2703,'Breakdown Log'!$B$3:$E$940,3,FALSE),0)</f>
        <v>0</v>
      </c>
      <c r="P2703" s="2">
        <f t="shared" si="253"/>
        <v>215</v>
      </c>
      <c r="Q2703" s="2">
        <f t="shared" si="254"/>
        <v>365</v>
      </c>
      <c r="R2703" s="38">
        <f t="shared" si="255"/>
        <v>1.6610958904109587</v>
      </c>
      <c r="S2703" s="76">
        <f t="shared" si="256"/>
        <v>2.82</v>
      </c>
      <c r="T2703" s="38">
        <f>2.82/365*N2703+'Breakdown Log'!$H$28*P2703</f>
        <v>0</v>
      </c>
      <c r="U2703" s="78">
        <f>2.82/365*O2703+'Breakdown Log'!$H$28*Q2703</f>
        <v>0</v>
      </c>
    </row>
    <row r="2704" spans="2:21" ht="14.4" customHeight="1" x14ac:dyDescent="0.4">
      <c r="B2704" s="30">
        <f t="shared" si="257"/>
        <v>2703</v>
      </c>
      <c r="C2704" s="2" t="s">
        <v>12</v>
      </c>
      <c r="D2704" s="2" t="s">
        <v>2231</v>
      </c>
      <c r="E2704" s="2">
        <v>1155</v>
      </c>
      <c r="F2704" s="2" t="s">
        <v>2231</v>
      </c>
      <c r="G2704" s="2">
        <v>3062</v>
      </c>
      <c r="H2704" s="2">
        <v>28</v>
      </c>
      <c r="I2704" s="2" t="s">
        <v>2768</v>
      </c>
      <c r="J2704" s="31">
        <v>43723</v>
      </c>
      <c r="K2704" s="31">
        <v>44347</v>
      </c>
      <c r="L2704" s="31">
        <v>44926</v>
      </c>
      <c r="M2704" s="2">
        <f t="shared" si="252"/>
        <v>580</v>
      </c>
      <c r="N2704" s="2">
        <f>IFERROR(VLOOKUP($G2704,'Breakdown Log'!$B$3:$E$940,2,FALSE),0)</f>
        <v>0</v>
      </c>
      <c r="O2704" s="2">
        <f>IFERROR(VLOOKUP($G2704,'Breakdown Log'!$B$3:$E$940,3,FALSE),0)</f>
        <v>0</v>
      </c>
      <c r="P2704" s="2">
        <f t="shared" si="253"/>
        <v>215</v>
      </c>
      <c r="Q2704" s="2">
        <f t="shared" si="254"/>
        <v>365</v>
      </c>
      <c r="R2704" s="38">
        <f t="shared" si="255"/>
        <v>1.6610958904109587</v>
      </c>
      <c r="S2704" s="76">
        <f t="shared" si="256"/>
        <v>2.82</v>
      </c>
      <c r="T2704" s="38">
        <f>2.82/365*N2704+'Breakdown Log'!$H$28*P2704</f>
        <v>0</v>
      </c>
      <c r="U2704" s="78">
        <f>2.82/365*O2704+'Breakdown Log'!$H$28*Q2704</f>
        <v>0</v>
      </c>
    </row>
    <row r="2705" spans="2:21" ht="14.4" customHeight="1" x14ac:dyDescent="0.4">
      <c r="B2705" s="30">
        <f t="shared" si="257"/>
        <v>2704</v>
      </c>
      <c r="C2705" s="2" t="s">
        <v>12</v>
      </c>
      <c r="D2705" s="2" t="s">
        <v>2231</v>
      </c>
      <c r="E2705" s="2">
        <v>1155</v>
      </c>
      <c r="F2705" s="2" t="s">
        <v>2231</v>
      </c>
      <c r="G2705" s="2">
        <v>3063</v>
      </c>
      <c r="H2705" s="2">
        <v>29</v>
      </c>
      <c r="I2705" s="2" t="s">
        <v>2769</v>
      </c>
      <c r="J2705" s="31">
        <v>43723</v>
      </c>
      <c r="K2705" s="31">
        <v>44347</v>
      </c>
      <c r="L2705" s="31">
        <v>44926</v>
      </c>
      <c r="M2705" s="2">
        <f t="shared" si="252"/>
        <v>580</v>
      </c>
      <c r="N2705" s="2">
        <f>IFERROR(VLOOKUP($G2705,'Breakdown Log'!$B$3:$E$940,2,FALSE),0)</f>
        <v>0</v>
      </c>
      <c r="O2705" s="2">
        <f>IFERROR(VLOOKUP($G2705,'Breakdown Log'!$B$3:$E$940,3,FALSE),0)</f>
        <v>0</v>
      </c>
      <c r="P2705" s="2">
        <f t="shared" si="253"/>
        <v>215</v>
      </c>
      <c r="Q2705" s="2">
        <f t="shared" si="254"/>
        <v>365</v>
      </c>
      <c r="R2705" s="38">
        <f t="shared" si="255"/>
        <v>1.6610958904109587</v>
      </c>
      <c r="S2705" s="76">
        <f t="shared" si="256"/>
        <v>2.82</v>
      </c>
      <c r="T2705" s="38">
        <f>2.82/365*N2705+'Breakdown Log'!$H$28*P2705</f>
        <v>0</v>
      </c>
      <c r="U2705" s="78">
        <f>2.82/365*O2705+'Breakdown Log'!$H$28*Q2705</f>
        <v>0</v>
      </c>
    </row>
    <row r="2706" spans="2:21" ht="14.4" customHeight="1" x14ac:dyDescent="0.4">
      <c r="B2706" s="30">
        <f t="shared" si="257"/>
        <v>2705</v>
      </c>
      <c r="C2706" s="2" t="s">
        <v>12</v>
      </c>
      <c r="D2706" s="2" t="s">
        <v>2231</v>
      </c>
      <c r="E2706" s="2">
        <v>1155</v>
      </c>
      <c r="F2706" s="2" t="s">
        <v>2231</v>
      </c>
      <c r="G2706" s="2">
        <v>3064</v>
      </c>
      <c r="H2706" s="2">
        <v>30</v>
      </c>
      <c r="I2706" s="2" t="s">
        <v>2738</v>
      </c>
      <c r="J2706" s="31">
        <v>43630</v>
      </c>
      <c r="K2706" s="31">
        <v>44347</v>
      </c>
      <c r="L2706" s="31">
        <v>44926</v>
      </c>
      <c r="M2706" s="2">
        <f t="shared" si="252"/>
        <v>580</v>
      </c>
      <c r="N2706" s="2">
        <f>IFERROR(VLOOKUP($G2706,'Breakdown Log'!$B$3:$E$940,2,FALSE),0)</f>
        <v>0</v>
      </c>
      <c r="O2706" s="2">
        <f>IFERROR(VLOOKUP($G2706,'Breakdown Log'!$B$3:$E$940,3,FALSE),0)</f>
        <v>0</v>
      </c>
      <c r="P2706" s="2">
        <f t="shared" si="253"/>
        <v>215</v>
      </c>
      <c r="Q2706" s="2">
        <f t="shared" si="254"/>
        <v>365</v>
      </c>
      <c r="R2706" s="38">
        <f t="shared" si="255"/>
        <v>1.6610958904109587</v>
      </c>
      <c r="S2706" s="76">
        <f t="shared" si="256"/>
        <v>2.82</v>
      </c>
      <c r="T2706" s="38">
        <f>2.82/365*N2706+'Breakdown Log'!$H$28*P2706</f>
        <v>0</v>
      </c>
      <c r="U2706" s="78">
        <f>2.82/365*O2706+'Breakdown Log'!$H$28*Q2706</f>
        <v>0</v>
      </c>
    </row>
    <row r="2707" spans="2:21" ht="14.4" customHeight="1" x14ac:dyDescent="0.4">
      <c r="B2707" s="30">
        <f t="shared" si="257"/>
        <v>2706</v>
      </c>
      <c r="C2707" s="2" t="s">
        <v>12</v>
      </c>
      <c r="D2707" s="2" t="s">
        <v>2231</v>
      </c>
      <c r="E2707" s="2">
        <v>1155</v>
      </c>
      <c r="F2707" s="2" t="s">
        <v>2231</v>
      </c>
      <c r="G2707" s="2">
        <v>3065</v>
      </c>
      <c r="H2707" s="2">
        <v>31</v>
      </c>
      <c r="I2707" s="2" t="s">
        <v>2739</v>
      </c>
      <c r="J2707" s="31">
        <v>43630</v>
      </c>
      <c r="K2707" s="31">
        <v>44347</v>
      </c>
      <c r="L2707" s="31">
        <v>44926</v>
      </c>
      <c r="M2707" s="2">
        <f t="shared" si="252"/>
        <v>580</v>
      </c>
      <c r="N2707" s="2">
        <f>IFERROR(VLOOKUP($G2707,'Breakdown Log'!$B$3:$E$940,2,FALSE),0)</f>
        <v>0</v>
      </c>
      <c r="O2707" s="2">
        <f>IFERROR(VLOOKUP($G2707,'Breakdown Log'!$B$3:$E$940,3,FALSE),0)</f>
        <v>0</v>
      </c>
      <c r="P2707" s="2">
        <f t="shared" si="253"/>
        <v>215</v>
      </c>
      <c r="Q2707" s="2">
        <f t="shared" si="254"/>
        <v>365</v>
      </c>
      <c r="R2707" s="38">
        <f t="shared" si="255"/>
        <v>1.6610958904109587</v>
      </c>
      <c r="S2707" s="76">
        <f t="shared" si="256"/>
        <v>2.82</v>
      </c>
      <c r="T2707" s="38">
        <f>2.82/365*N2707+'Breakdown Log'!$H$28*P2707</f>
        <v>0</v>
      </c>
      <c r="U2707" s="78">
        <f>2.82/365*O2707+'Breakdown Log'!$H$28*Q2707</f>
        <v>0</v>
      </c>
    </row>
    <row r="2708" spans="2:21" ht="14.4" customHeight="1" x14ac:dyDescent="0.4">
      <c r="B2708" s="30">
        <f t="shared" si="257"/>
        <v>2707</v>
      </c>
      <c r="C2708" s="2" t="s">
        <v>493</v>
      </c>
      <c r="D2708" s="2" t="s">
        <v>2147</v>
      </c>
      <c r="E2708" s="2">
        <v>1143</v>
      </c>
      <c r="F2708" s="2" t="s">
        <v>2148</v>
      </c>
      <c r="G2708" s="2">
        <v>3066</v>
      </c>
      <c r="H2708" s="2">
        <v>18</v>
      </c>
      <c r="I2708" s="2" t="s">
        <v>2262</v>
      </c>
      <c r="J2708" s="31">
        <v>43350</v>
      </c>
      <c r="K2708" s="31">
        <v>44347</v>
      </c>
      <c r="L2708" s="31">
        <v>44926</v>
      </c>
      <c r="M2708" s="2">
        <f t="shared" si="252"/>
        <v>580</v>
      </c>
      <c r="N2708" s="2">
        <f>IFERROR(VLOOKUP($G2708,'Breakdown Log'!$B$3:$E$940,2,FALSE),0)</f>
        <v>0</v>
      </c>
      <c r="O2708" s="2">
        <f>IFERROR(VLOOKUP($G2708,'Breakdown Log'!$B$3:$E$940,3,FALSE),0)</f>
        <v>0</v>
      </c>
      <c r="P2708" s="2">
        <f t="shared" si="253"/>
        <v>215</v>
      </c>
      <c r="Q2708" s="2">
        <f t="shared" si="254"/>
        <v>365</v>
      </c>
      <c r="R2708" s="38">
        <f t="shared" si="255"/>
        <v>1.6610958904109587</v>
      </c>
      <c r="S2708" s="76">
        <f t="shared" si="256"/>
        <v>2.82</v>
      </c>
      <c r="T2708" s="38">
        <f>2.82/365*N2708+'Breakdown Log'!$H$28*P2708</f>
        <v>0</v>
      </c>
      <c r="U2708" s="78">
        <f>2.82/365*O2708+'Breakdown Log'!$H$28*Q2708</f>
        <v>0</v>
      </c>
    </row>
    <row r="2709" spans="2:21" ht="14.4" customHeight="1" x14ac:dyDescent="0.4">
      <c r="B2709" s="30">
        <f t="shared" si="257"/>
        <v>2708</v>
      </c>
      <c r="C2709" s="2" t="s">
        <v>493</v>
      </c>
      <c r="D2709" s="2" t="s">
        <v>2147</v>
      </c>
      <c r="E2709" s="2">
        <v>1143</v>
      </c>
      <c r="F2709" s="2" t="s">
        <v>2148</v>
      </c>
      <c r="G2709" s="2">
        <v>3067</v>
      </c>
      <c r="H2709" s="2">
        <v>19</v>
      </c>
      <c r="I2709" s="2" t="s">
        <v>2263</v>
      </c>
      <c r="J2709" s="31">
        <v>43419</v>
      </c>
      <c r="K2709" s="31">
        <v>44347</v>
      </c>
      <c r="L2709" s="31">
        <v>44926</v>
      </c>
      <c r="M2709" s="2">
        <f t="shared" si="252"/>
        <v>580</v>
      </c>
      <c r="N2709" s="2">
        <f>IFERROR(VLOOKUP($G2709,'Breakdown Log'!$B$3:$E$940,2,FALSE),0)</f>
        <v>0</v>
      </c>
      <c r="O2709" s="2">
        <f>IFERROR(VLOOKUP($G2709,'Breakdown Log'!$B$3:$E$940,3,FALSE),0)</f>
        <v>0</v>
      </c>
      <c r="P2709" s="2">
        <f t="shared" si="253"/>
        <v>215</v>
      </c>
      <c r="Q2709" s="2">
        <f t="shared" si="254"/>
        <v>365</v>
      </c>
      <c r="R2709" s="38">
        <f t="shared" si="255"/>
        <v>1.6610958904109587</v>
      </c>
      <c r="S2709" s="76">
        <f t="shared" si="256"/>
        <v>2.82</v>
      </c>
      <c r="T2709" s="38">
        <f>2.82/365*N2709+'Breakdown Log'!$H$28*P2709</f>
        <v>0</v>
      </c>
      <c r="U2709" s="78">
        <f>2.82/365*O2709+'Breakdown Log'!$H$28*Q2709</f>
        <v>0</v>
      </c>
    </row>
    <row r="2710" spans="2:21" ht="14.4" customHeight="1" x14ac:dyDescent="0.4">
      <c r="B2710" s="30">
        <f t="shared" si="257"/>
        <v>2709</v>
      </c>
      <c r="C2710" s="2" t="s">
        <v>493</v>
      </c>
      <c r="D2710" s="2" t="s">
        <v>2147</v>
      </c>
      <c r="E2710" s="2">
        <v>1143</v>
      </c>
      <c r="F2710" s="2" t="s">
        <v>2148</v>
      </c>
      <c r="G2710" s="2">
        <v>3068</v>
      </c>
      <c r="H2710" s="2">
        <v>20</v>
      </c>
      <c r="I2710" s="2" t="s">
        <v>2264</v>
      </c>
      <c r="J2710" s="31">
        <v>43419</v>
      </c>
      <c r="K2710" s="31">
        <v>44347</v>
      </c>
      <c r="L2710" s="31">
        <v>44926</v>
      </c>
      <c r="M2710" s="2">
        <f t="shared" si="252"/>
        <v>580</v>
      </c>
      <c r="N2710" s="2">
        <f>IFERROR(VLOOKUP($G2710,'Breakdown Log'!$B$3:$E$940,2,FALSE),0)</f>
        <v>0</v>
      </c>
      <c r="O2710" s="2">
        <f>IFERROR(VLOOKUP($G2710,'Breakdown Log'!$B$3:$E$940,3,FALSE),0)</f>
        <v>0</v>
      </c>
      <c r="P2710" s="2">
        <f t="shared" si="253"/>
        <v>215</v>
      </c>
      <c r="Q2710" s="2">
        <f t="shared" si="254"/>
        <v>365</v>
      </c>
      <c r="R2710" s="38">
        <f t="shared" si="255"/>
        <v>1.6610958904109587</v>
      </c>
      <c r="S2710" s="76">
        <f t="shared" si="256"/>
        <v>2.82</v>
      </c>
      <c r="T2710" s="38">
        <f>2.82/365*N2710+'Breakdown Log'!$H$28*P2710</f>
        <v>0</v>
      </c>
      <c r="U2710" s="78">
        <f>2.82/365*O2710+'Breakdown Log'!$H$28*Q2710</f>
        <v>0</v>
      </c>
    </row>
    <row r="2711" spans="2:21" ht="14.4" customHeight="1" x14ac:dyDescent="0.4">
      <c r="B2711" s="30">
        <f t="shared" si="257"/>
        <v>2710</v>
      </c>
      <c r="C2711" s="2" t="s">
        <v>12</v>
      </c>
      <c r="D2711" s="2" t="s">
        <v>2195</v>
      </c>
      <c r="E2711" s="2">
        <v>59</v>
      </c>
      <c r="F2711" s="2" t="s">
        <v>2195</v>
      </c>
      <c r="G2711" s="2">
        <v>3069</v>
      </c>
      <c r="H2711" s="2">
        <v>31</v>
      </c>
      <c r="I2711" s="2" t="s">
        <v>2265</v>
      </c>
      <c r="J2711" s="31">
        <v>44203</v>
      </c>
      <c r="K2711" s="31">
        <v>44347</v>
      </c>
      <c r="L2711" s="31">
        <v>44926</v>
      </c>
      <c r="M2711" s="2">
        <f t="shared" si="252"/>
        <v>580</v>
      </c>
      <c r="N2711" s="2">
        <f>IFERROR(VLOOKUP($G2711,'Breakdown Log'!$B$3:$E$940,2,FALSE),0)</f>
        <v>0</v>
      </c>
      <c r="O2711" s="2">
        <f>IFERROR(VLOOKUP($G2711,'Breakdown Log'!$B$3:$E$940,3,FALSE),0)</f>
        <v>0</v>
      </c>
      <c r="P2711" s="2">
        <f t="shared" si="253"/>
        <v>215</v>
      </c>
      <c r="Q2711" s="2">
        <f t="shared" si="254"/>
        <v>365</v>
      </c>
      <c r="R2711" s="38">
        <f t="shared" si="255"/>
        <v>1.6610958904109587</v>
      </c>
      <c r="S2711" s="76">
        <f t="shared" si="256"/>
        <v>2.82</v>
      </c>
      <c r="T2711" s="38">
        <f>2.82/365*N2711+'Breakdown Log'!$H$28*P2711</f>
        <v>0</v>
      </c>
      <c r="U2711" s="78">
        <f>2.82/365*O2711+'Breakdown Log'!$H$28*Q2711</f>
        <v>0</v>
      </c>
    </row>
    <row r="2712" spans="2:21" ht="14.4" customHeight="1" x14ac:dyDescent="0.4">
      <c r="B2712" s="30">
        <f t="shared" si="257"/>
        <v>2711</v>
      </c>
      <c r="C2712" s="2" t="s">
        <v>12</v>
      </c>
      <c r="D2712" s="2" t="s">
        <v>2195</v>
      </c>
      <c r="E2712" s="2">
        <v>59</v>
      </c>
      <c r="F2712" s="2" t="s">
        <v>2195</v>
      </c>
      <c r="G2712" s="2">
        <v>3070</v>
      </c>
      <c r="H2712" s="2">
        <v>32</v>
      </c>
      <c r="I2712" s="2" t="s">
        <v>2749</v>
      </c>
      <c r="J2712" s="31">
        <v>44203</v>
      </c>
      <c r="K2712" s="31">
        <v>44347</v>
      </c>
      <c r="L2712" s="31">
        <v>44926</v>
      </c>
      <c r="M2712" s="2">
        <f t="shared" si="252"/>
        <v>580</v>
      </c>
      <c r="N2712" s="2">
        <f>IFERROR(VLOOKUP($G2712,'Breakdown Log'!$B$3:$E$940,2,FALSE),0)</f>
        <v>0</v>
      </c>
      <c r="O2712" s="2">
        <f>IFERROR(VLOOKUP($G2712,'Breakdown Log'!$B$3:$E$940,3,FALSE),0)</f>
        <v>0</v>
      </c>
      <c r="P2712" s="2">
        <f t="shared" si="253"/>
        <v>215</v>
      </c>
      <c r="Q2712" s="2">
        <f t="shared" si="254"/>
        <v>365</v>
      </c>
      <c r="R2712" s="38">
        <f t="shared" si="255"/>
        <v>1.6610958904109587</v>
      </c>
      <c r="S2712" s="76">
        <f t="shared" si="256"/>
        <v>2.82</v>
      </c>
      <c r="T2712" s="38">
        <f>2.82/365*N2712+'Breakdown Log'!$H$28*P2712</f>
        <v>0</v>
      </c>
      <c r="U2712" s="78">
        <f>2.82/365*O2712+'Breakdown Log'!$H$28*Q2712</f>
        <v>0</v>
      </c>
    </row>
    <row r="2713" spans="2:21" ht="14.4" customHeight="1" x14ac:dyDescent="0.4">
      <c r="B2713" s="30">
        <f t="shared" si="257"/>
        <v>2712</v>
      </c>
      <c r="C2713" s="2" t="s">
        <v>12</v>
      </c>
      <c r="D2713" s="2" t="s">
        <v>2195</v>
      </c>
      <c r="E2713" s="2">
        <v>59</v>
      </c>
      <c r="F2713" s="2" t="s">
        <v>2195</v>
      </c>
      <c r="G2713" s="2">
        <v>3071</v>
      </c>
      <c r="H2713" s="2">
        <v>33</v>
      </c>
      <c r="I2713" s="2" t="s">
        <v>2266</v>
      </c>
      <c r="J2713" s="31">
        <v>43425</v>
      </c>
      <c r="K2713" s="31">
        <v>44347</v>
      </c>
      <c r="L2713" s="31">
        <v>44926</v>
      </c>
      <c r="M2713" s="2">
        <f t="shared" si="252"/>
        <v>580</v>
      </c>
      <c r="N2713" s="2">
        <f>IFERROR(VLOOKUP($G2713,'Breakdown Log'!$B$3:$E$940,2,FALSE),0)</f>
        <v>0</v>
      </c>
      <c r="O2713" s="2">
        <f>IFERROR(VLOOKUP($G2713,'Breakdown Log'!$B$3:$E$940,3,FALSE),0)</f>
        <v>0</v>
      </c>
      <c r="P2713" s="2">
        <f t="shared" si="253"/>
        <v>215</v>
      </c>
      <c r="Q2713" s="2">
        <f t="shared" si="254"/>
        <v>365</v>
      </c>
      <c r="R2713" s="38">
        <f t="shared" si="255"/>
        <v>1.6610958904109587</v>
      </c>
      <c r="S2713" s="76">
        <f t="shared" si="256"/>
        <v>2.82</v>
      </c>
      <c r="T2713" s="38">
        <f>2.82/365*N2713+'Breakdown Log'!$H$28*P2713</f>
        <v>0</v>
      </c>
      <c r="U2713" s="78">
        <f>2.82/365*O2713+'Breakdown Log'!$H$28*Q2713</f>
        <v>0</v>
      </c>
    </row>
    <row r="2714" spans="2:21" ht="14.4" customHeight="1" x14ac:dyDescent="0.4">
      <c r="B2714" s="30">
        <f t="shared" si="257"/>
        <v>2713</v>
      </c>
      <c r="C2714" s="2" t="s">
        <v>12</v>
      </c>
      <c r="D2714" s="2" t="s">
        <v>2195</v>
      </c>
      <c r="E2714" s="2">
        <v>59</v>
      </c>
      <c r="F2714" s="2" t="s">
        <v>2195</v>
      </c>
      <c r="G2714" s="2">
        <v>3072</v>
      </c>
      <c r="H2714" s="2">
        <v>34</v>
      </c>
      <c r="I2714" s="2" t="s">
        <v>1569</v>
      </c>
      <c r="J2714" s="31">
        <v>43427</v>
      </c>
      <c r="K2714" s="31">
        <v>44347</v>
      </c>
      <c r="L2714" s="31">
        <v>44926</v>
      </c>
      <c r="M2714" s="2">
        <f t="shared" si="252"/>
        <v>580</v>
      </c>
      <c r="N2714" s="2">
        <f>IFERROR(VLOOKUP($G2714,'Breakdown Log'!$B$3:$E$940,2,FALSE),0)</f>
        <v>0</v>
      </c>
      <c r="O2714" s="2">
        <f>IFERROR(VLOOKUP($G2714,'Breakdown Log'!$B$3:$E$940,3,FALSE),0)</f>
        <v>3</v>
      </c>
      <c r="P2714" s="2">
        <f t="shared" si="253"/>
        <v>215</v>
      </c>
      <c r="Q2714" s="2">
        <f t="shared" si="254"/>
        <v>362</v>
      </c>
      <c r="R2714" s="38">
        <f t="shared" si="255"/>
        <v>1.6610958904109587</v>
      </c>
      <c r="S2714" s="76">
        <f t="shared" si="256"/>
        <v>2.82</v>
      </c>
      <c r="T2714" s="38">
        <f>2.82/365*N2714+'Breakdown Log'!$H$28*P2714</f>
        <v>0</v>
      </c>
      <c r="U2714" s="78">
        <f>2.82/365*O2714+'Breakdown Log'!$H$28*Q2714</f>
        <v>2.317808219178082E-2</v>
      </c>
    </row>
    <row r="2715" spans="2:21" ht="14.4" customHeight="1" x14ac:dyDescent="0.4">
      <c r="B2715" s="30">
        <f t="shared" si="257"/>
        <v>2714</v>
      </c>
      <c r="C2715" s="2" t="s">
        <v>12</v>
      </c>
      <c r="D2715" s="2" t="s">
        <v>2195</v>
      </c>
      <c r="E2715" s="2">
        <v>59</v>
      </c>
      <c r="F2715" s="2" t="s">
        <v>2195</v>
      </c>
      <c r="G2715" s="2">
        <v>3073</v>
      </c>
      <c r="H2715" s="2">
        <v>35</v>
      </c>
      <c r="I2715" s="2" t="s">
        <v>1011</v>
      </c>
      <c r="J2715" s="31">
        <v>44203</v>
      </c>
      <c r="K2715" s="31">
        <v>44347</v>
      </c>
      <c r="L2715" s="31">
        <v>44926</v>
      </c>
      <c r="M2715" s="2">
        <f t="shared" si="252"/>
        <v>580</v>
      </c>
      <c r="N2715" s="2">
        <f>IFERROR(VLOOKUP($G2715,'Breakdown Log'!$B$3:$E$940,2,FALSE),0)</f>
        <v>0</v>
      </c>
      <c r="O2715" s="2">
        <f>IFERROR(VLOOKUP($G2715,'Breakdown Log'!$B$3:$E$940,3,FALSE),0)</f>
        <v>0</v>
      </c>
      <c r="P2715" s="2">
        <f t="shared" si="253"/>
        <v>215</v>
      </c>
      <c r="Q2715" s="2">
        <f t="shared" si="254"/>
        <v>365</v>
      </c>
      <c r="R2715" s="38">
        <f t="shared" si="255"/>
        <v>1.6610958904109587</v>
      </c>
      <c r="S2715" s="76">
        <f t="shared" si="256"/>
        <v>2.82</v>
      </c>
      <c r="T2715" s="38">
        <f>2.82/365*N2715+'Breakdown Log'!$H$28*P2715</f>
        <v>0</v>
      </c>
      <c r="U2715" s="78">
        <f>2.82/365*O2715+'Breakdown Log'!$H$28*Q2715</f>
        <v>0</v>
      </c>
    </row>
    <row r="2716" spans="2:21" ht="14.4" customHeight="1" x14ac:dyDescent="0.4">
      <c r="B2716" s="30">
        <f t="shared" si="257"/>
        <v>2715</v>
      </c>
      <c r="C2716" s="2" t="s">
        <v>12</v>
      </c>
      <c r="D2716" s="2" t="s">
        <v>2195</v>
      </c>
      <c r="E2716" s="2">
        <v>59</v>
      </c>
      <c r="F2716" s="2" t="s">
        <v>2195</v>
      </c>
      <c r="G2716" s="2">
        <v>3074</v>
      </c>
      <c r="H2716" s="2">
        <v>36</v>
      </c>
      <c r="I2716" s="2" t="s">
        <v>2267</v>
      </c>
      <c r="J2716" s="31">
        <v>43427</v>
      </c>
      <c r="K2716" s="31">
        <v>44347</v>
      </c>
      <c r="L2716" s="31">
        <v>44926</v>
      </c>
      <c r="M2716" s="2">
        <f t="shared" si="252"/>
        <v>580</v>
      </c>
      <c r="N2716" s="2">
        <f>IFERROR(VLOOKUP($G2716,'Breakdown Log'!$B$3:$E$940,2,FALSE),0)</f>
        <v>0</v>
      </c>
      <c r="O2716" s="2">
        <f>IFERROR(VLOOKUP($G2716,'Breakdown Log'!$B$3:$E$940,3,FALSE),0)</f>
        <v>0</v>
      </c>
      <c r="P2716" s="2">
        <f t="shared" si="253"/>
        <v>215</v>
      </c>
      <c r="Q2716" s="2">
        <f t="shared" si="254"/>
        <v>365</v>
      </c>
      <c r="R2716" s="38">
        <f t="shared" si="255"/>
        <v>1.6610958904109587</v>
      </c>
      <c r="S2716" s="76">
        <f t="shared" si="256"/>
        <v>2.82</v>
      </c>
      <c r="T2716" s="38">
        <f>2.82/365*N2716+'Breakdown Log'!$H$28*P2716</f>
        <v>0</v>
      </c>
      <c r="U2716" s="78">
        <f>2.82/365*O2716+'Breakdown Log'!$H$28*Q2716</f>
        <v>0</v>
      </c>
    </row>
    <row r="2717" spans="2:21" ht="14.4" customHeight="1" x14ac:dyDescent="0.4">
      <c r="B2717" s="30">
        <f t="shared" si="257"/>
        <v>2716</v>
      </c>
      <c r="C2717" s="2" t="s">
        <v>12</v>
      </c>
      <c r="D2717" s="2" t="s">
        <v>2231</v>
      </c>
      <c r="E2717" s="2">
        <v>1155</v>
      </c>
      <c r="F2717" s="2" t="s">
        <v>2231</v>
      </c>
      <c r="G2717" s="2">
        <v>3075</v>
      </c>
      <c r="H2717" s="2">
        <v>32</v>
      </c>
      <c r="I2717" s="2" t="s">
        <v>2740</v>
      </c>
      <c r="J2717" s="31">
        <v>43630</v>
      </c>
      <c r="K2717" s="31">
        <v>44347</v>
      </c>
      <c r="L2717" s="31">
        <v>44926</v>
      </c>
      <c r="M2717" s="2">
        <f t="shared" si="252"/>
        <v>580</v>
      </c>
      <c r="N2717" s="2">
        <f>IFERROR(VLOOKUP($G2717,'Breakdown Log'!$B$3:$E$940,2,FALSE),0)</f>
        <v>0</v>
      </c>
      <c r="O2717" s="2">
        <f>IFERROR(VLOOKUP($G2717,'Breakdown Log'!$B$3:$E$940,3,FALSE),0)</f>
        <v>0</v>
      </c>
      <c r="P2717" s="2">
        <f t="shared" si="253"/>
        <v>215</v>
      </c>
      <c r="Q2717" s="2">
        <f t="shared" si="254"/>
        <v>365</v>
      </c>
      <c r="R2717" s="38">
        <f t="shared" si="255"/>
        <v>1.6610958904109587</v>
      </c>
      <c r="S2717" s="76">
        <f t="shared" si="256"/>
        <v>2.82</v>
      </c>
      <c r="T2717" s="38">
        <f>2.82/365*N2717+'Breakdown Log'!$H$28*P2717</f>
        <v>0</v>
      </c>
      <c r="U2717" s="78">
        <f>2.82/365*O2717+'Breakdown Log'!$H$28*Q2717</f>
        <v>0</v>
      </c>
    </row>
    <row r="2718" spans="2:21" ht="14.4" customHeight="1" x14ac:dyDescent="0.4">
      <c r="B2718" s="30">
        <f t="shared" si="257"/>
        <v>2717</v>
      </c>
      <c r="C2718" s="2" t="s">
        <v>12</v>
      </c>
      <c r="D2718" s="2" t="s">
        <v>2231</v>
      </c>
      <c r="E2718" s="2">
        <v>1155</v>
      </c>
      <c r="F2718" s="2" t="s">
        <v>2231</v>
      </c>
      <c r="G2718" s="2">
        <v>3076</v>
      </c>
      <c r="H2718" s="2">
        <v>33</v>
      </c>
      <c r="I2718" s="2" t="s">
        <v>2770</v>
      </c>
      <c r="J2718" s="31">
        <v>43723</v>
      </c>
      <c r="K2718" s="31">
        <v>44347</v>
      </c>
      <c r="L2718" s="31">
        <v>44926</v>
      </c>
      <c r="M2718" s="2">
        <f t="shared" si="252"/>
        <v>580</v>
      </c>
      <c r="N2718" s="2">
        <f>IFERROR(VLOOKUP($G2718,'Breakdown Log'!$B$3:$E$940,2,FALSE),0)</f>
        <v>0</v>
      </c>
      <c r="O2718" s="2">
        <f>IFERROR(VLOOKUP($G2718,'Breakdown Log'!$B$3:$E$940,3,FALSE),0)</f>
        <v>0</v>
      </c>
      <c r="P2718" s="2">
        <f t="shared" si="253"/>
        <v>215</v>
      </c>
      <c r="Q2718" s="2">
        <f t="shared" si="254"/>
        <v>365</v>
      </c>
      <c r="R2718" s="38">
        <f t="shared" si="255"/>
        <v>1.6610958904109587</v>
      </c>
      <c r="S2718" s="76">
        <f t="shared" si="256"/>
        <v>2.82</v>
      </c>
      <c r="T2718" s="38">
        <f>2.82/365*N2718+'Breakdown Log'!$H$28*P2718</f>
        <v>0</v>
      </c>
      <c r="U2718" s="78">
        <f>2.82/365*O2718+'Breakdown Log'!$H$28*Q2718</f>
        <v>0</v>
      </c>
    </row>
    <row r="2719" spans="2:21" ht="14.4" customHeight="1" x14ac:dyDescent="0.4">
      <c r="B2719" s="30">
        <f t="shared" si="257"/>
        <v>2718</v>
      </c>
      <c r="C2719" s="2" t="s">
        <v>12</v>
      </c>
      <c r="D2719" s="2" t="s">
        <v>2231</v>
      </c>
      <c r="E2719" s="2">
        <v>1155</v>
      </c>
      <c r="F2719" s="2" t="s">
        <v>2231</v>
      </c>
      <c r="G2719" s="2">
        <v>3077</v>
      </c>
      <c r="H2719" s="2">
        <v>34</v>
      </c>
      <c r="I2719" s="2" t="s">
        <v>2771</v>
      </c>
      <c r="J2719" s="31">
        <v>43709</v>
      </c>
      <c r="K2719" s="31">
        <v>44347</v>
      </c>
      <c r="L2719" s="31">
        <v>44926</v>
      </c>
      <c r="M2719" s="2">
        <f t="shared" si="252"/>
        <v>580</v>
      </c>
      <c r="N2719" s="2">
        <f>IFERROR(VLOOKUP($G2719,'Breakdown Log'!$B$3:$E$940,2,FALSE),0)</f>
        <v>0</v>
      </c>
      <c r="O2719" s="2">
        <f>IFERROR(VLOOKUP($G2719,'Breakdown Log'!$B$3:$E$940,3,FALSE),0)</f>
        <v>0</v>
      </c>
      <c r="P2719" s="2">
        <f t="shared" si="253"/>
        <v>215</v>
      </c>
      <c r="Q2719" s="2">
        <f t="shared" si="254"/>
        <v>365</v>
      </c>
      <c r="R2719" s="38">
        <f t="shared" si="255"/>
        <v>1.6610958904109587</v>
      </c>
      <c r="S2719" s="76">
        <f t="shared" si="256"/>
        <v>2.82</v>
      </c>
      <c r="T2719" s="38">
        <f>2.82/365*N2719+'Breakdown Log'!$H$28*P2719</f>
        <v>0</v>
      </c>
      <c r="U2719" s="78">
        <f>2.82/365*O2719+'Breakdown Log'!$H$28*Q2719</f>
        <v>0</v>
      </c>
    </row>
    <row r="2720" spans="2:21" ht="14.4" customHeight="1" x14ac:dyDescent="0.4">
      <c r="B2720" s="30">
        <f t="shared" si="257"/>
        <v>2719</v>
      </c>
      <c r="C2720" s="2" t="s">
        <v>12</v>
      </c>
      <c r="D2720" s="2" t="s">
        <v>2231</v>
      </c>
      <c r="E2720" s="2">
        <v>1155</v>
      </c>
      <c r="F2720" s="2" t="s">
        <v>2231</v>
      </c>
      <c r="G2720" s="2">
        <v>3078</v>
      </c>
      <c r="H2720" s="2">
        <v>35</v>
      </c>
      <c r="I2720" s="2" t="s">
        <v>2772</v>
      </c>
      <c r="J2720" s="31">
        <v>43709</v>
      </c>
      <c r="K2720" s="31">
        <v>44347</v>
      </c>
      <c r="L2720" s="31">
        <v>44926</v>
      </c>
      <c r="M2720" s="2">
        <f t="shared" si="252"/>
        <v>580</v>
      </c>
      <c r="N2720" s="2">
        <f>IFERROR(VLOOKUP($G2720,'Breakdown Log'!$B$3:$E$940,2,FALSE),0)</f>
        <v>0</v>
      </c>
      <c r="O2720" s="2">
        <f>IFERROR(VLOOKUP($G2720,'Breakdown Log'!$B$3:$E$940,3,FALSE),0)</f>
        <v>0</v>
      </c>
      <c r="P2720" s="2">
        <f t="shared" si="253"/>
        <v>215</v>
      </c>
      <c r="Q2720" s="2">
        <f t="shared" si="254"/>
        <v>365</v>
      </c>
      <c r="R2720" s="38">
        <f t="shared" si="255"/>
        <v>1.6610958904109587</v>
      </c>
      <c r="S2720" s="76">
        <f t="shared" si="256"/>
        <v>2.82</v>
      </c>
      <c r="T2720" s="38">
        <f>2.82/365*N2720+'Breakdown Log'!$H$28*P2720</f>
        <v>0</v>
      </c>
      <c r="U2720" s="78">
        <f>2.82/365*O2720+'Breakdown Log'!$H$28*Q2720</f>
        <v>0</v>
      </c>
    </row>
    <row r="2721" spans="2:21" ht="14.4" customHeight="1" x14ac:dyDescent="0.4">
      <c r="B2721" s="30">
        <f t="shared" si="257"/>
        <v>2720</v>
      </c>
      <c r="C2721" s="2" t="s">
        <v>287</v>
      </c>
      <c r="D2721" s="2" t="s">
        <v>2096</v>
      </c>
      <c r="E2721" s="2">
        <v>988</v>
      </c>
      <c r="F2721" s="2" t="s">
        <v>2097</v>
      </c>
      <c r="G2721" s="2">
        <v>3079</v>
      </c>
      <c r="H2721" s="2">
        <v>14</v>
      </c>
      <c r="I2721" s="2" t="s">
        <v>2268</v>
      </c>
      <c r="J2721" s="31">
        <v>43628</v>
      </c>
      <c r="K2721" s="31">
        <v>44347</v>
      </c>
      <c r="L2721" s="31">
        <v>44926</v>
      </c>
      <c r="M2721" s="2">
        <f t="shared" si="252"/>
        <v>580</v>
      </c>
      <c r="N2721" s="2">
        <f>IFERROR(VLOOKUP($G2721,'Breakdown Log'!$B$3:$E$940,2,FALSE),0)</f>
        <v>0</v>
      </c>
      <c r="O2721" s="2">
        <f>IFERROR(VLOOKUP($G2721,'Breakdown Log'!$B$3:$E$940,3,FALSE),0)</f>
        <v>0</v>
      </c>
      <c r="P2721" s="2">
        <f t="shared" si="253"/>
        <v>215</v>
      </c>
      <c r="Q2721" s="2">
        <f t="shared" si="254"/>
        <v>365</v>
      </c>
      <c r="R2721" s="38">
        <f t="shared" si="255"/>
        <v>1.6610958904109587</v>
      </c>
      <c r="S2721" s="76">
        <f t="shared" si="256"/>
        <v>2.82</v>
      </c>
      <c r="T2721" s="38">
        <f>2.82/365*N2721+'Breakdown Log'!$H$28*P2721</f>
        <v>0</v>
      </c>
      <c r="U2721" s="78">
        <f>2.82/365*O2721+'Breakdown Log'!$H$28*Q2721</f>
        <v>0</v>
      </c>
    </row>
    <row r="2722" spans="2:21" ht="14.4" customHeight="1" x14ac:dyDescent="0.4">
      <c r="B2722" s="30">
        <f t="shared" si="257"/>
        <v>2721</v>
      </c>
      <c r="C2722" s="2" t="s">
        <v>287</v>
      </c>
      <c r="D2722" s="2" t="s">
        <v>2096</v>
      </c>
      <c r="E2722" s="2">
        <v>988</v>
      </c>
      <c r="F2722" s="2" t="s">
        <v>2097</v>
      </c>
      <c r="G2722" s="2">
        <v>3080</v>
      </c>
      <c r="H2722" s="2">
        <v>15</v>
      </c>
      <c r="I2722" s="2" t="s">
        <v>2269</v>
      </c>
      <c r="J2722" s="31">
        <v>43628</v>
      </c>
      <c r="K2722" s="31">
        <v>44347</v>
      </c>
      <c r="L2722" s="31">
        <v>44926</v>
      </c>
      <c r="M2722" s="2">
        <f t="shared" si="252"/>
        <v>580</v>
      </c>
      <c r="N2722" s="2">
        <f>IFERROR(VLOOKUP($G2722,'Breakdown Log'!$B$3:$E$940,2,FALSE),0)</f>
        <v>0</v>
      </c>
      <c r="O2722" s="2">
        <f>IFERROR(VLOOKUP($G2722,'Breakdown Log'!$B$3:$E$940,3,FALSE),0)</f>
        <v>0</v>
      </c>
      <c r="P2722" s="2">
        <f t="shared" si="253"/>
        <v>215</v>
      </c>
      <c r="Q2722" s="2">
        <f t="shared" si="254"/>
        <v>365</v>
      </c>
      <c r="R2722" s="38">
        <f t="shared" si="255"/>
        <v>1.6610958904109587</v>
      </c>
      <c r="S2722" s="76">
        <f t="shared" si="256"/>
        <v>2.82</v>
      </c>
      <c r="T2722" s="38">
        <f>2.82/365*N2722+'Breakdown Log'!$H$28*P2722</f>
        <v>0</v>
      </c>
      <c r="U2722" s="78">
        <f>2.82/365*O2722+'Breakdown Log'!$H$28*Q2722</f>
        <v>0</v>
      </c>
    </row>
    <row r="2723" spans="2:21" ht="14.4" customHeight="1" x14ac:dyDescent="0.4">
      <c r="B2723" s="30">
        <f t="shared" si="257"/>
        <v>2722</v>
      </c>
      <c r="C2723" s="2" t="s">
        <v>287</v>
      </c>
      <c r="D2723" s="2" t="s">
        <v>2096</v>
      </c>
      <c r="E2723" s="2">
        <v>988</v>
      </c>
      <c r="F2723" s="2" t="s">
        <v>2097</v>
      </c>
      <c r="G2723" s="2">
        <v>3081</v>
      </c>
      <c r="H2723" s="2">
        <v>16</v>
      </c>
      <c r="I2723" s="2" t="s">
        <v>2270</v>
      </c>
      <c r="J2723" s="31">
        <v>43628</v>
      </c>
      <c r="K2723" s="31">
        <v>44347</v>
      </c>
      <c r="L2723" s="31">
        <v>44926</v>
      </c>
      <c r="M2723" s="2">
        <f t="shared" si="252"/>
        <v>580</v>
      </c>
      <c r="N2723" s="2">
        <f>IFERROR(VLOOKUP($G2723,'Breakdown Log'!$B$3:$E$940,2,FALSE),0)</f>
        <v>0</v>
      </c>
      <c r="O2723" s="2">
        <f>IFERROR(VLOOKUP($G2723,'Breakdown Log'!$B$3:$E$940,3,FALSE),0)</f>
        <v>0</v>
      </c>
      <c r="P2723" s="2">
        <f t="shared" si="253"/>
        <v>215</v>
      </c>
      <c r="Q2723" s="2">
        <f t="shared" si="254"/>
        <v>365</v>
      </c>
      <c r="R2723" s="38">
        <f t="shared" si="255"/>
        <v>1.6610958904109587</v>
      </c>
      <c r="S2723" s="76">
        <f t="shared" si="256"/>
        <v>2.82</v>
      </c>
      <c r="T2723" s="38">
        <f>2.82/365*N2723+'Breakdown Log'!$H$28*P2723</f>
        <v>0</v>
      </c>
      <c r="U2723" s="78">
        <f>2.82/365*O2723+'Breakdown Log'!$H$28*Q2723</f>
        <v>0</v>
      </c>
    </row>
    <row r="2724" spans="2:21" ht="14.4" customHeight="1" x14ac:dyDescent="0.4">
      <c r="B2724" s="30">
        <f t="shared" si="257"/>
        <v>2723</v>
      </c>
      <c r="C2724" s="2" t="s">
        <v>287</v>
      </c>
      <c r="D2724" s="2" t="s">
        <v>2096</v>
      </c>
      <c r="E2724" s="2">
        <v>988</v>
      </c>
      <c r="F2724" s="2" t="s">
        <v>2097</v>
      </c>
      <c r="G2724" s="2">
        <v>3082</v>
      </c>
      <c r="H2724" s="2">
        <v>17</v>
      </c>
      <c r="I2724" s="2" t="s">
        <v>2271</v>
      </c>
      <c r="J2724" s="31">
        <v>43628</v>
      </c>
      <c r="K2724" s="31">
        <v>44347</v>
      </c>
      <c r="L2724" s="31">
        <v>44926</v>
      </c>
      <c r="M2724" s="2">
        <f t="shared" si="252"/>
        <v>580</v>
      </c>
      <c r="N2724" s="2">
        <f>IFERROR(VLOOKUP($G2724,'Breakdown Log'!$B$3:$E$940,2,FALSE),0)</f>
        <v>0</v>
      </c>
      <c r="O2724" s="2">
        <f>IFERROR(VLOOKUP($G2724,'Breakdown Log'!$B$3:$E$940,3,FALSE),0)</f>
        <v>0</v>
      </c>
      <c r="P2724" s="2">
        <f t="shared" si="253"/>
        <v>215</v>
      </c>
      <c r="Q2724" s="2">
        <f t="shared" si="254"/>
        <v>365</v>
      </c>
      <c r="R2724" s="38">
        <f t="shared" si="255"/>
        <v>1.6610958904109587</v>
      </c>
      <c r="S2724" s="76">
        <f t="shared" si="256"/>
        <v>2.82</v>
      </c>
      <c r="T2724" s="38">
        <f>2.82/365*N2724+'Breakdown Log'!$H$28*P2724</f>
        <v>0</v>
      </c>
      <c r="U2724" s="78">
        <f>2.82/365*O2724+'Breakdown Log'!$H$28*Q2724</f>
        <v>0</v>
      </c>
    </row>
    <row r="2725" spans="2:21" ht="14.4" customHeight="1" x14ac:dyDescent="0.4">
      <c r="B2725" s="30">
        <f t="shared" si="257"/>
        <v>2724</v>
      </c>
      <c r="C2725" s="2" t="s">
        <v>287</v>
      </c>
      <c r="D2725" s="2" t="s">
        <v>2096</v>
      </c>
      <c r="E2725" s="2">
        <v>988</v>
      </c>
      <c r="F2725" s="2" t="s">
        <v>2097</v>
      </c>
      <c r="G2725" s="2">
        <v>3083</v>
      </c>
      <c r="H2725" s="2">
        <v>18</v>
      </c>
      <c r="I2725" s="2" t="s">
        <v>1284</v>
      </c>
      <c r="J2725" s="31">
        <v>43454</v>
      </c>
      <c r="K2725" s="31">
        <v>44347</v>
      </c>
      <c r="L2725" s="31">
        <v>44926</v>
      </c>
      <c r="M2725" s="2">
        <f t="shared" si="252"/>
        <v>580</v>
      </c>
      <c r="N2725" s="2">
        <f>IFERROR(VLOOKUP($G2725,'Breakdown Log'!$B$3:$E$940,2,FALSE),0)</f>
        <v>0</v>
      </c>
      <c r="O2725" s="2">
        <f>IFERROR(VLOOKUP($G2725,'Breakdown Log'!$B$3:$E$940,3,FALSE),0)</f>
        <v>0</v>
      </c>
      <c r="P2725" s="2">
        <f t="shared" si="253"/>
        <v>215</v>
      </c>
      <c r="Q2725" s="2">
        <f t="shared" si="254"/>
        <v>365</v>
      </c>
      <c r="R2725" s="38">
        <f t="shared" si="255"/>
        <v>1.6610958904109587</v>
      </c>
      <c r="S2725" s="76">
        <f t="shared" si="256"/>
        <v>2.82</v>
      </c>
      <c r="T2725" s="38">
        <f>2.82/365*N2725+'Breakdown Log'!$H$28*P2725</f>
        <v>0</v>
      </c>
      <c r="U2725" s="78">
        <f>2.82/365*O2725+'Breakdown Log'!$H$28*Q2725</f>
        <v>0</v>
      </c>
    </row>
    <row r="2726" spans="2:21" ht="14.4" customHeight="1" x14ac:dyDescent="0.4">
      <c r="B2726" s="30">
        <f t="shared" si="257"/>
        <v>2725</v>
      </c>
      <c r="C2726" s="2" t="s">
        <v>462</v>
      </c>
      <c r="D2726" s="2" t="s">
        <v>462</v>
      </c>
      <c r="E2726" s="2">
        <v>1120</v>
      </c>
      <c r="F2726" s="2" t="s">
        <v>1859</v>
      </c>
      <c r="G2726" s="2">
        <v>3084</v>
      </c>
      <c r="H2726" s="2">
        <v>11</v>
      </c>
      <c r="I2726" s="2" t="s">
        <v>2272</v>
      </c>
      <c r="J2726" s="31">
        <v>43534</v>
      </c>
      <c r="K2726" s="31">
        <v>44347</v>
      </c>
      <c r="L2726" s="31">
        <v>44926</v>
      </c>
      <c r="M2726" s="2">
        <f t="shared" si="252"/>
        <v>580</v>
      </c>
      <c r="N2726" s="2">
        <f>IFERROR(VLOOKUP($G2726,'Breakdown Log'!$B$3:$E$940,2,FALSE),0)</f>
        <v>0</v>
      </c>
      <c r="O2726" s="2">
        <f>IFERROR(VLOOKUP($G2726,'Breakdown Log'!$B$3:$E$940,3,FALSE),0)</f>
        <v>0</v>
      </c>
      <c r="P2726" s="2">
        <f t="shared" si="253"/>
        <v>215</v>
      </c>
      <c r="Q2726" s="2">
        <f t="shared" si="254"/>
        <v>365</v>
      </c>
      <c r="R2726" s="38">
        <f t="shared" si="255"/>
        <v>1.6610958904109587</v>
      </c>
      <c r="S2726" s="76">
        <f t="shared" si="256"/>
        <v>2.82</v>
      </c>
      <c r="T2726" s="38">
        <f>2.82/365*N2726+'Breakdown Log'!$H$28*P2726</f>
        <v>0</v>
      </c>
      <c r="U2726" s="78">
        <f>2.82/365*O2726+'Breakdown Log'!$H$28*Q2726</f>
        <v>0</v>
      </c>
    </row>
    <row r="2727" spans="2:21" ht="14.4" customHeight="1" x14ac:dyDescent="0.4">
      <c r="B2727" s="30">
        <f t="shared" si="257"/>
        <v>2726</v>
      </c>
      <c r="C2727" s="2" t="s">
        <v>462</v>
      </c>
      <c r="D2727" s="2" t="s">
        <v>462</v>
      </c>
      <c r="E2727" s="2">
        <v>1120</v>
      </c>
      <c r="F2727" s="2" t="s">
        <v>1859</v>
      </c>
      <c r="G2727" s="2">
        <v>3085</v>
      </c>
      <c r="H2727" s="2">
        <v>12</v>
      </c>
      <c r="I2727" s="2" t="s">
        <v>2273</v>
      </c>
      <c r="J2727" s="31">
        <v>43534</v>
      </c>
      <c r="K2727" s="31">
        <v>44347</v>
      </c>
      <c r="L2727" s="31">
        <v>44926</v>
      </c>
      <c r="M2727" s="2">
        <f t="shared" si="252"/>
        <v>580</v>
      </c>
      <c r="N2727" s="2">
        <f>IFERROR(VLOOKUP($G2727,'Breakdown Log'!$B$3:$E$940,2,FALSE),0)</f>
        <v>0</v>
      </c>
      <c r="O2727" s="2">
        <f>IFERROR(VLOOKUP($G2727,'Breakdown Log'!$B$3:$E$940,3,FALSE),0)</f>
        <v>0</v>
      </c>
      <c r="P2727" s="2">
        <f t="shared" si="253"/>
        <v>215</v>
      </c>
      <c r="Q2727" s="2">
        <f t="shared" si="254"/>
        <v>365</v>
      </c>
      <c r="R2727" s="38">
        <f t="shared" si="255"/>
        <v>1.6610958904109587</v>
      </c>
      <c r="S2727" s="76">
        <f t="shared" si="256"/>
        <v>2.82</v>
      </c>
      <c r="T2727" s="38">
        <f>2.82/365*N2727+'Breakdown Log'!$H$28*P2727</f>
        <v>0</v>
      </c>
      <c r="U2727" s="78">
        <f>2.82/365*O2727+'Breakdown Log'!$H$28*Q2727</f>
        <v>0</v>
      </c>
    </row>
    <row r="2728" spans="2:21" ht="14.4" customHeight="1" x14ac:dyDescent="0.4">
      <c r="B2728" s="30">
        <f t="shared" si="257"/>
        <v>2727</v>
      </c>
      <c r="C2728" s="2" t="s">
        <v>462</v>
      </c>
      <c r="D2728" s="2" t="s">
        <v>462</v>
      </c>
      <c r="E2728" s="2">
        <v>1120</v>
      </c>
      <c r="F2728" s="2" t="s">
        <v>1859</v>
      </c>
      <c r="G2728" s="2">
        <v>3086</v>
      </c>
      <c r="H2728" s="2">
        <v>13</v>
      </c>
      <c r="I2728" s="2" t="s">
        <v>561</v>
      </c>
      <c r="J2728" s="31">
        <v>43534</v>
      </c>
      <c r="K2728" s="31">
        <v>44347</v>
      </c>
      <c r="L2728" s="31">
        <v>44926</v>
      </c>
      <c r="M2728" s="2">
        <f t="shared" si="252"/>
        <v>580</v>
      </c>
      <c r="N2728" s="2">
        <f>IFERROR(VLOOKUP($G2728,'Breakdown Log'!$B$3:$E$940,2,FALSE),0)</f>
        <v>0</v>
      </c>
      <c r="O2728" s="2">
        <f>IFERROR(VLOOKUP($G2728,'Breakdown Log'!$B$3:$E$940,3,FALSE),0)</f>
        <v>0</v>
      </c>
      <c r="P2728" s="2">
        <f t="shared" si="253"/>
        <v>215</v>
      </c>
      <c r="Q2728" s="2">
        <f t="shared" si="254"/>
        <v>365</v>
      </c>
      <c r="R2728" s="38">
        <f t="shared" si="255"/>
        <v>1.6610958904109587</v>
      </c>
      <c r="S2728" s="76">
        <f t="shared" si="256"/>
        <v>2.82</v>
      </c>
      <c r="T2728" s="38">
        <f>2.82/365*N2728+'Breakdown Log'!$H$28*P2728</f>
        <v>0</v>
      </c>
      <c r="U2728" s="78">
        <f>2.82/365*O2728+'Breakdown Log'!$H$28*Q2728</f>
        <v>0</v>
      </c>
    </row>
    <row r="2729" spans="2:21" ht="14.4" customHeight="1" x14ac:dyDescent="0.4">
      <c r="B2729" s="30">
        <f t="shared" si="257"/>
        <v>2728</v>
      </c>
      <c r="C2729" s="2" t="s">
        <v>462</v>
      </c>
      <c r="D2729" s="2" t="s">
        <v>462</v>
      </c>
      <c r="E2729" s="2">
        <v>1119</v>
      </c>
      <c r="F2729" s="2" t="s">
        <v>1867</v>
      </c>
      <c r="G2729" s="2">
        <v>3087</v>
      </c>
      <c r="H2729" s="2">
        <v>21</v>
      </c>
      <c r="I2729" s="2" t="s">
        <v>2274</v>
      </c>
      <c r="J2729" s="31">
        <v>43409</v>
      </c>
      <c r="K2729" s="31">
        <v>44347</v>
      </c>
      <c r="L2729" s="31">
        <v>44926</v>
      </c>
      <c r="M2729" s="2">
        <f t="shared" si="252"/>
        <v>580</v>
      </c>
      <c r="N2729" s="2">
        <f>IFERROR(VLOOKUP($G2729,'Breakdown Log'!$B$3:$E$940,2,FALSE),0)</f>
        <v>0</v>
      </c>
      <c r="O2729" s="2">
        <f>IFERROR(VLOOKUP($G2729,'Breakdown Log'!$B$3:$E$940,3,FALSE),0)</f>
        <v>0</v>
      </c>
      <c r="P2729" s="2">
        <f t="shared" si="253"/>
        <v>215</v>
      </c>
      <c r="Q2729" s="2">
        <f t="shared" si="254"/>
        <v>365</v>
      </c>
      <c r="R2729" s="38">
        <f t="shared" si="255"/>
        <v>1.6610958904109587</v>
      </c>
      <c r="S2729" s="76">
        <f t="shared" si="256"/>
        <v>2.82</v>
      </c>
      <c r="T2729" s="38">
        <f>2.82/365*N2729+'Breakdown Log'!$H$28*P2729</f>
        <v>0</v>
      </c>
      <c r="U2729" s="78">
        <f>2.82/365*O2729+'Breakdown Log'!$H$28*Q2729</f>
        <v>0</v>
      </c>
    </row>
    <row r="2730" spans="2:21" ht="14.4" customHeight="1" x14ac:dyDescent="0.4">
      <c r="B2730" s="30">
        <f t="shared" si="257"/>
        <v>2729</v>
      </c>
      <c r="C2730" s="2" t="s">
        <v>462</v>
      </c>
      <c r="D2730" s="2" t="s">
        <v>462</v>
      </c>
      <c r="E2730" s="2">
        <v>1119</v>
      </c>
      <c r="F2730" s="2" t="s">
        <v>1867</v>
      </c>
      <c r="G2730" s="2">
        <v>3088</v>
      </c>
      <c r="H2730" s="2">
        <v>22</v>
      </c>
      <c r="I2730" s="2" t="s">
        <v>2275</v>
      </c>
      <c r="J2730" s="31">
        <v>43409</v>
      </c>
      <c r="K2730" s="31">
        <v>44347</v>
      </c>
      <c r="L2730" s="31">
        <v>44926</v>
      </c>
      <c r="M2730" s="2">
        <f t="shared" si="252"/>
        <v>580</v>
      </c>
      <c r="N2730" s="2">
        <f>IFERROR(VLOOKUP($G2730,'Breakdown Log'!$B$3:$E$940,2,FALSE),0)</f>
        <v>0</v>
      </c>
      <c r="O2730" s="2">
        <f>IFERROR(VLOOKUP($G2730,'Breakdown Log'!$B$3:$E$940,3,FALSE),0)</f>
        <v>0</v>
      </c>
      <c r="P2730" s="2">
        <f t="shared" si="253"/>
        <v>215</v>
      </c>
      <c r="Q2730" s="2">
        <f t="shared" si="254"/>
        <v>365</v>
      </c>
      <c r="R2730" s="38">
        <f t="shared" si="255"/>
        <v>1.6610958904109587</v>
      </c>
      <c r="S2730" s="76">
        <f t="shared" si="256"/>
        <v>2.82</v>
      </c>
      <c r="T2730" s="38">
        <f>2.82/365*N2730+'Breakdown Log'!$H$28*P2730</f>
        <v>0</v>
      </c>
      <c r="U2730" s="78">
        <f>2.82/365*O2730+'Breakdown Log'!$H$28*Q2730</f>
        <v>0</v>
      </c>
    </row>
    <row r="2731" spans="2:21" ht="14.4" customHeight="1" x14ac:dyDescent="0.4">
      <c r="B2731" s="30">
        <f t="shared" si="257"/>
        <v>2730</v>
      </c>
      <c r="C2731" s="2" t="s">
        <v>462</v>
      </c>
      <c r="D2731" s="2" t="s">
        <v>462</v>
      </c>
      <c r="E2731" s="2">
        <v>1119</v>
      </c>
      <c r="F2731" s="2" t="s">
        <v>1867</v>
      </c>
      <c r="G2731" s="2">
        <v>3089</v>
      </c>
      <c r="H2731" s="2">
        <v>23</v>
      </c>
      <c r="I2731" s="2" t="s">
        <v>2276</v>
      </c>
      <c r="J2731" s="31">
        <v>43409</v>
      </c>
      <c r="K2731" s="31">
        <v>44347</v>
      </c>
      <c r="L2731" s="31">
        <v>44926</v>
      </c>
      <c r="M2731" s="2">
        <f t="shared" si="252"/>
        <v>580</v>
      </c>
      <c r="N2731" s="2">
        <f>IFERROR(VLOOKUP($G2731,'Breakdown Log'!$B$3:$E$940,2,FALSE),0)</f>
        <v>0</v>
      </c>
      <c r="O2731" s="2">
        <f>IFERROR(VLOOKUP($G2731,'Breakdown Log'!$B$3:$E$940,3,FALSE),0)</f>
        <v>0</v>
      </c>
      <c r="P2731" s="2">
        <f t="shared" si="253"/>
        <v>215</v>
      </c>
      <c r="Q2731" s="2">
        <f t="shared" si="254"/>
        <v>365</v>
      </c>
      <c r="R2731" s="38">
        <f t="shared" si="255"/>
        <v>1.6610958904109587</v>
      </c>
      <c r="S2731" s="76">
        <f t="shared" si="256"/>
        <v>2.82</v>
      </c>
      <c r="T2731" s="38">
        <f>2.82/365*N2731+'Breakdown Log'!$H$28*P2731</f>
        <v>0</v>
      </c>
      <c r="U2731" s="78">
        <f>2.82/365*O2731+'Breakdown Log'!$H$28*Q2731</f>
        <v>0</v>
      </c>
    </row>
    <row r="2732" spans="2:21" ht="14.4" customHeight="1" x14ac:dyDescent="0.4">
      <c r="B2732" s="30">
        <f t="shared" si="257"/>
        <v>2731</v>
      </c>
      <c r="C2732" s="2" t="s">
        <v>462</v>
      </c>
      <c r="D2732" s="2" t="s">
        <v>462</v>
      </c>
      <c r="E2732" s="2">
        <v>1119</v>
      </c>
      <c r="F2732" s="2" t="s">
        <v>1867</v>
      </c>
      <c r="G2732" s="2">
        <v>3090</v>
      </c>
      <c r="H2732" s="2">
        <v>24</v>
      </c>
      <c r="I2732" s="2" t="s">
        <v>2277</v>
      </c>
      <c r="J2732" s="31">
        <v>43409</v>
      </c>
      <c r="K2732" s="31">
        <v>44347</v>
      </c>
      <c r="L2732" s="31">
        <v>44926</v>
      </c>
      <c r="M2732" s="2">
        <f t="shared" si="252"/>
        <v>580</v>
      </c>
      <c r="N2732" s="2">
        <f>IFERROR(VLOOKUP($G2732,'Breakdown Log'!$B$3:$E$940,2,FALSE),0)</f>
        <v>0</v>
      </c>
      <c r="O2732" s="2">
        <f>IFERROR(VLOOKUP($G2732,'Breakdown Log'!$B$3:$E$940,3,FALSE),0)</f>
        <v>0</v>
      </c>
      <c r="P2732" s="2">
        <f t="shared" si="253"/>
        <v>215</v>
      </c>
      <c r="Q2732" s="2">
        <f t="shared" si="254"/>
        <v>365</v>
      </c>
      <c r="R2732" s="38">
        <f t="shared" si="255"/>
        <v>1.6610958904109587</v>
      </c>
      <c r="S2732" s="76">
        <f t="shared" si="256"/>
        <v>2.82</v>
      </c>
      <c r="T2732" s="38">
        <f>2.82/365*N2732+'Breakdown Log'!$H$28*P2732</f>
        <v>0</v>
      </c>
      <c r="U2732" s="78">
        <f>2.82/365*O2732+'Breakdown Log'!$H$28*Q2732</f>
        <v>0</v>
      </c>
    </row>
    <row r="2733" spans="2:21" ht="14.4" customHeight="1" x14ac:dyDescent="0.4">
      <c r="B2733" s="30">
        <f t="shared" si="257"/>
        <v>2732</v>
      </c>
      <c r="C2733" s="2" t="s">
        <v>462</v>
      </c>
      <c r="D2733" s="2" t="s">
        <v>462</v>
      </c>
      <c r="E2733" s="2">
        <v>1119</v>
      </c>
      <c r="F2733" s="2" t="s">
        <v>1867</v>
      </c>
      <c r="G2733" s="2">
        <v>3091</v>
      </c>
      <c r="H2733" s="2">
        <v>25</v>
      </c>
      <c r="I2733" s="2" t="s">
        <v>2278</v>
      </c>
      <c r="J2733" s="31">
        <v>43409</v>
      </c>
      <c r="K2733" s="31">
        <v>44347</v>
      </c>
      <c r="L2733" s="31">
        <v>44926</v>
      </c>
      <c r="M2733" s="2">
        <f t="shared" si="252"/>
        <v>580</v>
      </c>
      <c r="N2733" s="2">
        <f>IFERROR(VLOOKUP($G2733,'Breakdown Log'!$B$3:$E$940,2,FALSE),0)</f>
        <v>0</v>
      </c>
      <c r="O2733" s="2">
        <f>IFERROR(VLOOKUP($G2733,'Breakdown Log'!$B$3:$E$940,3,FALSE),0)</f>
        <v>0</v>
      </c>
      <c r="P2733" s="2">
        <f t="shared" si="253"/>
        <v>215</v>
      </c>
      <c r="Q2733" s="2">
        <f t="shared" si="254"/>
        <v>365</v>
      </c>
      <c r="R2733" s="38">
        <f t="shared" si="255"/>
        <v>1.6610958904109587</v>
      </c>
      <c r="S2733" s="76">
        <f t="shared" si="256"/>
        <v>2.82</v>
      </c>
      <c r="T2733" s="38">
        <f>2.82/365*N2733+'Breakdown Log'!$H$28*P2733</f>
        <v>0</v>
      </c>
      <c r="U2733" s="78">
        <f>2.82/365*O2733+'Breakdown Log'!$H$28*Q2733</f>
        <v>0</v>
      </c>
    </row>
    <row r="2734" spans="2:21" ht="14.4" customHeight="1" x14ac:dyDescent="0.4">
      <c r="B2734" s="30">
        <f t="shared" si="257"/>
        <v>2733</v>
      </c>
      <c r="C2734" s="2" t="s">
        <v>462</v>
      </c>
      <c r="D2734" s="2" t="s">
        <v>462</v>
      </c>
      <c r="E2734" s="2">
        <v>1119</v>
      </c>
      <c r="F2734" s="2" t="s">
        <v>1867</v>
      </c>
      <c r="G2734" s="2">
        <v>3092</v>
      </c>
      <c r="H2734" s="2">
        <v>26</v>
      </c>
      <c r="I2734" s="2" t="s">
        <v>2279</v>
      </c>
      <c r="J2734" s="31">
        <v>43409</v>
      </c>
      <c r="K2734" s="31">
        <v>44347</v>
      </c>
      <c r="L2734" s="31">
        <v>44926</v>
      </c>
      <c r="M2734" s="2">
        <f t="shared" si="252"/>
        <v>580</v>
      </c>
      <c r="N2734" s="2">
        <f>IFERROR(VLOOKUP($G2734,'Breakdown Log'!$B$3:$E$940,2,FALSE),0)</f>
        <v>0</v>
      </c>
      <c r="O2734" s="2">
        <f>IFERROR(VLOOKUP($G2734,'Breakdown Log'!$B$3:$E$940,3,FALSE),0)</f>
        <v>0</v>
      </c>
      <c r="P2734" s="2">
        <f t="shared" si="253"/>
        <v>215</v>
      </c>
      <c r="Q2734" s="2">
        <f t="shared" si="254"/>
        <v>365</v>
      </c>
      <c r="R2734" s="38">
        <f t="shared" si="255"/>
        <v>1.6610958904109587</v>
      </c>
      <c r="S2734" s="76">
        <f t="shared" si="256"/>
        <v>2.82</v>
      </c>
      <c r="T2734" s="38">
        <f>2.82/365*N2734+'Breakdown Log'!$H$28*P2734</f>
        <v>0</v>
      </c>
      <c r="U2734" s="78">
        <f>2.82/365*O2734+'Breakdown Log'!$H$28*Q2734</f>
        <v>0</v>
      </c>
    </row>
    <row r="2735" spans="2:21" ht="14.4" customHeight="1" x14ac:dyDescent="0.4">
      <c r="B2735" s="30">
        <f t="shared" si="257"/>
        <v>2734</v>
      </c>
      <c r="C2735" s="2" t="s">
        <v>462</v>
      </c>
      <c r="D2735" s="2" t="s">
        <v>462</v>
      </c>
      <c r="E2735" s="2">
        <v>1119</v>
      </c>
      <c r="F2735" s="2" t="s">
        <v>1867</v>
      </c>
      <c r="G2735" s="2">
        <v>3093</v>
      </c>
      <c r="H2735" s="2">
        <v>27</v>
      </c>
      <c r="I2735" s="2" t="s">
        <v>2280</v>
      </c>
      <c r="J2735" s="31">
        <v>43409</v>
      </c>
      <c r="K2735" s="31">
        <v>44347</v>
      </c>
      <c r="L2735" s="31">
        <v>44926</v>
      </c>
      <c r="M2735" s="2">
        <f t="shared" si="252"/>
        <v>580</v>
      </c>
      <c r="N2735" s="2">
        <f>IFERROR(VLOOKUP($G2735,'Breakdown Log'!$B$3:$E$940,2,FALSE),0)</f>
        <v>0</v>
      </c>
      <c r="O2735" s="2">
        <f>IFERROR(VLOOKUP($G2735,'Breakdown Log'!$B$3:$E$940,3,FALSE),0)</f>
        <v>0</v>
      </c>
      <c r="P2735" s="2">
        <f t="shared" si="253"/>
        <v>215</v>
      </c>
      <c r="Q2735" s="2">
        <f t="shared" si="254"/>
        <v>365</v>
      </c>
      <c r="R2735" s="38">
        <f t="shared" si="255"/>
        <v>1.6610958904109587</v>
      </c>
      <c r="S2735" s="76">
        <f t="shared" si="256"/>
        <v>2.82</v>
      </c>
      <c r="T2735" s="38">
        <f>2.82/365*N2735+'Breakdown Log'!$H$28*P2735</f>
        <v>0</v>
      </c>
      <c r="U2735" s="78">
        <f>2.82/365*O2735+'Breakdown Log'!$H$28*Q2735</f>
        <v>0</v>
      </c>
    </row>
    <row r="2736" spans="2:21" ht="14.4" customHeight="1" x14ac:dyDescent="0.4">
      <c r="B2736" s="30">
        <f t="shared" si="257"/>
        <v>2735</v>
      </c>
      <c r="C2736" s="2" t="s">
        <v>49</v>
      </c>
      <c r="D2736" s="2" t="s">
        <v>2254</v>
      </c>
      <c r="E2736" s="2">
        <v>1158</v>
      </c>
      <c r="F2736" s="2" t="s">
        <v>2254</v>
      </c>
      <c r="G2736" s="2">
        <v>3094</v>
      </c>
      <c r="H2736" s="2">
        <v>2</v>
      </c>
      <c r="I2736" s="2" t="s">
        <v>2281</v>
      </c>
      <c r="J2736" s="31">
        <v>43467</v>
      </c>
      <c r="K2736" s="31">
        <v>44347</v>
      </c>
      <c r="L2736" s="31">
        <v>44926</v>
      </c>
      <c r="M2736" s="2">
        <f t="shared" si="252"/>
        <v>580</v>
      </c>
      <c r="N2736" s="2">
        <f>IFERROR(VLOOKUP($G2736,'Breakdown Log'!$B$3:$E$940,2,FALSE),0)</f>
        <v>0</v>
      </c>
      <c r="O2736" s="2">
        <f>IFERROR(VLOOKUP($G2736,'Breakdown Log'!$B$3:$E$940,3,FALSE),0)</f>
        <v>0</v>
      </c>
      <c r="P2736" s="2">
        <f t="shared" si="253"/>
        <v>215</v>
      </c>
      <c r="Q2736" s="2">
        <f t="shared" si="254"/>
        <v>365</v>
      </c>
      <c r="R2736" s="38">
        <f t="shared" si="255"/>
        <v>1.6610958904109587</v>
      </c>
      <c r="S2736" s="76">
        <f t="shared" si="256"/>
        <v>2.82</v>
      </c>
      <c r="T2736" s="38">
        <f>2.82/365*N2736+'Breakdown Log'!$H$28*P2736</f>
        <v>0</v>
      </c>
      <c r="U2736" s="78">
        <f>2.82/365*O2736+'Breakdown Log'!$H$28*Q2736</f>
        <v>0</v>
      </c>
    </row>
    <row r="2737" spans="2:21" ht="14.4" customHeight="1" x14ac:dyDescent="0.4">
      <c r="B2737" s="30">
        <f t="shared" si="257"/>
        <v>2736</v>
      </c>
      <c r="C2737" s="2" t="s">
        <v>49</v>
      </c>
      <c r="D2737" s="2" t="s">
        <v>2254</v>
      </c>
      <c r="E2737" s="2">
        <v>1158</v>
      </c>
      <c r="F2737" s="2" t="s">
        <v>2254</v>
      </c>
      <c r="G2737" s="2">
        <v>3095</v>
      </c>
      <c r="H2737" s="2">
        <v>3</v>
      </c>
      <c r="I2737" s="2" t="s">
        <v>2282</v>
      </c>
      <c r="J2737" s="31">
        <v>43351</v>
      </c>
      <c r="K2737" s="31">
        <v>44347</v>
      </c>
      <c r="L2737" s="31">
        <v>44926</v>
      </c>
      <c r="M2737" s="2">
        <f t="shared" si="252"/>
        <v>580</v>
      </c>
      <c r="N2737" s="2">
        <f>IFERROR(VLOOKUP($G2737,'Breakdown Log'!$B$3:$E$940,2,FALSE),0)</f>
        <v>0</v>
      </c>
      <c r="O2737" s="2">
        <f>IFERROR(VLOOKUP($G2737,'Breakdown Log'!$B$3:$E$940,3,FALSE),0)</f>
        <v>0</v>
      </c>
      <c r="P2737" s="2">
        <f t="shared" si="253"/>
        <v>215</v>
      </c>
      <c r="Q2737" s="2">
        <f t="shared" si="254"/>
        <v>365</v>
      </c>
      <c r="R2737" s="38">
        <f t="shared" si="255"/>
        <v>1.6610958904109587</v>
      </c>
      <c r="S2737" s="76">
        <f t="shared" si="256"/>
        <v>2.82</v>
      </c>
      <c r="T2737" s="38">
        <f>2.82/365*N2737+'Breakdown Log'!$H$28*P2737</f>
        <v>0</v>
      </c>
      <c r="U2737" s="78">
        <f>2.82/365*O2737+'Breakdown Log'!$H$28*Q2737</f>
        <v>0</v>
      </c>
    </row>
    <row r="2738" spans="2:21" ht="14.4" customHeight="1" x14ac:dyDescent="0.4">
      <c r="B2738" s="30">
        <f t="shared" si="257"/>
        <v>2737</v>
      </c>
      <c r="C2738" s="2" t="s">
        <v>49</v>
      </c>
      <c r="D2738" s="2" t="s">
        <v>2254</v>
      </c>
      <c r="E2738" s="2">
        <v>1158</v>
      </c>
      <c r="F2738" s="2" t="s">
        <v>2254</v>
      </c>
      <c r="G2738" s="2">
        <v>3096</v>
      </c>
      <c r="H2738" s="2">
        <v>4</v>
      </c>
      <c r="I2738" s="2" t="s">
        <v>1396</v>
      </c>
      <c r="J2738" s="31">
        <v>43353</v>
      </c>
      <c r="K2738" s="31">
        <v>44347</v>
      </c>
      <c r="L2738" s="31">
        <v>44926</v>
      </c>
      <c r="M2738" s="2">
        <f t="shared" si="252"/>
        <v>580</v>
      </c>
      <c r="N2738" s="2">
        <f>IFERROR(VLOOKUP($G2738,'Breakdown Log'!$B$3:$E$940,2,FALSE),0)</f>
        <v>0</v>
      </c>
      <c r="O2738" s="2">
        <f>IFERROR(VLOOKUP($G2738,'Breakdown Log'!$B$3:$E$940,3,FALSE),0)</f>
        <v>4</v>
      </c>
      <c r="P2738" s="2">
        <f t="shared" si="253"/>
        <v>215</v>
      </c>
      <c r="Q2738" s="2">
        <f t="shared" si="254"/>
        <v>361</v>
      </c>
      <c r="R2738" s="38">
        <f t="shared" si="255"/>
        <v>1.6610958904109587</v>
      </c>
      <c r="S2738" s="76">
        <f t="shared" si="256"/>
        <v>2.82</v>
      </c>
      <c r="T2738" s="38">
        <f>2.82/365*N2738+'Breakdown Log'!$H$28*P2738</f>
        <v>0</v>
      </c>
      <c r="U2738" s="78">
        <f>2.82/365*O2738+'Breakdown Log'!$H$28*Q2738</f>
        <v>3.0904109589041093E-2</v>
      </c>
    </row>
    <row r="2739" spans="2:21" ht="14.4" customHeight="1" x14ac:dyDescent="0.4">
      <c r="B2739" s="30">
        <f t="shared" si="257"/>
        <v>2738</v>
      </c>
      <c r="C2739" s="2" t="s">
        <v>49</v>
      </c>
      <c r="D2739" s="2" t="s">
        <v>2254</v>
      </c>
      <c r="E2739" s="2">
        <v>1158</v>
      </c>
      <c r="F2739" s="2" t="s">
        <v>2254</v>
      </c>
      <c r="G2739" s="2">
        <v>3097</v>
      </c>
      <c r="H2739" s="2">
        <v>5</v>
      </c>
      <c r="I2739" s="2" t="s">
        <v>2283</v>
      </c>
      <c r="J2739" s="31">
        <v>43376</v>
      </c>
      <c r="K2739" s="31">
        <v>44347</v>
      </c>
      <c r="L2739" s="31">
        <v>44926</v>
      </c>
      <c r="M2739" s="2">
        <f t="shared" si="252"/>
        <v>580</v>
      </c>
      <c r="N2739" s="2">
        <f>IFERROR(VLOOKUP($G2739,'Breakdown Log'!$B$3:$E$940,2,FALSE),0)</f>
        <v>0</v>
      </c>
      <c r="O2739" s="2">
        <f>IFERROR(VLOOKUP($G2739,'Breakdown Log'!$B$3:$E$940,3,FALSE),0)</f>
        <v>0</v>
      </c>
      <c r="P2739" s="2">
        <f t="shared" si="253"/>
        <v>215</v>
      </c>
      <c r="Q2739" s="2">
        <f t="shared" si="254"/>
        <v>365</v>
      </c>
      <c r="R2739" s="38">
        <f t="shared" si="255"/>
        <v>1.6610958904109587</v>
      </c>
      <c r="S2739" s="76">
        <f t="shared" si="256"/>
        <v>2.82</v>
      </c>
      <c r="T2739" s="38">
        <f>2.82/365*N2739+'Breakdown Log'!$H$28*P2739</f>
        <v>0</v>
      </c>
      <c r="U2739" s="78">
        <f>2.82/365*O2739+'Breakdown Log'!$H$28*Q2739</f>
        <v>0</v>
      </c>
    </row>
    <row r="2740" spans="2:21" ht="14.4" customHeight="1" x14ac:dyDescent="0.4">
      <c r="B2740" s="30">
        <f t="shared" si="257"/>
        <v>2739</v>
      </c>
      <c r="C2740" s="2" t="s">
        <v>49</v>
      </c>
      <c r="D2740" s="2" t="s">
        <v>2254</v>
      </c>
      <c r="E2740" s="2">
        <v>1158</v>
      </c>
      <c r="F2740" s="2" t="s">
        <v>2254</v>
      </c>
      <c r="G2740" s="2">
        <v>3098</v>
      </c>
      <c r="H2740" s="2">
        <v>6</v>
      </c>
      <c r="I2740" s="2" t="s">
        <v>2284</v>
      </c>
      <c r="J2740" s="31">
        <v>43384</v>
      </c>
      <c r="K2740" s="31">
        <v>44347</v>
      </c>
      <c r="L2740" s="31">
        <v>44926</v>
      </c>
      <c r="M2740" s="2">
        <f t="shared" si="252"/>
        <v>580</v>
      </c>
      <c r="N2740" s="2">
        <f>IFERROR(VLOOKUP($G2740,'Breakdown Log'!$B$3:$E$940,2,FALSE),0)</f>
        <v>0</v>
      </c>
      <c r="O2740" s="2">
        <f>IFERROR(VLOOKUP($G2740,'Breakdown Log'!$B$3:$E$940,3,FALSE),0)</f>
        <v>0</v>
      </c>
      <c r="P2740" s="2">
        <f t="shared" si="253"/>
        <v>215</v>
      </c>
      <c r="Q2740" s="2">
        <f t="shared" si="254"/>
        <v>365</v>
      </c>
      <c r="R2740" s="38">
        <f t="shared" si="255"/>
        <v>1.6610958904109587</v>
      </c>
      <c r="S2740" s="76">
        <f t="shared" si="256"/>
        <v>2.82</v>
      </c>
      <c r="T2740" s="38">
        <f>2.82/365*N2740+'Breakdown Log'!$H$28*P2740</f>
        <v>0</v>
      </c>
      <c r="U2740" s="78">
        <f>2.82/365*O2740+'Breakdown Log'!$H$28*Q2740</f>
        <v>0</v>
      </c>
    </row>
    <row r="2741" spans="2:21" ht="14.4" customHeight="1" x14ac:dyDescent="0.4">
      <c r="B2741" s="30">
        <f t="shared" si="257"/>
        <v>2740</v>
      </c>
      <c r="C2741" s="2" t="s">
        <v>49</v>
      </c>
      <c r="D2741" s="2" t="s">
        <v>2254</v>
      </c>
      <c r="E2741" s="2">
        <v>1158</v>
      </c>
      <c r="F2741" s="2" t="s">
        <v>2254</v>
      </c>
      <c r="G2741" s="2">
        <v>3099</v>
      </c>
      <c r="H2741" s="2">
        <v>8</v>
      </c>
      <c r="I2741" s="2" t="s">
        <v>2285</v>
      </c>
      <c r="J2741" s="31">
        <v>43378</v>
      </c>
      <c r="K2741" s="31">
        <v>44347</v>
      </c>
      <c r="L2741" s="31">
        <v>44926</v>
      </c>
      <c r="M2741" s="2">
        <f t="shared" si="252"/>
        <v>580</v>
      </c>
      <c r="N2741" s="2">
        <f>IFERROR(VLOOKUP($G2741,'Breakdown Log'!$B$3:$E$940,2,FALSE),0)</f>
        <v>0</v>
      </c>
      <c r="O2741" s="2">
        <f>IFERROR(VLOOKUP($G2741,'Breakdown Log'!$B$3:$E$940,3,FALSE),0)</f>
        <v>0</v>
      </c>
      <c r="P2741" s="2">
        <f t="shared" si="253"/>
        <v>215</v>
      </c>
      <c r="Q2741" s="2">
        <f t="shared" si="254"/>
        <v>365</v>
      </c>
      <c r="R2741" s="38">
        <f t="shared" si="255"/>
        <v>1.6610958904109587</v>
      </c>
      <c r="S2741" s="76">
        <f t="shared" si="256"/>
        <v>2.82</v>
      </c>
      <c r="T2741" s="38">
        <f>2.82/365*N2741+'Breakdown Log'!$H$28*P2741</f>
        <v>0</v>
      </c>
      <c r="U2741" s="78">
        <f>2.82/365*O2741+'Breakdown Log'!$H$28*Q2741</f>
        <v>0</v>
      </c>
    </row>
    <row r="2742" spans="2:21" ht="14.4" customHeight="1" x14ac:dyDescent="0.4">
      <c r="B2742" s="30">
        <f t="shared" si="257"/>
        <v>2741</v>
      </c>
      <c r="C2742" s="2" t="s">
        <v>49</v>
      </c>
      <c r="D2742" s="2" t="s">
        <v>2254</v>
      </c>
      <c r="E2742" s="2">
        <v>1158</v>
      </c>
      <c r="F2742" s="2" t="s">
        <v>2254</v>
      </c>
      <c r="G2742" s="2">
        <v>3100</v>
      </c>
      <c r="H2742" s="2">
        <v>9</v>
      </c>
      <c r="I2742" s="2" t="s">
        <v>2286</v>
      </c>
      <c r="J2742" s="31">
        <v>43382</v>
      </c>
      <c r="K2742" s="31">
        <v>44347</v>
      </c>
      <c r="L2742" s="31">
        <v>44926</v>
      </c>
      <c r="M2742" s="2">
        <f t="shared" si="252"/>
        <v>580</v>
      </c>
      <c r="N2742" s="2">
        <f>IFERROR(VLOOKUP($G2742,'Breakdown Log'!$B$3:$E$940,2,FALSE),0)</f>
        <v>0</v>
      </c>
      <c r="O2742" s="2">
        <f>IFERROR(VLOOKUP($G2742,'Breakdown Log'!$B$3:$E$940,3,FALSE),0)</f>
        <v>0</v>
      </c>
      <c r="P2742" s="2">
        <f t="shared" si="253"/>
        <v>215</v>
      </c>
      <c r="Q2742" s="2">
        <f t="shared" si="254"/>
        <v>365</v>
      </c>
      <c r="R2742" s="38">
        <f t="shared" si="255"/>
        <v>1.6610958904109587</v>
      </c>
      <c r="S2742" s="76">
        <f t="shared" si="256"/>
        <v>2.82</v>
      </c>
      <c r="T2742" s="38">
        <f>2.82/365*N2742+'Breakdown Log'!$H$28*P2742</f>
        <v>0</v>
      </c>
      <c r="U2742" s="78">
        <f>2.82/365*O2742+'Breakdown Log'!$H$28*Q2742</f>
        <v>0</v>
      </c>
    </row>
    <row r="2743" spans="2:21" ht="14.4" customHeight="1" x14ac:dyDescent="0.4">
      <c r="B2743" s="30">
        <f t="shared" si="257"/>
        <v>2742</v>
      </c>
      <c r="C2743" s="2" t="s">
        <v>49</v>
      </c>
      <c r="D2743" s="2" t="s">
        <v>2254</v>
      </c>
      <c r="E2743" s="2">
        <v>1158</v>
      </c>
      <c r="F2743" s="2" t="s">
        <v>2254</v>
      </c>
      <c r="G2743" s="2">
        <v>3101</v>
      </c>
      <c r="H2743" s="2">
        <v>12</v>
      </c>
      <c r="I2743" s="2" t="s">
        <v>2287</v>
      </c>
      <c r="J2743" s="31">
        <v>43385</v>
      </c>
      <c r="K2743" s="31">
        <v>44347</v>
      </c>
      <c r="L2743" s="31">
        <v>44926</v>
      </c>
      <c r="M2743" s="2">
        <f t="shared" si="252"/>
        <v>580</v>
      </c>
      <c r="N2743" s="2">
        <f>IFERROR(VLOOKUP($G2743,'Breakdown Log'!$B$3:$E$940,2,FALSE),0)</f>
        <v>0</v>
      </c>
      <c r="O2743" s="2">
        <f>IFERROR(VLOOKUP($G2743,'Breakdown Log'!$B$3:$E$940,3,FALSE),0)</f>
        <v>0</v>
      </c>
      <c r="P2743" s="2">
        <f t="shared" si="253"/>
        <v>215</v>
      </c>
      <c r="Q2743" s="2">
        <f t="shared" si="254"/>
        <v>365</v>
      </c>
      <c r="R2743" s="38">
        <f t="shared" si="255"/>
        <v>1.6610958904109587</v>
      </c>
      <c r="S2743" s="76">
        <f t="shared" si="256"/>
        <v>2.82</v>
      </c>
      <c r="T2743" s="38">
        <f>2.82/365*N2743+'Breakdown Log'!$H$28*P2743</f>
        <v>0</v>
      </c>
      <c r="U2743" s="78">
        <f>2.82/365*O2743+'Breakdown Log'!$H$28*Q2743</f>
        <v>0</v>
      </c>
    </row>
    <row r="2744" spans="2:21" ht="14.4" customHeight="1" x14ac:dyDescent="0.4">
      <c r="B2744" s="30">
        <f t="shared" si="257"/>
        <v>2743</v>
      </c>
      <c r="C2744" s="2" t="s">
        <v>49</v>
      </c>
      <c r="D2744" s="2" t="s">
        <v>2254</v>
      </c>
      <c r="E2744" s="2">
        <v>1158</v>
      </c>
      <c r="F2744" s="2" t="s">
        <v>2254</v>
      </c>
      <c r="G2744" s="2">
        <v>3102</v>
      </c>
      <c r="H2744" s="2">
        <v>13</v>
      </c>
      <c r="I2744" s="2" t="s">
        <v>2288</v>
      </c>
      <c r="J2744" s="31">
        <v>43432</v>
      </c>
      <c r="K2744" s="31">
        <v>44347</v>
      </c>
      <c r="L2744" s="31">
        <v>44926</v>
      </c>
      <c r="M2744" s="2">
        <f t="shared" si="252"/>
        <v>580</v>
      </c>
      <c r="N2744" s="2">
        <f>IFERROR(VLOOKUP($G2744,'Breakdown Log'!$B$3:$E$940,2,FALSE),0)</f>
        <v>0</v>
      </c>
      <c r="O2744" s="2">
        <f>IFERROR(VLOOKUP($G2744,'Breakdown Log'!$B$3:$E$940,3,FALSE),0)</f>
        <v>0</v>
      </c>
      <c r="P2744" s="2">
        <f t="shared" si="253"/>
        <v>215</v>
      </c>
      <c r="Q2744" s="2">
        <f t="shared" si="254"/>
        <v>365</v>
      </c>
      <c r="R2744" s="38">
        <f t="shared" si="255"/>
        <v>1.6610958904109587</v>
      </c>
      <c r="S2744" s="76">
        <f t="shared" si="256"/>
        <v>2.82</v>
      </c>
      <c r="T2744" s="38">
        <f>2.82/365*N2744+'Breakdown Log'!$H$28*P2744</f>
        <v>0</v>
      </c>
      <c r="U2744" s="78">
        <f>2.82/365*O2744+'Breakdown Log'!$H$28*Q2744</f>
        <v>0</v>
      </c>
    </row>
    <row r="2745" spans="2:21" ht="14.4" customHeight="1" x14ac:dyDescent="0.4">
      <c r="B2745" s="30">
        <f t="shared" si="257"/>
        <v>2744</v>
      </c>
      <c r="C2745" s="2" t="s">
        <v>49</v>
      </c>
      <c r="D2745" s="2" t="s">
        <v>2254</v>
      </c>
      <c r="E2745" s="2">
        <v>1158</v>
      </c>
      <c r="F2745" s="2" t="s">
        <v>2254</v>
      </c>
      <c r="G2745" s="2">
        <v>3103</v>
      </c>
      <c r="H2745" s="2">
        <v>7</v>
      </c>
      <c r="I2745" s="2" t="s">
        <v>2289</v>
      </c>
      <c r="J2745" s="31">
        <v>43424</v>
      </c>
      <c r="K2745" s="31">
        <v>44347</v>
      </c>
      <c r="L2745" s="31">
        <v>44926</v>
      </c>
      <c r="M2745" s="2">
        <f t="shared" si="252"/>
        <v>580</v>
      </c>
      <c r="N2745" s="2">
        <f>IFERROR(VLOOKUP($G2745,'Breakdown Log'!$B$3:$E$940,2,FALSE),0)</f>
        <v>0</v>
      </c>
      <c r="O2745" s="2">
        <f>IFERROR(VLOOKUP($G2745,'Breakdown Log'!$B$3:$E$940,3,FALSE),0)</f>
        <v>0</v>
      </c>
      <c r="P2745" s="2">
        <f t="shared" si="253"/>
        <v>215</v>
      </c>
      <c r="Q2745" s="2">
        <f t="shared" si="254"/>
        <v>365</v>
      </c>
      <c r="R2745" s="38">
        <f t="shared" si="255"/>
        <v>1.6610958904109587</v>
      </c>
      <c r="S2745" s="76">
        <f t="shared" si="256"/>
        <v>2.82</v>
      </c>
      <c r="T2745" s="38">
        <f>2.82/365*N2745+'Breakdown Log'!$H$28*P2745</f>
        <v>0</v>
      </c>
      <c r="U2745" s="78">
        <f>2.82/365*O2745+'Breakdown Log'!$H$28*Q2745</f>
        <v>0</v>
      </c>
    </row>
    <row r="2746" spans="2:21" ht="14.4" customHeight="1" x14ac:dyDescent="0.4">
      <c r="B2746" s="30">
        <f t="shared" si="257"/>
        <v>2745</v>
      </c>
      <c r="C2746" s="2" t="s">
        <v>49</v>
      </c>
      <c r="D2746" s="2" t="s">
        <v>2254</v>
      </c>
      <c r="E2746" s="2">
        <v>1158</v>
      </c>
      <c r="F2746" s="2" t="s">
        <v>2254</v>
      </c>
      <c r="G2746" s="2">
        <v>3104</v>
      </c>
      <c r="H2746" s="2">
        <v>10</v>
      </c>
      <c r="I2746" s="2" t="s">
        <v>2029</v>
      </c>
      <c r="J2746" s="31">
        <v>43420</v>
      </c>
      <c r="K2746" s="31">
        <v>44347</v>
      </c>
      <c r="L2746" s="31">
        <v>44926</v>
      </c>
      <c r="M2746" s="2">
        <f t="shared" si="252"/>
        <v>580</v>
      </c>
      <c r="N2746" s="2">
        <f>IFERROR(VLOOKUP($G2746,'Breakdown Log'!$B$3:$E$940,2,FALSE),0)</f>
        <v>0</v>
      </c>
      <c r="O2746" s="2">
        <f>IFERROR(VLOOKUP($G2746,'Breakdown Log'!$B$3:$E$940,3,FALSE),0)</f>
        <v>0</v>
      </c>
      <c r="P2746" s="2">
        <f t="shared" si="253"/>
        <v>215</v>
      </c>
      <c r="Q2746" s="2">
        <f t="shared" si="254"/>
        <v>365</v>
      </c>
      <c r="R2746" s="38">
        <f t="shared" si="255"/>
        <v>1.6610958904109587</v>
      </c>
      <c r="S2746" s="76">
        <f t="shared" si="256"/>
        <v>2.82</v>
      </c>
      <c r="T2746" s="38">
        <f>2.82/365*N2746+'Breakdown Log'!$H$28*P2746</f>
        <v>0</v>
      </c>
      <c r="U2746" s="78">
        <f>2.82/365*O2746+'Breakdown Log'!$H$28*Q2746</f>
        <v>0</v>
      </c>
    </row>
    <row r="2747" spans="2:21" ht="14.4" customHeight="1" x14ac:dyDescent="0.4">
      <c r="B2747" s="30">
        <f t="shared" si="257"/>
        <v>2746</v>
      </c>
      <c r="C2747" s="2" t="s">
        <v>49</v>
      </c>
      <c r="D2747" s="2" t="s">
        <v>2254</v>
      </c>
      <c r="E2747" s="2">
        <v>1158</v>
      </c>
      <c r="F2747" s="2" t="s">
        <v>2254</v>
      </c>
      <c r="G2747" s="2">
        <v>3105</v>
      </c>
      <c r="H2747" s="2">
        <v>11</v>
      </c>
      <c r="I2747" s="2" t="s">
        <v>2290</v>
      </c>
      <c r="J2747" s="31">
        <v>43427</v>
      </c>
      <c r="K2747" s="31">
        <v>44347</v>
      </c>
      <c r="L2747" s="31">
        <v>44926</v>
      </c>
      <c r="M2747" s="2">
        <f t="shared" si="252"/>
        <v>580</v>
      </c>
      <c r="N2747" s="2">
        <f>IFERROR(VLOOKUP($G2747,'Breakdown Log'!$B$3:$E$940,2,FALSE),0)</f>
        <v>0</v>
      </c>
      <c r="O2747" s="2">
        <f>IFERROR(VLOOKUP($G2747,'Breakdown Log'!$B$3:$E$940,3,FALSE),0)</f>
        <v>0</v>
      </c>
      <c r="P2747" s="2">
        <f t="shared" si="253"/>
        <v>215</v>
      </c>
      <c r="Q2747" s="2">
        <f t="shared" si="254"/>
        <v>365</v>
      </c>
      <c r="R2747" s="38">
        <f t="shared" si="255"/>
        <v>1.6610958904109587</v>
      </c>
      <c r="S2747" s="76">
        <f t="shared" si="256"/>
        <v>2.82</v>
      </c>
      <c r="T2747" s="38">
        <f>2.82/365*N2747+'Breakdown Log'!$H$28*P2747</f>
        <v>0</v>
      </c>
      <c r="U2747" s="78">
        <f>2.82/365*O2747+'Breakdown Log'!$H$28*Q2747</f>
        <v>0</v>
      </c>
    </row>
    <row r="2748" spans="2:21" ht="14.4" customHeight="1" x14ac:dyDescent="0.4">
      <c r="B2748" s="30">
        <f t="shared" si="257"/>
        <v>2747</v>
      </c>
      <c r="C2748" s="2" t="s">
        <v>12</v>
      </c>
      <c r="D2748" s="2" t="s">
        <v>127</v>
      </c>
      <c r="E2748" s="2">
        <v>238</v>
      </c>
      <c r="F2748" s="2" t="s">
        <v>210</v>
      </c>
      <c r="G2748" s="2">
        <v>3106</v>
      </c>
      <c r="H2748" s="2">
        <v>81</v>
      </c>
      <c r="I2748" s="2" t="s">
        <v>2291</v>
      </c>
      <c r="J2748" s="31">
        <v>43382</v>
      </c>
      <c r="K2748" s="31">
        <v>44347</v>
      </c>
      <c r="L2748" s="31">
        <v>44926</v>
      </c>
      <c r="M2748" s="2">
        <f t="shared" si="252"/>
        <v>580</v>
      </c>
      <c r="N2748" s="2">
        <f>IFERROR(VLOOKUP($G2748,'Breakdown Log'!$B$3:$E$940,2,FALSE),0)</f>
        <v>188</v>
      </c>
      <c r="O2748" s="2">
        <f>IFERROR(VLOOKUP($G2748,'Breakdown Log'!$B$3:$E$940,3,FALSE),0)</f>
        <v>365</v>
      </c>
      <c r="P2748" s="2">
        <f t="shared" si="253"/>
        <v>27</v>
      </c>
      <c r="Q2748" s="2">
        <f t="shared" si="254"/>
        <v>0</v>
      </c>
      <c r="R2748" s="38">
        <f t="shared" si="255"/>
        <v>1.6610958904109587</v>
      </c>
      <c r="S2748" s="76">
        <f t="shared" si="256"/>
        <v>2.82</v>
      </c>
      <c r="T2748" s="38">
        <f>2.82/365*N2748+'Breakdown Log'!$H$28*P2748</f>
        <v>1.4524931506849315</v>
      </c>
      <c r="U2748" s="78">
        <f>2.82/365*O2748+'Breakdown Log'!$H$28*Q2748</f>
        <v>2.82</v>
      </c>
    </row>
    <row r="2749" spans="2:21" ht="14.4" customHeight="1" x14ac:dyDescent="0.4">
      <c r="B2749" s="30">
        <f t="shared" si="257"/>
        <v>2748</v>
      </c>
      <c r="C2749" s="2" t="s">
        <v>493</v>
      </c>
      <c r="D2749" s="2" t="s">
        <v>2256</v>
      </c>
      <c r="E2749" s="2">
        <v>1157</v>
      </c>
      <c r="F2749" s="2" t="s">
        <v>2256</v>
      </c>
      <c r="G2749" s="2">
        <v>3107</v>
      </c>
      <c r="H2749" s="2">
        <v>8</v>
      </c>
      <c r="I2749" s="2" t="s">
        <v>111</v>
      </c>
      <c r="J2749" s="31">
        <v>43475</v>
      </c>
      <c r="K2749" s="31">
        <v>44347</v>
      </c>
      <c r="L2749" s="31">
        <v>44926</v>
      </c>
      <c r="M2749" s="2">
        <f t="shared" si="252"/>
        <v>580</v>
      </c>
      <c r="N2749" s="2">
        <f>IFERROR(VLOOKUP($G2749,'Breakdown Log'!$B$3:$E$940,2,FALSE),0)</f>
        <v>0</v>
      </c>
      <c r="O2749" s="2">
        <f>IFERROR(VLOOKUP($G2749,'Breakdown Log'!$B$3:$E$940,3,FALSE),0)</f>
        <v>0</v>
      </c>
      <c r="P2749" s="2">
        <f t="shared" si="253"/>
        <v>215</v>
      </c>
      <c r="Q2749" s="2">
        <f t="shared" si="254"/>
        <v>365</v>
      </c>
      <c r="R2749" s="38">
        <f t="shared" si="255"/>
        <v>1.6610958904109587</v>
      </c>
      <c r="S2749" s="76">
        <f t="shared" si="256"/>
        <v>2.82</v>
      </c>
      <c r="T2749" s="38">
        <f>2.82/365*N2749+'Breakdown Log'!$H$28*P2749</f>
        <v>0</v>
      </c>
      <c r="U2749" s="78">
        <f>2.82/365*O2749+'Breakdown Log'!$H$28*Q2749</f>
        <v>0</v>
      </c>
    </row>
    <row r="2750" spans="2:21" ht="14.4" customHeight="1" x14ac:dyDescent="0.4">
      <c r="B2750" s="30">
        <f t="shared" si="257"/>
        <v>2749</v>
      </c>
      <c r="C2750" s="2" t="s">
        <v>493</v>
      </c>
      <c r="D2750" s="2" t="s">
        <v>2256</v>
      </c>
      <c r="E2750" s="2">
        <v>1157</v>
      </c>
      <c r="F2750" s="2" t="s">
        <v>2256</v>
      </c>
      <c r="G2750" s="2">
        <v>3108</v>
      </c>
      <c r="H2750" s="2">
        <v>9</v>
      </c>
      <c r="I2750" s="2" t="s">
        <v>2292</v>
      </c>
      <c r="J2750" s="31">
        <v>43475</v>
      </c>
      <c r="K2750" s="31">
        <v>44347</v>
      </c>
      <c r="L2750" s="31">
        <v>44926</v>
      </c>
      <c r="M2750" s="2">
        <f t="shared" si="252"/>
        <v>580</v>
      </c>
      <c r="N2750" s="2">
        <f>IFERROR(VLOOKUP($G2750,'Breakdown Log'!$B$3:$E$940,2,FALSE),0)</f>
        <v>0</v>
      </c>
      <c r="O2750" s="2">
        <f>IFERROR(VLOOKUP($G2750,'Breakdown Log'!$B$3:$E$940,3,FALSE),0)</f>
        <v>1</v>
      </c>
      <c r="P2750" s="2">
        <f t="shared" si="253"/>
        <v>215</v>
      </c>
      <c r="Q2750" s="2">
        <f t="shared" si="254"/>
        <v>364</v>
      </c>
      <c r="R2750" s="38">
        <f t="shared" si="255"/>
        <v>1.6610958904109587</v>
      </c>
      <c r="S2750" s="76">
        <f t="shared" si="256"/>
        <v>2.82</v>
      </c>
      <c r="T2750" s="38">
        <f>2.82/365*N2750+'Breakdown Log'!$H$28*P2750</f>
        <v>0</v>
      </c>
      <c r="U2750" s="78">
        <f>2.82/365*O2750+'Breakdown Log'!$H$28*Q2750</f>
        <v>7.7260273972602732E-3</v>
      </c>
    </row>
    <row r="2751" spans="2:21" ht="14.4" customHeight="1" x14ac:dyDescent="0.4">
      <c r="B2751" s="30">
        <f t="shared" si="257"/>
        <v>2750</v>
      </c>
      <c r="C2751" s="2" t="s">
        <v>493</v>
      </c>
      <c r="D2751" s="2" t="s">
        <v>2256</v>
      </c>
      <c r="E2751" s="2">
        <v>1157</v>
      </c>
      <c r="F2751" s="2" t="s">
        <v>2256</v>
      </c>
      <c r="G2751" s="2">
        <v>3109</v>
      </c>
      <c r="H2751" s="2">
        <v>10</v>
      </c>
      <c r="I2751" s="2" t="s">
        <v>469</v>
      </c>
      <c r="J2751" s="31">
        <v>43418</v>
      </c>
      <c r="K2751" s="31">
        <v>44347</v>
      </c>
      <c r="L2751" s="31">
        <v>44926</v>
      </c>
      <c r="M2751" s="2">
        <f t="shared" si="252"/>
        <v>580</v>
      </c>
      <c r="N2751" s="2">
        <f>IFERROR(VLOOKUP($G2751,'Breakdown Log'!$B$3:$E$940,2,FALSE),0)</f>
        <v>184</v>
      </c>
      <c r="O2751" s="2">
        <f>IFERROR(VLOOKUP($G2751,'Breakdown Log'!$B$3:$E$940,3,FALSE),0)</f>
        <v>365</v>
      </c>
      <c r="P2751" s="2">
        <f t="shared" si="253"/>
        <v>31</v>
      </c>
      <c r="Q2751" s="2">
        <f t="shared" si="254"/>
        <v>0</v>
      </c>
      <c r="R2751" s="38">
        <f t="shared" si="255"/>
        <v>1.6610958904109587</v>
      </c>
      <c r="S2751" s="76">
        <f t="shared" si="256"/>
        <v>2.82</v>
      </c>
      <c r="T2751" s="38">
        <f>2.82/365*N2751+'Breakdown Log'!$H$28*P2751</f>
        <v>1.4215890410958902</v>
      </c>
      <c r="U2751" s="78">
        <f>2.82/365*O2751+'Breakdown Log'!$H$28*Q2751</f>
        <v>2.82</v>
      </c>
    </row>
    <row r="2752" spans="2:21" ht="14.4" customHeight="1" x14ac:dyDescent="0.4">
      <c r="B2752" s="30">
        <f t="shared" si="257"/>
        <v>2751</v>
      </c>
      <c r="C2752" s="2" t="s">
        <v>493</v>
      </c>
      <c r="D2752" s="2" t="s">
        <v>2256</v>
      </c>
      <c r="E2752" s="2">
        <v>1157</v>
      </c>
      <c r="F2752" s="2" t="s">
        <v>2256</v>
      </c>
      <c r="G2752" s="2">
        <v>3110</v>
      </c>
      <c r="H2752" s="2">
        <v>11</v>
      </c>
      <c r="I2752" s="2" t="s">
        <v>2293</v>
      </c>
      <c r="J2752" s="31">
        <v>43418</v>
      </c>
      <c r="K2752" s="31">
        <v>44347</v>
      </c>
      <c r="L2752" s="31">
        <v>44926</v>
      </c>
      <c r="M2752" s="2">
        <f t="shared" si="252"/>
        <v>580</v>
      </c>
      <c r="N2752" s="2">
        <f>IFERROR(VLOOKUP($G2752,'Breakdown Log'!$B$3:$E$940,2,FALSE),0)</f>
        <v>42</v>
      </c>
      <c r="O2752" s="2">
        <f>IFERROR(VLOOKUP($G2752,'Breakdown Log'!$B$3:$E$940,3,FALSE),0)</f>
        <v>0</v>
      </c>
      <c r="P2752" s="2">
        <f t="shared" si="253"/>
        <v>173</v>
      </c>
      <c r="Q2752" s="2">
        <f t="shared" si="254"/>
        <v>365</v>
      </c>
      <c r="R2752" s="38">
        <f t="shared" si="255"/>
        <v>1.6610958904109587</v>
      </c>
      <c r="S2752" s="76">
        <f t="shared" si="256"/>
        <v>2.82</v>
      </c>
      <c r="T2752" s="38">
        <f>2.82/365*N2752+'Breakdown Log'!$H$28*P2752</f>
        <v>0.32449315068493145</v>
      </c>
      <c r="U2752" s="78">
        <f>2.82/365*O2752+'Breakdown Log'!$H$28*Q2752</f>
        <v>0</v>
      </c>
    </row>
    <row r="2753" spans="2:21" ht="14.4" customHeight="1" x14ac:dyDescent="0.4">
      <c r="B2753" s="30">
        <f t="shared" si="257"/>
        <v>2752</v>
      </c>
      <c r="C2753" s="2" t="s">
        <v>493</v>
      </c>
      <c r="D2753" s="2" t="s">
        <v>2256</v>
      </c>
      <c r="E2753" s="2">
        <v>1157</v>
      </c>
      <c r="F2753" s="2" t="s">
        <v>2256</v>
      </c>
      <c r="G2753" s="2">
        <v>3111</v>
      </c>
      <c r="H2753" s="2">
        <v>12</v>
      </c>
      <c r="I2753" s="2" t="s">
        <v>2294</v>
      </c>
      <c r="J2753" s="31">
        <v>43418</v>
      </c>
      <c r="K2753" s="31">
        <v>44347</v>
      </c>
      <c r="L2753" s="31">
        <v>44926</v>
      </c>
      <c r="M2753" s="2">
        <f t="shared" si="252"/>
        <v>580</v>
      </c>
      <c r="N2753" s="2">
        <f>IFERROR(VLOOKUP($G2753,'Breakdown Log'!$B$3:$E$940,2,FALSE),0)</f>
        <v>0</v>
      </c>
      <c r="O2753" s="2">
        <f>IFERROR(VLOOKUP($G2753,'Breakdown Log'!$B$3:$E$940,3,FALSE),0)</f>
        <v>0</v>
      </c>
      <c r="P2753" s="2">
        <f t="shared" si="253"/>
        <v>215</v>
      </c>
      <c r="Q2753" s="2">
        <f t="shared" si="254"/>
        <v>365</v>
      </c>
      <c r="R2753" s="38">
        <f t="shared" si="255"/>
        <v>1.6610958904109587</v>
      </c>
      <c r="S2753" s="76">
        <f t="shared" si="256"/>
        <v>2.82</v>
      </c>
      <c r="T2753" s="38">
        <f>2.82/365*N2753+'Breakdown Log'!$H$28*P2753</f>
        <v>0</v>
      </c>
      <c r="U2753" s="78">
        <f>2.82/365*O2753+'Breakdown Log'!$H$28*Q2753</f>
        <v>0</v>
      </c>
    </row>
    <row r="2754" spans="2:21" ht="14.4" customHeight="1" x14ac:dyDescent="0.4">
      <c r="B2754" s="30">
        <f t="shared" si="257"/>
        <v>2753</v>
      </c>
      <c r="C2754" s="2" t="s">
        <v>493</v>
      </c>
      <c r="D2754" s="2" t="s">
        <v>2256</v>
      </c>
      <c r="E2754" s="2">
        <v>1157</v>
      </c>
      <c r="F2754" s="2" t="s">
        <v>2256</v>
      </c>
      <c r="G2754" s="2">
        <v>3112</v>
      </c>
      <c r="H2754" s="2">
        <v>13</v>
      </c>
      <c r="I2754" s="2" t="s">
        <v>2295</v>
      </c>
      <c r="J2754" s="31">
        <v>43418</v>
      </c>
      <c r="K2754" s="31">
        <v>44347</v>
      </c>
      <c r="L2754" s="31">
        <v>44926</v>
      </c>
      <c r="M2754" s="2">
        <f t="shared" ref="M2754:M2817" si="258">IFERROR(L2754-K2754+1,0)</f>
        <v>580</v>
      </c>
      <c r="N2754" s="2">
        <f>IFERROR(VLOOKUP($G2754,'Breakdown Log'!$B$3:$E$940,2,FALSE),0)</f>
        <v>41</v>
      </c>
      <c r="O2754" s="2">
        <f>IFERROR(VLOOKUP($G2754,'Breakdown Log'!$B$3:$E$940,3,FALSE),0)</f>
        <v>2</v>
      </c>
      <c r="P2754" s="2">
        <f t="shared" si="253"/>
        <v>174</v>
      </c>
      <c r="Q2754" s="2">
        <f t="shared" si="254"/>
        <v>363</v>
      </c>
      <c r="R2754" s="38">
        <f t="shared" si="255"/>
        <v>1.6610958904109587</v>
      </c>
      <c r="S2754" s="76">
        <f t="shared" si="256"/>
        <v>2.82</v>
      </c>
      <c r="T2754" s="38">
        <f>2.82/365*N2754+'Breakdown Log'!$H$28*P2754</f>
        <v>0.3167671232876712</v>
      </c>
      <c r="U2754" s="78">
        <f>2.82/365*O2754+'Breakdown Log'!$H$28*Q2754</f>
        <v>1.5452054794520546E-2</v>
      </c>
    </row>
    <row r="2755" spans="2:21" ht="14.4" customHeight="1" x14ac:dyDescent="0.4">
      <c r="B2755" s="30">
        <f t="shared" si="257"/>
        <v>2754</v>
      </c>
      <c r="C2755" s="2" t="s">
        <v>493</v>
      </c>
      <c r="D2755" s="2" t="s">
        <v>2114</v>
      </c>
      <c r="E2755" s="2">
        <v>1136</v>
      </c>
      <c r="F2755" s="2" t="s">
        <v>2115</v>
      </c>
      <c r="G2755" s="2">
        <v>3113</v>
      </c>
      <c r="H2755" s="2">
        <v>26</v>
      </c>
      <c r="I2755" s="2" t="s">
        <v>353</v>
      </c>
      <c r="J2755" s="31">
        <v>43342</v>
      </c>
      <c r="K2755" s="31">
        <v>44347</v>
      </c>
      <c r="L2755" s="31">
        <v>44926</v>
      </c>
      <c r="M2755" s="2">
        <f t="shared" si="258"/>
        <v>580</v>
      </c>
      <c r="N2755" s="2">
        <f>IFERROR(VLOOKUP($G2755,'Breakdown Log'!$B$3:$E$940,2,FALSE),0)</f>
        <v>0</v>
      </c>
      <c r="O2755" s="2">
        <f>IFERROR(VLOOKUP($G2755,'Breakdown Log'!$B$3:$E$940,3,FALSE),0)</f>
        <v>0</v>
      </c>
      <c r="P2755" s="2">
        <f t="shared" ref="P2755:P2818" si="259">DATE(2021,12,31)-DATE(2021,5,31)+1-N2755</f>
        <v>215</v>
      </c>
      <c r="Q2755" s="2">
        <f t="shared" ref="Q2755:Q2818" si="260">365-O2755</f>
        <v>365</v>
      </c>
      <c r="R2755" s="38">
        <f t="shared" ref="R2755:R2818" si="261">2.82/365*215</f>
        <v>1.6610958904109587</v>
      </c>
      <c r="S2755" s="76">
        <f t="shared" ref="S2755:S2818" si="262">2.82/365*365</f>
        <v>2.82</v>
      </c>
      <c r="T2755" s="38">
        <f>2.82/365*N2755+'Breakdown Log'!$H$28*P2755</f>
        <v>0</v>
      </c>
      <c r="U2755" s="78">
        <f>2.82/365*O2755+'Breakdown Log'!$H$28*Q2755</f>
        <v>0</v>
      </c>
    </row>
    <row r="2756" spans="2:21" ht="14.4" customHeight="1" x14ac:dyDescent="0.4">
      <c r="B2756" s="30">
        <f t="shared" ref="B2756:B2819" si="263">B2755+1</f>
        <v>2755</v>
      </c>
      <c r="C2756" s="2" t="s">
        <v>493</v>
      </c>
      <c r="D2756" s="2" t="s">
        <v>2114</v>
      </c>
      <c r="E2756" s="2">
        <v>1136</v>
      </c>
      <c r="F2756" s="2" t="s">
        <v>2115</v>
      </c>
      <c r="G2756" s="2">
        <v>3114</v>
      </c>
      <c r="H2756" s="2">
        <v>27</v>
      </c>
      <c r="I2756" s="2" t="s">
        <v>2296</v>
      </c>
      <c r="J2756" s="31">
        <v>43342</v>
      </c>
      <c r="K2756" s="31">
        <v>44347</v>
      </c>
      <c r="L2756" s="31">
        <v>44926</v>
      </c>
      <c r="M2756" s="2">
        <f t="shared" si="258"/>
        <v>580</v>
      </c>
      <c r="N2756" s="2">
        <f>IFERROR(VLOOKUP($G2756,'Breakdown Log'!$B$3:$E$940,2,FALSE),0)</f>
        <v>0</v>
      </c>
      <c r="O2756" s="2">
        <f>IFERROR(VLOOKUP($G2756,'Breakdown Log'!$B$3:$E$940,3,FALSE),0)</f>
        <v>0</v>
      </c>
      <c r="P2756" s="2">
        <f t="shared" si="259"/>
        <v>215</v>
      </c>
      <c r="Q2756" s="2">
        <f t="shared" si="260"/>
        <v>365</v>
      </c>
      <c r="R2756" s="38">
        <f t="shared" si="261"/>
        <v>1.6610958904109587</v>
      </c>
      <c r="S2756" s="76">
        <f t="shared" si="262"/>
        <v>2.82</v>
      </c>
      <c r="T2756" s="38">
        <f>2.82/365*N2756+'Breakdown Log'!$H$28*P2756</f>
        <v>0</v>
      </c>
      <c r="U2756" s="78">
        <f>2.82/365*O2756+'Breakdown Log'!$H$28*Q2756</f>
        <v>0</v>
      </c>
    </row>
    <row r="2757" spans="2:21" ht="14.4" customHeight="1" x14ac:dyDescent="0.4">
      <c r="B2757" s="30">
        <f t="shared" si="263"/>
        <v>2756</v>
      </c>
      <c r="C2757" s="2" t="s">
        <v>287</v>
      </c>
      <c r="D2757" s="2" t="s">
        <v>2096</v>
      </c>
      <c r="E2757" s="2">
        <v>988</v>
      </c>
      <c r="F2757" s="2" t="s">
        <v>2097</v>
      </c>
      <c r="G2757" s="2">
        <v>3115</v>
      </c>
      <c r="H2757" s="2">
        <v>19</v>
      </c>
      <c r="I2757" s="2" t="s">
        <v>2297</v>
      </c>
      <c r="J2757" s="31">
        <v>43454</v>
      </c>
      <c r="K2757" s="31">
        <v>44347</v>
      </c>
      <c r="L2757" s="31">
        <v>44926</v>
      </c>
      <c r="M2757" s="2">
        <f t="shared" si="258"/>
        <v>580</v>
      </c>
      <c r="N2757" s="2">
        <f>IFERROR(VLOOKUP($G2757,'Breakdown Log'!$B$3:$E$940,2,FALSE),0)</f>
        <v>0</v>
      </c>
      <c r="O2757" s="2">
        <f>IFERROR(VLOOKUP($G2757,'Breakdown Log'!$B$3:$E$940,3,FALSE),0)</f>
        <v>0</v>
      </c>
      <c r="P2757" s="2">
        <f t="shared" si="259"/>
        <v>215</v>
      </c>
      <c r="Q2757" s="2">
        <f t="shared" si="260"/>
        <v>365</v>
      </c>
      <c r="R2757" s="38">
        <f t="shared" si="261"/>
        <v>1.6610958904109587</v>
      </c>
      <c r="S2757" s="76">
        <f t="shared" si="262"/>
        <v>2.82</v>
      </c>
      <c r="T2757" s="38">
        <f>2.82/365*N2757+'Breakdown Log'!$H$28*P2757</f>
        <v>0</v>
      </c>
      <c r="U2757" s="78">
        <f>2.82/365*O2757+'Breakdown Log'!$H$28*Q2757</f>
        <v>0</v>
      </c>
    </row>
    <row r="2758" spans="2:21" ht="14.4" customHeight="1" x14ac:dyDescent="0.4">
      <c r="B2758" s="30">
        <f t="shared" si="263"/>
        <v>2757</v>
      </c>
      <c r="C2758" s="2" t="s">
        <v>287</v>
      </c>
      <c r="D2758" s="2" t="s">
        <v>2096</v>
      </c>
      <c r="E2758" s="2">
        <v>988</v>
      </c>
      <c r="F2758" s="2" t="s">
        <v>2097</v>
      </c>
      <c r="G2758" s="2">
        <v>3116</v>
      </c>
      <c r="H2758" s="2">
        <v>20</v>
      </c>
      <c r="I2758" s="2" t="s">
        <v>2298</v>
      </c>
      <c r="J2758" s="31">
        <v>43454</v>
      </c>
      <c r="K2758" s="31">
        <v>44347</v>
      </c>
      <c r="L2758" s="31">
        <v>44926</v>
      </c>
      <c r="M2758" s="2">
        <f t="shared" si="258"/>
        <v>580</v>
      </c>
      <c r="N2758" s="2">
        <f>IFERROR(VLOOKUP($G2758,'Breakdown Log'!$B$3:$E$940,2,FALSE),0)</f>
        <v>96</v>
      </c>
      <c r="O2758" s="2">
        <f>IFERROR(VLOOKUP($G2758,'Breakdown Log'!$B$3:$E$940,3,FALSE),0)</f>
        <v>0</v>
      </c>
      <c r="P2758" s="2">
        <f t="shared" si="259"/>
        <v>119</v>
      </c>
      <c r="Q2758" s="2">
        <f t="shared" si="260"/>
        <v>365</v>
      </c>
      <c r="R2758" s="38">
        <f t="shared" si="261"/>
        <v>1.6610958904109587</v>
      </c>
      <c r="S2758" s="76">
        <f t="shared" si="262"/>
        <v>2.82</v>
      </c>
      <c r="T2758" s="38">
        <f>2.82/365*N2758+'Breakdown Log'!$H$28*P2758</f>
        <v>0.74169863013698623</v>
      </c>
      <c r="U2758" s="78">
        <f>2.82/365*O2758+'Breakdown Log'!$H$28*Q2758</f>
        <v>0</v>
      </c>
    </row>
    <row r="2759" spans="2:21" ht="14.4" customHeight="1" x14ac:dyDescent="0.4">
      <c r="B2759" s="30">
        <f t="shared" si="263"/>
        <v>2758</v>
      </c>
      <c r="C2759" s="2" t="s">
        <v>287</v>
      </c>
      <c r="D2759" s="2" t="s">
        <v>2096</v>
      </c>
      <c r="E2759" s="2">
        <v>988</v>
      </c>
      <c r="F2759" s="2" t="s">
        <v>2097</v>
      </c>
      <c r="G2759" s="2">
        <v>3117</v>
      </c>
      <c r="H2759" s="2">
        <v>21</v>
      </c>
      <c r="I2759" s="2" t="s">
        <v>2299</v>
      </c>
      <c r="J2759" s="31">
        <v>43454</v>
      </c>
      <c r="K2759" s="31">
        <v>44347</v>
      </c>
      <c r="L2759" s="31">
        <v>44926</v>
      </c>
      <c r="M2759" s="2">
        <f t="shared" si="258"/>
        <v>580</v>
      </c>
      <c r="N2759" s="2">
        <f>IFERROR(VLOOKUP($G2759,'Breakdown Log'!$B$3:$E$940,2,FALSE),0)</f>
        <v>104</v>
      </c>
      <c r="O2759" s="2">
        <f>IFERROR(VLOOKUP($G2759,'Breakdown Log'!$B$3:$E$940,3,FALSE),0)</f>
        <v>20</v>
      </c>
      <c r="P2759" s="2">
        <f t="shared" si="259"/>
        <v>111</v>
      </c>
      <c r="Q2759" s="2">
        <f t="shared" si="260"/>
        <v>345</v>
      </c>
      <c r="R2759" s="38">
        <f t="shared" si="261"/>
        <v>1.6610958904109587</v>
      </c>
      <c r="S2759" s="76">
        <f t="shared" si="262"/>
        <v>2.82</v>
      </c>
      <c r="T2759" s="38">
        <f>2.82/365*N2759+'Breakdown Log'!$H$28*P2759</f>
        <v>0.80350684931506844</v>
      </c>
      <c r="U2759" s="78">
        <f>2.82/365*O2759+'Breakdown Log'!$H$28*Q2759</f>
        <v>0.15452054794520548</v>
      </c>
    </row>
    <row r="2760" spans="2:21" ht="14.4" customHeight="1" x14ac:dyDescent="0.4">
      <c r="B2760" s="30">
        <f t="shared" si="263"/>
        <v>2759</v>
      </c>
      <c r="C2760" s="2" t="s">
        <v>287</v>
      </c>
      <c r="D2760" s="2" t="s">
        <v>2096</v>
      </c>
      <c r="E2760" s="2">
        <v>988</v>
      </c>
      <c r="F2760" s="2" t="s">
        <v>2097</v>
      </c>
      <c r="G2760" s="2">
        <v>3118</v>
      </c>
      <c r="H2760" s="2">
        <v>22</v>
      </c>
      <c r="I2760" s="2" t="s">
        <v>1033</v>
      </c>
      <c r="J2760" s="31">
        <v>43628</v>
      </c>
      <c r="K2760" s="31">
        <v>44347</v>
      </c>
      <c r="L2760" s="31">
        <v>44926</v>
      </c>
      <c r="M2760" s="2">
        <f t="shared" si="258"/>
        <v>580</v>
      </c>
      <c r="N2760" s="2">
        <f>IFERROR(VLOOKUP($G2760,'Breakdown Log'!$B$3:$E$940,2,FALSE),0)</f>
        <v>96</v>
      </c>
      <c r="O2760" s="2">
        <f>IFERROR(VLOOKUP($G2760,'Breakdown Log'!$B$3:$E$940,3,FALSE),0)</f>
        <v>0</v>
      </c>
      <c r="P2760" s="2">
        <f t="shared" si="259"/>
        <v>119</v>
      </c>
      <c r="Q2760" s="2">
        <f t="shared" si="260"/>
        <v>365</v>
      </c>
      <c r="R2760" s="38">
        <f t="shared" si="261"/>
        <v>1.6610958904109587</v>
      </c>
      <c r="S2760" s="76">
        <f t="shared" si="262"/>
        <v>2.82</v>
      </c>
      <c r="T2760" s="38">
        <f>2.82/365*N2760+'Breakdown Log'!$H$28*P2760</f>
        <v>0.74169863013698623</v>
      </c>
      <c r="U2760" s="78">
        <f>2.82/365*O2760+'Breakdown Log'!$H$28*Q2760</f>
        <v>0</v>
      </c>
    </row>
    <row r="2761" spans="2:21" ht="14.4" customHeight="1" x14ac:dyDescent="0.4">
      <c r="B2761" s="30">
        <f t="shared" si="263"/>
        <v>2760</v>
      </c>
      <c r="C2761" s="2" t="s">
        <v>287</v>
      </c>
      <c r="D2761" s="2" t="s">
        <v>2096</v>
      </c>
      <c r="E2761" s="2">
        <v>988</v>
      </c>
      <c r="F2761" s="2" t="s">
        <v>2097</v>
      </c>
      <c r="G2761" s="2">
        <v>3119</v>
      </c>
      <c r="H2761" s="2">
        <v>23</v>
      </c>
      <c r="I2761" s="2" t="s">
        <v>2300</v>
      </c>
      <c r="J2761" s="31">
        <v>43629</v>
      </c>
      <c r="K2761" s="31">
        <v>44347</v>
      </c>
      <c r="L2761" s="31">
        <v>44926</v>
      </c>
      <c r="M2761" s="2">
        <f t="shared" si="258"/>
        <v>580</v>
      </c>
      <c r="N2761" s="2">
        <f>IFERROR(VLOOKUP($G2761,'Breakdown Log'!$B$3:$E$940,2,FALSE),0)</f>
        <v>96</v>
      </c>
      <c r="O2761" s="2">
        <f>IFERROR(VLOOKUP($G2761,'Breakdown Log'!$B$3:$E$940,3,FALSE),0)</f>
        <v>0</v>
      </c>
      <c r="P2761" s="2">
        <f t="shared" si="259"/>
        <v>119</v>
      </c>
      <c r="Q2761" s="2">
        <f t="shared" si="260"/>
        <v>365</v>
      </c>
      <c r="R2761" s="38">
        <f t="shared" si="261"/>
        <v>1.6610958904109587</v>
      </c>
      <c r="S2761" s="76">
        <f t="shared" si="262"/>
        <v>2.82</v>
      </c>
      <c r="T2761" s="38">
        <f>2.82/365*N2761+'Breakdown Log'!$H$28*P2761</f>
        <v>0.74169863013698623</v>
      </c>
      <c r="U2761" s="78">
        <f>2.82/365*O2761+'Breakdown Log'!$H$28*Q2761</f>
        <v>0</v>
      </c>
    </row>
    <row r="2762" spans="2:21" ht="14.4" customHeight="1" x14ac:dyDescent="0.4">
      <c r="B2762" s="30">
        <f t="shared" si="263"/>
        <v>2761</v>
      </c>
      <c r="C2762" s="2" t="s">
        <v>287</v>
      </c>
      <c r="D2762" s="2" t="s">
        <v>2301</v>
      </c>
      <c r="E2762" s="2">
        <v>986</v>
      </c>
      <c r="F2762" s="2" t="s">
        <v>2302</v>
      </c>
      <c r="G2762" s="2">
        <v>3120</v>
      </c>
      <c r="H2762" s="2">
        <v>1</v>
      </c>
      <c r="I2762" s="2" t="s">
        <v>2303</v>
      </c>
      <c r="J2762" s="31">
        <v>43455</v>
      </c>
      <c r="K2762" s="31">
        <v>44347</v>
      </c>
      <c r="L2762" s="31">
        <v>44926</v>
      </c>
      <c r="M2762" s="2">
        <f t="shared" si="258"/>
        <v>580</v>
      </c>
      <c r="N2762" s="2">
        <f>IFERROR(VLOOKUP($G2762,'Breakdown Log'!$B$3:$E$940,2,FALSE),0)</f>
        <v>0</v>
      </c>
      <c r="O2762" s="2">
        <f>IFERROR(VLOOKUP($G2762,'Breakdown Log'!$B$3:$E$940,3,FALSE),0)</f>
        <v>2</v>
      </c>
      <c r="P2762" s="2">
        <f t="shared" si="259"/>
        <v>215</v>
      </c>
      <c r="Q2762" s="2">
        <f t="shared" si="260"/>
        <v>363</v>
      </c>
      <c r="R2762" s="38">
        <f t="shared" si="261"/>
        <v>1.6610958904109587</v>
      </c>
      <c r="S2762" s="76">
        <f t="shared" si="262"/>
        <v>2.82</v>
      </c>
      <c r="T2762" s="38">
        <f>2.82/365*N2762+'Breakdown Log'!$H$28*P2762</f>
        <v>0</v>
      </c>
      <c r="U2762" s="78">
        <f>2.82/365*O2762+'Breakdown Log'!$H$28*Q2762</f>
        <v>1.5452054794520546E-2</v>
      </c>
    </row>
    <row r="2763" spans="2:21" ht="14.4" customHeight="1" x14ac:dyDescent="0.4">
      <c r="B2763" s="30">
        <f t="shared" si="263"/>
        <v>2762</v>
      </c>
      <c r="C2763" s="2" t="s">
        <v>287</v>
      </c>
      <c r="D2763" s="2" t="s">
        <v>2301</v>
      </c>
      <c r="E2763" s="2">
        <v>986</v>
      </c>
      <c r="F2763" s="2" t="s">
        <v>2302</v>
      </c>
      <c r="G2763" s="2">
        <v>3121</v>
      </c>
      <c r="H2763" s="2">
        <v>2</v>
      </c>
      <c r="I2763" s="2" t="s">
        <v>2304</v>
      </c>
      <c r="J2763" s="31">
        <v>43454</v>
      </c>
      <c r="K2763" s="31">
        <v>44347</v>
      </c>
      <c r="L2763" s="31">
        <v>44926</v>
      </c>
      <c r="M2763" s="2">
        <f t="shared" si="258"/>
        <v>580</v>
      </c>
      <c r="N2763" s="2">
        <f>IFERROR(VLOOKUP($G2763,'Breakdown Log'!$B$3:$E$940,2,FALSE),0)</f>
        <v>0</v>
      </c>
      <c r="O2763" s="2">
        <f>IFERROR(VLOOKUP($G2763,'Breakdown Log'!$B$3:$E$940,3,FALSE),0)</f>
        <v>2</v>
      </c>
      <c r="P2763" s="2">
        <f t="shared" si="259"/>
        <v>215</v>
      </c>
      <c r="Q2763" s="2">
        <f t="shared" si="260"/>
        <v>363</v>
      </c>
      <c r="R2763" s="38">
        <f t="shared" si="261"/>
        <v>1.6610958904109587</v>
      </c>
      <c r="S2763" s="76">
        <f t="shared" si="262"/>
        <v>2.82</v>
      </c>
      <c r="T2763" s="38">
        <f>2.82/365*N2763+'Breakdown Log'!$H$28*P2763</f>
        <v>0</v>
      </c>
      <c r="U2763" s="78">
        <f>2.82/365*O2763+'Breakdown Log'!$H$28*Q2763</f>
        <v>1.5452054794520546E-2</v>
      </c>
    </row>
    <row r="2764" spans="2:21" ht="14.4" customHeight="1" x14ac:dyDescent="0.4">
      <c r="B2764" s="30">
        <f t="shared" si="263"/>
        <v>2763</v>
      </c>
      <c r="C2764" s="2" t="s">
        <v>287</v>
      </c>
      <c r="D2764" s="2" t="s">
        <v>2301</v>
      </c>
      <c r="E2764" s="2">
        <v>986</v>
      </c>
      <c r="F2764" s="2" t="s">
        <v>2302</v>
      </c>
      <c r="G2764" s="2">
        <v>3122</v>
      </c>
      <c r="H2764" s="2">
        <v>3</v>
      </c>
      <c r="I2764" s="2" t="s">
        <v>2305</v>
      </c>
      <c r="J2764" s="31">
        <v>43454</v>
      </c>
      <c r="K2764" s="31">
        <v>44347</v>
      </c>
      <c r="L2764" s="31">
        <v>44926</v>
      </c>
      <c r="M2764" s="2">
        <f t="shared" si="258"/>
        <v>580</v>
      </c>
      <c r="N2764" s="2">
        <f>IFERROR(VLOOKUP($G2764,'Breakdown Log'!$B$3:$E$940,2,FALSE),0)</f>
        <v>0</v>
      </c>
      <c r="O2764" s="2">
        <f>IFERROR(VLOOKUP($G2764,'Breakdown Log'!$B$3:$E$940,3,FALSE),0)</f>
        <v>4</v>
      </c>
      <c r="P2764" s="2">
        <f t="shared" si="259"/>
        <v>215</v>
      </c>
      <c r="Q2764" s="2">
        <f t="shared" si="260"/>
        <v>361</v>
      </c>
      <c r="R2764" s="38">
        <f t="shared" si="261"/>
        <v>1.6610958904109587</v>
      </c>
      <c r="S2764" s="76">
        <f t="shared" si="262"/>
        <v>2.82</v>
      </c>
      <c r="T2764" s="38">
        <f>2.82/365*N2764+'Breakdown Log'!$H$28*P2764</f>
        <v>0</v>
      </c>
      <c r="U2764" s="78">
        <f>2.82/365*O2764+'Breakdown Log'!$H$28*Q2764</f>
        <v>3.0904109589041093E-2</v>
      </c>
    </row>
    <row r="2765" spans="2:21" ht="14.4" customHeight="1" x14ac:dyDescent="0.4">
      <c r="B2765" s="30">
        <f t="shared" si="263"/>
        <v>2764</v>
      </c>
      <c r="C2765" s="2" t="s">
        <v>287</v>
      </c>
      <c r="D2765" s="2" t="s">
        <v>2301</v>
      </c>
      <c r="E2765" s="2">
        <v>986</v>
      </c>
      <c r="F2765" s="2" t="s">
        <v>2302</v>
      </c>
      <c r="G2765" s="2">
        <v>3123</v>
      </c>
      <c r="H2765" s="2">
        <v>4</v>
      </c>
      <c r="I2765" s="2" t="s">
        <v>20</v>
      </c>
      <c r="J2765" s="31">
        <v>43454</v>
      </c>
      <c r="K2765" s="31">
        <v>44347</v>
      </c>
      <c r="L2765" s="31">
        <v>44926</v>
      </c>
      <c r="M2765" s="2">
        <f t="shared" si="258"/>
        <v>580</v>
      </c>
      <c r="N2765" s="2">
        <f>IFERROR(VLOOKUP($G2765,'Breakdown Log'!$B$3:$E$940,2,FALSE),0)</f>
        <v>0</v>
      </c>
      <c r="O2765" s="2">
        <f>IFERROR(VLOOKUP($G2765,'Breakdown Log'!$B$3:$E$940,3,FALSE),0)</f>
        <v>4</v>
      </c>
      <c r="P2765" s="2">
        <f t="shared" si="259"/>
        <v>215</v>
      </c>
      <c r="Q2765" s="2">
        <f t="shared" si="260"/>
        <v>361</v>
      </c>
      <c r="R2765" s="38">
        <f t="shared" si="261"/>
        <v>1.6610958904109587</v>
      </c>
      <c r="S2765" s="76">
        <f t="shared" si="262"/>
        <v>2.82</v>
      </c>
      <c r="T2765" s="38">
        <f>2.82/365*N2765+'Breakdown Log'!$H$28*P2765</f>
        <v>0</v>
      </c>
      <c r="U2765" s="78">
        <f>2.82/365*O2765+'Breakdown Log'!$H$28*Q2765</f>
        <v>3.0904109589041093E-2</v>
      </c>
    </row>
    <row r="2766" spans="2:21" ht="14.4" customHeight="1" x14ac:dyDescent="0.4">
      <c r="B2766" s="30">
        <f t="shared" si="263"/>
        <v>2765</v>
      </c>
      <c r="C2766" s="2" t="s">
        <v>287</v>
      </c>
      <c r="D2766" s="2" t="s">
        <v>2301</v>
      </c>
      <c r="E2766" s="2">
        <v>986</v>
      </c>
      <c r="F2766" s="2" t="s">
        <v>2302</v>
      </c>
      <c r="G2766" s="2">
        <v>3124</v>
      </c>
      <c r="H2766" s="2">
        <v>5</v>
      </c>
      <c r="I2766" s="2" t="s">
        <v>2306</v>
      </c>
      <c r="J2766" s="31">
        <v>43454</v>
      </c>
      <c r="K2766" s="31">
        <v>44347</v>
      </c>
      <c r="L2766" s="31">
        <v>44926</v>
      </c>
      <c r="M2766" s="2">
        <f t="shared" si="258"/>
        <v>580</v>
      </c>
      <c r="N2766" s="2">
        <f>IFERROR(VLOOKUP($G2766,'Breakdown Log'!$B$3:$E$940,2,FALSE),0)</f>
        <v>0</v>
      </c>
      <c r="O2766" s="2">
        <f>IFERROR(VLOOKUP($G2766,'Breakdown Log'!$B$3:$E$940,3,FALSE),0)</f>
        <v>4</v>
      </c>
      <c r="P2766" s="2">
        <f t="shared" si="259"/>
        <v>215</v>
      </c>
      <c r="Q2766" s="2">
        <f t="shared" si="260"/>
        <v>361</v>
      </c>
      <c r="R2766" s="38">
        <f t="shared" si="261"/>
        <v>1.6610958904109587</v>
      </c>
      <c r="S2766" s="76">
        <f t="shared" si="262"/>
        <v>2.82</v>
      </c>
      <c r="T2766" s="38">
        <f>2.82/365*N2766+'Breakdown Log'!$H$28*P2766</f>
        <v>0</v>
      </c>
      <c r="U2766" s="78">
        <f>2.82/365*O2766+'Breakdown Log'!$H$28*Q2766</f>
        <v>3.0904109589041093E-2</v>
      </c>
    </row>
    <row r="2767" spans="2:21" ht="14.4" customHeight="1" x14ac:dyDescent="0.4">
      <c r="B2767" s="30">
        <f t="shared" si="263"/>
        <v>2766</v>
      </c>
      <c r="C2767" s="2" t="s">
        <v>287</v>
      </c>
      <c r="D2767" s="2" t="s">
        <v>2301</v>
      </c>
      <c r="E2767" s="2">
        <v>986</v>
      </c>
      <c r="F2767" s="2" t="s">
        <v>2302</v>
      </c>
      <c r="G2767" s="2">
        <v>3125</v>
      </c>
      <c r="H2767" s="2">
        <v>6</v>
      </c>
      <c r="I2767" s="2" t="s">
        <v>576</v>
      </c>
      <c r="J2767" s="31">
        <v>43454</v>
      </c>
      <c r="K2767" s="31">
        <v>44347</v>
      </c>
      <c r="L2767" s="31">
        <v>44926</v>
      </c>
      <c r="M2767" s="2">
        <f t="shared" si="258"/>
        <v>580</v>
      </c>
      <c r="N2767" s="2">
        <f>IFERROR(VLOOKUP($G2767,'Breakdown Log'!$B$3:$E$940,2,FALSE),0)</f>
        <v>0</v>
      </c>
      <c r="O2767" s="2">
        <f>IFERROR(VLOOKUP($G2767,'Breakdown Log'!$B$3:$E$940,3,FALSE),0)</f>
        <v>4</v>
      </c>
      <c r="P2767" s="2">
        <f t="shared" si="259"/>
        <v>215</v>
      </c>
      <c r="Q2767" s="2">
        <f t="shared" si="260"/>
        <v>361</v>
      </c>
      <c r="R2767" s="38">
        <f t="shared" si="261"/>
        <v>1.6610958904109587</v>
      </c>
      <c r="S2767" s="76">
        <f t="shared" si="262"/>
        <v>2.82</v>
      </c>
      <c r="T2767" s="38">
        <f>2.82/365*N2767+'Breakdown Log'!$H$28*P2767</f>
        <v>0</v>
      </c>
      <c r="U2767" s="78">
        <f>2.82/365*O2767+'Breakdown Log'!$H$28*Q2767</f>
        <v>3.0904109589041093E-2</v>
      </c>
    </row>
    <row r="2768" spans="2:21" ht="14.4" customHeight="1" x14ac:dyDescent="0.4">
      <c r="B2768" s="30">
        <f t="shared" si="263"/>
        <v>2767</v>
      </c>
      <c r="C2768" s="2" t="s">
        <v>287</v>
      </c>
      <c r="D2768" s="2" t="s">
        <v>2301</v>
      </c>
      <c r="E2768" s="2">
        <v>986</v>
      </c>
      <c r="F2768" s="2" t="s">
        <v>2302</v>
      </c>
      <c r="G2768" s="2">
        <v>3126</v>
      </c>
      <c r="H2768" s="2">
        <v>7</v>
      </c>
      <c r="I2768" s="2" t="s">
        <v>2885</v>
      </c>
      <c r="J2768" s="31">
        <v>44233</v>
      </c>
      <c r="K2768" s="31">
        <v>44347</v>
      </c>
      <c r="L2768" s="31">
        <v>44926</v>
      </c>
      <c r="M2768" s="2">
        <f t="shared" si="258"/>
        <v>580</v>
      </c>
      <c r="N2768" s="2">
        <f>IFERROR(VLOOKUP($G2768,'Breakdown Log'!$B$3:$E$940,2,FALSE),0)</f>
        <v>0</v>
      </c>
      <c r="O2768" s="2">
        <f>IFERROR(VLOOKUP($G2768,'Breakdown Log'!$B$3:$E$940,3,FALSE),0)</f>
        <v>0</v>
      </c>
      <c r="P2768" s="2">
        <f t="shared" si="259"/>
        <v>215</v>
      </c>
      <c r="Q2768" s="2">
        <f t="shared" si="260"/>
        <v>365</v>
      </c>
      <c r="R2768" s="38">
        <f t="shared" si="261"/>
        <v>1.6610958904109587</v>
      </c>
      <c r="S2768" s="76">
        <f t="shared" si="262"/>
        <v>2.82</v>
      </c>
      <c r="T2768" s="38">
        <f>2.82/365*N2768+'Breakdown Log'!$H$28*P2768</f>
        <v>0</v>
      </c>
      <c r="U2768" s="78">
        <f>2.82/365*O2768+'Breakdown Log'!$H$28*Q2768</f>
        <v>0</v>
      </c>
    </row>
    <row r="2769" spans="2:21" ht="14.4" customHeight="1" x14ac:dyDescent="0.4">
      <c r="B2769" s="30">
        <f t="shared" si="263"/>
        <v>2768</v>
      </c>
      <c r="C2769" s="2" t="s">
        <v>287</v>
      </c>
      <c r="D2769" s="2" t="s">
        <v>2301</v>
      </c>
      <c r="E2769" s="2">
        <v>986</v>
      </c>
      <c r="F2769" s="2" t="s">
        <v>2302</v>
      </c>
      <c r="G2769" s="2">
        <v>3127</v>
      </c>
      <c r="H2769" s="2">
        <v>8</v>
      </c>
      <c r="I2769" s="2" t="s">
        <v>2307</v>
      </c>
      <c r="J2769" s="31">
        <v>43456</v>
      </c>
      <c r="K2769" s="31">
        <v>44347</v>
      </c>
      <c r="L2769" s="31">
        <v>44926</v>
      </c>
      <c r="M2769" s="2">
        <f t="shared" si="258"/>
        <v>580</v>
      </c>
      <c r="N2769" s="2">
        <f>IFERROR(VLOOKUP($G2769,'Breakdown Log'!$B$3:$E$940,2,FALSE),0)</f>
        <v>0</v>
      </c>
      <c r="O2769" s="2">
        <f>IFERROR(VLOOKUP($G2769,'Breakdown Log'!$B$3:$E$940,3,FALSE),0)</f>
        <v>0</v>
      </c>
      <c r="P2769" s="2">
        <f t="shared" si="259"/>
        <v>215</v>
      </c>
      <c r="Q2769" s="2">
        <f t="shared" si="260"/>
        <v>365</v>
      </c>
      <c r="R2769" s="38">
        <f t="shared" si="261"/>
        <v>1.6610958904109587</v>
      </c>
      <c r="S2769" s="76">
        <f t="shared" si="262"/>
        <v>2.82</v>
      </c>
      <c r="T2769" s="38">
        <f>2.82/365*N2769+'Breakdown Log'!$H$28*P2769</f>
        <v>0</v>
      </c>
      <c r="U2769" s="78">
        <f>2.82/365*O2769+'Breakdown Log'!$H$28*Q2769</f>
        <v>0</v>
      </c>
    </row>
    <row r="2770" spans="2:21" ht="14.4" customHeight="1" x14ac:dyDescent="0.4">
      <c r="B2770" s="30">
        <f t="shared" si="263"/>
        <v>2769</v>
      </c>
      <c r="C2770" s="2" t="s">
        <v>287</v>
      </c>
      <c r="D2770" s="2" t="s">
        <v>2301</v>
      </c>
      <c r="E2770" s="2">
        <v>986</v>
      </c>
      <c r="F2770" s="2" t="s">
        <v>2302</v>
      </c>
      <c r="G2770" s="2">
        <v>3128</v>
      </c>
      <c r="H2770" s="2">
        <v>9</v>
      </c>
      <c r="I2770" s="2" t="s">
        <v>2308</v>
      </c>
      <c r="J2770" s="31">
        <v>43457</v>
      </c>
      <c r="K2770" s="31">
        <v>44347</v>
      </c>
      <c r="L2770" s="31">
        <v>44926</v>
      </c>
      <c r="M2770" s="2">
        <f t="shared" si="258"/>
        <v>580</v>
      </c>
      <c r="N2770" s="2">
        <f>IFERROR(VLOOKUP($G2770,'Breakdown Log'!$B$3:$E$940,2,FALSE),0)</f>
        <v>0</v>
      </c>
      <c r="O2770" s="2">
        <f>IFERROR(VLOOKUP($G2770,'Breakdown Log'!$B$3:$E$940,3,FALSE),0)</f>
        <v>0</v>
      </c>
      <c r="P2770" s="2">
        <f t="shared" si="259"/>
        <v>215</v>
      </c>
      <c r="Q2770" s="2">
        <f t="shared" si="260"/>
        <v>365</v>
      </c>
      <c r="R2770" s="38">
        <f t="shared" si="261"/>
        <v>1.6610958904109587</v>
      </c>
      <c r="S2770" s="76">
        <f t="shared" si="262"/>
        <v>2.82</v>
      </c>
      <c r="T2770" s="38">
        <f>2.82/365*N2770+'Breakdown Log'!$H$28*P2770</f>
        <v>0</v>
      </c>
      <c r="U2770" s="78">
        <f>2.82/365*O2770+'Breakdown Log'!$H$28*Q2770</f>
        <v>0</v>
      </c>
    </row>
    <row r="2771" spans="2:21" ht="14.4" customHeight="1" x14ac:dyDescent="0.4">
      <c r="B2771" s="30">
        <f t="shared" si="263"/>
        <v>2770</v>
      </c>
      <c r="C2771" s="2" t="s">
        <v>287</v>
      </c>
      <c r="D2771" s="2" t="s">
        <v>2301</v>
      </c>
      <c r="E2771" s="2">
        <v>986</v>
      </c>
      <c r="F2771" s="2" t="s">
        <v>2302</v>
      </c>
      <c r="G2771" s="2">
        <v>3129</v>
      </c>
      <c r="H2771" s="2">
        <v>10</v>
      </c>
      <c r="I2771" s="2" t="s">
        <v>342</v>
      </c>
      <c r="J2771" s="31">
        <v>43455</v>
      </c>
      <c r="K2771" s="31">
        <v>44347</v>
      </c>
      <c r="L2771" s="31">
        <v>44926</v>
      </c>
      <c r="M2771" s="2">
        <f t="shared" si="258"/>
        <v>580</v>
      </c>
      <c r="N2771" s="2">
        <f>IFERROR(VLOOKUP($G2771,'Breakdown Log'!$B$3:$E$940,2,FALSE),0)</f>
        <v>0</v>
      </c>
      <c r="O2771" s="2">
        <f>IFERROR(VLOOKUP($G2771,'Breakdown Log'!$B$3:$E$940,3,FALSE),0)</f>
        <v>4</v>
      </c>
      <c r="P2771" s="2">
        <f t="shared" si="259"/>
        <v>215</v>
      </c>
      <c r="Q2771" s="2">
        <f t="shared" si="260"/>
        <v>361</v>
      </c>
      <c r="R2771" s="38">
        <f t="shared" si="261"/>
        <v>1.6610958904109587</v>
      </c>
      <c r="S2771" s="76">
        <f t="shared" si="262"/>
        <v>2.82</v>
      </c>
      <c r="T2771" s="38">
        <f>2.82/365*N2771+'Breakdown Log'!$H$28*P2771</f>
        <v>0</v>
      </c>
      <c r="U2771" s="78">
        <f>2.82/365*O2771+'Breakdown Log'!$H$28*Q2771</f>
        <v>3.0904109589041093E-2</v>
      </c>
    </row>
    <row r="2772" spans="2:21" ht="14.4" customHeight="1" x14ac:dyDescent="0.4">
      <c r="B2772" s="30">
        <f t="shared" si="263"/>
        <v>2771</v>
      </c>
      <c r="C2772" s="2" t="s">
        <v>287</v>
      </c>
      <c r="D2772" s="2" t="s">
        <v>2301</v>
      </c>
      <c r="E2772" s="2">
        <v>986</v>
      </c>
      <c r="F2772" s="2" t="s">
        <v>2302</v>
      </c>
      <c r="G2772" s="2">
        <v>3130</v>
      </c>
      <c r="H2772" s="2">
        <v>11</v>
      </c>
      <c r="I2772" s="2" t="s">
        <v>2309</v>
      </c>
      <c r="J2772" s="31">
        <v>43456</v>
      </c>
      <c r="K2772" s="31">
        <v>44347</v>
      </c>
      <c r="L2772" s="31">
        <v>44926</v>
      </c>
      <c r="M2772" s="2">
        <f t="shared" si="258"/>
        <v>580</v>
      </c>
      <c r="N2772" s="2">
        <f>IFERROR(VLOOKUP($G2772,'Breakdown Log'!$B$3:$E$940,2,FALSE),0)</f>
        <v>0</v>
      </c>
      <c r="O2772" s="2">
        <f>IFERROR(VLOOKUP($G2772,'Breakdown Log'!$B$3:$E$940,3,FALSE),0)</f>
        <v>4</v>
      </c>
      <c r="P2772" s="2">
        <f t="shared" si="259"/>
        <v>215</v>
      </c>
      <c r="Q2772" s="2">
        <f t="shared" si="260"/>
        <v>361</v>
      </c>
      <c r="R2772" s="38">
        <f t="shared" si="261"/>
        <v>1.6610958904109587</v>
      </c>
      <c r="S2772" s="76">
        <f t="shared" si="262"/>
        <v>2.82</v>
      </c>
      <c r="T2772" s="38">
        <f>2.82/365*N2772+'Breakdown Log'!$H$28*P2772</f>
        <v>0</v>
      </c>
      <c r="U2772" s="78">
        <f>2.82/365*O2772+'Breakdown Log'!$H$28*Q2772</f>
        <v>3.0904109589041093E-2</v>
      </c>
    </row>
    <row r="2773" spans="2:21" ht="14.4" customHeight="1" x14ac:dyDescent="0.4">
      <c r="B2773" s="30">
        <f t="shared" si="263"/>
        <v>2772</v>
      </c>
      <c r="C2773" s="2" t="s">
        <v>287</v>
      </c>
      <c r="D2773" s="2" t="s">
        <v>2301</v>
      </c>
      <c r="E2773" s="2">
        <v>986</v>
      </c>
      <c r="F2773" s="2" t="s">
        <v>2302</v>
      </c>
      <c r="G2773" s="2">
        <v>3131</v>
      </c>
      <c r="H2773" s="2">
        <v>12</v>
      </c>
      <c r="I2773" s="2" t="s">
        <v>2310</v>
      </c>
      <c r="J2773" s="31">
        <v>43456</v>
      </c>
      <c r="K2773" s="31">
        <v>44347</v>
      </c>
      <c r="L2773" s="31">
        <v>44926</v>
      </c>
      <c r="M2773" s="2">
        <f t="shared" si="258"/>
        <v>580</v>
      </c>
      <c r="N2773" s="2">
        <f>IFERROR(VLOOKUP($G2773,'Breakdown Log'!$B$3:$E$940,2,FALSE),0)</f>
        <v>0</v>
      </c>
      <c r="O2773" s="2">
        <f>IFERROR(VLOOKUP($G2773,'Breakdown Log'!$B$3:$E$940,3,FALSE),0)</f>
        <v>4</v>
      </c>
      <c r="P2773" s="2">
        <f t="shared" si="259"/>
        <v>215</v>
      </c>
      <c r="Q2773" s="2">
        <f t="shared" si="260"/>
        <v>361</v>
      </c>
      <c r="R2773" s="38">
        <f t="shared" si="261"/>
        <v>1.6610958904109587</v>
      </c>
      <c r="S2773" s="76">
        <f t="shared" si="262"/>
        <v>2.82</v>
      </c>
      <c r="T2773" s="38">
        <f>2.82/365*N2773+'Breakdown Log'!$H$28*P2773</f>
        <v>0</v>
      </c>
      <c r="U2773" s="78">
        <f>2.82/365*O2773+'Breakdown Log'!$H$28*Q2773</f>
        <v>3.0904109589041093E-2</v>
      </c>
    </row>
    <row r="2774" spans="2:21" ht="14.4" customHeight="1" x14ac:dyDescent="0.4">
      <c r="B2774" s="30">
        <f t="shared" si="263"/>
        <v>2773</v>
      </c>
      <c r="C2774" s="2" t="s">
        <v>2311</v>
      </c>
      <c r="D2774" s="2" t="s">
        <v>2996</v>
      </c>
      <c r="E2774" s="2">
        <v>1161</v>
      </c>
      <c r="F2774" s="2" t="s">
        <v>2997</v>
      </c>
      <c r="G2774" s="2">
        <v>3132</v>
      </c>
      <c r="H2774" s="2">
        <v>1</v>
      </c>
      <c r="I2774" s="2" t="s">
        <v>2998</v>
      </c>
      <c r="J2774" s="31">
        <v>43703</v>
      </c>
      <c r="K2774" s="31">
        <v>44347</v>
      </c>
      <c r="L2774" s="31">
        <v>44926</v>
      </c>
      <c r="M2774" s="2">
        <f t="shared" si="258"/>
        <v>580</v>
      </c>
      <c r="N2774" s="2">
        <f>IFERROR(VLOOKUP($G2774,'Breakdown Log'!$B$3:$E$940,2,FALSE),0)</f>
        <v>0</v>
      </c>
      <c r="O2774" s="2">
        <f>IFERROR(VLOOKUP($G2774,'Breakdown Log'!$B$3:$E$940,3,FALSE),0)</f>
        <v>0</v>
      </c>
      <c r="P2774" s="2">
        <f t="shared" si="259"/>
        <v>215</v>
      </c>
      <c r="Q2774" s="2">
        <f t="shared" si="260"/>
        <v>365</v>
      </c>
      <c r="R2774" s="38">
        <f t="shared" si="261"/>
        <v>1.6610958904109587</v>
      </c>
      <c r="S2774" s="76">
        <f t="shared" si="262"/>
        <v>2.82</v>
      </c>
      <c r="T2774" s="38">
        <f>2.82/365*N2774+'Breakdown Log'!$H$28*P2774</f>
        <v>0</v>
      </c>
      <c r="U2774" s="78">
        <f>2.82/365*O2774+'Breakdown Log'!$H$28*Q2774</f>
        <v>0</v>
      </c>
    </row>
    <row r="2775" spans="2:21" ht="14.4" customHeight="1" x14ac:dyDescent="0.4">
      <c r="B2775" s="30">
        <f t="shared" si="263"/>
        <v>2774</v>
      </c>
      <c r="C2775" s="2" t="s">
        <v>2311</v>
      </c>
      <c r="D2775" s="2" t="s">
        <v>2996</v>
      </c>
      <c r="E2775" s="2">
        <v>1161</v>
      </c>
      <c r="F2775" s="2" t="s">
        <v>2997</v>
      </c>
      <c r="G2775" s="2">
        <v>3133</v>
      </c>
      <c r="H2775" s="2">
        <v>2</v>
      </c>
      <c r="I2775" s="2" t="s">
        <v>2999</v>
      </c>
      <c r="J2775" s="31">
        <v>43703</v>
      </c>
      <c r="K2775" s="31">
        <v>44347</v>
      </c>
      <c r="L2775" s="31">
        <v>44926</v>
      </c>
      <c r="M2775" s="2">
        <f t="shared" si="258"/>
        <v>580</v>
      </c>
      <c r="N2775" s="2">
        <f>IFERROR(VLOOKUP($G2775,'Breakdown Log'!$B$3:$E$940,2,FALSE),0)</f>
        <v>0</v>
      </c>
      <c r="O2775" s="2">
        <f>IFERROR(VLOOKUP($G2775,'Breakdown Log'!$B$3:$E$940,3,FALSE),0)</f>
        <v>0</v>
      </c>
      <c r="P2775" s="2">
        <f t="shared" si="259"/>
        <v>215</v>
      </c>
      <c r="Q2775" s="2">
        <f t="shared" si="260"/>
        <v>365</v>
      </c>
      <c r="R2775" s="38">
        <f t="shared" si="261"/>
        <v>1.6610958904109587</v>
      </c>
      <c r="S2775" s="76">
        <f t="shared" si="262"/>
        <v>2.82</v>
      </c>
      <c r="T2775" s="38">
        <f>2.82/365*N2775+'Breakdown Log'!$H$28*P2775</f>
        <v>0</v>
      </c>
      <c r="U2775" s="78">
        <f>2.82/365*O2775+'Breakdown Log'!$H$28*Q2775</f>
        <v>0</v>
      </c>
    </row>
    <row r="2776" spans="2:21" ht="14.4" customHeight="1" x14ac:dyDescent="0.4">
      <c r="B2776" s="30">
        <f t="shared" si="263"/>
        <v>2775</v>
      </c>
      <c r="C2776" s="2" t="s">
        <v>2311</v>
      </c>
      <c r="D2776" s="2" t="s">
        <v>2996</v>
      </c>
      <c r="E2776" s="2">
        <v>1161</v>
      </c>
      <c r="F2776" s="2" t="s">
        <v>2997</v>
      </c>
      <c r="G2776" s="2">
        <v>3134</v>
      </c>
      <c r="H2776" s="2">
        <v>3</v>
      </c>
      <c r="I2776" s="2" t="s">
        <v>470</v>
      </c>
      <c r="J2776" s="31">
        <v>44269</v>
      </c>
      <c r="K2776" s="31">
        <v>44347</v>
      </c>
      <c r="L2776" s="31">
        <v>44926</v>
      </c>
      <c r="M2776" s="2">
        <f t="shared" si="258"/>
        <v>580</v>
      </c>
      <c r="N2776" s="2">
        <f>IFERROR(VLOOKUP($G2776,'Breakdown Log'!$B$3:$E$940,2,FALSE),0)</f>
        <v>0</v>
      </c>
      <c r="O2776" s="2">
        <f>IFERROR(VLOOKUP($G2776,'Breakdown Log'!$B$3:$E$940,3,FALSE),0)</f>
        <v>0</v>
      </c>
      <c r="P2776" s="2">
        <f t="shared" si="259"/>
        <v>215</v>
      </c>
      <c r="Q2776" s="2">
        <f t="shared" si="260"/>
        <v>365</v>
      </c>
      <c r="R2776" s="38">
        <f t="shared" si="261"/>
        <v>1.6610958904109587</v>
      </c>
      <c r="S2776" s="76">
        <f t="shared" si="262"/>
        <v>2.82</v>
      </c>
      <c r="T2776" s="38">
        <f>2.82/365*N2776+'Breakdown Log'!$H$28*P2776</f>
        <v>0</v>
      </c>
      <c r="U2776" s="78">
        <f>2.82/365*O2776+'Breakdown Log'!$H$28*Q2776</f>
        <v>0</v>
      </c>
    </row>
    <row r="2777" spans="2:21" ht="14.4" customHeight="1" x14ac:dyDescent="0.4">
      <c r="B2777" s="30">
        <f t="shared" si="263"/>
        <v>2776</v>
      </c>
      <c r="C2777" s="2" t="s">
        <v>2311</v>
      </c>
      <c r="D2777" s="2" t="s">
        <v>2996</v>
      </c>
      <c r="E2777" s="2">
        <v>1161</v>
      </c>
      <c r="F2777" s="2" t="s">
        <v>2997</v>
      </c>
      <c r="G2777" s="2">
        <v>3135</v>
      </c>
      <c r="H2777" s="2">
        <v>4</v>
      </c>
      <c r="I2777" s="2" t="s">
        <v>3000</v>
      </c>
      <c r="J2777" s="31">
        <v>44269</v>
      </c>
      <c r="K2777" s="31">
        <v>44347</v>
      </c>
      <c r="L2777" s="31">
        <v>44926</v>
      </c>
      <c r="M2777" s="2">
        <f t="shared" si="258"/>
        <v>580</v>
      </c>
      <c r="N2777" s="2">
        <f>IFERROR(VLOOKUP($G2777,'Breakdown Log'!$B$3:$E$940,2,FALSE),0)</f>
        <v>0</v>
      </c>
      <c r="O2777" s="2">
        <f>IFERROR(VLOOKUP($G2777,'Breakdown Log'!$B$3:$E$940,3,FALSE),0)</f>
        <v>0</v>
      </c>
      <c r="P2777" s="2">
        <f t="shared" si="259"/>
        <v>215</v>
      </c>
      <c r="Q2777" s="2">
        <f t="shared" si="260"/>
        <v>365</v>
      </c>
      <c r="R2777" s="38">
        <f t="shared" si="261"/>
        <v>1.6610958904109587</v>
      </c>
      <c r="S2777" s="76">
        <f t="shared" si="262"/>
        <v>2.82</v>
      </c>
      <c r="T2777" s="38">
        <f>2.82/365*N2777+'Breakdown Log'!$H$28*P2777</f>
        <v>0</v>
      </c>
      <c r="U2777" s="78">
        <f>2.82/365*O2777+'Breakdown Log'!$H$28*Q2777</f>
        <v>0</v>
      </c>
    </row>
    <row r="2778" spans="2:21" ht="14.4" customHeight="1" x14ac:dyDescent="0.4">
      <c r="B2778" s="30">
        <f t="shared" si="263"/>
        <v>2777</v>
      </c>
      <c r="C2778" s="2" t="s">
        <v>518</v>
      </c>
      <c r="D2778" s="2" t="s">
        <v>519</v>
      </c>
      <c r="E2778" s="2">
        <v>1049</v>
      </c>
      <c r="F2778" s="2" t="s">
        <v>519</v>
      </c>
      <c r="G2778" s="2">
        <v>3136</v>
      </c>
      <c r="H2778" s="2">
        <v>18</v>
      </c>
      <c r="I2778" s="2" t="s">
        <v>2699</v>
      </c>
      <c r="J2778" s="31">
        <v>43449</v>
      </c>
      <c r="K2778" s="31">
        <v>44347</v>
      </c>
      <c r="L2778" s="31">
        <v>44926</v>
      </c>
      <c r="M2778" s="2">
        <f t="shared" si="258"/>
        <v>580</v>
      </c>
      <c r="N2778" s="2">
        <f>IFERROR(VLOOKUP($G2778,'Breakdown Log'!$B$3:$E$940,2,FALSE),0)</f>
        <v>302</v>
      </c>
      <c r="O2778" s="2">
        <f>IFERROR(VLOOKUP($G2778,'Breakdown Log'!$B$3:$E$940,3,FALSE),0)</f>
        <v>11</v>
      </c>
      <c r="P2778" s="2">
        <f t="shared" si="259"/>
        <v>-87</v>
      </c>
      <c r="Q2778" s="2">
        <f t="shared" si="260"/>
        <v>354</v>
      </c>
      <c r="R2778" s="38">
        <f t="shared" si="261"/>
        <v>1.6610958904109587</v>
      </c>
      <c r="S2778" s="76">
        <f t="shared" si="262"/>
        <v>2.82</v>
      </c>
      <c r="T2778" s="38">
        <f>2.82/365*N2778+'Breakdown Log'!$H$28*P2778</f>
        <v>2.3332602739726025</v>
      </c>
      <c r="U2778" s="78">
        <f>2.82/365*O2778+'Breakdown Log'!$H$28*Q2778</f>
        <v>8.4986301369863002E-2</v>
      </c>
    </row>
    <row r="2779" spans="2:21" ht="14.4" customHeight="1" x14ac:dyDescent="0.4">
      <c r="B2779" s="30">
        <f t="shared" si="263"/>
        <v>2778</v>
      </c>
      <c r="C2779" s="2" t="s">
        <v>518</v>
      </c>
      <c r="D2779" s="2" t="s">
        <v>519</v>
      </c>
      <c r="E2779" s="2">
        <v>1049</v>
      </c>
      <c r="F2779" s="2" t="s">
        <v>519</v>
      </c>
      <c r="G2779" s="2">
        <v>3137</v>
      </c>
      <c r="H2779" s="2">
        <v>19</v>
      </c>
      <c r="I2779" s="2" t="s">
        <v>364</v>
      </c>
      <c r="J2779" s="31">
        <v>44237</v>
      </c>
      <c r="K2779" s="31">
        <v>44347</v>
      </c>
      <c r="L2779" s="31">
        <v>44926</v>
      </c>
      <c r="M2779" s="2">
        <f t="shared" si="258"/>
        <v>580</v>
      </c>
      <c r="N2779" s="2">
        <f>IFERROR(VLOOKUP($G2779,'Breakdown Log'!$B$3:$E$940,2,FALSE),0)</f>
        <v>0</v>
      </c>
      <c r="O2779" s="2">
        <f>IFERROR(VLOOKUP($G2779,'Breakdown Log'!$B$3:$E$940,3,FALSE),0)</f>
        <v>0</v>
      </c>
      <c r="P2779" s="2">
        <f t="shared" si="259"/>
        <v>215</v>
      </c>
      <c r="Q2779" s="2">
        <f t="shared" si="260"/>
        <v>365</v>
      </c>
      <c r="R2779" s="38">
        <f t="shared" si="261"/>
        <v>1.6610958904109587</v>
      </c>
      <c r="S2779" s="76">
        <f t="shared" si="262"/>
        <v>2.82</v>
      </c>
      <c r="T2779" s="38">
        <f>2.82/365*N2779+'Breakdown Log'!$H$28*P2779</f>
        <v>0</v>
      </c>
      <c r="U2779" s="78">
        <f>2.82/365*O2779+'Breakdown Log'!$H$28*Q2779</f>
        <v>0</v>
      </c>
    </row>
    <row r="2780" spans="2:21" ht="14.4" customHeight="1" x14ac:dyDescent="0.4">
      <c r="B2780" s="30">
        <f t="shared" si="263"/>
        <v>2779</v>
      </c>
      <c r="C2780" s="2" t="s">
        <v>518</v>
      </c>
      <c r="D2780" s="2" t="s">
        <v>519</v>
      </c>
      <c r="E2780" s="2">
        <v>1049</v>
      </c>
      <c r="F2780" s="2" t="s">
        <v>519</v>
      </c>
      <c r="G2780" s="2">
        <v>3138</v>
      </c>
      <c r="H2780" s="2">
        <v>20</v>
      </c>
      <c r="I2780" s="2" t="s">
        <v>2312</v>
      </c>
      <c r="J2780" s="31">
        <v>43426</v>
      </c>
      <c r="K2780" s="31">
        <v>44347</v>
      </c>
      <c r="L2780" s="31">
        <v>44926</v>
      </c>
      <c r="M2780" s="2">
        <f t="shared" si="258"/>
        <v>580</v>
      </c>
      <c r="N2780" s="2">
        <f>IFERROR(VLOOKUP($G2780,'Breakdown Log'!$B$3:$E$940,2,FALSE),0)</f>
        <v>479</v>
      </c>
      <c r="O2780" s="2">
        <f>IFERROR(VLOOKUP($G2780,'Breakdown Log'!$B$3:$E$940,3,FALSE),0)</f>
        <v>0</v>
      </c>
      <c r="P2780" s="2">
        <f t="shared" si="259"/>
        <v>-264</v>
      </c>
      <c r="Q2780" s="2">
        <f t="shared" si="260"/>
        <v>365</v>
      </c>
      <c r="R2780" s="38">
        <f t="shared" si="261"/>
        <v>1.6610958904109587</v>
      </c>
      <c r="S2780" s="76">
        <f t="shared" si="262"/>
        <v>2.82</v>
      </c>
      <c r="T2780" s="38">
        <f>2.82/365*N2780+'Breakdown Log'!$H$28*P2780</f>
        <v>3.7007671232876707</v>
      </c>
      <c r="U2780" s="78">
        <f>2.82/365*O2780+'Breakdown Log'!$H$28*Q2780</f>
        <v>0</v>
      </c>
    </row>
    <row r="2781" spans="2:21" ht="14.4" customHeight="1" x14ac:dyDescent="0.4">
      <c r="B2781" s="30">
        <f t="shared" si="263"/>
        <v>2780</v>
      </c>
      <c r="C2781" s="2" t="s">
        <v>518</v>
      </c>
      <c r="D2781" s="2" t="s">
        <v>519</v>
      </c>
      <c r="E2781" s="2">
        <v>1049</v>
      </c>
      <c r="F2781" s="2" t="s">
        <v>519</v>
      </c>
      <c r="G2781" s="2">
        <v>3139</v>
      </c>
      <c r="H2781" s="2">
        <v>21</v>
      </c>
      <c r="I2781" s="2" t="s">
        <v>2313</v>
      </c>
      <c r="J2781" s="31">
        <v>43449</v>
      </c>
      <c r="K2781" s="31">
        <v>44347</v>
      </c>
      <c r="L2781" s="31">
        <v>44926</v>
      </c>
      <c r="M2781" s="2">
        <f t="shared" si="258"/>
        <v>580</v>
      </c>
      <c r="N2781" s="2">
        <f>IFERROR(VLOOKUP($G2781,'Breakdown Log'!$B$3:$E$940,2,FALSE),0)</f>
        <v>44</v>
      </c>
      <c r="O2781" s="2">
        <f>IFERROR(VLOOKUP($G2781,'Breakdown Log'!$B$3:$E$940,3,FALSE),0)</f>
        <v>0</v>
      </c>
      <c r="P2781" s="2">
        <f t="shared" si="259"/>
        <v>171</v>
      </c>
      <c r="Q2781" s="2">
        <f t="shared" si="260"/>
        <v>365</v>
      </c>
      <c r="R2781" s="38">
        <f t="shared" si="261"/>
        <v>1.6610958904109587</v>
      </c>
      <c r="S2781" s="76">
        <f t="shared" si="262"/>
        <v>2.82</v>
      </c>
      <c r="T2781" s="38">
        <f>2.82/365*N2781+'Breakdown Log'!$H$28*P2781</f>
        <v>0.33994520547945201</v>
      </c>
      <c r="U2781" s="78">
        <f>2.82/365*O2781+'Breakdown Log'!$H$28*Q2781</f>
        <v>0</v>
      </c>
    </row>
    <row r="2782" spans="2:21" ht="14.4" customHeight="1" x14ac:dyDescent="0.4">
      <c r="B2782" s="30">
        <f t="shared" si="263"/>
        <v>2781</v>
      </c>
      <c r="C2782" s="2" t="s">
        <v>518</v>
      </c>
      <c r="D2782" s="2" t="s">
        <v>519</v>
      </c>
      <c r="E2782" s="2">
        <v>1049</v>
      </c>
      <c r="F2782" s="2" t="s">
        <v>519</v>
      </c>
      <c r="G2782" s="2">
        <v>3140</v>
      </c>
      <c r="H2782" s="2">
        <v>22</v>
      </c>
      <c r="I2782" s="2" t="s">
        <v>2721</v>
      </c>
      <c r="J2782" s="31">
        <v>43497</v>
      </c>
      <c r="K2782" s="31">
        <v>44347</v>
      </c>
      <c r="L2782" s="31">
        <v>44926</v>
      </c>
      <c r="M2782" s="2">
        <f t="shared" si="258"/>
        <v>580</v>
      </c>
      <c r="N2782" s="2">
        <f>IFERROR(VLOOKUP($G2782,'Breakdown Log'!$B$3:$E$940,2,FALSE),0)</f>
        <v>44</v>
      </c>
      <c r="O2782" s="2">
        <f>IFERROR(VLOOKUP($G2782,'Breakdown Log'!$B$3:$E$940,3,FALSE),0)</f>
        <v>3</v>
      </c>
      <c r="P2782" s="2">
        <f t="shared" si="259"/>
        <v>171</v>
      </c>
      <c r="Q2782" s="2">
        <f t="shared" si="260"/>
        <v>362</v>
      </c>
      <c r="R2782" s="38">
        <f t="shared" si="261"/>
        <v>1.6610958904109587</v>
      </c>
      <c r="S2782" s="76">
        <f t="shared" si="262"/>
        <v>2.82</v>
      </c>
      <c r="T2782" s="38">
        <f>2.82/365*N2782+'Breakdown Log'!$H$28*P2782</f>
        <v>0.33994520547945201</v>
      </c>
      <c r="U2782" s="78">
        <f>2.82/365*O2782+'Breakdown Log'!$H$28*Q2782</f>
        <v>2.317808219178082E-2</v>
      </c>
    </row>
    <row r="2783" spans="2:21" ht="14.4" customHeight="1" x14ac:dyDescent="0.4">
      <c r="B2783" s="30">
        <f t="shared" si="263"/>
        <v>2782</v>
      </c>
      <c r="C2783" s="2" t="s">
        <v>518</v>
      </c>
      <c r="D2783" s="2" t="s">
        <v>519</v>
      </c>
      <c r="E2783" s="2">
        <v>1049</v>
      </c>
      <c r="F2783" s="2" t="s">
        <v>519</v>
      </c>
      <c r="G2783" s="2">
        <v>3141</v>
      </c>
      <c r="H2783" s="2">
        <v>23</v>
      </c>
      <c r="I2783" s="2" t="s">
        <v>2698</v>
      </c>
      <c r="J2783" s="31">
        <v>43447</v>
      </c>
      <c r="K2783" s="31">
        <v>44347</v>
      </c>
      <c r="L2783" s="31">
        <v>44926</v>
      </c>
      <c r="M2783" s="2">
        <f t="shared" si="258"/>
        <v>580</v>
      </c>
      <c r="N2783" s="2">
        <f>IFERROR(VLOOKUP($G2783,'Breakdown Log'!$B$3:$E$940,2,FALSE),0)</f>
        <v>491</v>
      </c>
      <c r="O2783" s="2">
        <f>IFERROR(VLOOKUP($G2783,'Breakdown Log'!$B$3:$E$940,3,FALSE),0)</f>
        <v>0</v>
      </c>
      <c r="P2783" s="2">
        <f t="shared" si="259"/>
        <v>-276</v>
      </c>
      <c r="Q2783" s="2">
        <f t="shared" si="260"/>
        <v>365</v>
      </c>
      <c r="R2783" s="38">
        <f t="shared" si="261"/>
        <v>1.6610958904109587</v>
      </c>
      <c r="S2783" s="76">
        <f t="shared" si="262"/>
        <v>2.82</v>
      </c>
      <c r="T2783" s="38">
        <f>2.82/365*N2783+'Breakdown Log'!$H$28*P2783</f>
        <v>3.7934794520547941</v>
      </c>
      <c r="U2783" s="78">
        <f>2.82/365*O2783+'Breakdown Log'!$H$28*Q2783</f>
        <v>0</v>
      </c>
    </row>
    <row r="2784" spans="2:21" ht="14.4" customHeight="1" x14ac:dyDescent="0.4">
      <c r="B2784" s="30">
        <f t="shared" si="263"/>
        <v>2783</v>
      </c>
      <c r="C2784" s="2" t="s">
        <v>518</v>
      </c>
      <c r="D2784" s="2" t="s">
        <v>519</v>
      </c>
      <c r="E2784" s="2">
        <v>1049</v>
      </c>
      <c r="F2784" s="2" t="s">
        <v>519</v>
      </c>
      <c r="G2784" s="2">
        <v>3142</v>
      </c>
      <c r="H2784" s="2">
        <v>24</v>
      </c>
      <c r="I2784" s="2" t="s">
        <v>2697</v>
      </c>
      <c r="J2784" s="31">
        <v>43442</v>
      </c>
      <c r="K2784" s="31">
        <v>44347</v>
      </c>
      <c r="L2784" s="31">
        <v>44926</v>
      </c>
      <c r="M2784" s="2">
        <f t="shared" si="258"/>
        <v>580</v>
      </c>
      <c r="N2784" s="2">
        <f>IFERROR(VLOOKUP($G2784,'Breakdown Log'!$B$3:$E$940,2,FALSE),0)</f>
        <v>12</v>
      </c>
      <c r="O2784" s="2">
        <f>IFERROR(VLOOKUP($G2784,'Breakdown Log'!$B$3:$E$940,3,FALSE),0)</f>
        <v>0</v>
      </c>
      <c r="P2784" s="2">
        <f t="shared" si="259"/>
        <v>203</v>
      </c>
      <c r="Q2784" s="2">
        <f t="shared" si="260"/>
        <v>365</v>
      </c>
      <c r="R2784" s="38">
        <f t="shared" si="261"/>
        <v>1.6610958904109587</v>
      </c>
      <c r="S2784" s="76">
        <f t="shared" si="262"/>
        <v>2.82</v>
      </c>
      <c r="T2784" s="38">
        <f>2.82/365*N2784+'Breakdown Log'!$H$28*P2784</f>
        <v>9.2712328767123278E-2</v>
      </c>
      <c r="U2784" s="78">
        <f>2.82/365*O2784+'Breakdown Log'!$H$28*Q2784</f>
        <v>0</v>
      </c>
    </row>
    <row r="2785" spans="2:21" ht="14.4" customHeight="1" x14ac:dyDescent="0.4">
      <c r="B2785" s="30">
        <f t="shared" si="263"/>
        <v>2784</v>
      </c>
      <c r="C2785" s="2" t="s">
        <v>518</v>
      </c>
      <c r="D2785" s="2" t="s">
        <v>519</v>
      </c>
      <c r="E2785" s="2">
        <v>1049</v>
      </c>
      <c r="F2785" s="2" t="s">
        <v>519</v>
      </c>
      <c r="G2785" s="2">
        <v>3143</v>
      </c>
      <c r="H2785" s="2">
        <v>25</v>
      </c>
      <c r="I2785" s="2" t="s">
        <v>2695</v>
      </c>
      <c r="J2785" s="31">
        <v>43426</v>
      </c>
      <c r="K2785" s="31">
        <v>44347</v>
      </c>
      <c r="L2785" s="31">
        <v>44926</v>
      </c>
      <c r="M2785" s="2">
        <f t="shared" si="258"/>
        <v>580</v>
      </c>
      <c r="N2785" s="2">
        <f>IFERROR(VLOOKUP($G2785,'Breakdown Log'!$B$3:$E$940,2,FALSE),0)</f>
        <v>294</v>
      </c>
      <c r="O2785" s="2">
        <f>IFERROR(VLOOKUP($G2785,'Breakdown Log'!$B$3:$E$940,3,FALSE),0)</f>
        <v>5</v>
      </c>
      <c r="P2785" s="2">
        <f t="shared" si="259"/>
        <v>-79</v>
      </c>
      <c r="Q2785" s="2">
        <f t="shared" si="260"/>
        <v>360</v>
      </c>
      <c r="R2785" s="38">
        <f t="shared" si="261"/>
        <v>1.6610958904109587</v>
      </c>
      <c r="S2785" s="76">
        <f t="shared" si="262"/>
        <v>2.82</v>
      </c>
      <c r="T2785" s="38">
        <f>2.82/365*N2785+'Breakdown Log'!$H$28*P2785</f>
        <v>2.2714520547945205</v>
      </c>
      <c r="U2785" s="78">
        <f>2.82/365*O2785+'Breakdown Log'!$H$28*Q2785</f>
        <v>3.8630136986301369E-2</v>
      </c>
    </row>
    <row r="2786" spans="2:21" ht="14.4" customHeight="1" x14ac:dyDescent="0.4">
      <c r="B2786" s="30">
        <f t="shared" si="263"/>
        <v>2785</v>
      </c>
      <c r="C2786" s="2" t="s">
        <v>518</v>
      </c>
      <c r="D2786" s="2" t="s">
        <v>519</v>
      </c>
      <c r="E2786" s="2">
        <v>1049</v>
      </c>
      <c r="F2786" s="2" t="s">
        <v>519</v>
      </c>
      <c r="G2786" s="2">
        <v>3144</v>
      </c>
      <c r="H2786" s="2">
        <v>26</v>
      </c>
      <c r="I2786" s="2" t="s">
        <v>2696</v>
      </c>
      <c r="J2786" s="31">
        <v>43427</v>
      </c>
      <c r="K2786" s="31">
        <v>44347</v>
      </c>
      <c r="L2786" s="31">
        <v>44926</v>
      </c>
      <c r="M2786" s="2">
        <f t="shared" si="258"/>
        <v>580</v>
      </c>
      <c r="N2786" s="2">
        <f>IFERROR(VLOOKUP($G2786,'Breakdown Log'!$B$3:$E$940,2,FALSE),0)</f>
        <v>465</v>
      </c>
      <c r="O2786" s="2">
        <f>IFERROR(VLOOKUP($G2786,'Breakdown Log'!$B$3:$E$940,3,FALSE),0)</f>
        <v>0</v>
      </c>
      <c r="P2786" s="2">
        <f t="shared" si="259"/>
        <v>-250</v>
      </c>
      <c r="Q2786" s="2">
        <f t="shared" si="260"/>
        <v>365</v>
      </c>
      <c r="R2786" s="38">
        <f t="shared" si="261"/>
        <v>1.6610958904109587</v>
      </c>
      <c r="S2786" s="76">
        <f t="shared" si="262"/>
        <v>2.82</v>
      </c>
      <c r="T2786" s="38">
        <f>2.82/365*N2786+'Breakdown Log'!$H$28*P2786</f>
        <v>3.592602739726027</v>
      </c>
      <c r="U2786" s="78">
        <f>2.82/365*O2786+'Breakdown Log'!$H$28*Q2786</f>
        <v>0</v>
      </c>
    </row>
    <row r="2787" spans="2:21" ht="14.4" customHeight="1" x14ac:dyDescent="0.4">
      <c r="B2787" s="30">
        <f t="shared" si="263"/>
        <v>2786</v>
      </c>
      <c r="C2787" s="2" t="s">
        <v>518</v>
      </c>
      <c r="D2787" s="2" t="s">
        <v>519</v>
      </c>
      <c r="E2787" s="2">
        <v>1049</v>
      </c>
      <c r="F2787" s="2" t="s">
        <v>519</v>
      </c>
      <c r="G2787" s="2">
        <v>3145</v>
      </c>
      <c r="H2787" s="2">
        <v>27</v>
      </c>
      <c r="I2787" s="2" t="s">
        <v>2314</v>
      </c>
      <c r="J2787" s="31">
        <v>43427</v>
      </c>
      <c r="K2787" s="31">
        <v>44347</v>
      </c>
      <c r="L2787" s="31">
        <v>44926</v>
      </c>
      <c r="M2787" s="2">
        <f t="shared" si="258"/>
        <v>580</v>
      </c>
      <c r="N2787" s="2">
        <f>IFERROR(VLOOKUP($G2787,'Breakdown Log'!$B$3:$E$940,2,FALSE),0)</f>
        <v>123</v>
      </c>
      <c r="O2787" s="2">
        <f>IFERROR(VLOOKUP($G2787,'Breakdown Log'!$B$3:$E$940,3,FALSE),0)</f>
        <v>7</v>
      </c>
      <c r="P2787" s="2">
        <f t="shared" si="259"/>
        <v>92</v>
      </c>
      <c r="Q2787" s="2">
        <f t="shared" si="260"/>
        <v>358</v>
      </c>
      <c r="R2787" s="38">
        <f t="shared" si="261"/>
        <v>1.6610958904109587</v>
      </c>
      <c r="S2787" s="76">
        <f t="shared" si="262"/>
        <v>2.82</v>
      </c>
      <c r="T2787" s="38">
        <f>2.82/365*N2787+'Breakdown Log'!$H$28*P2787</f>
        <v>0.95030136986301361</v>
      </c>
      <c r="U2787" s="78">
        <f>2.82/365*O2787+'Breakdown Log'!$H$28*Q2787</f>
        <v>5.4082191780821909E-2</v>
      </c>
    </row>
    <row r="2788" spans="2:21" ht="14.4" customHeight="1" x14ac:dyDescent="0.4">
      <c r="B2788" s="30">
        <f t="shared" si="263"/>
        <v>2787</v>
      </c>
      <c r="C2788" s="2" t="s">
        <v>12</v>
      </c>
      <c r="D2788" s="2" t="s">
        <v>127</v>
      </c>
      <c r="E2788" s="2">
        <v>288</v>
      </c>
      <c r="F2788" s="2" t="s">
        <v>128</v>
      </c>
      <c r="G2788" s="2">
        <v>3146</v>
      </c>
      <c r="H2788" s="2">
        <v>72</v>
      </c>
      <c r="I2788" s="2" t="s">
        <v>2315</v>
      </c>
      <c r="J2788" s="31">
        <v>43421</v>
      </c>
      <c r="K2788" s="31">
        <v>44347</v>
      </c>
      <c r="L2788" s="31">
        <v>44926</v>
      </c>
      <c r="M2788" s="2">
        <f t="shared" si="258"/>
        <v>580</v>
      </c>
      <c r="N2788" s="2">
        <f>IFERROR(VLOOKUP($G2788,'Breakdown Log'!$B$3:$E$940,2,FALSE),0)</f>
        <v>72</v>
      </c>
      <c r="O2788" s="2">
        <f>IFERROR(VLOOKUP($G2788,'Breakdown Log'!$B$3:$E$940,3,FALSE),0)</f>
        <v>0</v>
      </c>
      <c r="P2788" s="2">
        <f t="shared" si="259"/>
        <v>143</v>
      </c>
      <c r="Q2788" s="2">
        <f t="shared" si="260"/>
        <v>365</v>
      </c>
      <c r="R2788" s="38">
        <f t="shared" si="261"/>
        <v>1.6610958904109587</v>
      </c>
      <c r="S2788" s="76">
        <f t="shared" si="262"/>
        <v>2.82</v>
      </c>
      <c r="T2788" s="38">
        <f>2.82/365*N2788+'Breakdown Log'!$H$28*P2788</f>
        <v>0.5562739726027397</v>
      </c>
      <c r="U2788" s="78">
        <f>2.82/365*O2788+'Breakdown Log'!$H$28*Q2788</f>
        <v>0</v>
      </c>
    </row>
    <row r="2789" spans="2:21" ht="14.4" customHeight="1" x14ac:dyDescent="0.4">
      <c r="B2789" s="30">
        <f t="shared" si="263"/>
        <v>2788</v>
      </c>
      <c r="C2789" s="2" t="s">
        <v>151</v>
      </c>
      <c r="D2789" s="2" t="s">
        <v>2203</v>
      </c>
      <c r="E2789" s="2">
        <v>1076</v>
      </c>
      <c r="F2789" s="2" t="s">
        <v>2203</v>
      </c>
      <c r="G2789" s="2">
        <v>3147</v>
      </c>
      <c r="H2789" s="2">
        <v>22</v>
      </c>
      <c r="I2789" s="2" t="s">
        <v>2316</v>
      </c>
      <c r="J2789" s="31">
        <v>43388</v>
      </c>
      <c r="K2789" s="31">
        <v>44347</v>
      </c>
      <c r="L2789" s="31">
        <v>44926</v>
      </c>
      <c r="M2789" s="2">
        <f t="shared" si="258"/>
        <v>580</v>
      </c>
      <c r="N2789" s="2">
        <f>IFERROR(VLOOKUP($G2789,'Breakdown Log'!$B$3:$E$940,2,FALSE),0)</f>
        <v>0</v>
      </c>
      <c r="O2789" s="2">
        <f>IFERROR(VLOOKUP($G2789,'Breakdown Log'!$B$3:$E$940,3,FALSE),0)</f>
        <v>0</v>
      </c>
      <c r="P2789" s="2">
        <f t="shared" si="259"/>
        <v>215</v>
      </c>
      <c r="Q2789" s="2">
        <f t="shared" si="260"/>
        <v>365</v>
      </c>
      <c r="R2789" s="38">
        <f t="shared" si="261"/>
        <v>1.6610958904109587</v>
      </c>
      <c r="S2789" s="76">
        <f t="shared" si="262"/>
        <v>2.82</v>
      </c>
      <c r="T2789" s="38">
        <f>2.82/365*N2789+'Breakdown Log'!$H$28*P2789</f>
        <v>0</v>
      </c>
      <c r="U2789" s="78">
        <f>2.82/365*O2789+'Breakdown Log'!$H$28*Q2789</f>
        <v>0</v>
      </c>
    </row>
    <row r="2790" spans="2:21" ht="14.4" customHeight="1" x14ac:dyDescent="0.4">
      <c r="B2790" s="30">
        <f t="shared" si="263"/>
        <v>2789</v>
      </c>
      <c r="C2790" s="2" t="s">
        <v>151</v>
      </c>
      <c r="D2790" s="2" t="s">
        <v>2203</v>
      </c>
      <c r="E2790" s="2">
        <v>1076</v>
      </c>
      <c r="F2790" s="2" t="s">
        <v>2203</v>
      </c>
      <c r="G2790" s="2">
        <v>3148</v>
      </c>
      <c r="H2790" s="2">
        <v>23</v>
      </c>
      <c r="I2790" s="2" t="s">
        <v>2317</v>
      </c>
      <c r="J2790" s="31">
        <v>43397</v>
      </c>
      <c r="K2790" s="31">
        <v>44347</v>
      </c>
      <c r="L2790" s="31">
        <v>44926</v>
      </c>
      <c r="M2790" s="2">
        <f t="shared" si="258"/>
        <v>580</v>
      </c>
      <c r="N2790" s="2">
        <f>IFERROR(VLOOKUP($G2790,'Breakdown Log'!$B$3:$E$940,2,FALSE),0)</f>
        <v>0</v>
      </c>
      <c r="O2790" s="2">
        <f>IFERROR(VLOOKUP($G2790,'Breakdown Log'!$B$3:$E$940,3,FALSE),0)</f>
        <v>0</v>
      </c>
      <c r="P2790" s="2">
        <f t="shared" si="259"/>
        <v>215</v>
      </c>
      <c r="Q2790" s="2">
        <f t="shared" si="260"/>
        <v>365</v>
      </c>
      <c r="R2790" s="38">
        <f t="shared" si="261"/>
        <v>1.6610958904109587</v>
      </c>
      <c r="S2790" s="76">
        <f t="shared" si="262"/>
        <v>2.82</v>
      </c>
      <c r="T2790" s="38">
        <f>2.82/365*N2790+'Breakdown Log'!$H$28*P2790</f>
        <v>0</v>
      </c>
      <c r="U2790" s="78">
        <f>2.82/365*O2790+'Breakdown Log'!$H$28*Q2790</f>
        <v>0</v>
      </c>
    </row>
    <row r="2791" spans="2:21" ht="14.4" customHeight="1" x14ac:dyDescent="0.4">
      <c r="B2791" s="30">
        <f t="shared" si="263"/>
        <v>2790</v>
      </c>
      <c r="C2791" s="2" t="s">
        <v>151</v>
      </c>
      <c r="D2791" s="2" t="s">
        <v>2203</v>
      </c>
      <c r="E2791" s="2">
        <v>1076</v>
      </c>
      <c r="F2791" s="2" t="s">
        <v>2203</v>
      </c>
      <c r="G2791" s="2">
        <v>3149</v>
      </c>
      <c r="H2791" s="2">
        <v>24</v>
      </c>
      <c r="I2791" s="2" t="s">
        <v>2265</v>
      </c>
      <c r="J2791" s="31">
        <v>43397</v>
      </c>
      <c r="K2791" s="31">
        <v>44347</v>
      </c>
      <c r="L2791" s="31">
        <v>44926</v>
      </c>
      <c r="M2791" s="2">
        <f t="shared" si="258"/>
        <v>580</v>
      </c>
      <c r="N2791" s="2">
        <f>IFERROR(VLOOKUP($G2791,'Breakdown Log'!$B$3:$E$940,2,FALSE),0)</f>
        <v>0</v>
      </c>
      <c r="O2791" s="2">
        <f>IFERROR(VLOOKUP($G2791,'Breakdown Log'!$B$3:$E$940,3,FALSE),0)</f>
        <v>0</v>
      </c>
      <c r="P2791" s="2">
        <f t="shared" si="259"/>
        <v>215</v>
      </c>
      <c r="Q2791" s="2">
        <f t="shared" si="260"/>
        <v>365</v>
      </c>
      <c r="R2791" s="38">
        <f t="shared" si="261"/>
        <v>1.6610958904109587</v>
      </c>
      <c r="S2791" s="76">
        <f t="shared" si="262"/>
        <v>2.82</v>
      </c>
      <c r="T2791" s="38">
        <f>2.82/365*N2791+'Breakdown Log'!$H$28*P2791</f>
        <v>0</v>
      </c>
      <c r="U2791" s="78">
        <f>2.82/365*O2791+'Breakdown Log'!$H$28*Q2791</f>
        <v>0</v>
      </c>
    </row>
    <row r="2792" spans="2:21" ht="14.4" customHeight="1" x14ac:dyDescent="0.4">
      <c r="B2792" s="30">
        <f t="shared" si="263"/>
        <v>2791</v>
      </c>
      <c r="C2792" s="2" t="s">
        <v>151</v>
      </c>
      <c r="D2792" s="2" t="s">
        <v>2203</v>
      </c>
      <c r="E2792" s="2">
        <v>1076</v>
      </c>
      <c r="F2792" s="2" t="s">
        <v>2203</v>
      </c>
      <c r="G2792" s="2">
        <v>3150</v>
      </c>
      <c r="H2792" s="2">
        <v>25</v>
      </c>
      <c r="I2792" s="2" t="s">
        <v>68</v>
      </c>
      <c r="J2792" s="31">
        <v>43397</v>
      </c>
      <c r="K2792" s="31">
        <v>44347</v>
      </c>
      <c r="L2792" s="31">
        <v>44926</v>
      </c>
      <c r="M2792" s="2">
        <f t="shared" si="258"/>
        <v>580</v>
      </c>
      <c r="N2792" s="2">
        <f>IFERROR(VLOOKUP($G2792,'Breakdown Log'!$B$3:$E$940,2,FALSE),0)</f>
        <v>0</v>
      </c>
      <c r="O2792" s="2">
        <f>IFERROR(VLOOKUP($G2792,'Breakdown Log'!$B$3:$E$940,3,FALSE),0)</f>
        <v>0</v>
      </c>
      <c r="P2792" s="2">
        <f t="shared" si="259"/>
        <v>215</v>
      </c>
      <c r="Q2792" s="2">
        <f t="shared" si="260"/>
        <v>365</v>
      </c>
      <c r="R2792" s="38">
        <f t="shared" si="261"/>
        <v>1.6610958904109587</v>
      </c>
      <c r="S2792" s="76">
        <f t="shared" si="262"/>
        <v>2.82</v>
      </c>
      <c r="T2792" s="38">
        <f>2.82/365*N2792+'Breakdown Log'!$H$28*P2792</f>
        <v>0</v>
      </c>
      <c r="U2792" s="78">
        <f>2.82/365*O2792+'Breakdown Log'!$H$28*Q2792</f>
        <v>0</v>
      </c>
    </row>
    <row r="2793" spans="2:21" ht="14.4" customHeight="1" x14ac:dyDescent="0.4">
      <c r="B2793" s="30">
        <f t="shared" si="263"/>
        <v>2792</v>
      </c>
      <c r="C2793" s="2" t="s">
        <v>151</v>
      </c>
      <c r="D2793" s="2" t="s">
        <v>2203</v>
      </c>
      <c r="E2793" s="2">
        <v>1076</v>
      </c>
      <c r="F2793" s="2" t="s">
        <v>2203</v>
      </c>
      <c r="G2793" s="2">
        <v>3151</v>
      </c>
      <c r="H2793" s="2">
        <v>26</v>
      </c>
      <c r="I2793" s="2" t="s">
        <v>9</v>
      </c>
      <c r="J2793" s="31">
        <v>43397</v>
      </c>
      <c r="K2793" s="31">
        <v>44347</v>
      </c>
      <c r="L2793" s="31">
        <v>44926</v>
      </c>
      <c r="M2793" s="2">
        <f t="shared" si="258"/>
        <v>580</v>
      </c>
      <c r="N2793" s="2">
        <f>IFERROR(VLOOKUP($G2793,'Breakdown Log'!$B$3:$E$940,2,FALSE),0)</f>
        <v>0</v>
      </c>
      <c r="O2793" s="2">
        <f>IFERROR(VLOOKUP($G2793,'Breakdown Log'!$B$3:$E$940,3,FALSE),0)</f>
        <v>0</v>
      </c>
      <c r="P2793" s="2">
        <f t="shared" si="259"/>
        <v>215</v>
      </c>
      <c r="Q2793" s="2">
        <f t="shared" si="260"/>
        <v>365</v>
      </c>
      <c r="R2793" s="38">
        <f t="shared" si="261"/>
        <v>1.6610958904109587</v>
      </c>
      <c r="S2793" s="76">
        <f t="shared" si="262"/>
        <v>2.82</v>
      </c>
      <c r="T2793" s="38">
        <f>2.82/365*N2793+'Breakdown Log'!$H$28*P2793</f>
        <v>0</v>
      </c>
      <c r="U2793" s="78">
        <f>2.82/365*O2793+'Breakdown Log'!$H$28*Q2793</f>
        <v>0</v>
      </c>
    </row>
    <row r="2794" spans="2:21" ht="14.4" customHeight="1" x14ac:dyDescent="0.4">
      <c r="B2794" s="30">
        <f t="shared" si="263"/>
        <v>2793</v>
      </c>
      <c r="C2794" s="2" t="s">
        <v>151</v>
      </c>
      <c r="D2794" s="2" t="s">
        <v>2203</v>
      </c>
      <c r="E2794" s="2">
        <v>1076</v>
      </c>
      <c r="F2794" s="2" t="s">
        <v>2203</v>
      </c>
      <c r="G2794" s="2">
        <v>3152</v>
      </c>
      <c r="H2794" s="2">
        <v>27</v>
      </c>
      <c r="I2794" s="2" t="s">
        <v>2318</v>
      </c>
      <c r="J2794" s="31">
        <v>43397</v>
      </c>
      <c r="K2794" s="31">
        <v>44347</v>
      </c>
      <c r="L2794" s="31">
        <v>44926</v>
      </c>
      <c r="M2794" s="2">
        <f t="shared" si="258"/>
        <v>580</v>
      </c>
      <c r="N2794" s="2">
        <f>IFERROR(VLOOKUP($G2794,'Breakdown Log'!$B$3:$E$940,2,FALSE),0)</f>
        <v>0</v>
      </c>
      <c r="O2794" s="2">
        <f>IFERROR(VLOOKUP($G2794,'Breakdown Log'!$B$3:$E$940,3,FALSE),0)</f>
        <v>0</v>
      </c>
      <c r="P2794" s="2">
        <f t="shared" si="259"/>
        <v>215</v>
      </c>
      <c r="Q2794" s="2">
        <f t="shared" si="260"/>
        <v>365</v>
      </c>
      <c r="R2794" s="38">
        <f t="shared" si="261"/>
        <v>1.6610958904109587</v>
      </c>
      <c r="S2794" s="76">
        <f t="shared" si="262"/>
        <v>2.82</v>
      </c>
      <c r="T2794" s="38">
        <f>2.82/365*N2794+'Breakdown Log'!$H$28*P2794</f>
        <v>0</v>
      </c>
      <c r="U2794" s="78">
        <f>2.82/365*O2794+'Breakdown Log'!$H$28*Q2794</f>
        <v>0</v>
      </c>
    </row>
    <row r="2795" spans="2:21" ht="14.4" customHeight="1" x14ac:dyDescent="0.4">
      <c r="B2795" s="30">
        <f t="shared" si="263"/>
        <v>2794</v>
      </c>
      <c r="C2795" s="2" t="s">
        <v>151</v>
      </c>
      <c r="D2795" s="2" t="s">
        <v>2203</v>
      </c>
      <c r="E2795" s="2">
        <v>1076</v>
      </c>
      <c r="F2795" s="2" t="s">
        <v>2203</v>
      </c>
      <c r="G2795" s="2">
        <v>3153</v>
      </c>
      <c r="H2795" s="2">
        <v>28</v>
      </c>
      <c r="I2795" s="2" t="s">
        <v>1627</v>
      </c>
      <c r="J2795" s="31">
        <v>43414</v>
      </c>
      <c r="K2795" s="31">
        <v>44347</v>
      </c>
      <c r="L2795" s="31">
        <v>44926</v>
      </c>
      <c r="M2795" s="2">
        <f t="shared" si="258"/>
        <v>580</v>
      </c>
      <c r="N2795" s="2">
        <f>IFERROR(VLOOKUP($G2795,'Breakdown Log'!$B$3:$E$940,2,FALSE),0)</f>
        <v>0</v>
      </c>
      <c r="O2795" s="2">
        <f>IFERROR(VLOOKUP($G2795,'Breakdown Log'!$B$3:$E$940,3,FALSE),0)</f>
        <v>0</v>
      </c>
      <c r="P2795" s="2">
        <f t="shared" si="259"/>
        <v>215</v>
      </c>
      <c r="Q2795" s="2">
        <f t="shared" si="260"/>
        <v>365</v>
      </c>
      <c r="R2795" s="38">
        <f t="shared" si="261"/>
        <v>1.6610958904109587</v>
      </c>
      <c r="S2795" s="76">
        <f t="shared" si="262"/>
        <v>2.82</v>
      </c>
      <c r="T2795" s="38">
        <f>2.82/365*N2795+'Breakdown Log'!$H$28*P2795</f>
        <v>0</v>
      </c>
      <c r="U2795" s="78">
        <f>2.82/365*O2795+'Breakdown Log'!$H$28*Q2795</f>
        <v>0</v>
      </c>
    </row>
    <row r="2796" spans="2:21" ht="14.4" customHeight="1" x14ac:dyDescent="0.4">
      <c r="B2796" s="30">
        <f t="shared" si="263"/>
        <v>2795</v>
      </c>
      <c r="C2796" s="2" t="s">
        <v>151</v>
      </c>
      <c r="D2796" s="2" t="s">
        <v>2203</v>
      </c>
      <c r="E2796" s="2">
        <v>1076</v>
      </c>
      <c r="F2796" s="2" t="s">
        <v>2203</v>
      </c>
      <c r="G2796" s="2">
        <v>3154</v>
      </c>
      <c r="H2796" s="2">
        <v>29</v>
      </c>
      <c r="I2796" s="2" t="s">
        <v>2319</v>
      </c>
      <c r="J2796" s="31">
        <v>43414</v>
      </c>
      <c r="K2796" s="31">
        <v>44347</v>
      </c>
      <c r="L2796" s="31">
        <v>44926</v>
      </c>
      <c r="M2796" s="2">
        <f t="shared" si="258"/>
        <v>580</v>
      </c>
      <c r="N2796" s="2">
        <f>IFERROR(VLOOKUP($G2796,'Breakdown Log'!$B$3:$E$940,2,FALSE),0)</f>
        <v>0</v>
      </c>
      <c r="O2796" s="2">
        <f>IFERROR(VLOOKUP($G2796,'Breakdown Log'!$B$3:$E$940,3,FALSE),0)</f>
        <v>0</v>
      </c>
      <c r="P2796" s="2">
        <f t="shared" si="259"/>
        <v>215</v>
      </c>
      <c r="Q2796" s="2">
        <f t="shared" si="260"/>
        <v>365</v>
      </c>
      <c r="R2796" s="38">
        <f t="shared" si="261"/>
        <v>1.6610958904109587</v>
      </c>
      <c r="S2796" s="76">
        <f t="shared" si="262"/>
        <v>2.82</v>
      </c>
      <c r="T2796" s="38">
        <f>2.82/365*N2796+'Breakdown Log'!$H$28*P2796</f>
        <v>0</v>
      </c>
      <c r="U2796" s="78">
        <f>2.82/365*O2796+'Breakdown Log'!$H$28*Q2796</f>
        <v>0</v>
      </c>
    </row>
    <row r="2797" spans="2:21" ht="14.4" customHeight="1" x14ac:dyDescent="0.4">
      <c r="B2797" s="30">
        <f t="shared" si="263"/>
        <v>2796</v>
      </c>
      <c r="C2797" s="2" t="s">
        <v>151</v>
      </c>
      <c r="D2797" s="2" t="s">
        <v>2203</v>
      </c>
      <c r="E2797" s="2">
        <v>1076</v>
      </c>
      <c r="F2797" s="2" t="s">
        <v>2203</v>
      </c>
      <c r="G2797" s="2">
        <v>3155</v>
      </c>
      <c r="H2797" s="2">
        <v>30</v>
      </c>
      <c r="I2797" s="2" t="s">
        <v>624</v>
      </c>
      <c r="J2797" s="31">
        <v>43414</v>
      </c>
      <c r="K2797" s="31">
        <v>44347</v>
      </c>
      <c r="L2797" s="31">
        <v>44926</v>
      </c>
      <c r="M2797" s="2">
        <f t="shared" si="258"/>
        <v>580</v>
      </c>
      <c r="N2797" s="2">
        <f>IFERROR(VLOOKUP($G2797,'Breakdown Log'!$B$3:$E$940,2,FALSE),0)</f>
        <v>0</v>
      </c>
      <c r="O2797" s="2">
        <f>IFERROR(VLOOKUP($G2797,'Breakdown Log'!$B$3:$E$940,3,FALSE),0)</f>
        <v>0</v>
      </c>
      <c r="P2797" s="2">
        <f t="shared" si="259"/>
        <v>215</v>
      </c>
      <c r="Q2797" s="2">
        <f t="shared" si="260"/>
        <v>365</v>
      </c>
      <c r="R2797" s="38">
        <f t="shared" si="261"/>
        <v>1.6610958904109587</v>
      </c>
      <c r="S2797" s="76">
        <f t="shared" si="262"/>
        <v>2.82</v>
      </c>
      <c r="T2797" s="38">
        <f>2.82/365*N2797+'Breakdown Log'!$H$28*P2797</f>
        <v>0</v>
      </c>
      <c r="U2797" s="78">
        <f>2.82/365*O2797+'Breakdown Log'!$H$28*Q2797</f>
        <v>0</v>
      </c>
    </row>
    <row r="2798" spans="2:21" ht="14.4" customHeight="1" x14ac:dyDescent="0.4">
      <c r="B2798" s="30">
        <f t="shared" si="263"/>
        <v>2797</v>
      </c>
      <c r="C2798" s="2" t="s">
        <v>151</v>
      </c>
      <c r="D2798" s="2" t="s">
        <v>2203</v>
      </c>
      <c r="E2798" s="2">
        <v>1076</v>
      </c>
      <c r="F2798" s="2" t="s">
        <v>2203</v>
      </c>
      <c r="G2798" s="2">
        <v>3156</v>
      </c>
      <c r="H2798" s="2">
        <v>32</v>
      </c>
      <c r="I2798" s="2" t="s">
        <v>2320</v>
      </c>
      <c r="J2798" s="31">
        <v>43414</v>
      </c>
      <c r="K2798" s="31">
        <v>44347</v>
      </c>
      <c r="L2798" s="31">
        <v>44926</v>
      </c>
      <c r="M2798" s="2">
        <f t="shared" si="258"/>
        <v>580</v>
      </c>
      <c r="N2798" s="2">
        <f>IFERROR(VLOOKUP($G2798,'Breakdown Log'!$B$3:$E$940,2,FALSE),0)</f>
        <v>0</v>
      </c>
      <c r="O2798" s="2">
        <f>IFERROR(VLOOKUP($G2798,'Breakdown Log'!$B$3:$E$940,3,FALSE),0)</f>
        <v>0</v>
      </c>
      <c r="P2798" s="2">
        <f t="shared" si="259"/>
        <v>215</v>
      </c>
      <c r="Q2798" s="2">
        <f t="shared" si="260"/>
        <v>365</v>
      </c>
      <c r="R2798" s="38">
        <f t="shared" si="261"/>
        <v>1.6610958904109587</v>
      </c>
      <c r="S2798" s="76">
        <f t="shared" si="262"/>
        <v>2.82</v>
      </c>
      <c r="T2798" s="38">
        <f>2.82/365*N2798+'Breakdown Log'!$H$28*P2798</f>
        <v>0</v>
      </c>
      <c r="U2798" s="78">
        <f>2.82/365*O2798+'Breakdown Log'!$H$28*Q2798</f>
        <v>0</v>
      </c>
    </row>
    <row r="2799" spans="2:21" ht="14.4" customHeight="1" x14ac:dyDescent="0.4">
      <c r="B2799" s="30">
        <f t="shared" si="263"/>
        <v>2798</v>
      </c>
      <c r="C2799" s="2" t="s">
        <v>151</v>
      </c>
      <c r="D2799" s="2" t="s">
        <v>2203</v>
      </c>
      <c r="E2799" s="2">
        <v>1076</v>
      </c>
      <c r="F2799" s="2" t="s">
        <v>2203</v>
      </c>
      <c r="G2799" s="2">
        <v>3157</v>
      </c>
      <c r="H2799" s="2">
        <v>33</v>
      </c>
      <c r="I2799" s="2" t="s">
        <v>2321</v>
      </c>
      <c r="J2799" s="31">
        <v>43414</v>
      </c>
      <c r="K2799" s="31">
        <v>44347</v>
      </c>
      <c r="L2799" s="31">
        <v>44926</v>
      </c>
      <c r="M2799" s="2">
        <f t="shared" si="258"/>
        <v>580</v>
      </c>
      <c r="N2799" s="2">
        <f>IFERROR(VLOOKUP($G2799,'Breakdown Log'!$B$3:$E$940,2,FALSE),0)</f>
        <v>0</v>
      </c>
      <c r="O2799" s="2">
        <f>IFERROR(VLOOKUP($G2799,'Breakdown Log'!$B$3:$E$940,3,FALSE),0)</f>
        <v>0</v>
      </c>
      <c r="P2799" s="2">
        <f t="shared" si="259"/>
        <v>215</v>
      </c>
      <c r="Q2799" s="2">
        <f t="shared" si="260"/>
        <v>365</v>
      </c>
      <c r="R2799" s="38">
        <f t="shared" si="261"/>
        <v>1.6610958904109587</v>
      </c>
      <c r="S2799" s="76">
        <f t="shared" si="262"/>
        <v>2.82</v>
      </c>
      <c r="T2799" s="38">
        <f>2.82/365*N2799+'Breakdown Log'!$H$28*P2799</f>
        <v>0</v>
      </c>
      <c r="U2799" s="78">
        <f>2.82/365*O2799+'Breakdown Log'!$H$28*Q2799</f>
        <v>0</v>
      </c>
    </row>
    <row r="2800" spans="2:21" ht="14.4" customHeight="1" x14ac:dyDescent="0.4">
      <c r="B2800" s="30">
        <f t="shared" si="263"/>
        <v>2799</v>
      </c>
      <c r="C2800" s="2" t="s">
        <v>151</v>
      </c>
      <c r="D2800" s="2" t="s">
        <v>2203</v>
      </c>
      <c r="E2800" s="2">
        <v>1076</v>
      </c>
      <c r="F2800" s="2" t="s">
        <v>2203</v>
      </c>
      <c r="G2800" s="2">
        <v>3158</v>
      </c>
      <c r="H2800" s="2">
        <v>31</v>
      </c>
      <c r="I2800" s="2" t="s">
        <v>2322</v>
      </c>
      <c r="J2800" s="31">
        <v>43414</v>
      </c>
      <c r="K2800" s="31">
        <v>44347</v>
      </c>
      <c r="L2800" s="31">
        <v>44926</v>
      </c>
      <c r="M2800" s="2">
        <f t="shared" si="258"/>
        <v>580</v>
      </c>
      <c r="N2800" s="2">
        <f>IFERROR(VLOOKUP($G2800,'Breakdown Log'!$B$3:$E$940,2,FALSE),0)</f>
        <v>0</v>
      </c>
      <c r="O2800" s="2">
        <f>IFERROR(VLOOKUP($G2800,'Breakdown Log'!$B$3:$E$940,3,FALSE),0)</f>
        <v>0</v>
      </c>
      <c r="P2800" s="2">
        <f t="shared" si="259"/>
        <v>215</v>
      </c>
      <c r="Q2800" s="2">
        <f t="shared" si="260"/>
        <v>365</v>
      </c>
      <c r="R2800" s="38">
        <f t="shared" si="261"/>
        <v>1.6610958904109587</v>
      </c>
      <c r="S2800" s="76">
        <f t="shared" si="262"/>
        <v>2.82</v>
      </c>
      <c r="T2800" s="38">
        <f>2.82/365*N2800+'Breakdown Log'!$H$28*P2800</f>
        <v>0</v>
      </c>
      <c r="U2800" s="78">
        <f>2.82/365*O2800+'Breakdown Log'!$H$28*Q2800</f>
        <v>0</v>
      </c>
    </row>
    <row r="2801" spans="2:21" ht="14.4" customHeight="1" x14ac:dyDescent="0.4">
      <c r="B2801" s="30">
        <f t="shared" si="263"/>
        <v>2800</v>
      </c>
      <c r="C2801" s="2" t="s">
        <v>493</v>
      </c>
      <c r="D2801" s="2" t="s">
        <v>2147</v>
      </c>
      <c r="E2801" s="2">
        <v>1143</v>
      </c>
      <c r="F2801" s="2" t="s">
        <v>2148</v>
      </c>
      <c r="G2801" s="2">
        <v>3159</v>
      </c>
      <c r="H2801" s="2">
        <v>21</v>
      </c>
      <c r="I2801" s="2" t="s">
        <v>1536</v>
      </c>
      <c r="J2801" s="31">
        <v>43385</v>
      </c>
      <c r="K2801" s="31">
        <v>44347</v>
      </c>
      <c r="L2801" s="31">
        <v>44926</v>
      </c>
      <c r="M2801" s="2">
        <f t="shared" si="258"/>
        <v>580</v>
      </c>
      <c r="N2801" s="2">
        <f>IFERROR(VLOOKUP($G2801,'Breakdown Log'!$B$3:$E$940,2,FALSE),0)</f>
        <v>0</v>
      </c>
      <c r="O2801" s="2">
        <f>IFERROR(VLOOKUP($G2801,'Breakdown Log'!$B$3:$E$940,3,FALSE),0)</f>
        <v>0</v>
      </c>
      <c r="P2801" s="2">
        <f t="shared" si="259"/>
        <v>215</v>
      </c>
      <c r="Q2801" s="2">
        <f t="shared" si="260"/>
        <v>365</v>
      </c>
      <c r="R2801" s="38">
        <f t="shared" si="261"/>
        <v>1.6610958904109587</v>
      </c>
      <c r="S2801" s="76">
        <f t="shared" si="262"/>
        <v>2.82</v>
      </c>
      <c r="T2801" s="38">
        <f>2.82/365*N2801+'Breakdown Log'!$H$28*P2801</f>
        <v>0</v>
      </c>
      <c r="U2801" s="78">
        <f>2.82/365*O2801+'Breakdown Log'!$H$28*Q2801</f>
        <v>0</v>
      </c>
    </row>
    <row r="2802" spans="2:21" ht="14.4" customHeight="1" x14ac:dyDescent="0.4">
      <c r="B2802" s="30">
        <f t="shared" si="263"/>
        <v>2801</v>
      </c>
      <c r="C2802" s="2" t="s">
        <v>493</v>
      </c>
      <c r="D2802" s="2" t="s">
        <v>2147</v>
      </c>
      <c r="E2802" s="2">
        <v>1143</v>
      </c>
      <c r="F2802" s="2" t="s">
        <v>2148</v>
      </c>
      <c r="G2802" s="2">
        <v>3160</v>
      </c>
      <c r="H2802" s="2">
        <v>22</v>
      </c>
      <c r="I2802" s="2" t="s">
        <v>2323</v>
      </c>
      <c r="J2802" s="31">
        <v>43385</v>
      </c>
      <c r="K2802" s="31">
        <v>44347</v>
      </c>
      <c r="L2802" s="31">
        <v>44926</v>
      </c>
      <c r="M2802" s="2">
        <f t="shared" si="258"/>
        <v>580</v>
      </c>
      <c r="N2802" s="2">
        <f>IFERROR(VLOOKUP($G2802,'Breakdown Log'!$B$3:$E$940,2,FALSE),0)</f>
        <v>0</v>
      </c>
      <c r="O2802" s="2">
        <f>IFERROR(VLOOKUP($G2802,'Breakdown Log'!$B$3:$E$940,3,FALSE),0)</f>
        <v>0</v>
      </c>
      <c r="P2802" s="2">
        <f t="shared" si="259"/>
        <v>215</v>
      </c>
      <c r="Q2802" s="2">
        <f t="shared" si="260"/>
        <v>365</v>
      </c>
      <c r="R2802" s="38">
        <f t="shared" si="261"/>
        <v>1.6610958904109587</v>
      </c>
      <c r="S2802" s="76">
        <f t="shared" si="262"/>
        <v>2.82</v>
      </c>
      <c r="T2802" s="38">
        <f>2.82/365*N2802+'Breakdown Log'!$H$28*P2802</f>
        <v>0</v>
      </c>
      <c r="U2802" s="78">
        <f>2.82/365*O2802+'Breakdown Log'!$H$28*Q2802</f>
        <v>0</v>
      </c>
    </row>
    <row r="2803" spans="2:21" ht="14.4" customHeight="1" x14ac:dyDescent="0.4">
      <c r="B2803" s="30">
        <f t="shared" si="263"/>
        <v>2802</v>
      </c>
      <c r="C2803" s="2" t="s">
        <v>493</v>
      </c>
      <c r="D2803" s="2" t="s">
        <v>2147</v>
      </c>
      <c r="E2803" s="2">
        <v>1143</v>
      </c>
      <c r="F2803" s="2" t="s">
        <v>2148</v>
      </c>
      <c r="G2803" s="2">
        <v>3161</v>
      </c>
      <c r="H2803" s="2">
        <v>23</v>
      </c>
      <c r="I2803" s="2" t="s">
        <v>2688</v>
      </c>
      <c r="J2803" s="31">
        <v>43385</v>
      </c>
      <c r="K2803" s="31">
        <v>44347</v>
      </c>
      <c r="L2803" s="31">
        <v>44926</v>
      </c>
      <c r="M2803" s="2">
        <f t="shared" si="258"/>
        <v>580</v>
      </c>
      <c r="N2803" s="2">
        <f>IFERROR(VLOOKUP($G2803,'Breakdown Log'!$B$3:$E$940,2,FALSE),0)</f>
        <v>0</v>
      </c>
      <c r="O2803" s="2">
        <f>IFERROR(VLOOKUP($G2803,'Breakdown Log'!$B$3:$E$940,3,FALSE),0)</f>
        <v>0</v>
      </c>
      <c r="P2803" s="2">
        <f t="shared" si="259"/>
        <v>215</v>
      </c>
      <c r="Q2803" s="2">
        <f t="shared" si="260"/>
        <v>365</v>
      </c>
      <c r="R2803" s="38">
        <f t="shared" si="261"/>
        <v>1.6610958904109587</v>
      </c>
      <c r="S2803" s="76">
        <f t="shared" si="262"/>
        <v>2.82</v>
      </c>
      <c r="T2803" s="38">
        <f>2.82/365*N2803+'Breakdown Log'!$H$28*P2803</f>
        <v>0</v>
      </c>
      <c r="U2803" s="78">
        <f>2.82/365*O2803+'Breakdown Log'!$H$28*Q2803</f>
        <v>0</v>
      </c>
    </row>
    <row r="2804" spans="2:21" ht="14.4" customHeight="1" x14ac:dyDescent="0.4">
      <c r="B2804" s="30">
        <f t="shared" si="263"/>
        <v>2803</v>
      </c>
      <c r="C2804" s="2" t="s">
        <v>493</v>
      </c>
      <c r="D2804" s="2" t="s">
        <v>2147</v>
      </c>
      <c r="E2804" s="2">
        <v>1143</v>
      </c>
      <c r="F2804" s="2" t="s">
        <v>2148</v>
      </c>
      <c r="G2804" s="2">
        <v>3162</v>
      </c>
      <c r="H2804" s="2">
        <v>24</v>
      </c>
      <c r="I2804" s="2" t="s">
        <v>2324</v>
      </c>
      <c r="J2804" s="31">
        <v>43385</v>
      </c>
      <c r="K2804" s="31">
        <v>44347</v>
      </c>
      <c r="L2804" s="31">
        <v>44926</v>
      </c>
      <c r="M2804" s="2">
        <f t="shared" si="258"/>
        <v>580</v>
      </c>
      <c r="N2804" s="2">
        <f>IFERROR(VLOOKUP($G2804,'Breakdown Log'!$B$3:$E$940,2,FALSE),0)</f>
        <v>0</v>
      </c>
      <c r="O2804" s="2">
        <f>IFERROR(VLOOKUP($G2804,'Breakdown Log'!$B$3:$E$940,3,FALSE),0)</f>
        <v>0</v>
      </c>
      <c r="P2804" s="2">
        <f t="shared" si="259"/>
        <v>215</v>
      </c>
      <c r="Q2804" s="2">
        <f t="shared" si="260"/>
        <v>365</v>
      </c>
      <c r="R2804" s="38">
        <f t="shared" si="261"/>
        <v>1.6610958904109587</v>
      </c>
      <c r="S2804" s="76">
        <f t="shared" si="262"/>
        <v>2.82</v>
      </c>
      <c r="T2804" s="38">
        <f>2.82/365*N2804+'Breakdown Log'!$H$28*P2804</f>
        <v>0</v>
      </c>
      <c r="U2804" s="78">
        <f>2.82/365*O2804+'Breakdown Log'!$H$28*Q2804</f>
        <v>0</v>
      </c>
    </row>
    <row r="2805" spans="2:21" ht="14.4" customHeight="1" x14ac:dyDescent="0.4">
      <c r="B2805" s="30">
        <f t="shared" si="263"/>
        <v>2804</v>
      </c>
      <c r="C2805" s="2" t="s">
        <v>493</v>
      </c>
      <c r="D2805" s="2" t="s">
        <v>2147</v>
      </c>
      <c r="E2805" s="2">
        <v>1143</v>
      </c>
      <c r="F2805" s="2" t="s">
        <v>2148</v>
      </c>
      <c r="G2805" s="2">
        <v>3163</v>
      </c>
      <c r="H2805" s="2">
        <v>25</v>
      </c>
      <c r="I2805" s="2" t="s">
        <v>316</v>
      </c>
      <c r="J2805" s="31">
        <v>43385</v>
      </c>
      <c r="K2805" s="31">
        <v>44347</v>
      </c>
      <c r="L2805" s="31">
        <v>44926</v>
      </c>
      <c r="M2805" s="2">
        <f t="shared" si="258"/>
        <v>580</v>
      </c>
      <c r="N2805" s="2">
        <f>IFERROR(VLOOKUP($G2805,'Breakdown Log'!$B$3:$E$940,2,FALSE),0)</f>
        <v>0</v>
      </c>
      <c r="O2805" s="2">
        <f>IFERROR(VLOOKUP($G2805,'Breakdown Log'!$B$3:$E$940,3,FALSE),0)</f>
        <v>0</v>
      </c>
      <c r="P2805" s="2">
        <f t="shared" si="259"/>
        <v>215</v>
      </c>
      <c r="Q2805" s="2">
        <f t="shared" si="260"/>
        <v>365</v>
      </c>
      <c r="R2805" s="38">
        <f t="shared" si="261"/>
        <v>1.6610958904109587</v>
      </c>
      <c r="S2805" s="76">
        <f t="shared" si="262"/>
        <v>2.82</v>
      </c>
      <c r="T2805" s="38">
        <f>2.82/365*N2805+'Breakdown Log'!$H$28*P2805</f>
        <v>0</v>
      </c>
      <c r="U2805" s="78">
        <f>2.82/365*O2805+'Breakdown Log'!$H$28*Q2805</f>
        <v>0</v>
      </c>
    </row>
    <row r="2806" spans="2:21" ht="14.4" customHeight="1" x14ac:dyDescent="0.4">
      <c r="B2806" s="30">
        <f t="shared" si="263"/>
        <v>2805</v>
      </c>
      <c r="C2806" s="2" t="s">
        <v>287</v>
      </c>
      <c r="D2806" s="2" t="s">
        <v>2301</v>
      </c>
      <c r="E2806" s="2">
        <v>986</v>
      </c>
      <c r="F2806" s="2" t="s">
        <v>2302</v>
      </c>
      <c r="G2806" s="2">
        <v>3164</v>
      </c>
      <c r="H2806" s="2">
        <v>13</v>
      </c>
      <c r="I2806" s="2" t="s">
        <v>2325</v>
      </c>
      <c r="J2806" s="31">
        <v>43455</v>
      </c>
      <c r="K2806" s="31">
        <v>44347</v>
      </c>
      <c r="L2806" s="31">
        <v>44926</v>
      </c>
      <c r="M2806" s="2">
        <f t="shared" si="258"/>
        <v>580</v>
      </c>
      <c r="N2806" s="2">
        <f>IFERROR(VLOOKUP($G2806,'Breakdown Log'!$B$3:$E$940,2,FALSE),0)</f>
        <v>0</v>
      </c>
      <c r="O2806" s="2">
        <f>IFERROR(VLOOKUP($G2806,'Breakdown Log'!$B$3:$E$940,3,FALSE),0)</f>
        <v>0</v>
      </c>
      <c r="P2806" s="2">
        <f t="shared" si="259"/>
        <v>215</v>
      </c>
      <c r="Q2806" s="2">
        <f t="shared" si="260"/>
        <v>365</v>
      </c>
      <c r="R2806" s="38">
        <f t="shared" si="261"/>
        <v>1.6610958904109587</v>
      </c>
      <c r="S2806" s="76">
        <f t="shared" si="262"/>
        <v>2.82</v>
      </c>
      <c r="T2806" s="38">
        <f>2.82/365*N2806+'Breakdown Log'!$H$28*P2806</f>
        <v>0</v>
      </c>
      <c r="U2806" s="78">
        <f>2.82/365*O2806+'Breakdown Log'!$H$28*Q2806</f>
        <v>0</v>
      </c>
    </row>
    <row r="2807" spans="2:21" ht="14.4" customHeight="1" x14ac:dyDescent="0.4">
      <c r="B2807" s="30">
        <f t="shared" si="263"/>
        <v>2806</v>
      </c>
      <c r="C2807" s="2" t="s">
        <v>287</v>
      </c>
      <c r="D2807" s="2" t="s">
        <v>2301</v>
      </c>
      <c r="E2807" s="2">
        <v>986</v>
      </c>
      <c r="F2807" s="2" t="s">
        <v>2302</v>
      </c>
      <c r="G2807" s="2">
        <v>3165</v>
      </c>
      <c r="H2807" s="2">
        <v>14</v>
      </c>
      <c r="I2807" s="2" t="s">
        <v>2326</v>
      </c>
      <c r="J2807" s="31">
        <v>43454</v>
      </c>
      <c r="K2807" s="31">
        <v>44347</v>
      </c>
      <c r="L2807" s="31">
        <v>44926</v>
      </c>
      <c r="M2807" s="2">
        <f t="shared" si="258"/>
        <v>580</v>
      </c>
      <c r="N2807" s="2">
        <f>IFERROR(VLOOKUP($G2807,'Breakdown Log'!$B$3:$E$940,2,FALSE),0)</f>
        <v>0</v>
      </c>
      <c r="O2807" s="2">
        <f>IFERROR(VLOOKUP($G2807,'Breakdown Log'!$B$3:$E$940,3,FALSE),0)</f>
        <v>4</v>
      </c>
      <c r="P2807" s="2">
        <f t="shared" si="259"/>
        <v>215</v>
      </c>
      <c r="Q2807" s="2">
        <f t="shared" si="260"/>
        <v>361</v>
      </c>
      <c r="R2807" s="38">
        <f t="shared" si="261"/>
        <v>1.6610958904109587</v>
      </c>
      <c r="S2807" s="76">
        <f t="shared" si="262"/>
        <v>2.82</v>
      </c>
      <c r="T2807" s="38">
        <f>2.82/365*N2807+'Breakdown Log'!$H$28*P2807</f>
        <v>0</v>
      </c>
      <c r="U2807" s="78">
        <f>2.82/365*O2807+'Breakdown Log'!$H$28*Q2807</f>
        <v>3.0904109589041093E-2</v>
      </c>
    </row>
    <row r="2808" spans="2:21" ht="14.4" customHeight="1" x14ac:dyDescent="0.4">
      <c r="B2808" s="30">
        <f t="shared" si="263"/>
        <v>2807</v>
      </c>
      <c r="C2808" s="2" t="s">
        <v>287</v>
      </c>
      <c r="D2808" s="2" t="s">
        <v>2301</v>
      </c>
      <c r="E2808" s="2">
        <v>986</v>
      </c>
      <c r="F2808" s="2" t="s">
        <v>2302</v>
      </c>
      <c r="G2808" s="2">
        <v>3166</v>
      </c>
      <c r="H2808" s="2">
        <v>15</v>
      </c>
      <c r="I2808" s="2" t="s">
        <v>2327</v>
      </c>
      <c r="J2808" s="31">
        <v>43454</v>
      </c>
      <c r="K2808" s="31">
        <v>44347</v>
      </c>
      <c r="L2808" s="31">
        <v>44926</v>
      </c>
      <c r="M2808" s="2">
        <f t="shared" si="258"/>
        <v>580</v>
      </c>
      <c r="N2808" s="2">
        <f>IFERROR(VLOOKUP($G2808,'Breakdown Log'!$B$3:$E$940,2,FALSE),0)</f>
        <v>0</v>
      </c>
      <c r="O2808" s="2">
        <f>IFERROR(VLOOKUP($G2808,'Breakdown Log'!$B$3:$E$940,3,FALSE),0)</f>
        <v>0</v>
      </c>
      <c r="P2808" s="2">
        <f t="shared" si="259"/>
        <v>215</v>
      </c>
      <c r="Q2808" s="2">
        <f t="shared" si="260"/>
        <v>365</v>
      </c>
      <c r="R2808" s="38">
        <f t="shared" si="261"/>
        <v>1.6610958904109587</v>
      </c>
      <c r="S2808" s="76">
        <f t="shared" si="262"/>
        <v>2.82</v>
      </c>
      <c r="T2808" s="38">
        <f>2.82/365*N2808+'Breakdown Log'!$H$28*P2808</f>
        <v>0</v>
      </c>
      <c r="U2808" s="78">
        <f>2.82/365*O2808+'Breakdown Log'!$H$28*Q2808</f>
        <v>0</v>
      </c>
    </row>
    <row r="2809" spans="2:21" ht="14.4" customHeight="1" x14ac:dyDescent="0.4">
      <c r="B2809" s="30">
        <f t="shared" si="263"/>
        <v>2808</v>
      </c>
      <c r="C2809" s="2" t="s">
        <v>49</v>
      </c>
      <c r="D2809" s="2" t="s">
        <v>2254</v>
      </c>
      <c r="E2809" s="2">
        <v>1158</v>
      </c>
      <c r="F2809" s="2" t="s">
        <v>2254</v>
      </c>
      <c r="G2809" s="2">
        <v>3167</v>
      </c>
      <c r="H2809" s="2">
        <v>14</v>
      </c>
      <c r="I2809" s="2" t="s">
        <v>2328</v>
      </c>
      <c r="J2809" s="31">
        <v>43429</v>
      </c>
      <c r="K2809" s="31">
        <v>44347</v>
      </c>
      <c r="L2809" s="31">
        <v>44926</v>
      </c>
      <c r="M2809" s="2">
        <f t="shared" si="258"/>
        <v>580</v>
      </c>
      <c r="N2809" s="2">
        <f>IFERROR(VLOOKUP($G2809,'Breakdown Log'!$B$3:$E$940,2,FALSE),0)</f>
        <v>0</v>
      </c>
      <c r="O2809" s="2">
        <f>IFERROR(VLOOKUP($G2809,'Breakdown Log'!$B$3:$E$940,3,FALSE),0)</f>
        <v>0</v>
      </c>
      <c r="P2809" s="2">
        <f t="shared" si="259"/>
        <v>215</v>
      </c>
      <c r="Q2809" s="2">
        <f t="shared" si="260"/>
        <v>365</v>
      </c>
      <c r="R2809" s="38">
        <f t="shared" si="261"/>
        <v>1.6610958904109587</v>
      </c>
      <c r="S2809" s="76">
        <f t="shared" si="262"/>
        <v>2.82</v>
      </c>
      <c r="T2809" s="38">
        <f>2.82/365*N2809+'Breakdown Log'!$H$28*P2809</f>
        <v>0</v>
      </c>
      <c r="U2809" s="78">
        <f>2.82/365*O2809+'Breakdown Log'!$H$28*Q2809</f>
        <v>0</v>
      </c>
    </row>
    <row r="2810" spans="2:21" ht="14.4" customHeight="1" x14ac:dyDescent="0.4">
      <c r="B2810" s="30">
        <f t="shared" si="263"/>
        <v>2809</v>
      </c>
      <c r="C2810" s="2" t="s">
        <v>49</v>
      </c>
      <c r="D2810" s="2" t="s">
        <v>2254</v>
      </c>
      <c r="E2810" s="2">
        <v>1158</v>
      </c>
      <c r="F2810" s="2" t="s">
        <v>2254</v>
      </c>
      <c r="G2810" s="2">
        <v>3168</v>
      </c>
      <c r="H2810" s="2">
        <v>15</v>
      </c>
      <c r="I2810" s="2" t="s">
        <v>2329</v>
      </c>
      <c r="J2810" s="31">
        <v>43428</v>
      </c>
      <c r="K2810" s="31">
        <v>44347</v>
      </c>
      <c r="L2810" s="31">
        <v>44926</v>
      </c>
      <c r="M2810" s="2">
        <f t="shared" si="258"/>
        <v>580</v>
      </c>
      <c r="N2810" s="2">
        <f>IFERROR(VLOOKUP($G2810,'Breakdown Log'!$B$3:$E$940,2,FALSE),0)</f>
        <v>0</v>
      </c>
      <c r="O2810" s="2">
        <f>IFERROR(VLOOKUP($G2810,'Breakdown Log'!$B$3:$E$940,3,FALSE),0)</f>
        <v>0</v>
      </c>
      <c r="P2810" s="2">
        <f t="shared" si="259"/>
        <v>215</v>
      </c>
      <c r="Q2810" s="2">
        <f t="shared" si="260"/>
        <v>365</v>
      </c>
      <c r="R2810" s="38">
        <f t="shared" si="261"/>
        <v>1.6610958904109587</v>
      </c>
      <c r="S2810" s="76">
        <f t="shared" si="262"/>
        <v>2.82</v>
      </c>
      <c r="T2810" s="38">
        <f>2.82/365*N2810+'Breakdown Log'!$H$28*P2810</f>
        <v>0</v>
      </c>
      <c r="U2810" s="78">
        <f>2.82/365*O2810+'Breakdown Log'!$H$28*Q2810</f>
        <v>0</v>
      </c>
    </row>
    <row r="2811" spans="2:21" ht="14.4" customHeight="1" x14ac:dyDescent="0.4">
      <c r="B2811" s="30">
        <f t="shared" si="263"/>
        <v>2810</v>
      </c>
      <c r="C2811" s="2" t="s">
        <v>2311</v>
      </c>
      <c r="D2811" s="2" t="s">
        <v>2311</v>
      </c>
      <c r="E2811" s="2">
        <v>1159</v>
      </c>
      <c r="F2811" s="2" t="s">
        <v>2330</v>
      </c>
      <c r="G2811" s="2">
        <v>3169</v>
      </c>
      <c r="H2811" s="2">
        <v>1</v>
      </c>
      <c r="I2811" s="2" t="s">
        <v>2331</v>
      </c>
      <c r="J2811" s="31">
        <v>43430</v>
      </c>
      <c r="K2811" s="31">
        <v>44347</v>
      </c>
      <c r="L2811" s="31">
        <v>44926</v>
      </c>
      <c r="M2811" s="2">
        <f t="shared" si="258"/>
        <v>580</v>
      </c>
      <c r="N2811" s="2">
        <f>IFERROR(VLOOKUP($G2811,'Breakdown Log'!$B$3:$E$940,2,FALSE),0)</f>
        <v>0</v>
      </c>
      <c r="O2811" s="2">
        <f>IFERROR(VLOOKUP($G2811,'Breakdown Log'!$B$3:$E$940,3,FALSE),0)</f>
        <v>0</v>
      </c>
      <c r="P2811" s="2">
        <f t="shared" si="259"/>
        <v>215</v>
      </c>
      <c r="Q2811" s="2">
        <f t="shared" si="260"/>
        <v>365</v>
      </c>
      <c r="R2811" s="38">
        <f t="shared" si="261"/>
        <v>1.6610958904109587</v>
      </c>
      <c r="S2811" s="76">
        <f t="shared" si="262"/>
        <v>2.82</v>
      </c>
      <c r="T2811" s="38">
        <f>2.82/365*N2811+'Breakdown Log'!$H$28*P2811</f>
        <v>0</v>
      </c>
      <c r="U2811" s="78">
        <f>2.82/365*O2811+'Breakdown Log'!$H$28*Q2811</f>
        <v>0</v>
      </c>
    </row>
    <row r="2812" spans="2:21" ht="14.4" customHeight="1" x14ac:dyDescent="0.4">
      <c r="B2812" s="30">
        <f t="shared" si="263"/>
        <v>2811</v>
      </c>
      <c r="C2812" s="2" t="s">
        <v>2311</v>
      </c>
      <c r="D2812" s="2" t="s">
        <v>2311</v>
      </c>
      <c r="E2812" s="2">
        <v>1159</v>
      </c>
      <c r="F2812" s="2" t="s">
        <v>2330</v>
      </c>
      <c r="G2812" s="2">
        <v>3170</v>
      </c>
      <c r="H2812" s="2">
        <v>2</v>
      </c>
      <c r="I2812" s="2" t="s">
        <v>1967</v>
      </c>
      <c r="J2812" s="31">
        <v>43456</v>
      </c>
      <c r="K2812" s="31">
        <v>44347</v>
      </c>
      <c r="L2812" s="31">
        <v>44926</v>
      </c>
      <c r="M2812" s="2">
        <f t="shared" si="258"/>
        <v>580</v>
      </c>
      <c r="N2812" s="2">
        <f>IFERROR(VLOOKUP($G2812,'Breakdown Log'!$B$3:$E$940,2,FALSE),0)</f>
        <v>0</v>
      </c>
      <c r="O2812" s="2">
        <f>IFERROR(VLOOKUP($G2812,'Breakdown Log'!$B$3:$E$940,3,FALSE),0)</f>
        <v>0</v>
      </c>
      <c r="P2812" s="2">
        <f t="shared" si="259"/>
        <v>215</v>
      </c>
      <c r="Q2812" s="2">
        <f t="shared" si="260"/>
        <v>365</v>
      </c>
      <c r="R2812" s="38">
        <f t="shared" si="261"/>
        <v>1.6610958904109587</v>
      </c>
      <c r="S2812" s="76">
        <f t="shared" si="262"/>
        <v>2.82</v>
      </c>
      <c r="T2812" s="38">
        <f>2.82/365*N2812+'Breakdown Log'!$H$28*P2812</f>
        <v>0</v>
      </c>
      <c r="U2812" s="78">
        <f>2.82/365*O2812+'Breakdown Log'!$H$28*Q2812</f>
        <v>0</v>
      </c>
    </row>
    <row r="2813" spans="2:21" ht="14.4" customHeight="1" x14ac:dyDescent="0.4">
      <c r="B2813" s="30">
        <f t="shared" si="263"/>
        <v>2812</v>
      </c>
      <c r="C2813" s="2" t="s">
        <v>287</v>
      </c>
      <c r="D2813" s="2" t="s">
        <v>2301</v>
      </c>
      <c r="E2813" s="2">
        <v>986</v>
      </c>
      <c r="F2813" s="2" t="s">
        <v>2302</v>
      </c>
      <c r="G2813" s="2">
        <v>3171</v>
      </c>
      <c r="H2813" s="2">
        <v>16</v>
      </c>
      <c r="I2813" s="2" t="s">
        <v>2332</v>
      </c>
      <c r="J2813" s="31">
        <v>43454</v>
      </c>
      <c r="K2813" s="31">
        <v>44347</v>
      </c>
      <c r="L2813" s="31">
        <v>44926</v>
      </c>
      <c r="M2813" s="2">
        <f t="shared" si="258"/>
        <v>580</v>
      </c>
      <c r="N2813" s="2">
        <f>IFERROR(VLOOKUP($G2813,'Breakdown Log'!$B$3:$E$940,2,FALSE),0)</f>
        <v>0</v>
      </c>
      <c r="O2813" s="2">
        <f>IFERROR(VLOOKUP($G2813,'Breakdown Log'!$B$3:$E$940,3,FALSE),0)</f>
        <v>0</v>
      </c>
      <c r="P2813" s="2">
        <f t="shared" si="259"/>
        <v>215</v>
      </c>
      <c r="Q2813" s="2">
        <f t="shared" si="260"/>
        <v>365</v>
      </c>
      <c r="R2813" s="38">
        <f t="shared" si="261"/>
        <v>1.6610958904109587</v>
      </c>
      <c r="S2813" s="76">
        <f t="shared" si="262"/>
        <v>2.82</v>
      </c>
      <c r="T2813" s="38">
        <f>2.82/365*N2813+'Breakdown Log'!$H$28*P2813</f>
        <v>0</v>
      </c>
      <c r="U2813" s="78">
        <f>2.82/365*O2813+'Breakdown Log'!$H$28*Q2813</f>
        <v>0</v>
      </c>
    </row>
    <row r="2814" spans="2:21" ht="14.4" customHeight="1" x14ac:dyDescent="0.4">
      <c r="B2814" s="30">
        <f t="shared" si="263"/>
        <v>2813</v>
      </c>
      <c r="C2814" s="2" t="s">
        <v>287</v>
      </c>
      <c r="D2814" s="2" t="s">
        <v>2301</v>
      </c>
      <c r="E2814" s="2">
        <v>986</v>
      </c>
      <c r="F2814" s="2" t="s">
        <v>2302</v>
      </c>
      <c r="G2814" s="2">
        <v>3172</v>
      </c>
      <c r="H2814" s="2">
        <v>17</v>
      </c>
      <c r="I2814" s="2" t="s">
        <v>7</v>
      </c>
      <c r="J2814" s="31">
        <v>43519</v>
      </c>
      <c r="K2814" s="31">
        <v>44347</v>
      </c>
      <c r="L2814" s="31">
        <v>44926</v>
      </c>
      <c r="M2814" s="2">
        <f t="shared" si="258"/>
        <v>580</v>
      </c>
      <c r="N2814" s="2">
        <f>IFERROR(VLOOKUP($G2814,'Breakdown Log'!$B$3:$E$940,2,FALSE),0)</f>
        <v>0</v>
      </c>
      <c r="O2814" s="2">
        <f>IFERROR(VLOOKUP($G2814,'Breakdown Log'!$B$3:$E$940,3,FALSE),0)</f>
        <v>0</v>
      </c>
      <c r="P2814" s="2">
        <f t="shared" si="259"/>
        <v>215</v>
      </c>
      <c r="Q2814" s="2">
        <f t="shared" si="260"/>
        <v>365</v>
      </c>
      <c r="R2814" s="38">
        <f t="shared" si="261"/>
        <v>1.6610958904109587</v>
      </c>
      <c r="S2814" s="76">
        <f t="shared" si="262"/>
        <v>2.82</v>
      </c>
      <c r="T2814" s="38">
        <f>2.82/365*N2814+'Breakdown Log'!$H$28*P2814</f>
        <v>0</v>
      </c>
      <c r="U2814" s="78">
        <f>2.82/365*O2814+'Breakdown Log'!$H$28*Q2814</f>
        <v>0</v>
      </c>
    </row>
    <row r="2815" spans="2:21" ht="14.4" customHeight="1" x14ac:dyDescent="0.4">
      <c r="B2815" s="30">
        <f t="shared" si="263"/>
        <v>2814</v>
      </c>
      <c r="C2815" s="2" t="s">
        <v>287</v>
      </c>
      <c r="D2815" s="2" t="s">
        <v>2301</v>
      </c>
      <c r="E2815" s="2">
        <v>986</v>
      </c>
      <c r="F2815" s="2" t="s">
        <v>2302</v>
      </c>
      <c r="G2815" s="2">
        <v>3173</v>
      </c>
      <c r="H2815" s="2">
        <v>18</v>
      </c>
      <c r="I2815" s="2" t="s">
        <v>2333</v>
      </c>
      <c r="J2815" s="31">
        <v>43519</v>
      </c>
      <c r="K2815" s="31">
        <v>44347</v>
      </c>
      <c r="L2815" s="31">
        <v>44926</v>
      </c>
      <c r="M2815" s="2">
        <f t="shared" si="258"/>
        <v>580</v>
      </c>
      <c r="N2815" s="2">
        <f>IFERROR(VLOOKUP($G2815,'Breakdown Log'!$B$3:$E$940,2,FALSE),0)</f>
        <v>0</v>
      </c>
      <c r="O2815" s="2">
        <f>IFERROR(VLOOKUP($G2815,'Breakdown Log'!$B$3:$E$940,3,FALSE),0)</f>
        <v>0</v>
      </c>
      <c r="P2815" s="2">
        <f t="shared" si="259"/>
        <v>215</v>
      </c>
      <c r="Q2815" s="2">
        <f t="shared" si="260"/>
        <v>365</v>
      </c>
      <c r="R2815" s="38">
        <f t="shared" si="261"/>
        <v>1.6610958904109587</v>
      </c>
      <c r="S2815" s="76">
        <f t="shared" si="262"/>
        <v>2.82</v>
      </c>
      <c r="T2815" s="38">
        <f>2.82/365*N2815+'Breakdown Log'!$H$28*P2815</f>
        <v>0</v>
      </c>
      <c r="U2815" s="78">
        <f>2.82/365*O2815+'Breakdown Log'!$H$28*Q2815</f>
        <v>0</v>
      </c>
    </row>
    <row r="2816" spans="2:21" ht="14.4" customHeight="1" x14ac:dyDescent="0.4">
      <c r="B2816" s="30">
        <f t="shared" si="263"/>
        <v>2815</v>
      </c>
      <c r="C2816" s="2" t="s">
        <v>287</v>
      </c>
      <c r="D2816" s="2" t="s">
        <v>2096</v>
      </c>
      <c r="E2816" s="2">
        <v>988</v>
      </c>
      <c r="F2816" s="2" t="s">
        <v>2097</v>
      </c>
      <c r="G2816" s="2">
        <v>3174</v>
      </c>
      <c r="H2816" s="2">
        <v>25</v>
      </c>
      <c r="I2816" s="2" t="s">
        <v>2334</v>
      </c>
      <c r="J2816" s="31">
        <v>43632</v>
      </c>
      <c r="K2816" s="31">
        <v>44347</v>
      </c>
      <c r="L2816" s="31">
        <v>44926</v>
      </c>
      <c r="M2816" s="2">
        <f t="shared" si="258"/>
        <v>580</v>
      </c>
      <c r="N2816" s="2">
        <f>IFERROR(VLOOKUP($G2816,'Breakdown Log'!$B$3:$E$940,2,FALSE),0)</f>
        <v>96</v>
      </c>
      <c r="O2816" s="2">
        <f>IFERROR(VLOOKUP($G2816,'Breakdown Log'!$B$3:$E$940,3,FALSE),0)</f>
        <v>0</v>
      </c>
      <c r="P2816" s="2">
        <f t="shared" si="259"/>
        <v>119</v>
      </c>
      <c r="Q2816" s="2">
        <f t="shared" si="260"/>
        <v>365</v>
      </c>
      <c r="R2816" s="38">
        <f t="shared" si="261"/>
        <v>1.6610958904109587</v>
      </c>
      <c r="S2816" s="76">
        <f t="shared" si="262"/>
        <v>2.82</v>
      </c>
      <c r="T2816" s="38">
        <f>2.82/365*N2816+'Breakdown Log'!$H$28*P2816</f>
        <v>0.74169863013698623</v>
      </c>
      <c r="U2816" s="78">
        <f>2.82/365*O2816+'Breakdown Log'!$H$28*Q2816</f>
        <v>0</v>
      </c>
    </row>
    <row r="2817" spans="2:21" ht="14.4" customHeight="1" x14ac:dyDescent="0.4">
      <c r="B2817" s="30">
        <f t="shared" si="263"/>
        <v>2816</v>
      </c>
      <c r="C2817" s="2" t="s">
        <v>287</v>
      </c>
      <c r="D2817" s="2" t="s">
        <v>2301</v>
      </c>
      <c r="E2817" s="2">
        <v>986</v>
      </c>
      <c r="F2817" s="2" t="s">
        <v>2302</v>
      </c>
      <c r="G2817" s="2">
        <v>3175</v>
      </c>
      <c r="H2817" s="2">
        <v>20</v>
      </c>
      <c r="I2817" s="2" t="s">
        <v>2609</v>
      </c>
      <c r="J2817" s="31">
        <v>44233</v>
      </c>
      <c r="K2817" s="31">
        <v>44347</v>
      </c>
      <c r="L2817" s="31">
        <v>44926</v>
      </c>
      <c r="M2817" s="2">
        <f t="shared" si="258"/>
        <v>580</v>
      </c>
      <c r="N2817" s="2">
        <f>IFERROR(VLOOKUP($G2817,'Breakdown Log'!$B$3:$E$940,2,FALSE),0)</f>
        <v>0</v>
      </c>
      <c r="O2817" s="2">
        <f>IFERROR(VLOOKUP($G2817,'Breakdown Log'!$B$3:$E$940,3,FALSE),0)</f>
        <v>0</v>
      </c>
      <c r="P2817" s="2">
        <f t="shared" si="259"/>
        <v>215</v>
      </c>
      <c r="Q2817" s="2">
        <f t="shared" si="260"/>
        <v>365</v>
      </c>
      <c r="R2817" s="38">
        <f t="shared" si="261"/>
        <v>1.6610958904109587</v>
      </c>
      <c r="S2817" s="76">
        <f t="shared" si="262"/>
        <v>2.82</v>
      </c>
      <c r="T2817" s="38">
        <f>2.82/365*N2817+'Breakdown Log'!$H$28*P2817</f>
        <v>0</v>
      </c>
      <c r="U2817" s="78">
        <f>2.82/365*O2817+'Breakdown Log'!$H$28*Q2817</f>
        <v>0</v>
      </c>
    </row>
    <row r="2818" spans="2:21" ht="14.4" customHeight="1" x14ac:dyDescent="0.4">
      <c r="B2818" s="30">
        <f t="shared" si="263"/>
        <v>2817</v>
      </c>
      <c r="C2818" s="2" t="s">
        <v>2311</v>
      </c>
      <c r="D2818" s="2" t="s">
        <v>2311</v>
      </c>
      <c r="E2818" s="2">
        <v>1159</v>
      </c>
      <c r="F2818" s="2" t="s">
        <v>2330</v>
      </c>
      <c r="G2818" s="2">
        <v>3176</v>
      </c>
      <c r="H2818" s="2">
        <v>3</v>
      </c>
      <c r="I2818" s="2" t="s">
        <v>2335</v>
      </c>
      <c r="J2818" s="31">
        <v>43430</v>
      </c>
      <c r="K2818" s="31">
        <v>44347</v>
      </c>
      <c r="L2818" s="31">
        <v>44926</v>
      </c>
      <c r="M2818" s="2">
        <f t="shared" ref="M2818:M2881" si="264">IFERROR(L2818-K2818+1,0)</f>
        <v>580</v>
      </c>
      <c r="N2818" s="2">
        <f>IFERROR(VLOOKUP($G2818,'Breakdown Log'!$B$3:$E$940,2,FALSE),0)</f>
        <v>0</v>
      </c>
      <c r="O2818" s="2">
        <f>IFERROR(VLOOKUP($G2818,'Breakdown Log'!$B$3:$E$940,3,FALSE),0)</f>
        <v>0</v>
      </c>
      <c r="P2818" s="2">
        <f t="shared" si="259"/>
        <v>215</v>
      </c>
      <c r="Q2818" s="2">
        <f t="shared" si="260"/>
        <v>365</v>
      </c>
      <c r="R2818" s="38">
        <f t="shared" si="261"/>
        <v>1.6610958904109587</v>
      </c>
      <c r="S2818" s="76">
        <f t="shared" si="262"/>
        <v>2.82</v>
      </c>
      <c r="T2818" s="38">
        <f>2.82/365*N2818+'Breakdown Log'!$H$28*P2818</f>
        <v>0</v>
      </c>
      <c r="U2818" s="78">
        <f>2.82/365*O2818+'Breakdown Log'!$H$28*Q2818</f>
        <v>0</v>
      </c>
    </row>
    <row r="2819" spans="2:21" ht="14.4" customHeight="1" x14ac:dyDescent="0.4">
      <c r="B2819" s="30">
        <f t="shared" si="263"/>
        <v>2818</v>
      </c>
      <c r="C2819" s="2" t="s">
        <v>2311</v>
      </c>
      <c r="D2819" s="2" t="s">
        <v>2311</v>
      </c>
      <c r="E2819" s="2">
        <v>1159</v>
      </c>
      <c r="F2819" s="2" t="s">
        <v>2330</v>
      </c>
      <c r="G2819" s="2">
        <v>3177</v>
      </c>
      <c r="H2819" s="2">
        <v>4</v>
      </c>
      <c r="I2819" s="2" t="s">
        <v>2336</v>
      </c>
      <c r="J2819" s="31">
        <v>43430</v>
      </c>
      <c r="K2819" s="31">
        <v>44347</v>
      </c>
      <c r="L2819" s="31">
        <v>44926</v>
      </c>
      <c r="M2819" s="2">
        <f t="shared" si="264"/>
        <v>580</v>
      </c>
      <c r="N2819" s="2">
        <f>IFERROR(VLOOKUP($G2819,'Breakdown Log'!$B$3:$E$940,2,FALSE),0)</f>
        <v>0</v>
      </c>
      <c r="O2819" s="2">
        <f>IFERROR(VLOOKUP($G2819,'Breakdown Log'!$B$3:$E$940,3,FALSE),0)</f>
        <v>0</v>
      </c>
      <c r="P2819" s="2">
        <f t="shared" ref="P2819:P2882" si="265">DATE(2021,12,31)-DATE(2021,5,31)+1-N2819</f>
        <v>215</v>
      </c>
      <c r="Q2819" s="2">
        <f t="shared" ref="Q2819:Q2882" si="266">365-O2819</f>
        <v>365</v>
      </c>
      <c r="R2819" s="38">
        <f t="shared" ref="R2819:R2882" si="267">2.82/365*215</f>
        <v>1.6610958904109587</v>
      </c>
      <c r="S2819" s="76">
        <f t="shared" ref="S2819:S2882" si="268">2.82/365*365</f>
        <v>2.82</v>
      </c>
      <c r="T2819" s="38">
        <f>2.82/365*N2819+'Breakdown Log'!$H$28*P2819</f>
        <v>0</v>
      </c>
      <c r="U2819" s="78">
        <f>2.82/365*O2819+'Breakdown Log'!$H$28*Q2819</f>
        <v>0</v>
      </c>
    </row>
    <row r="2820" spans="2:21" ht="14.4" customHeight="1" x14ac:dyDescent="0.4">
      <c r="B2820" s="30">
        <f t="shared" ref="B2820:B2883" si="269">B2819+1</f>
        <v>2819</v>
      </c>
      <c r="C2820" s="2" t="s">
        <v>2311</v>
      </c>
      <c r="D2820" s="2" t="s">
        <v>2311</v>
      </c>
      <c r="E2820" s="2">
        <v>1159</v>
      </c>
      <c r="F2820" s="2" t="s">
        <v>2330</v>
      </c>
      <c r="G2820" s="2">
        <v>3178</v>
      </c>
      <c r="H2820" s="2">
        <v>5</v>
      </c>
      <c r="I2820" s="2" t="s">
        <v>2337</v>
      </c>
      <c r="J2820" s="31">
        <v>43430</v>
      </c>
      <c r="K2820" s="31">
        <v>44347</v>
      </c>
      <c r="L2820" s="31">
        <v>44926</v>
      </c>
      <c r="M2820" s="2">
        <f t="shared" si="264"/>
        <v>580</v>
      </c>
      <c r="N2820" s="2">
        <f>IFERROR(VLOOKUP($G2820,'Breakdown Log'!$B$3:$E$940,2,FALSE),0)</f>
        <v>0</v>
      </c>
      <c r="O2820" s="2">
        <f>IFERROR(VLOOKUP($G2820,'Breakdown Log'!$B$3:$E$940,3,FALSE),0)</f>
        <v>0</v>
      </c>
      <c r="P2820" s="2">
        <f t="shared" si="265"/>
        <v>215</v>
      </c>
      <c r="Q2820" s="2">
        <f t="shared" si="266"/>
        <v>365</v>
      </c>
      <c r="R2820" s="38">
        <f t="shared" si="267"/>
        <v>1.6610958904109587</v>
      </c>
      <c r="S2820" s="76">
        <f t="shared" si="268"/>
        <v>2.82</v>
      </c>
      <c r="T2820" s="38">
        <f>2.82/365*N2820+'Breakdown Log'!$H$28*P2820</f>
        <v>0</v>
      </c>
      <c r="U2820" s="78">
        <f>2.82/365*O2820+'Breakdown Log'!$H$28*Q2820</f>
        <v>0</v>
      </c>
    </row>
    <row r="2821" spans="2:21" ht="14.4" customHeight="1" x14ac:dyDescent="0.4">
      <c r="B2821" s="30">
        <f t="shared" si="269"/>
        <v>2820</v>
      </c>
      <c r="C2821" s="2" t="s">
        <v>2311</v>
      </c>
      <c r="D2821" s="2" t="s">
        <v>2311</v>
      </c>
      <c r="E2821" s="2">
        <v>1159</v>
      </c>
      <c r="F2821" s="2" t="s">
        <v>2330</v>
      </c>
      <c r="G2821" s="2">
        <v>3179</v>
      </c>
      <c r="H2821" s="2">
        <v>6</v>
      </c>
      <c r="I2821" s="2" t="s">
        <v>2338</v>
      </c>
      <c r="J2821" s="31">
        <v>43455</v>
      </c>
      <c r="K2821" s="31">
        <v>44347</v>
      </c>
      <c r="L2821" s="31">
        <v>44926</v>
      </c>
      <c r="M2821" s="2">
        <f t="shared" si="264"/>
        <v>580</v>
      </c>
      <c r="N2821" s="2">
        <f>IFERROR(VLOOKUP($G2821,'Breakdown Log'!$B$3:$E$940,2,FALSE),0)</f>
        <v>0</v>
      </c>
      <c r="O2821" s="2">
        <f>IFERROR(VLOOKUP($G2821,'Breakdown Log'!$B$3:$E$940,3,FALSE),0)</f>
        <v>0</v>
      </c>
      <c r="P2821" s="2">
        <f t="shared" si="265"/>
        <v>215</v>
      </c>
      <c r="Q2821" s="2">
        <f t="shared" si="266"/>
        <v>365</v>
      </c>
      <c r="R2821" s="38">
        <f t="shared" si="267"/>
        <v>1.6610958904109587</v>
      </c>
      <c r="S2821" s="76">
        <f t="shared" si="268"/>
        <v>2.82</v>
      </c>
      <c r="T2821" s="38">
        <f>2.82/365*N2821+'Breakdown Log'!$H$28*P2821</f>
        <v>0</v>
      </c>
      <c r="U2821" s="78">
        <f>2.82/365*O2821+'Breakdown Log'!$H$28*Q2821</f>
        <v>0</v>
      </c>
    </row>
    <row r="2822" spans="2:21" ht="14.4" customHeight="1" x14ac:dyDescent="0.4">
      <c r="B2822" s="30">
        <f t="shared" si="269"/>
        <v>2821</v>
      </c>
      <c r="C2822" s="2" t="s">
        <v>2311</v>
      </c>
      <c r="D2822" s="2" t="s">
        <v>2311</v>
      </c>
      <c r="E2822" s="2">
        <v>1159</v>
      </c>
      <c r="F2822" s="2" t="s">
        <v>2330</v>
      </c>
      <c r="G2822" s="2">
        <v>3180</v>
      </c>
      <c r="H2822" s="2">
        <v>7</v>
      </c>
      <c r="I2822" s="2" t="s">
        <v>2339</v>
      </c>
      <c r="J2822" s="31">
        <v>43432</v>
      </c>
      <c r="K2822" s="31">
        <v>44347</v>
      </c>
      <c r="L2822" s="31">
        <v>44926</v>
      </c>
      <c r="M2822" s="2">
        <f t="shared" si="264"/>
        <v>580</v>
      </c>
      <c r="N2822" s="2">
        <f>IFERROR(VLOOKUP($G2822,'Breakdown Log'!$B$3:$E$940,2,FALSE),0)</f>
        <v>0</v>
      </c>
      <c r="O2822" s="2">
        <f>IFERROR(VLOOKUP($G2822,'Breakdown Log'!$B$3:$E$940,3,FALSE),0)</f>
        <v>0</v>
      </c>
      <c r="P2822" s="2">
        <f t="shared" si="265"/>
        <v>215</v>
      </c>
      <c r="Q2822" s="2">
        <f t="shared" si="266"/>
        <v>365</v>
      </c>
      <c r="R2822" s="38">
        <f t="shared" si="267"/>
        <v>1.6610958904109587</v>
      </c>
      <c r="S2822" s="76">
        <f t="shared" si="268"/>
        <v>2.82</v>
      </c>
      <c r="T2822" s="38">
        <f>2.82/365*N2822+'Breakdown Log'!$H$28*P2822</f>
        <v>0</v>
      </c>
      <c r="U2822" s="78">
        <f>2.82/365*O2822+'Breakdown Log'!$H$28*Q2822</f>
        <v>0</v>
      </c>
    </row>
    <row r="2823" spans="2:21" ht="14.4" customHeight="1" x14ac:dyDescent="0.4">
      <c r="B2823" s="30">
        <f t="shared" si="269"/>
        <v>2822</v>
      </c>
      <c r="C2823" s="2" t="s">
        <v>2311</v>
      </c>
      <c r="D2823" s="2" t="s">
        <v>2311</v>
      </c>
      <c r="E2823" s="2">
        <v>1159</v>
      </c>
      <c r="F2823" s="2" t="s">
        <v>2330</v>
      </c>
      <c r="G2823" s="2">
        <v>3181</v>
      </c>
      <c r="H2823" s="2">
        <v>11</v>
      </c>
      <c r="I2823" s="2" t="s">
        <v>2340</v>
      </c>
      <c r="J2823" s="31">
        <v>43456</v>
      </c>
      <c r="K2823" s="31">
        <v>44347</v>
      </c>
      <c r="L2823" s="31">
        <v>44926</v>
      </c>
      <c r="M2823" s="2">
        <f t="shared" si="264"/>
        <v>580</v>
      </c>
      <c r="N2823" s="2">
        <f>IFERROR(VLOOKUP($G2823,'Breakdown Log'!$B$3:$E$940,2,FALSE),0)</f>
        <v>0</v>
      </c>
      <c r="O2823" s="2">
        <f>IFERROR(VLOOKUP($G2823,'Breakdown Log'!$B$3:$E$940,3,FALSE),0)</f>
        <v>0</v>
      </c>
      <c r="P2823" s="2">
        <f t="shared" si="265"/>
        <v>215</v>
      </c>
      <c r="Q2823" s="2">
        <f t="shared" si="266"/>
        <v>365</v>
      </c>
      <c r="R2823" s="38">
        <f t="shared" si="267"/>
        <v>1.6610958904109587</v>
      </c>
      <c r="S2823" s="76">
        <f t="shared" si="268"/>
        <v>2.82</v>
      </c>
      <c r="T2823" s="38">
        <f>2.82/365*N2823+'Breakdown Log'!$H$28*P2823</f>
        <v>0</v>
      </c>
      <c r="U2823" s="78">
        <f>2.82/365*O2823+'Breakdown Log'!$H$28*Q2823</f>
        <v>0</v>
      </c>
    </row>
    <row r="2824" spans="2:21" ht="14.4" customHeight="1" x14ac:dyDescent="0.4">
      <c r="B2824" s="30">
        <f t="shared" si="269"/>
        <v>2823</v>
      </c>
      <c r="C2824" s="2" t="s">
        <v>2311</v>
      </c>
      <c r="D2824" s="2" t="s">
        <v>2311</v>
      </c>
      <c r="E2824" s="2">
        <v>1159</v>
      </c>
      <c r="F2824" s="2" t="s">
        <v>2330</v>
      </c>
      <c r="G2824" s="2">
        <v>3182</v>
      </c>
      <c r="H2824" s="2">
        <v>12</v>
      </c>
      <c r="I2824" s="2" t="s">
        <v>2341</v>
      </c>
      <c r="J2824" s="31">
        <v>43455</v>
      </c>
      <c r="K2824" s="31">
        <v>44347</v>
      </c>
      <c r="L2824" s="31">
        <v>44926</v>
      </c>
      <c r="M2824" s="2">
        <f t="shared" si="264"/>
        <v>580</v>
      </c>
      <c r="N2824" s="2">
        <f>IFERROR(VLOOKUP($G2824,'Breakdown Log'!$B$3:$E$940,2,FALSE),0)</f>
        <v>0</v>
      </c>
      <c r="O2824" s="2">
        <f>IFERROR(VLOOKUP($G2824,'Breakdown Log'!$B$3:$E$940,3,FALSE),0)</f>
        <v>0</v>
      </c>
      <c r="P2824" s="2">
        <f t="shared" si="265"/>
        <v>215</v>
      </c>
      <c r="Q2824" s="2">
        <f t="shared" si="266"/>
        <v>365</v>
      </c>
      <c r="R2824" s="38">
        <f t="shared" si="267"/>
        <v>1.6610958904109587</v>
      </c>
      <c r="S2824" s="76">
        <f t="shared" si="268"/>
        <v>2.82</v>
      </c>
      <c r="T2824" s="38">
        <f>2.82/365*N2824+'Breakdown Log'!$H$28*P2824</f>
        <v>0</v>
      </c>
      <c r="U2824" s="78">
        <f>2.82/365*O2824+'Breakdown Log'!$H$28*Q2824</f>
        <v>0</v>
      </c>
    </row>
    <row r="2825" spans="2:21" ht="14.4" customHeight="1" x14ac:dyDescent="0.4">
      <c r="B2825" s="30">
        <f t="shared" si="269"/>
        <v>2824</v>
      </c>
      <c r="C2825" s="2" t="s">
        <v>2311</v>
      </c>
      <c r="D2825" s="2" t="s">
        <v>2311</v>
      </c>
      <c r="E2825" s="2">
        <v>1159</v>
      </c>
      <c r="F2825" s="2" t="s">
        <v>2330</v>
      </c>
      <c r="G2825" s="2">
        <v>3183</v>
      </c>
      <c r="H2825" s="2">
        <v>13</v>
      </c>
      <c r="I2825" s="2" t="s">
        <v>2342</v>
      </c>
      <c r="J2825" s="31">
        <v>43454</v>
      </c>
      <c r="K2825" s="31">
        <v>44347</v>
      </c>
      <c r="L2825" s="31">
        <v>44926</v>
      </c>
      <c r="M2825" s="2">
        <f t="shared" si="264"/>
        <v>580</v>
      </c>
      <c r="N2825" s="2">
        <f>IFERROR(VLOOKUP($G2825,'Breakdown Log'!$B$3:$E$940,2,FALSE),0)</f>
        <v>0</v>
      </c>
      <c r="O2825" s="2">
        <f>IFERROR(VLOOKUP($G2825,'Breakdown Log'!$B$3:$E$940,3,FALSE),0)</f>
        <v>0</v>
      </c>
      <c r="P2825" s="2">
        <f t="shared" si="265"/>
        <v>215</v>
      </c>
      <c r="Q2825" s="2">
        <f t="shared" si="266"/>
        <v>365</v>
      </c>
      <c r="R2825" s="38">
        <f t="shared" si="267"/>
        <v>1.6610958904109587</v>
      </c>
      <c r="S2825" s="76">
        <f t="shared" si="268"/>
        <v>2.82</v>
      </c>
      <c r="T2825" s="38">
        <f>2.82/365*N2825+'Breakdown Log'!$H$28*P2825</f>
        <v>0</v>
      </c>
      <c r="U2825" s="78">
        <f>2.82/365*O2825+'Breakdown Log'!$H$28*Q2825</f>
        <v>0</v>
      </c>
    </row>
    <row r="2826" spans="2:21" ht="14.4" customHeight="1" x14ac:dyDescent="0.4">
      <c r="B2826" s="30">
        <f t="shared" si="269"/>
        <v>2825</v>
      </c>
      <c r="C2826" s="2" t="s">
        <v>2311</v>
      </c>
      <c r="D2826" s="2" t="s">
        <v>2311</v>
      </c>
      <c r="E2826" s="2">
        <v>1159</v>
      </c>
      <c r="F2826" s="2" t="s">
        <v>2330</v>
      </c>
      <c r="G2826" s="2">
        <v>3184</v>
      </c>
      <c r="H2826" s="2">
        <v>14</v>
      </c>
      <c r="I2826" s="2" t="s">
        <v>2343</v>
      </c>
      <c r="J2826" s="31">
        <v>43454</v>
      </c>
      <c r="K2826" s="31">
        <v>44347</v>
      </c>
      <c r="L2826" s="31">
        <v>44926</v>
      </c>
      <c r="M2826" s="2">
        <f t="shared" si="264"/>
        <v>580</v>
      </c>
      <c r="N2826" s="2">
        <f>IFERROR(VLOOKUP($G2826,'Breakdown Log'!$B$3:$E$940,2,FALSE),0)</f>
        <v>0</v>
      </c>
      <c r="O2826" s="2">
        <f>IFERROR(VLOOKUP($G2826,'Breakdown Log'!$B$3:$E$940,3,FALSE),0)</f>
        <v>0</v>
      </c>
      <c r="P2826" s="2">
        <f t="shared" si="265"/>
        <v>215</v>
      </c>
      <c r="Q2826" s="2">
        <f t="shared" si="266"/>
        <v>365</v>
      </c>
      <c r="R2826" s="38">
        <f t="shared" si="267"/>
        <v>1.6610958904109587</v>
      </c>
      <c r="S2826" s="76">
        <f t="shared" si="268"/>
        <v>2.82</v>
      </c>
      <c r="T2826" s="38">
        <f>2.82/365*N2826+'Breakdown Log'!$H$28*P2826</f>
        <v>0</v>
      </c>
      <c r="U2826" s="78">
        <f>2.82/365*O2826+'Breakdown Log'!$H$28*Q2826</f>
        <v>0</v>
      </c>
    </row>
    <row r="2827" spans="2:21" ht="14.4" customHeight="1" x14ac:dyDescent="0.4">
      <c r="B2827" s="30">
        <f t="shared" si="269"/>
        <v>2826</v>
      </c>
      <c r="C2827" s="2" t="s">
        <v>2311</v>
      </c>
      <c r="D2827" s="2" t="s">
        <v>2311</v>
      </c>
      <c r="E2827" s="2">
        <v>1159</v>
      </c>
      <c r="F2827" s="2" t="s">
        <v>2330</v>
      </c>
      <c r="G2827" s="2">
        <v>3185</v>
      </c>
      <c r="H2827" s="2">
        <v>15</v>
      </c>
      <c r="I2827" s="2" t="s">
        <v>624</v>
      </c>
      <c r="J2827" s="31">
        <v>43454</v>
      </c>
      <c r="K2827" s="31">
        <v>44347</v>
      </c>
      <c r="L2827" s="31">
        <v>44926</v>
      </c>
      <c r="M2827" s="2">
        <f t="shared" si="264"/>
        <v>580</v>
      </c>
      <c r="N2827" s="2">
        <f>IFERROR(VLOOKUP($G2827,'Breakdown Log'!$B$3:$E$940,2,FALSE),0)</f>
        <v>0</v>
      </c>
      <c r="O2827" s="2">
        <f>IFERROR(VLOOKUP($G2827,'Breakdown Log'!$B$3:$E$940,3,FALSE),0)</f>
        <v>0</v>
      </c>
      <c r="P2827" s="2">
        <f t="shared" si="265"/>
        <v>215</v>
      </c>
      <c r="Q2827" s="2">
        <f t="shared" si="266"/>
        <v>365</v>
      </c>
      <c r="R2827" s="38">
        <f t="shared" si="267"/>
        <v>1.6610958904109587</v>
      </c>
      <c r="S2827" s="76">
        <f t="shared" si="268"/>
        <v>2.82</v>
      </c>
      <c r="T2827" s="38">
        <f>2.82/365*N2827+'Breakdown Log'!$H$28*P2827</f>
        <v>0</v>
      </c>
      <c r="U2827" s="78">
        <f>2.82/365*O2827+'Breakdown Log'!$H$28*Q2827</f>
        <v>0</v>
      </c>
    </row>
    <row r="2828" spans="2:21" ht="14.4" customHeight="1" x14ac:dyDescent="0.4">
      <c r="B2828" s="30">
        <f t="shared" si="269"/>
        <v>2827</v>
      </c>
      <c r="C2828" s="2" t="s">
        <v>2311</v>
      </c>
      <c r="D2828" s="2" t="s">
        <v>2311</v>
      </c>
      <c r="E2828" s="2">
        <v>1159</v>
      </c>
      <c r="F2828" s="2" t="s">
        <v>2330</v>
      </c>
      <c r="G2828" s="2">
        <v>3186</v>
      </c>
      <c r="H2828" s="2">
        <v>16</v>
      </c>
      <c r="I2828" s="2" t="s">
        <v>2344</v>
      </c>
      <c r="J2828" s="31">
        <v>43454</v>
      </c>
      <c r="K2828" s="31">
        <v>44347</v>
      </c>
      <c r="L2828" s="31">
        <v>44926</v>
      </c>
      <c r="M2828" s="2">
        <f t="shared" si="264"/>
        <v>580</v>
      </c>
      <c r="N2828" s="2">
        <f>IFERROR(VLOOKUP($G2828,'Breakdown Log'!$B$3:$E$940,2,FALSE),0)</f>
        <v>0</v>
      </c>
      <c r="O2828" s="2">
        <f>IFERROR(VLOOKUP($G2828,'Breakdown Log'!$B$3:$E$940,3,FALSE),0)</f>
        <v>0</v>
      </c>
      <c r="P2828" s="2">
        <f t="shared" si="265"/>
        <v>215</v>
      </c>
      <c r="Q2828" s="2">
        <f t="shared" si="266"/>
        <v>365</v>
      </c>
      <c r="R2828" s="38">
        <f t="shared" si="267"/>
        <v>1.6610958904109587</v>
      </c>
      <c r="S2828" s="76">
        <f t="shared" si="268"/>
        <v>2.82</v>
      </c>
      <c r="T2828" s="38">
        <f>2.82/365*N2828+'Breakdown Log'!$H$28*P2828</f>
        <v>0</v>
      </c>
      <c r="U2828" s="78">
        <f>2.82/365*O2828+'Breakdown Log'!$H$28*Q2828</f>
        <v>0</v>
      </c>
    </row>
    <row r="2829" spans="2:21" ht="14.4" customHeight="1" x14ac:dyDescent="0.4">
      <c r="B2829" s="30">
        <f t="shared" si="269"/>
        <v>2828</v>
      </c>
      <c r="C2829" s="2" t="s">
        <v>2311</v>
      </c>
      <c r="D2829" s="2" t="s">
        <v>2311</v>
      </c>
      <c r="E2829" s="2">
        <v>1159</v>
      </c>
      <c r="F2829" s="2" t="s">
        <v>2330</v>
      </c>
      <c r="G2829" s="2">
        <v>3187</v>
      </c>
      <c r="H2829" s="2">
        <v>17</v>
      </c>
      <c r="I2829" s="2" t="s">
        <v>2345</v>
      </c>
      <c r="J2829" s="31">
        <v>43525</v>
      </c>
      <c r="K2829" s="31">
        <v>44347</v>
      </c>
      <c r="L2829" s="31">
        <v>44926</v>
      </c>
      <c r="M2829" s="2">
        <f t="shared" si="264"/>
        <v>580</v>
      </c>
      <c r="N2829" s="2">
        <f>IFERROR(VLOOKUP($G2829,'Breakdown Log'!$B$3:$E$940,2,FALSE),0)</f>
        <v>0</v>
      </c>
      <c r="O2829" s="2">
        <f>IFERROR(VLOOKUP($G2829,'Breakdown Log'!$B$3:$E$940,3,FALSE),0)</f>
        <v>0</v>
      </c>
      <c r="P2829" s="2">
        <f t="shared" si="265"/>
        <v>215</v>
      </c>
      <c r="Q2829" s="2">
        <f t="shared" si="266"/>
        <v>365</v>
      </c>
      <c r="R2829" s="38">
        <f t="shared" si="267"/>
        <v>1.6610958904109587</v>
      </c>
      <c r="S2829" s="76">
        <f t="shared" si="268"/>
        <v>2.82</v>
      </c>
      <c r="T2829" s="38">
        <f>2.82/365*N2829+'Breakdown Log'!$H$28*P2829</f>
        <v>0</v>
      </c>
      <c r="U2829" s="78">
        <f>2.82/365*O2829+'Breakdown Log'!$H$28*Q2829</f>
        <v>0</v>
      </c>
    </row>
    <row r="2830" spans="2:21" ht="14.4" customHeight="1" x14ac:dyDescent="0.4">
      <c r="B2830" s="30">
        <f t="shared" si="269"/>
        <v>2829</v>
      </c>
      <c r="C2830" s="2" t="s">
        <v>2311</v>
      </c>
      <c r="D2830" s="2" t="s">
        <v>2311</v>
      </c>
      <c r="E2830" s="2">
        <v>1159</v>
      </c>
      <c r="F2830" s="2" t="s">
        <v>2330</v>
      </c>
      <c r="G2830" s="2">
        <v>3188</v>
      </c>
      <c r="H2830" s="2">
        <v>18</v>
      </c>
      <c r="I2830" s="2" t="s">
        <v>2346</v>
      </c>
      <c r="J2830" s="31">
        <v>43451</v>
      </c>
      <c r="K2830" s="31">
        <v>44347</v>
      </c>
      <c r="L2830" s="31">
        <v>44926</v>
      </c>
      <c r="M2830" s="2">
        <f t="shared" si="264"/>
        <v>580</v>
      </c>
      <c r="N2830" s="2">
        <f>IFERROR(VLOOKUP($G2830,'Breakdown Log'!$B$3:$E$940,2,FALSE),0)</f>
        <v>0</v>
      </c>
      <c r="O2830" s="2">
        <f>IFERROR(VLOOKUP($G2830,'Breakdown Log'!$B$3:$E$940,3,FALSE),0)</f>
        <v>0</v>
      </c>
      <c r="P2830" s="2">
        <f t="shared" si="265"/>
        <v>215</v>
      </c>
      <c r="Q2830" s="2">
        <f t="shared" si="266"/>
        <v>365</v>
      </c>
      <c r="R2830" s="38">
        <f t="shared" si="267"/>
        <v>1.6610958904109587</v>
      </c>
      <c r="S2830" s="76">
        <f t="shared" si="268"/>
        <v>2.82</v>
      </c>
      <c r="T2830" s="38">
        <f>2.82/365*N2830+'Breakdown Log'!$H$28*P2830</f>
        <v>0</v>
      </c>
      <c r="U2830" s="78">
        <f>2.82/365*O2830+'Breakdown Log'!$H$28*Q2830</f>
        <v>0</v>
      </c>
    </row>
    <row r="2831" spans="2:21" ht="14.4" customHeight="1" x14ac:dyDescent="0.4">
      <c r="B2831" s="30">
        <f t="shared" si="269"/>
        <v>2830</v>
      </c>
      <c r="C2831" s="2" t="s">
        <v>2311</v>
      </c>
      <c r="D2831" s="2" t="s">
        <v>2311</v>
      </c>
      <c r="E2831" s="2">
        <v>1159</v>
      </c>
      <c r="F2831" s="2" t="s">
        <v>2330</v>
      </c>
      <c r="G2831" s="2">
        <v>3189</v>
      </c>
      <c r="H2831" s="2">
        <v>19</v>
      </c>
      <c r="I2831" s="2" t="s">
        <v>2347</v>
      </c>
      <c r="J2831" s="31">
        <v>43452</v>
      </c>
      <c r="K2831" s="31">
        <v>44347</v>
      </c>
      <c r="L2831" s="31">
        <v>44926</v>
      </c>
      <c r="M2831" s="2">
        <f t="shared" si="264"/>
        <v>580</v>
      </c>
      <c r="N2831" s="2">
        <f>IFERROR(VLOOKUP($G2831,'Breakdown Log'!$B$3:$E$940,2,FALSE),0)</f>
        <v>0</v>
      </c>
      <c r="O2831" s="2">
        <f>IFERROR(VLOOKUP($G2831,'Breakdown Log'!$B$3:$E$940,3,FALSE),0)</f>
        <v>0</v>
      </c>
      <c r="P2831" s="2">
        <f t="shared" si="265"/>
        <v>215</v>
      </c>
      <c r="Q2831" s="2">
        <f t="shared" si="266"/>
        <v>365</v>
      </c>
      <c r="R2831" s="38">
        <f t="shared" si="267"/>
        <v>1.6610958904109587</v>
      </c>
      <c r="S2831" s="76">
        <f t="shared" si="268"/>
        <v>2.82</v>
      </c>
      <c r="T2831" s="38">
        <f>2.82/365*N2831+'Breakdown Log'!$H$28*P2831</f>
        <v>0</v>
      </c>
      <c r="U2831" s="78">
        <f>2.82/365*O2831+'Breakdown Log'!$H$28*Q2831</f>
        <v>0</v>
      </c>
    </row>
    <row r="2832" spans="2:21" ht="14.4" customHeight="1" x14ac:dyDescent="0.4">
      <c r="B2832" s="30">
        <f t="shared" si="269"/>
        <v>2831</v>
      </c>
      <c r="C2832" s="2" t="s">
        <v>2311</v>
      </c>
      <c r="D2832" s="2" t="s">
        <v>2311</v>
      </c>
      <c r="E2832" s="2">
        <v>1159</v>
      </c>
      <c r="F2832" s="2" t="s">
        <v>2330</v>
      </c>
      <c r="G2832" s="2">
        <v>3190</v>
      </c>
      <c r="H2832" s="2">
        <v>20</v>
      </c>
      <c r="I2832" s="2" t="s">
        <v>2348</v>
      </c>
      <c r="J2832" s="31">
        <v>43453</v>
      </c>
      <c r="K2832" s="31">
        <v>44347</v>
      </c>
      <c r="L2832" s="31">
        <v>44926</v>
      </c>
      <c r="M2832" s="2">
        <f t="shared" si="264"/>
        <v>580</v>
      </c>
      <c r="N2832" s="2">
        <f>IFERROR(VLOOKUP($G2832,'Breakdown Log'!$B$3:$E$940,2,FALSE),0)</f>
        <v>0</v>
      </c>
      <c r="O2832" s="2">
        <f>IFERROR(VLOOKUP($G2832,'Breakdown Log'!$B$3:$E$940,3,FALSE),0)</f>
        <v>0</v>
      </c>
      <c r="P2832" s="2">
        <f t="shared" si="265"/>
        <v>215</v>
      </c>
      <c r="Q2832" s="2">
        <f t="shared" si="266"/>
        <v>365</v>
      </c>
      <c r="R2832" s="38">
        <f t="shared" si="267"/>
        <v>1.6610958904109587</v>
      </c>
      <c r="S2832" s="76">
        <f t="shared" si="268"/>
        <v>2.82</v>
      </c>
      <c r="T2832" s="38">
        <f>2.82/365*N2832+'Breakdown Log'!$H$28*P2832</f>
        <v>0</v>
      </c>
      <c r="U2832" s="78">
        <f>2.82/365*O2832+'Breakdown Log'!$H$28*Q2832</f>
        <v>0</v>
      </c>
    </row>
    <row r="2833" spans="2:21" ht="14.4" customHeight="1" x14ac:dyDescent="0.4">
      <c r="B2833" s="30">
        <f t="shared" si="269"/>
        <v>2832</v>
      </c>
      <c r="C2833" s="2" t="s">
        <v>2311</v>
      </c>
      <c r="D2833" s="2" t="s">
        <v>2311</v>
      </c>
      <c r="E2833" s="2">
        <v>1159</v>
      </c>
      <c r="F2833" s="2" t="s">
        <v>2330</v>
      </c>
      <c r="G2833" s="2">
        <v>3191</v>
      </c>
      <c r="H2833" s="2">
        <v>21</v>
      </c>
      <c r="I2833" s="2" t="s">
        <v>11</v>
      </c>
      <c r="J2833" s="31">
        <v>43525</v>
      </c>
      <c r="K2833" s="31">
        <v>44347</v>
      </c>
      <c r="L2833" s="31">
        <v>44926</v>
      </c>
      <c r="M2833" s="2">
        <f t="shared" si="264"/>
        <v>580</v>
      </c>
      <c r="N2833" s="2">
        <f>IFERROR(VLOOKUP($G2833,'Breakdown Log'!$B$3:$E$940,2,FALSE),0)</f>
        <v>0</v>
      </c>
      <c r="O2833" s="2">
        <f>IFERROR(VLOOKUP($G2833,'Breakdown Log'!$B$3:$E$940,3,FALSE),0)</f>
        <v>0</v>
      </c>
      <c r="P2833" s="2">
        <f t="shared" si="265"/>
        <v>215</v>
      </c>
      <c r="Q2833" s="2">
        <f t="shared" si="266"/>
        <v>365</v>
      </c>
      <c r="R2833" s="38">
        <f t="shared" si="267"/>
        <v>1.6610958904109587</v>
      </c>
      <c r="S2833" s="76">
        <f t="shared" si="268"/>
        <v>2.82</v>
      </c>
      <c r="T2833" s="38">
        <f>2.82/365*N2833+'Breakdown Log'!$H$28*P2833</f>
        <v>0</v>
      </c>
      <c r="U2833" s="78">
        <f>2.82/365*O2833+'Breakdown Log'!$H$28*Q2833</f>
        <v>0</v>
      </c>
    </row>
    <row r="2834" spans="2:21" ht="14.4" customHeight="1" x14ac:dyDescent="0.4">
      <c r="B2834" s="30">
        <f t="shared" si="269"/>
        <v>2833</v>
      </c>
      <c r="C2834" s="2" t="s">
        <v>2311</v>
      </c>
      <c r="D2834" s="2" t="s">
        <v>2311</v>
      </c>
      <c r="E2834" s="2">
        <v>1159</v>
      </c>
      <c r="F2834" s="2" t="s">
        <v>2330</v>
      </c>
      <c r="G2834" s="2">
        <v>3192</v>
      </c>
      <c r="H2834" s="2">
        <v>22</v>
      </c>
      <c r="I2834" s="2" t="s">
        <v>2349</v>
      </c>
      <c r="J2834" s="31">
        <v>43525</v>
      </c>
      <c r="K2834" s="31">
        <v>44347</v>
      </c>
      <c r="L2834" s="31">
        <v>44926</v>
      </c>
      <c r="M2834" s="2">
        <f t="shared" si="264"/>
        <v>580</v>
      </c>
      <c r="N2834" s="2">
        <f>IFERROR(VLOOKUP($G2834,'Breakdown Log'!$B$3:$E$940,2,FALSE),0)</f>
        <v>0</v>
      </c>
      <c r="O2834" s="2">
        <f>IFERROR(VLOOKUP($G2834,'Breakdown Log'!$B$3:$E$940,3,FALSE),0)</f>
        <v>0</v>
      </c>
      <c r="P2834" s="2">
        <f t="shared" si="265"/>
        <v>215</v>
      </c>
      <c r="Q2834" s="2">
        <f t="shared" si="266"/>
        <v>365</v>
      </c>
      <c r="R2834" s="38">
        <f t="shared" si="267"/>
        <v>1.6610958904109587</v>
      </c>
      <c r="S2834" s="76">
        <f t="shared" si="268"/>
        <v>2.82</v>
      </c>
      <c r="T2834" s="38">
        <f>2.82/365*N2834+'Breakdown Log'!$H$28*P2834</f>
        <v>0</v>
      </c>
      <c r="U2834" s="78">
        <f>2.82/365*O2834+'Breakdown Log'!$H$28*Q2834</f>
        <v>0</v>
      </c>
    </row>
    <row r="2835" spans="2:21" ht="14.4" customHeight="1" x14ac:dyDescent="0.4">
      <c r="B2835" s="30">
        <f t="shared" si="269"/>
        <v>2834</v>
      </c>
      <c r="C2835" s="2" t="s">
        <v>2311</v>
      </c>
      <c r="D2835" s="2" t="s">
        <v>2311</v>
      </c>
      <c r="E2835" s="2">
        <v>1159</v>
      </c>
      <c r="F2835" s="2" t="s">
        <v>2330</v>
      </c>
      <c r="G2835" s="2">
        <v>3193</v>
      </c>
      <c r="H2835" s="2">
        <v>23</v>
      </c>
      <c r="I2835" s="2" t="s">
        <v>2350</v>
      </c>
      <c r="J2835" s="31">
        <v>43584</v>
      </c>
      <c r="K2835" s="31">
        <v>44347</v>
      </c>
      <c r="L2835" s="31">
        <v>44926</v>
      </c>
      <c r="M2835" s="2">
        <f t="shared" si="264"/>
        <v>580</v>
      </c>
      <c r="N2835" s="2">
        <f>IFERROR(VLOOKUP($G2835,'Breakdown Log'!$B$3:$E$940,2,FALSE),0)</f>
        <v>0</v>
      </c>
      <c r="O2835" s="2">
        <f>IFERROR(VLOOKUP($G2835,'Breakdown Log'!$B$3:$E$940,3,FALSE),0)</f>
        <v>0</v>
      </c>
      <c r="P2835" s="2">
        <f t="shared" si="265"/>
        <v>215</v>
      </c>
      <c r="Q2835" s="2">
        <f t="shared" si="266"/>
        <v>365</v>
      </c>
      <c r="R2835" s="38">
        <f t="shared" si="267"/>
        <v>1.6610958904109587</v>
      </c>
      <c r="S2835" s="76">
        <f t="shared" si="268"/>
        <v>2.82</v>
      </c>
      <c r="T2835" s="38">
        <f>2.82/365*N2835+'Breakdown Log'!$H$28*P2835</f>
        <v>0</v>
      </c>
      <c r="U2835" s="78">
        <f>2.82/365*O2835+'Breakdown Log'!$H$28*Q2835</f>
        <v>0</v>
      </c>
    </row>
    <row r="2836" spans="2:21" ht="14.4" customHeight="1" x14ac:dyDescent="0.4">
      <c r="B2836" s="30">
        <f t="shared" si="269"/>
        <v>2835</v>
      </c>
      <c r="C2836" s="2" t="s">
        <v>2311</v>
      </c>
      <c r="D2836" s="2" t="s">
        <v>2311</v>
      </c>
      <c r="E2836" s="2">
        <v>1159</v>
      </c>
      <c r="F2836" s="2" t="s">
        <v>2330</v>
      </c>
      <c r="G2836" s="2">
        <v>3194</v>
      </c>
      <c r="H2836" s="2">
        <v>24</v>
      </c>
      <c r="I2836" s="2" t="s">
        <v>2351</v>
      </c>
      <c r="J2836" s="31">
        <v>43584</v>
      </c>
      <c r="K2836" s="31">
        <v>44347</v>
      </c>
      <c r="L2836" s="31">
        <v>44926</v>
      </c>
      <c r="M2836" s="2">
        <f t="shared" si="264"/>
        <v>580</v>
      </c>
      <c r="N2836" s="2">
        <f>IFERROR(VLOOKUP($G2836,'Breakdown Log'!$B$3:$E$940,2,FALSE),0)</f>
        <v>0</v>
      </c>
      <c r="O2836" s="2">
        <f>IFERROR(VLOOKUP($G2836,'Breakdown Log'!$B$3:$E$940,3,FALSE),0)</f>
        <v>0</v>
      </c>
      <c r="P2836" s="2">
        <f t="shared" si="265"/>
        <v>215</v>
      </c>
      <c r="Q2836" s="2">
        <f t="shared" si="266"/>
        <v>365</v>
      </c>
      <c r="R2836" s="38">
        <f t="shared" si="267"/>
        <v>1.6610958904109587</v>
      </c>
      <c r="S2836" s="76">
        <f t="shared" si="268"/>
        <v>2.82</v>
      </c>
      <c r="T2836" s="38">
        <f>2.82/365*N2836+'Breakdown Log'!$H$28*P2836</f>
        <v>0</v>
      </c>
      <c r="U2836" s="78">
        <f>2.82/365*O2836+'Breakdown Log'!$H$28*Q2836</f>
        <v>0</v>
      </c>
    </row>
    <row r="2837" spans="2:21" ht="14.4" customHeight="1" x14ac:dyDescent="0.4">
      <c r="B2837" s="30">
        <f t="shared" si="269"/>
        <v>2836</v>
      </c>
      <c r="C2837" s="2" t="s">
        <v>2311</v>
      </c>
      <c r="D2837" s="2" t="s">
        <v>2311</v>
      </c>
      <c r="E2837" s="2">
        <v>1159</v>
      </c>
      <c r="F2837" s="2" t="s">
        <v>2330</v>
      </c>
      <c r="G2837" s="2">
        <v>3195</v>
      </c>
      <c r="H2837" s="2">
        <v>25</v>
      </c>
      <c r="I2837" s="2" t="s">
        <v>2352</v>
      </c>
      <c r="J2837" s="31">
        <v>43526</v>
      </c>
      <c r="K2837" s="31">
        <v>44347</v>
      </c>
      <c r="L2837" s="31">
        <v>44926</v>
      </c>
      <c r="M2837" s="2">
        <f t="shared" si="264"/>
        <v>580</v>
      </c>
      <c r="N2837" s="2">
        <f>IFERROR(VLOOKUP($G2837,'Breakdown Log'!$B$3:$E$940,2,FALSE),0)</f>
        <v>0</v>
      </c>
      <c r="O2837" s="2">
        <f>IFERROR(VLOOKUP($G2837,'Breakdown Log'!$B$3:$E$940,3,FALSE),0)</f>
        <v>0</v>
      </c>
      <c r="P2837" s="2">
        <f t="shared" si="265"/>
        <v>215</v>
      </c>
      <c r="Q2837" s="2">
        <f t="shared" si="266"/>
        <v>365</v>
      </c>
      <c r="R2837" s="38">
        <f t="shared" si="267"/>
        <v>1.6610958904109587</v>
      </c>
      <c r="S2837" s="76">
        <f t="shared" si="268"/>
        <v>2.82</v>
      </c>
      <c r="T2837" s="38">
        <f>2.82/365*N2837+'Breakdown Log'!$H$28*P2837</f>
        <v>0</v>
      </c>
      <c r="U2837" s="78">
        <f>2.82/365*O2837+'Breakdown Log'!$H$28*Q2837</f>
        <v>0</v>
      </c>
    </row>
    <row r="2838" spans="2:21" ht="14.4" customHeight="1" x14ac:dyDescent="0.4">
      <c r="B2838" s="30">
        <f t="shared" si="269"/>
        <v>2837</v>
      </c>
      <c r="C2838" s="2" t="s">
        <v>2311</v>
      </c>
      <c r="D2838" s="2" t="s">
        <v>2311</v>
      </c>
      <c r="E2838" s="2">
        <v>1159</v>
      </c>
      <c r="F2838" s="2" t="s">
        <v>2330</v>
      </c>
      <c r="G2838" s="2">
        <v>3196</v>
      </c>
      <c r="H2838" s="2">
        <v>26</v>
      </c>
      <c r="I2838" s="2" t="s">
        <v>3001</v>
      </c>
      <c r="J2838" s="31">
        <v>44269</v>
      </c>
      <c r="K2838" s="31">
        <v>44347</v>
      </c>
      <c r="L2838" s="31">
        <v>44926</v>
      </c>
      <c r="M2838" s="2">
        <f t="shared" si="264"/>
        <v>580</v>
      </c>
      <c r="N2838" s="2">
        <f>IFERROR(VLOOKUP($G2838,'Breakdown Log'!$B$3:$E$940,2,FALSE),0)</f>
        <v>0</v>
      </c>
      <c r="O2838" s="2">
        <f>IFERROR(VLOOKUP($G2838,'Breakdown Log'!$B$3:$E$940,3,FALSE),0)</f>
        <v>0</v>
      </c>
      <c r="P2838" s="2">
        <f t="shared" si="265"/>
        <v>215</v>
      </c>
      <c r="Q2838" s="2">
        <f t="shared" si="266"/>
        <v>365</v>
      </c>
      <c r="R2838" s="38">
        <f t="shared" si="267"/>
        <v>1.6610958904109587</v>
      </c>
      <c r="S2838" s="76">
        <f t="shared" si="268"/>
        <v>2.82</v>
      </c>
      <c r="T2838" s="38">
        <f>2.82/365*N2838+'Breakdown Log'!$H$28*P2838</f>
        <v>0</v>
      </c>
      <c r="U2838" s="78">
        <f>2.82/365*O2838+'Breakdown Log'!$H$28*Q2838</f>
        <v>0</v>
      </c>
    </row>
    <row r="2839" spans="2:21" ht="14.4" customHeight="1" x14ac:dyDescent="0.4">
      <c r="B2839" s="30">
        <f t="shared" si="269"/>
        <v>2838</v>
      </c>
      <c r="C2839" s="2" t="s">
        <v>2311</v>
      </c>
      <c r="D2839" s="2" t="s">
        <v>2311</v>
      </c>
      <c r="E2839" s="2">
        <v>1159</v>
      </c>
      <c r="F2839" s="2" t="s">
        <v>2330</v>
      </c>
      <c r="G2839" s="2">
        <v>3197</v>
      </c>
      <c r="H2839" s="2">
        <v>27</v>
      </c>
      <c r="I2839" s="2" t="s">
        <v>2353</v>
      </c>
      <c r="J2839" s="31">
        <v>43526</v>
      </c>
      <c r="K2839" s="31">
        <v>44347</v>
      </c>
      <c r="L2839" s="31">
        <v>44926</v>
      </c>
      <c r="M2839" s="2">
        <f t="shared" si="264"/>
        <v>580</v>
      </c>
      <c r="N2839" s="2">
        <f>IFERROR(VLOOKUP($G2839,'Breakdown Log'!$B$3:$E$940,2,FALSE),0)</f>
        <v>0</v>
      </c>
      <c r="O2839" s="2">
        <f>IFERROR(VLOOKUP($G2839,'Breakdown Log'!$B$3:$E$940,3,FALSE),0)</f>
        <v>0</v>
      </c>
      <c r="P2839" s="2">
        <f t="shared" si="265"/>
        <v>215</v>
      </c>
      <c r="Q2839" s="2">
        <f t="shared" si="266"/>
        <v>365</v>
      </c>
      <c r="R2839" s="38">
        <f t="shared" si="267"/>
        <v>1.6610958904109587</v>
      </c>
      <c r="S2839" s="76">
        <f t="shared" si="268"/>
        <v>2.82</v>
      </c>
      <c r="T2839" s="38">
        <f>2.82/365*N2839+'Breakdown Log'!$H$28*P2839</f>
        <v>0</v>
      </c>
      <c r="U2839" s="78">
        <f>2.82/365*O2839+'Breakdown Log'!$H$28*Q2839</f>
        <v>0</v>
      </c>
    </row>
    <row r="2840" spans="2:21" ht="14.4" customHeight="1" x14ac:dyDescent="0.4">
      <c r="B2840" s="30">
        <f t="shared" si="269"/>
        <v>2839</v>
      </c>
      <c r="C2840" s="2" t="s">
        <v>2311</v>
      </c>
      <c r="D2840" s="2" t="s">
        <v>2311</v>
      </c>
      <c r="E2840" s="2">
        <v>1159</v>
      </c>
      <c r="F2840" s="2" t="s">
        <v>2330</v>
      </c>
      <c r="G2840" s="2">
        <v>3198</v>
      </c>
      <c r="H2840" s="2">
        <v>28</v>
      </c>
      <c r="I2840" s="2" t="s">
        <v>183</v>
      </c>
      <c r="J2840" s="31">
        <v>44269</v>
      </c>
      <c r="K2840" s="31">
        <v>44347</v>
      </c>
      <c r="L2840" s="31">
        <v>44926</v>
      </c>
      <c r="M2840" s="2">
        <f t="shared" si="264"/>
        <v>580</v>
      </c>
      <c r="N2840" s="2">
        <f>IFERROR(VLOOKUP($G2840,'Breakdown Log'!$B$3:$E$940,2,FALSE),0)</f>
        <v>0</v>
      </c>
      <c r="O2840" s="2">
        <f>IFERROR(VLOOKUP($G2840,'Breakdown Log'!$B$3:$E$940,3,FALSE),0)</f>
        <v>0</v>
      </c>
      <c r="P2840" s="2">
        <f t="shared" si="265"/>
        <v>215</v>
      </c>
      <c r="Q2840" s="2">
        <f t="shared" si="266"/>
        <v>365</v>
      </c>
      <c r="R2840" s="38">
        <f t="shared" si="267"/>
        <v>1.6610958904109587</v>
      </c>
      <c r="S2840" s="76">
        <f t="shared" si="268"/>
        <v>2.82</v>
      </c>
      <c r="T2840" s="38">
        <f>2.82/365*N2840+'Breakdown Log'!$H$28*P2840</f>
        <v>0</v>
      </c>
      <c r="U2840" s="78">
        <f>2.82/365*O2840+'Breakdown Log'!$H$28*Q2840</f>
        <v>0</v>
      </c>
    </row>
    <row r="2841" spans="2:21" ht="14.4" customHeight="1" x14ac:dyDescent="0.4">
      <c r="B2841" s="30">
        <f t="shared" si="269"/>
        <v>2840</v>
      </c>
      <c r="C2841" s="2" t="s">
        <v>2311</v>
      </c>
      <c r="D2841" s="2" t="s">
        <v>2311</v>
      </c>
      <c r="E2841" s="2">
        <v>1159</v>
      </c>
      <c r="F2841" s="2" t="s">
        <v>2330</v>
      </c>
      <c r="G2841" s="2">
        <v>3199</v>
      </c>
      <c r="H2841" s="2">
        <v>29</v>
      </c>
      <c r="I2841" s="2" t="s">
        <v>134</v>
      </c>
      <c r="J2841" s="31">
        <v>44269</v>
      </c>
      <c r="K2841" s="31">
        <v>44347</v>
      </c>
      <c r="L2841" s="31">
        <v>44926</v>
      </c>
      <c r="M2841" s="2">
        <f t="shared" si="264"/>
        <v>580</v>
      </c>
      <c r="N2841" s="2">
        <f>IFERROR(VLOOKUP($G2841,'Breakdown Log'!$B$3:$E$940,2,FALSE),0)</f>
        <v>0</v>
      </c>
      <c r="O2841" s="2">
        <f>IFERROR(VLOOKUP($G2841,'Breakdown Log'!$B$3:$E$940,3,FALSE),0)</f>
        <v>0</v>
      </c>
      <c r="P2841" s="2">
        <f t="shared" si="265"/>
        <v>215</v>
      </c>
      <c r="Q2841" s="2">
        <f t="shared" si="266"/>
        <v>365</v>
      </c>
      <c r="R2841" s="38">
        <f t="shared" si="267"/>
        <v>1.6610958904109587</v>
      </c>
      <c r="S2841" s="76">
        <f t="shared" si="268"/>
        <v>2.82</v>
      </c>
      <c r="T2841" s="38">
        <f>2.82/365*N2841+'Breakdown Log'!$H$28*P2841</f>
        <v>0</v>
      </c>
      <c r="U2841" s="78">
        <f>2.82/365*O2841+'Breakdown Log'!$H$28*Q2841</f>
        <v>0</v>
      </c>
    </row>
    <row r="2842" spans="2:21" ht="14.4" customHeight="1" x14ac:dyDescent="0.4">
      <c r="B2842" s="30">
        <f t="shared" si="269"/>
        <v>2841</v>
      </c>
      <c r="C2842" s="2" t="s">
        <v>2311</v>
      </c>
      <c r="D2842" s="2" t="s">
        <v>2311</v>
      </c>
      <c r="E2842" s="2">
        <v>1159</v>
      </c>
      <c r="F2842" s="2" t="s">
        <v>2330</v>
      </c>
      <c r="G2842" s="2">
        <v>3200</v>
      </c>
      <c r="H2842" s="2">
        <v>30</v>
      </c>
      <c r="I2842" s="2" t="s">
        <v>3002</v>
      </c>
      <c r="J2842" s="31">
        <v>43703</v>
      </c>
      <c r="K2842" s="31">
        <v>44347</v>
      </c>
      <c r="L2842" s="31">
        <v>44926</v>
      </c>
      <c r="M2842" s="2">
        <f t="shared" si="264"/>
        <v>580</v>
      </c>
      <c r="N2842" s="2">
        <f>IFERROR(VLOOKUP($G2842,'Breakdown Log'!$B$3:$E$940,2,FALSE),0)</f>
        <v>0</v>
      </c>
      <c r="O2842" s="2">
        <f>IFERROR(VLOOKUP($G2842,'Breakdown Log'!$B$3:$E$940,3,FALSE),0)</f>
        <v>0</v>
      </c>
      <c r="P2842" s="2">
        <f t="shared" si="265"/>
        <v>215</v>
      </c>
      <c r="Q2842" s="2">
        <f t="shared" si="266"/>
        <v>365</v>
      </c>
      <c r="R2842" s="38">
        <f t="shared" si="267"/>
        <v>1.6610958904109587</v>
      </c>
      <c r="S2842" s="76">
        <f t="shared" si="268"/>
        <v>2.82</v>
      </c>
      <c r="T2842" s="38">
        <f>2.82/365*N2842+'Breakdown Log'!$H$28*P2842</f>
        <v>0</v>
      </c>
      <c r="U2842" s="78">
        <f>2.82/365*O2842+'Breakdown Log'!$H$28*Q2842</f>
        <v>0</v>
      </c>
    </row>
    <row r="2843" spans="2:21" ht="14.4" customHeight="1" x14ac:dyDescent="0.4">
      <c r="B2843" s="30">
        <f t="shared" si="269"/>
        <v>2842</v>
      </c>
      <c r="C2843" s="2" t="s">
        <v>2311</v>
      </c>
      <c r="D2843" s="2" t="s">
        <v>2311</v>
      </c>
      <c r="E2843" s="2">
        <v>1159</v>
      </c>
      <c r="F2843" s="2" t="s">
        <v>2330</v>
      </c>
      <c r="G2843" s="2">
        <v>3201</v>
      </c>
      <c r="H2843" s="2">
        <v>8</v>
      </c>
      <c r="I2843" s="2" t="s">
        <v>2354</v>
      </c>
      <c r="J2843" s="31">
        <v>43453</v>
      </c>
      <c r="K2843" s="31">
        <v>44347</v>
      </c>
      <c r="L2843" s="31">
        <v>44926</v>
      </c>
      <c r="M2843" s="2">
        <f t="shared" si="264"/>
        <v>580</v>
      </c>
      <c r="N2843" s="2">
        <f>IFERROR(VLOOKUP($G2843,'Breakdown Log'!$B$3:$E$940,2,FALSE),0)</f>
        <v>0</v>
      </c>
      <c r="O2843" s="2">
        <f>IFERROR(VLOOKUP($G2843,'Breakdown Log'!$B$3:$E$940,3,FALSE),0)</f>
        <v>0</v>
      </c>
      <c r="P2843" s="2">
        <f t="shared" si="265"/>
        <v>215</v>
      </c>
      <c r="Q2843" s="2">
        <f t="shared" si="266"/>
        <v>365</v>
      </c>
      <c r="R2843" s="38">
        <f t="shared" si="267"/>
        <v>1.6610958904109587</v>
      </c>
      <c r="S2843" s="76">
        <f t="shared" si="268"/>
        <v>2.82</v>
      </c>
      <c r="T2843" s="38">
        <f>2.82/365*N2843+'Breakdown Log'!$H$28*P2843</f>
        <v>0</v>
      </c>
      <c r="U2843" s="78">
        <f>2.82/365*O2843+'Breakdown Log'!$H$28*Q2843</f>
        <v>0</v>
      </c>
    </row>
    <row r="2844" spans="2:21" ht="14.4" customHeight="1" x14ac:dyDescent="0.4">
      <c r="B2844" s="30">
        <f t="shared" si="269"/>
        <v>2843</v>
      </c>
      <c r="C2844" s="2" t="s">
        <v>2311</v>
      </c>
      <c r="D2844" s="2" t="s">
        <v>2311</v>
      </c>
      <c r="E2844" s="2">
        <v>1159</v>
      </c>
      <c r="F2844" s="2" t="s">
        <v>2330</v>
      </c>
      <c r="G2844" s="2">
        <v>3202</v>
      </c>
      <c r="H2844" s="2">
        <v>9</v>
      </c>
      <c r="I2844" s="2" t="s">
        <v>2355</v>
      </c>
      <c r="J2844" s="31">
        <v>43432</v>
      </c>
      <c r="K2844" s="31">
        <v>44347</v>
      </c>
      <c r="L2844" s="31">
        <v>44926</v>
      </c>
      <c r="M2844" s="2">
        <f t="shared" si="264"/>
        <v>580</v>
      </c>
      <c r="N2844" s="2">
        <f>IFERROR(VLOOKUP($G2844,'Breakdown Log'!$B$3:$E$940,2,FALSE),0)</f>
        <v>0</v>
      </c>
      <c r="O2844" s="2">
        <f>IFERROR(VLOOKUP($G2844,'Breakdown Log'!$B$3:$E$940,3,FALSE),0)</f>
        <v>0</v>
      </c>
      <c r="P2844" s="2">
        <f t="shared" si="265"/>
        <v>215</v>
      </c>
      <c r="Q2844" s="2">
        <f t="shared" si="266"/>
        <v>365</v>
      </c>
      <c r="R2844" s="38">
        <f t="shared" si="267"/>
        <v>1.6610958904109587</v>
      </c>
      <c r="S2844" s="76">
        <f t="shared" si="268"/>
        <v>2.82</v>
      </c>
      <c r="T2844" s="38">
        <f>2.82/365*N2844+'Breakdown Log'!$H$28*P2844</f>
        <v>0</v>
      </c>
      <c r="U2844" s="78">
        <f>2.82/365*O2844+'Breakdown Log'!$H$28*Q2844</f>
        <v>0</v>
      </c>
    </row>
    <row r="2845" spans="2:21" ht="14.4" customHeight="1" x14ac:dyDescent="0.4">
      <c r="B2845" s="30">
        <f t="shared" si="269"/>
        <v>2844</v>
      </c>
      <c r="C2845" s="2" t="s">
        <v>2311</v>
      </c>
      <c r="D2845" s="2" t="s">
        <v>2311</v>
      </c>
      <c r="E2845" s="2">
        <v>1159</v>
      </c>
      <c r="F2845" s="2" t="s">
        <v>2330</v>
      </c>
      <c r="G2845" s="2">
        <v>3203</v>
      </c>
      <c r="H2845" s="2">
        <v>10</v>
      </c>
      <c r="I2845" s="2" t="s">
        <v>2356</v>
      </c>
      <c r="J2845" s="31">
        <v>43457</v>
      </c>
      <c r="K2845" s="31">
        <v>44347</v>
      </c>
      <c r="L2845" s="31">
        <v>44926</v>
      </c>
      <c r="M2845" s="2">
        <f t="shared" si="264"/>
        <v>580</v>
      </c>
      <c r="N2845" s="2">
        <f>IFERROR(VLOOKUP($G2845,'Breakdown Log'!$B$3:$E$940,2,FALSE),0)</f>
        <v>0</v>
      </c>
      <c r="O2845" s="2">
        <f>IFERROR(VLOOKUP($G2845,'Breakdown Log'!$B$3:$E$940,3,FALSE),0)</f>
        <v>0</v>
      </c>
      <c r="P2845" s="2">
        <f t="shared" si="265"/>
        <v>215</v>
      </c>
      <c r="Q2845" s="2">
        <f t="shared" si="266"/>
        <v>365</v>
      </c>
      <c r="R2845" s="38">
        <f t="shared" si="267"/>
        <v>1.6610958904109587</v>
      </c>
      <c r="S2845" s="76">
        <f t="shared" si="268"/>
        <v>2.82</v>
      </c>
      <c r="T2845" s="38">
        <f>2.82/365*N2845+'Breakdown Log'!$H$28*P2845</f>
        <v>0</v>
      </c>
      <c r="U2845" s="78">
        <f>2.82/365*O2845+'Breakdown Log'!$H$28*Q2845</f>
        <v>0</v>
      </c>
    </row>
    <row r="2846" spans="2:21" ht="14.4" customHeight="1" x14ac:dyDescent="0.4">
      <c r="B2846" s="30">
        <f t="shared" si="269"/>
        <v>2845</v>
      </c>
      <c r="C2846" s="2" t="s">
        <v>2599</v>
      </c>
      <c r="D2846" s="2" t="s">
        <v>1500</v>
      </c>
      <c r="E2846" s="2">
        <v>1166</v>
      </c>
      <c r="F2846" s="2" t="s">
        <v>2357</v>
      </c>
      <c r="G2846" s="2">
        <v>3204</v>
      </c>
      <c r="H2846" s="2">
        <v>1</v>
      </c>
      <c r="I2846" s="2" t="s">
        <v>2358</v>
      </c>
      <c r="J2846" s="31">
        <v>43458</v>
      </c>
      <c r="K2846" s="31">
        <v>44347</v>
      </c>
      <c r="L2846" s="31">
        <v>44926</v>
      </c>
      <c r="M2846" s="2">
        <f t="shared" si="264"/>
        <v>580</v>
      </c>
      <c r="N2846" s="2">
        <f>IFERROR(VLOOKUP($G2846,'Breakdown Log'!$B$3:$E$940,2,FALSE),0)</f>
        <v>0</v>
      </c>
      <c r="O2846" s="2">
        <f>IFERROR(VLOOKUP($G2846,'Breakdown Log'!$B$3:$E$940,3,FALSE),0)</f>
        <v>0</v>
      </c>
      <c r="P2846" s="2">
        <f t="shared" si="265"/>
        <v>215</v>
      </c>
      <c r="Q2846" s="2">
        <f t="shared" si="266"/>
        <v>365</v>
      </c>
      <c r="R2846" s="38">
        <f t="shared" si="267"/>
        <v>1.6610958904109587</v>
      </c>
      <c r="S2846" s="76">
        <f t="shared" si="268"/>
        <v>2.82</v>
      </c>
      <c r="T2846" s="38">
        <f>2.82/365*N2846+'Breakdown Log'!$H$28*P2846</f>
        <v>0</v>
      </c>
      <c r="U2846" s="78">
        <f>2.82/365*O2846+'Breakdown Log'!$H$28*Q2846</f>
        <v>0</v>
      </c>
    </row>
    <row r="2847" spans="2:21" ht="14.4" customHeight="1" x14ac:dyDescent="0.4">
      <c r="B2847" s="30">
        <f t="shared" si="269"/>
        <v>2846</v>
      </c>
      <c r="C2847" s="2" t="s">
        <v>3</v>
      </c>
      <c r="D2847" s="2" t="s">
        <v>1422</v>
      </c>
      <c r="E2847" s="2">
        <v>894</v>
      </c>
      <c r="F2847" s="2" t="s">
        <v>1422</v>
      </c>
      <c r="G2847" s="2">
        <v>3205</v>
      </c>
      <c r="H2847" s="2">
        <v>1</v>
      </c>
      <c r="I2847" s="2" t="s">
        <v>636</v>
      </c>
      <c r="J2847" s="31">
        <v>43632</v>
      </c>
      <c r="K2847" s="31">
        <v>44347</v>
      </c>
      <c r="L2847" s="31">
        <v>44926</v>
      </c>
      <c r="M2847" s="2">
        <f t="shared" si="264"/>
        <v>580</v>
      </c>
      <c r="N2847" s="2">
        <f>IFERROR(VLOOKUP($G2847,'Breakdown Log'!$B$3:$E$940,2,FALSE),0)</f>
        <v>0</v>
      </c>
      <c r="O2847" s="2">
        <f>IFERROR(VLOOKUP($G2847,'Breakdown Log'!$B$3:$E$940,3,FALSE),0)</f>
        <v>1</v>
      </c>
      <c r="P2847" s="2">
        <f t="shared" si="265"/>
        <v>215</v>
      </c>
      <c r="Q2847" s="2">
        <f t="shared" si="266"/>
        <v>364</v>
      </c>
      <c r="R2847" s="38">
        <f t="shared" si="267"/>
        <v>1.6610958904109587</v>
      </c>
      <c r="S2847" s="76">
        <f t="shared" si="268"/>
        <v>2.82</v>
      </c>
      <c r="T2847" s="38">
        <f>2.82/365*N2847+'Breakdown Log'!$H$28*P2847</f>
        <v>0</v>
      </c>
      <c r="U2847" s="78">
        <f>2.82/365*O2847+'Breakdown Log'!$H$28*Q2847</f>
        <v>7.7260273972602732E-3</v>
      </c>
    </row>
    <row r="2848" spans="2:21" ht="14.4" customHeight="1" x14ac:dyDescent="0.4">
      <c r="B2848" s="30">
        <f t="shared" si="269"/>
        <v>2847</v>
      </c>
      <c r="C2848" s="2" t="s">
        <v>151</v>
      </c>
      <c r="D2848" s="2" t="s">
        <v>687</v>
      </c>
      <c r="E2848" s="2">
        <v>1067</v>
      </c>
      <c r="F2848" s="2" t="s">
        <v>688</v>
      </c>
      <c r="G2848" s="2">
        <v>3207</v>
      </c>
      <c r="H2848" s="2">
        <v>35</v>
      </c>
      <c r="I2848" s="2" t="s">
        <v>2359</v>
      </c>
      <c r="J2848" s="31">
        <v>43411</v>
      </c>
      <c r="K2848" s="31">
        <v>44347</v>
      </c>
      <c r="L2848" s="31">
        <v>44926</v>
      </c>
      <c r="M2848" s="2">
        <f t="shared" si="264"/>
        <v>580</v>
      </c>
      <c r="N2848" s="2">
        <f>IFERROR(VLOOKUP($G2848,'Breakdown Log'!$B$3:$E$940,2,FALSE),0)</f>
        <v>0</v>
      </c>
      <c r="O2848" s="2">
        <f>IFERROR(VLOOKUP($G2848,'Breakdown Log'!$B$3:$E$940,3,FALSE),0)</f>
        <v>0</v>
      </c>
      <c r="P2848" s="2">
        <f t="shared" si="265"/>
        <v>215</v>
      </c>
      <c r="Q2848" s="2">
        <f t="shared" si="266"/>
        <v>365</v>
      </c>
      <c r="R2848" s="38">
        <f t="shared" si="267"/>
        <v>1.6610958904109587</v>
      </c>
      <c r="S2848" s="76">
        <f t="shared" si="268"/>
        <v>2.82</v>
      </c>
      <c r="T2848" s="38">
        <f>2.82/365*N2848+'Breakdown Log'!$H$28*P2848</f>
        <v>0</v>
      </c>
      <c r="U2848" s="78">
        <f>2.82/365*O2848+'Breakdown Log'!$H$28*Q2848</f>
        <v>0</v>
      </c>
    </row>
    <row r="2849" spans="2:21" ht="14.4" customHeight="1" x14ac:dyDescent="0.4">
      <c r="B2849" s="30">
        <f t="shared" si="269"/>
        <v>2848</v>
      </c>
      <c r="C2849" s="2" t="s">
        <v>151</v>
      </c>
      <c r="D2849" s="2" t="s">
        <v>687</v>
      </c>
      <c r="E2849" s="2">
        <v>1067</v>
      </c>
      <c r="F2849" s="2" t="s">
        <v>688</v>
      </c>
      <c r="G2849" s="2">
        <v>3208</v>
      </c>
      <c r="H2849" s="2">
        <v>36</v>
      </c>
      <c r="I2849" s="2" t="s">
        <v>2360</v>
      </c>
      <c r="J2849" s="31">
        <v>43387</v>
      </c>
      <c r="K2849" s="31">
        <v>44347</v>
      </c>
      <c r="L2849" s="31">
        <v>44926</v>
      </c>
      <c r="M2849" s="2">
        <f t="shared" si="264"/>
        <v>580</v>
      </c>
      <c r="N2849" s="2">
        <f>IFERROR(VLOOKUP($G2849,'Breakdown Log'!$B$3:$E$940,2,FALSE),0)</f>
        <v>0</v>
      </c>
      <c r="O2849" s="2">
        <f>IFERROR(VLOOKUP($G2849,'Breakdown Log'!$B$3:$E$940,3,FALSE),0)</f>
        <v>0</v>
      </c>
      <c r="P2849" s="2">
        <f t="shared" si="265"/>
        <v>215</v>
      </c>
      <c r="Q2849" s="2">
        <f t="shared" si="266"/>
        <v>365</v>
      </c>
      <c r="R2849" s="38">
        <f t="shared" si="267"/>
        <v>1.6610958904109587</v>
      </c>
      <c r="S2849" s="76">
        <f t="shared" si="268"/>
        <v>2.82</v>
      </c>
      <c r="T2849" s="38">
        <f>2.82/365*N2849+'Breakdown Log'!$H$28*P2849</f>
        <v>0</v>
      </c>
      <c r="U2849" s="78">
        <f>2.82/365*O2849+'Breakdown Log'!$H$28*Q2849</f>
        <v>0</v>
      </c>
    </row>
    <row r="2850" spans="2:21" ht="14.4" customHeight="1" x14ac:dyDescent="0.4">
      <c r="B2850" s="30">
        <f t="shared" si="269"/>
        <v>2849</v>
      </c>
      <c r="C2850" s="2" t="s">
        <v>151</v>
      </c>
      <c r="D2850" s="2" t="s">
        <v>687</v>
      </c>
      <c r="E2850" s="2">
        <v>1067</v>
      </c>
      <c r="F2850" s="2" t="s">
        <v>688</v>
      </c>
      <c r="G2850" s="2">
        <v>3209</v>
      </c>
      <c r="H2850" s="2">
        <v>37</v>
      </c>
      <c r="I2850" s="2" t="s">
        <v>2361</v>
      </c>
      <c r="J2850" s="31">
        <v>43396</v>
      </c>
      <c r="K2850" s="31">
        <v>44347</v>
      </c>
      <c r="L2850" s="31">
        <v>44926</v>
      </c>
      <c r="M2850" s="2">
        <f t="shared" si="264"/>
        <v>580</v>
      </c>
      <c r="N2850" s="2">
        <f>IFERROR(VLOOKUP($G2850,'Breakdown Log'!$B$3:$E$940,2,FALSE),0)</f>
        <v>0</v>
      </c>
      <c r="O2850" s="2">
        <f>IFERROR(VLOOKUP($G2850,'Breakdown Log'!$B$3:$E$940,3,FALSE),0)</f>
        <v>0</v>
      </c>
      <c r="P2850" s="2">
        <f t="shared" si="265"/>
        <v>215</v>
      </c>
      <c r="Q2850" s="2">
        <f t="shared" si="266"/>
        <v>365</v>
      </c>
      <c r="R2850" s="38">
        <f t="shared" si="267"/>
        <v>1.6610958904109587</v>
      </c>
      <c r="S2850" s="76">
        <f t="shared" si="268"/>
        <v>2.82</v>
      </c>
      <c r="T2850" s="38">
        <f>2.82/365*N2850+'Breakdown Log'!$H$28*P2850</f>
        <v>0</v>
      </c>
      <c r="U2850" s="78">
        <f>2.82/365*O2850+'Breakdown Log'!$H$28*Q2850</f>
        <v>0</v>
      </c>
    </row>
    <row r="2851" spans="2:21" ht="14.4" customHeight="1" x14ac:dyDescent="0.4">
      <c r="B2851" s="30">
        <f t="shared" si="269"/>
        <v>2850</v>
      </c>
      <c r="C2851" s="2" t="s">
        <v>151</v>
      </c>
      <c r="D2851" s="2" t="s">
        <v>687</v>
      </c>
      <c r="E2851" s="2">
        <v>1067</v>
      </c>
      <c r="F2851" s="2" t="s">
        <v>688</v>
      </c>
      <c r="G2851" s="2">
        <v>3210</v>
      </c>
      <c r="H2851" s="2">
        <v>38</v>
      </c>
      <c r="I2851" s="2" t="s">
        <v>2362</v>
      </c>
      <c r="J2851" s="31">
        <v>43417</v>
      </c>
      <c r="K2851" s="31">
        <v>44347</v>
      </c>
      <c r="L2851" s="31">
        <v>44926</v>
      </c>
      <c r="M2851" s="2">
        <f t="shared" si="264"/>
        <v>580</v>
      </c>
      <c r="N2851" s="2">
        <f>IFERROR(VLOOKUP($G2851,'Breakdown Log'!$B$3:$E$940,2,FALSE),0)</f>
        <v>0</v>
      </c>
      <c r="O2851" s="2">
        <f>IFERROR(VLOOKUP($G2851,'Breakdown Log'!$B$3:$E$940,3,FALSE),0)</f>
        <v>0</v>
      </c>
      <c r="P2851" s="2">
        <f t="shared" si="265"/>
        <v>215</v>
      </c>
      <c r="Q2851" s="2">
        <f t="shared" si="266"/>
        <v>365</v>
      </c>
      <c r="R2851" s="38">
        <f t="shared" si="267"/>
        <v>1.6610958904109587</v>
      </c>
      <c r="S2851" s="76">
        <f t="shared" si="268"/>
        <v>2.82</v>
      </c>
      <c r="T2851" s="38">
        <f>2.82/365*N2851+'Breakdown Log'!$H$28*P2851</f>
        <v>0</v>
      </c>
      <c r="U2851" s="78">
        <f>2.82/365*O2851+'Breakdown Log'!$H$28*Q2851</f>
        <v>0</v>
      </c>
    </row>
    <row r="2852" spans="2:21" ht="14.4" customHeight="1" x14ac:dyDescent="0.4">
      <c r="B2852" s="30">
        <f t="shared" si="269"/>
        <v>2851</v>
      </c>
      <c r="C2852" s="2" t="s">
        <v>151</v>
      </c>
      <c r="D2852" s="2" t="s">
        <v>687</v>
      </c>
      <c r="E2852" s="2">
        <v>1067</v>
      </c>
      <c r="F2852" s="2" t="s">
        <v>688</v>
      </c>
      <c r="G2852" s="2">
        <v>3211</v>
      </c>
      <c r="H2852" s="2">
        <v>39</v>
      </c>
      <c r="I2852" s="2" t="s">
        <v>2711</v>
      </c>
      <c r="J2852" s="31">
        <v>43475</v>
      </c>
      <c r="K2852" s="31">
        <v>44347</v>
      </c>
      <c r="L2852" s="31">
        <v>44926</v>
      </c>
      <c r="M2852" s="2">
        <f t="shared" si="264"/>
        <v>580</v>
      </c>
      <c r="N2852" s="2">
        <f>IFERROR(VLOOKUP($G2852,'Breakdown Log'!$B$3:$E$940,2,FALSE),0)</f>
        <v>0</v>
      </c>
      <c r="O2852" s="2">
        <f>IFERROR(VLOOKUP($G2852,'Breakdown Log'!$B$3:$E$940,3,FALSE),0)</f>
        <v>0</v>
      </c>
      <c r="P2852" s="2">
        <f t="shared" si="265"/>
        <v>215</v>
      </c>
      <c r="Q2852" s="2">
        <f t="shared" si="266"/>
        <v>365</v>
      </c>
      <c r="R2852" s="38">
        <f t="shared" si="267"/>
        <v>1.6610958904109587</v>
      </c>
      <c r="S2852" s="76">
        <f t="shared" si="268"/>
        <v>2.82</v>
      </c>
      <c r="T2852" s="38">
        <f>2.82/365*N2852+'Breakdown Log'!$H$28*P2852</f>
        <v>0</v>
      </c>
      <c r="U2852" s="78">
        <f>2.82/365*O2852+'Breakdown Log'!$H$28*Q2852</f>
        <v>0</v>
      </c>
    </row>
    <row r="2853" spans="2:21" ht="14.4" customHeight="1" x14ac:dyDescent="0.4">
      <c r="B2853" s="30">
        <f t="shared" si="269"/>
        <v>2852</v>
      </c>
      <c r="C2853" s="2" t="s">
        <v>151</v>
      </c>
      <c r="D2853" s="2" t="s">
        <v>687</v>
      </c>
      <c r="E2853" s="2">
        <v>1067</v>
      </c>
      <c r="F2853" s="2" t="s">
        <v>688</v>
      </c>
      <c r="G2853" s="2">
        <v>3212</v>
      </c>
      <c r="H2853" s="2">
        <v>40</v>
      </c>
      <c r="I2853" s="2" t="s">
        <v>2691</v>
      </c>
      <c r="J2853" s="31">
        <v>43415</v>
      </c>
      <c r="K2853" s="31">
        <v>44347</v>
      </c>
      <c r="L2853" s="31">
        <v>44926</v>
      </c>
      <c r="M2853" s="2">
        <f t="shared" si="264"/>
        <v>580</v>
      </c>
      <c r="N2853" s="2">
        <f>IFERROR(VLOOKUP($G2853,'Breakdown Log'!$B$3:$E$940,2,FALSE),0)</f>
        <v>0</v>
      </c>
      <c r="O2853" s="2">
        <f>IFERROR(VLOOKUP($G2853,'Breakdown Log'!$B$3:$E$940,3,FALSE),0)</f>
        <v>0</v>
      </c>
      <c r="P2853" s="2">
        <f t="shared" si="265"/>
        <v>215</v>
      </c>
      <c r="Q2853" s="2">
        <f t="shared" si="266"/>
        <v>365</v>
      </c>
      <c r="R2853" s="38">
        <f t="shared" si="267"/>
        <v>1.6610958904109587</v>
      </c>
      <c r="S2853" s="76">
        <f t="shared" si="268"/>
        <v>2.82</v>
      </c>
      <c r="T2853" s="38">
        <f>2.82/365*N2853+'Breakdown Log'!$H$28*P2853</f>
        <v>0</v>
      </c>
      <c r="U2853" s="78">
        <f>2.82/365*O2853+'Breakdown Log'!$H$28*Q2853</f>
        <v>0</v>
      </c>
    </row>
    <row r="2854" spans="2:21" ht="14.4" customHeight="1" x14ac:dyDescent="0.4">
      <c r="B2854" s="30">
        <f t="shared" si="269"/>
        <v>2853</v>
      </c>
      <c r="C2854" s="2" t="s">
        <v>151</v>
      </c>
      <c r="D2854" s="2" t="s">
        <v>687</v>
      </c>
      <c r="E2854" s="2">
        <v>1067</v>
      </c>
      <c r="F2854" s="2" t="s">
        <v>688</v>
      </c>
      <c r="G2854" s="2">
        <v>3213</v>
      </c>
      <c r="H2854" s="2">
        <v>41</v>
      </c>
      <c r="I2854" s="2" t="s">
        <v>111</v>
      </c>
      <c r="J2854" s="31">
        <v>43476</v>
      </c>
      <c r="K2854" s="31">
        <v>44347</v>
      </c>
      <c r="L2854" s="31">
        <v>44926</v>
      </c>
      <c r="M2854" s="2">
        <f t="shared" si="264"/>
        <v>580</v>
      </c>
      <c r="N2854" s="2">
        <f>IFERROR(VLOOKUP($G2854,'Breakdown Log'!$B$3:$E$940,2,FALSE),0)</f>
        <v>0</v>
      </c>
      <c r="O2854" s="2">
        <f>IFERROR(VLOOKUP($G2854,'Breakdown Log'!$B$3:$E$940,3,FALSE),0)</f>
        <v>0</v>
      </c>
      <c r="P2854" s="2">
        <f t="shared" si="265"/>
        <v>215</v>
      </c>
      <c r="Q2854" s="2">
        <f t="shared" si="266"/>
        <v>365</v>
      </c>
      <c r="R2854" s="38">
        <f t="shared" si="267"/>
        <v>1.6610958904109587</v>
      </c>
      <c r="S2854" s="76">
        <f t="shared" si="268"/>
        <v>2.82</v>
      </c>
      <c r="T2854" s="38">
        <f>2.82/365*N2854+'Breakdown Log'!$H$28*P2854</f>
        <v>0</v>
      </c>
      <c r="U2854" s="78">
        <f>2.82/365*O2854+'Breakdown Log'!$H$28*Q2854</f>
        <v>0</v>
      </c>
    </row>
    <row r="2855" spans="2:21" ht="14.4" customHeight="1" x14ac:dyDescent="0.4">
      <c r="B2855" s="30">
        <f t="shared" si="269"/>
        <v>2854</v>
      </c>
      <c r="C2855" s="2" t="s">
        <v>151</v>
      </c>
      <c r="D2855" s="2" t="s">
        <v>510</v>
      </c>
      <c r="E2855" s="2">
        <v>1047</v>
      </c>
      <c r="F2855" s="2" t="s">
        <v>511</v>
      </c>
      <c r="G2855" s="2">
        <v>3214</v>
      </c>
      <c r="H2855" s="2">
        <v>15</v>
      </c>
      <c r="I2855" s="2" t="s">
        <v>1834</v>
      </c>
      <c r="J2855" s="31">
        <v>43448</v>
      </c>
      <c r="K2855" s="31">
        <v>44347</v>
      </c>
      <c r="L2855" s="31">
        <v>44926</v>
      </c>
      <c r="M2855" s="2">
        <f t="shared" si="264"/>
        <v>580</v>
      </c>
      <c r="N2855" s="2">
        <f>IFERROR(VLOOKUP($G2855,'Breakdown Log'!$B$3:$E$940,2,FALSE),0)</f>
        <v>0</v>
      </c>
      <c r="O2855" s="2">
        <f>IFERROR(VLOOKUP($G2855,'Breakdown Log'!$B$3:$E$940,3,FALSE),0)</f>
        <v>0</v>
      </c>
      <c r="P2855" s="2">
        <f t="shared" si="265"/>
        <v>215</v>
      </c>
      <c r="Q2855" s="2">
        <f t="shared" si="266"/>
        <v>365</v>
      </c>
      <c r="R2855" s="38">
        <f t="shared" si="267"/>
        <v>1.6610958904109587</v>
      </c>
      <c r="S2855" s="76">
        <f t="shared" si="268"/>
        <v>2.82</v>
      </c>
      <c r="T2855" s="38">
        <f>2.82/365*N2855+'Breakdown Log'!$H$28*P2855</f>
        <v>0</v>
      </c>
      <c r="U2855" s="78">
        <f>2.82/365*O2855+'Breakdown Log'!$H$28*Q2855</f>
        <v>0</v>
      </c>
    </row>
    <row r="2856" spans="2:21" ht="14.4" customHeight="1" x14ac:dyDescent="0.4">
      <c r="B2856" s="30">
        <f t="shared" si="269"/>
        <v>2855</v>
      </c>
      <c r="C2856" s="2" t="s">
        <v>151</v>
      </c>
      <c r="D2856" s="2" t="s">
        <v>510</v>
      </c>
      <c r="E2856" s="2">
        <v>1047</v>
      </c>
      <c r="F2856" s="2" t="s">
        <v>511</v>
      </c>
      <c r="G2856" s="2">
        <v>3215</v>
      </c>
      <c r="H2856" s="2">
        <v>16</v>
      </c>
      <c r="I2856" s="2" t="s">
        <v>331</v>
      </c>
      <c r="J2856" s="31">
        <v>43455</v>
      </c>
      <c r="K2856" s="31">
        <v>44347</v>
      </c>
      <c r="L2856" s="31">
        <v>44926</v>
      </c>
      <c r="M2856" s="2">
        <f t="shared" si="264"/>
        <v>580</v>
      </c>
      <c r="N2856" s="2">
        <f>IFERROR(VLOOKUP($G2856,'Breakdown Log'!$B$3:$E$940,2,FALSE),0)</f>
        <v>0</v>
      </c>
      <c r="O2856" s="2">
        <f>IFERROR(VLOOKUP($G2856,'Breakdown Log'!$B$3:$E$940,3,FALSE),0)</f>
        <v>0</v>
      </c>
      <c r="P2856" s="2">
        <f t="shared" si="265"/>
        <v>215</v>
      </c>
      <c r="Q2856" s="2">
        <f t="shared" si="266"/>
        <v>365</v>
      </c>
      <c r="R2856" s="38">
        <f t="shared" si="267"/>
        <v>1.6610958904109587</v>
      </c>
      <c r="S2856" s="76">
        <f t="shared" si="268"/>
        <v>2.82</v>
      </c>
      <c r="T2856" s="38">
        <f>2.82/365*N2856+'Breakdown Log'!$H$28*P2856</f>
        <v>0</v>
      </c>
      <c r="U2856" s="78">
        <f>2.82/365*O2856+'Breakdown Log'!$H$28*Q2856</f>
        <v>0</v>
      </c>
    </row>
    <row r="2857" spans="2:21" ht="14.4" customHeight="1" x14ac:dyDescent="0.4">
      <c r="B2857" s="30">
        <f t="shared" si="269"/>
        <v>2856</v>
      </c>
      <c r="C2857" s="2" t="s">
        <v>302</v>
      </c>
      <c r="D2857" s="2" t="s">
        <v>875</v>
      </c>
      <c r="E2857" s="2">
        <v>1039</v>
      </c>
      <c r="F2857" s="2" t="s">
        <v>883</v>
      </c>
      <c r="G2857" s="2">
        <v>3216</v>
      </c>
      <c r="H2857" s="2">
        <v>44</v>
      </c>
      <c r="I2857" s="2" t="s">
        <v>2363</v>
      </c>
      <c r="J2857" s="31">
        <v>43457</v>
      </c>
      <c r="K2857" s="31">
        <v>44347</v>
      </c>
      <c r="L2857" s="31">
        <v>44926</v>
      </c>
      <c r="M2857" s="2">
        <f t="shared" si="264"/>
        <v>580</v>
      </c>
      <c r="N2857" s="2">
        <f>IFERROR(VLOOKUP($G2857,'Breakdown Log'!$B$3:$E$940,2,FALSE),0)</f>
        <v>0</v>
      </c>
      <c r="O2857" s="2">
        <f>IFERROR(VLOOKUP($G2857,'Breakdown Log'!$B$3:$E$940,3,FALSE),0)</f>
        <v>0</v>
      </c>
      <c r="P2857" s="2">
        <f t="shared" si="265"/>
        <v>215</v>
      </c>
      <c r="Q2857" s="2">
        <f t="shared" si="266"/>
        <v>365</v>
      </c>
      <c r="R2857" s="38">
        <f t="shared" si="267"/>
        <v>1.6610958904109587</v>
      </c>
      <c r="S2857" s="76">
        <f t="shared" si="268"/>
        <v>2.82</v>
      </c>
      <c r="T2857" s="38">
        <f>2.82/365*N2857+'Breakdown Log'!$H$28*P2857</f>
        <v>0</v>
      </c>
      <c r="U2857" s="78">
        <f>2.82/365*O2857+'Breakdown Log'!$H$28*Q2857</f>
        <v>0</v>
      </c>
    </row>
    <row r="2858" spans="2:21" ht="14.4" customHeight="1" x14ac:dyDescent="0.4">
      <c r="B2858" s="30">
        <f t="shared" si="269"/>
        <v>2857</v>
      </c>
      <c r="C2858" s="2" t="s">
        <v>302</v>
      </c>
      <c r="D2858" s="2" t="s">
        <v>875</v>
      </c>
      <c r="E2858" s="2">
        <v>1039</v>
      </c>
      <c r="F2858" s="2" t="s">
        <v>883</v>
      </c>
      <c r="G2858" s="2">
        <v>3217</v>
      </c>
      <c r="H2858" s="2">
        <v>45</v>
      </c>
      <c r="I2858" s="2" t="s">
        <v>1008</v>
      </c>
      <c r="J2858" s="31">
        <v>43459</v>
      </c>
      <c r="K2858" s="31">
        <v>44347</v>
      </c>
      <c r="L2858" s="31">
        <v>44926</v>
      </c>
      <c r="M2858" s="2">
        <f t="shared" si="264"/>
        <v>580</v>
      </c>
      <c r="N2858" s="2">
        <f>IFERROR(VLOOKUP($G2858,'Breakdown Log'!$B$3:$E$940,2,FALSE),0)</f>
        <v>0</v>
      </c>
      <c r="O2858" s="2">
        <f>IFERROR(VLOOKUP($G2858,'Breakdown Log'!$B$3:$E$940,3,FALSE),0)</f>
        <v>0</v>
      </c>
      <c r="P2858" s="2">
        <f t="shared" si="265"/>
        <v>215</v>
      </c>
      <c r="Q2858" s="2">
        <f t="shared" si="266"/>
        <v>365</v>
      </c>
      <c r="R2858" s="38">
        <f t="shared" si="267"/>
        <v>1.6610958904109587</v>
      </c>
      <c r="S2858" s="76">
        <f t="shared" si="268"/>
        <v>2.82</v>
      </c>
      <c r="T2858" s="38">
        <f>2.82/365*N2858+'Breakdown Log'!$H$28*P2858</f>
        <v>0</v>
      </c>
      <c r="U2858" s="78">
        <f>2.82/365*O2858+'Breakdown Log'!$H$28*Q2858</f>
        <v>0</v>
      </c>
    </row>
    <row r="2859" spans="2:21" ht="14.4" customHeight="1" x14ac:dyDescent="0.4">
      <c r="B2859" s="30">
        <f t="shared" si="269"/>
        <v>2858</v>
      </c>
      <c r="C2859" s="2" t="s">
        <v>302</v>
      </c>
      <c r="D2859" s="2" t="s">
        <v>875</v>
      </c>
      <c r="E2859" s="2">
        <v>1039</v>
      </c>
      <c r="F2859" s="2" t="s">
        <v>883</v>
      </c>
      <c r="G2859" s="2">
        <v>3218</v>
      </c>
      <c r="H2859" s="2">
        <v>46</v>
      </c>
      <c r="I2859" s="2" t="s">
        <v>2364</v>
      </c>
      <c r="J2859" s="31">
        <v>43629</v>
      </c>
      <c r="K2859" s="31">
        <v>44347</v>
      </c>
      <c r="L2859" s="31">
        <v>44926</v>
      </c>
      <c r="M2859" s="2">
        <f t="shared" si="264"/>
        <v>580</v>
      </c>
      <c r="N2859" s="2">
        <f>IFERROR(VLOOKUP($G2859,'Breakdown Log'!$B$3:$E$940,2,FALSE),0)</f>
        <v>0</v>
      </c>
      <c r="O2859" s="2">
        <f>IFERROR(VLOOKUP($G2859,'Breakdown Log'!$B$3:$E$940,3,FALSE),0)</f>
        <v>0</v>
      </c>
      <c r="P2859" s="2">
        <f t="shared" si="265"/>
        <v>215</v>
      </c>
      <c r="Q2859" s="2">
        <f t="shared" si="266"/>
        <v>365</v>
      </c>
      <c r="R2859" s="38">
        <f t="shared" si="267"/>
        <v>1.6610958904109587</v>
      </c>
      <c r="S2859" s="76">
        <f t="shared" si="268"/>
        <v>2.82</v>
      </c>
      <c r="T2859" s="38">
        <f>2.82/365*N2859+'Breakdown Log'!$H$28*P2859</f>
        <v>0</v>
      </c>
      <c r="U2859" s="78">
        <f>2.82/365*O2859+'Breakdown Log'!$H$28*Q2859</f>
        <v>0</v>
      </c>
    </row>
    <row r="2860" spans="2:21" ht="14.4" customHeight="1" x14ac:dyDescent="0.4">
      <c r="B2860" s="30">
        <f t="shared" si="269"/>
        <v>2859</v>
      </c>
      <c r="C2860" s="2" t="s">
        <v>302</v>
      </c>
      <c r="D2860" s="2" t="s">
        <v>875</v>
      </c>
      <c r="E2860" s="2">
        <v>1039</v>
      </c>
      <c r="F2860" s="2" t="s">
        <v>883</v>
      </c>
      <c r="G2860" s="2">
        <v>3219</v>
      </c>
      <c r="H2860" s="2">
        <v>47</v>
      </c>
      <c r="I2860" s="2" t="s">
        <v>2365</v>
      </c>
      <c r="J2860" s="31">
        <v>43624</v>
      </c>
      <c r="K2860" s="31">
        <v>44347</v>
      </c>
      <c r="L2860" s="31">
        <v>44926</v>
      </c>
      <c r="M2860" s="2">
        <f t="shared" si="264"/>
        <v>580</v>
      </c>
      <c r="N2860" s="2">
        <f>IFERROR(VLOOKUP($G2860,'Breakdown Log'!$B$3:$E$940,2,FALSE),0)</f>
        <v>0</v>
      </c>
      <c r="O2860" s="2">
        <f>IFERROR(VLOOKUP($G2860,'Breakdown Log'!$B$3:$E$940,3,FALSE),0)</f>
        <v>0</v>
      </c>
      <c r="P2860" s="2">
        <f t="shared" si="265"/>
        <v>215</v>
      </c>
      <c r="Q2860" s="2">
        <f t="shared" si="266"/>
        <v>365</v>
      </c>
      <c r="R2860" s="38">
        <f t="shared" si="267"/>
        <v>1.6610958904109587</v>
      </c>
      <c r="S2860" s="76">
        <f t="shared" si="268"/>
        <v>2.82</v>
      </c>
      <c r="T2860" s="38">
        <f>2.82/365*N2860+'Breakdown Log'!$H$28*P2860</f>
        <v>0</v>
      </c>
      <c r="U2860" s="78">
        <f>2.82/365*O2860+'Breakdown Log'!$H$28*Q2860</f>
        <v>0</v>
      </c>
    </row>
    <row r="2861" spans="2:21" ht="14.4" customHeight="1" x14ac:dyDescent="0.4">
      <c r="B2861" s="30">
        <f t="shared" si="269"/>
        <v>2860</v>
      </c>
      <c r="C2861" s="2" t="s">
        <v>302</v>
      </c>
      <c r="D2861" s="2" t="s">
        <v>875</v>
      </c>
      <c r="E2861" s="2">
        <v>1039</v>
      </c>
      <c r="F2861" s="2" t="s">
        <v>883</v>
      </c>
      <c r="G2861" s="2">
        <v>3220</v>
      </c>
      <c r="H2861" s="2">
        <v>48</v>
      </c>
      <c r="I2861" s="2" t="s">
        <v>2366</v>
      </c>
      <c r="J2861" s="31">
        <v>43645</v>
      </c>
      <c r="K2861" s="31">
        <v>44347</v>
      </c>
      <c r="L2861" s="31">
        <v>44926</v>
      </c>
      <c r="M2861" s="2">
        <f t="shared" si="264"/>
        <v>580</v>
      </c>
      <c r="N2861" s="2">
        <f>IFERROR(VLOOKUP($G2861,'Breakdown Log'!$B$3:$E$940,2,FALSE),0)</f>
        <v>0</v>
      </c>
      <c r="O2861" s="2">
        <f>IFERROR(VLOOKUP($G2861,'Breakdown Log'!$B$3:$E$940,3,FALSE),0)</f>
        <v>0</v>
      </c>
      <c r="P2861" s="2">
        <f t="shared" si="265"/>
        <v>215</v>
      </c>
      <c r="Q2861" s="2">
        <f t="shared" si="266"/>
        <v>365</v>
      </c>
      <c r="R2861" s="38">
        <f t="shared" si="267"/>
        <v>1.6610958904109587</v>
      </c>
      <c r="S2861" s="76">
        <f t="shared" si="268"/>
        <v>2.82</v>
      </c>
      <c r="T2861" s="38">
        <f>2.82/365*N2861+'Breakdown Log'!$H$28*P2861</f>
        <v>0</v>
      </c>
      <c r="U2861" s="78">
        <f>2.82/365*O2861+'Breakdown Log'!$H$28*Q2861</f>
        <v>0</v>
      </c>
    </row>
    <row r="2862" spans="2:21" ht="14.4" customHeight="1" x14ac:dyDescent="0.4">
      <c r="B2862" s="30">
        <f t="shared" si="269"/>
        <v>2861</v>
      </c>
      <c r="C2862" s="2" t="s">
        <v>151</v>
      </c>
      <c r="D2862" s="2" t="s">
        <v>510</v>
      </c>
      <c r="E2862" s="2">
        <v>1047</v>
      </c>
      <c r="F2862" s="2" t="s">
        <v>511</v>
      </c>
      <c r="G2862" s="2">
        <v>3221</v>
      </c>
      <c r="H2862" s="2">
        <v>17</v>
      </c>
      <c r="I2862" s="2" t="s">
        <v>2367</v>
      </c>
      <c r="J2862" s="31">
        <v>43449</v>
      </c>
      <c r="K2862" s="31">
        <v>44347</v>
      </c>
      <c r="L2862" s="31">
        <v>44926</v>
      </c>
      <c r="M2862" s="2">
        <f t="shared" si="264"/>
        <v>580</v>
      </c>
      <c r="N2862" s="2">
        <f>IFERROR(VLOOKUP($G2862,'Breakdown Log'!$B$3:$E$940,2,FALSE),0)</f>
        <v>0</v>
      </c>
      <c r="O2862" s="2">
        <f>IFERROR(VLOOKUP($G2862,'Breakdown Log'!$B$3:$E$940,3,FALSE),0)</f>
        <v>0</v>
      </c>
      <c r="P2862" s="2">
        <f t="shared" si="265"/>
        <v>215</v>
      </c>
      <c r="Q2862" s="2">
        <f t="shared" si="266"/>
        <v>365</v>
      </c>
      <c r="R2862" s="38">
        <f t="shared" si="267"/>
        <v>1.6610958904109587</v>
      </c>
      <c r="S2862" s="76">
        <f t="shared" si="268"/>
        <v>2.82</v>
      </c>
      <c r="T2862" s="38">
        <f>2.82/365*N2862+'Breakdown Log'!$H$28*P2862</f>
        <v>0</v>
      </c>
      <c r="U2862" s="78">
        <f>2.82/365*O2862+'Breakdown Log'!$H$28*Q2862</f>
        <v>0</v>
      </c>
    </row>
    <row r="2863" spans="2:21" ht="14.4" customHeight="1" x14ac:dyDescent="0.4">
      <c r="B2863" s="30">
        <f t="shared" si="269"/>
        <v>2862</v>
      </c>
      <c r="C2863" s="2" t="s">
        <v>151</v>
      </c>
      <c r="D2863" s="2" t="s">
        <v>510</v>
      </c>
      <c r="E2863" s="2">
        <v>1047</v>
      </c>
      <c r="F2863" s="2" t="s">
        <v>511</v>
      </c>
      <c r="G2863" s="2">
        <v>3222</v>
      </c>
      <c r="H2863" s="2">
        <v>18</v>
      </c>
      <c r="I2863" s="2" t="s">
        <v>456</v>
      </c>
      <c r="J2863" s="31">
        <v>43455</v>
      </c>
      <c r="K2863" s="31">
        <v>44347</v>
      </c>
      <c r="L2863" s="31">
        <v>44926</v>
      </c>
      <c r="M2863" s="2">
        <f t="shared" si="264"/>
        <v>580</v>
      </c>
      <c r="N2863" s="2">
        <f>IFERROR(VLOOKUP($G2863,'Breakdown Log'!$B$3:$E$940,2,FALSE),0)</f>
        <v>0</v>
      </c>
      <c r="O2863" s="2">
        <f>IFERROR(VLOOKUP($G2863,'Breakdown Log'!$B$3:$E$940,3,FALSE),0)</f>
        <v>0</v>
      </c>
      <c r="P2863" s="2">
        <f t="shared" si="265"/>
        <v>215</v>
      </c>
      <c r="Q2863" s="2">
        <f t="shared" si="266"/>
        <v>365</v>
      </c>
      <c r="R2863" s="38">
        <f t="shared" si="267"/>
        <v>1.6610958904109587</v>
      </c>
      <c r="S2863" s="76">
        <f t="shared" si="268"/>
        <v>2.82</v>
      </c>
      <c r="T2863" s="38">
        <f>2.82/365*N2863+'Breakdown Log'!$H$28*P2863</f>
        <v>0</v>
      </c>
      <c r="U2863" s="78">
        <f>2.82/365*O2863+'Breakdown Log'!$H$28*Q2863</f>
        <v>0</v>
      </c>
    </row>
    <row r="2864" spans="2:21" ht="14.4" customHeight="1" x14ac:dyDescent="0.4">
      <c r="B2864" s="30">
        <f t="shared" si="269"/>
        <v>2863</v>
      </c>
      <c r="C2864" s="2" t="s">
        <v>151</v>
      </c>
      <c r="D2864" s="2" t="s">
        <v>510</v>
      </c>
      <c r="E2864" s="2">
        <v>1047</v>
      </c>
      <c r="F2864" s="2" t="s">
        <v>511</v>
      </c>
      <c r="G2864" s="2">
        <v>3223</v>
      </c>
      <c r="H2864" s="2">
        <v>19</v>
      </c>
      <c r="I2864" s="2" t="s">
        <v>2368</v>
      </c>
      <c r="J2864" s="31">
        <v>43456</v>
      </c>
      <c r="K2864" s="31">
        <v>44347</v>
      </c>
      <c r="L2864" s="31">
        <v>44926</v>
      </c>
      <c r="M2864" s="2">
        <f t="shared" si="264"/>
        <v>580</v>
      </c>
      <c r="N2864" s="2">
        <f>IFERROR(VLOOKUP($G2864,'Breakdown Log'!$B$3:$E$940,2,FALSE),0)</f>
        <v>0</v>
      </c>
      <c r="O2864" s="2">
        <f>IFERROR(VLOOKUP($G2864,'Breakdown Log'!$B$3:$E$940,3,FALSE),0)</f>
        <v>0</v>
      </c>
      <c r="P2864" s="2">
        <f t="shared" si="265"/>
        <v>215</v>
      </c>
      <c r="Q2864" s="2">
        <f t="shared" si="266"/>
        <v>365</v>
      </c>
      <c r="R2864" s="38">
        <f t="shared" si="267"/>
        <v>1.6610958904109587</v>
      </c>
      <c r="S2864" s="76">
        <f t="shared" si="268"/>
        <v>2.82</v>
      </c>
      <c r="T2864" s="38">
        <f>2.82/365*N2864+'Breakdown Log'!$H$28*P2864</f>
        <v>0</v>
      </c>
      <c r="U2864" s="78">
        <f>2.82/365*O2864+'Breakdown Log'!$H$28*Q2864</f>
        <v>0</v>
      </c>
    </row>
    <row r="2865" spans="2:21" ht="14.4" customHeight="1" x14ac:dyDescent="0.4">
      <c r="B2865" s="30">
        <f t="shared" si="269"/>
        <v>2864</v>
      </c>
      <c r="C2865" s="2" t="s">
        <v>151</v>
      </c>
      <c r="D2865" s="2" t="s">
        <v>510</v>
      </c>
      <c r="E2865" s="2">
        <v>1047</v>
      </c>
      <c r="F2865" s="2" t="s">
        <v>511</v>
      </c>
      <c r="G2865" s="2">
        <v>3224</v>
      </c>
      <c r="H2865" s="2">
        <v>20</v>
      </c>
      <c r="I2865" s="2" t="s">
        <v>1418</v>
      </c>
      <c r="J2865" s="31">
        <v>43457</v>
      </c>
      <c r="K2865" s="31">
        <v>44347</v>
      </c>
      <c r="L2865" s="31">
        <v>44926</v>
      </c>
      <c r="M2865" s="2">
        <f t="shared" si="264"/>
        <v>580</v>
      </c>
      <c r="N2865" s="2">
        <f>IFERROR(VLOOKUP($G2865,'Breakdown Log'!$B$3:$E$940,2,FALSE),0)</f>
        <v>0</v>
      </c>
      <c r="O2865" s="2">
        <f>IFERROR(VLOOKUP($G2865,'Breakdown Log'!$B$3:$E$940,3,FALSE),0)</f>
        <v>0</v>
      </c>
      <c r="P2865" s="2">
        <f t="shared" si="265"/>
        <v>215</v>
      </c>
      <c r="Q2865" s="2">
        <f t="shared" si="266"/>
        <v>365</v>
      </c>
      <c r="R2865" s="38">
        <f t="shared" si="267"/>
        <v>1.6610958904109587</v>
      </c>
      <c r="S2865" s="76">
        <f t="shared" si="268"/>
        <v>2.82</v>
      </c>
      <c r="T2865" s="38">
        <f>2.82/365*N2865+'Breakdown Log'!$H$28*P2865</f>
        <v>0</v>
      </c>
      <c r="U2865" s="78">
        <f>2.82/365*O2865+'Breakdown Log'!$H$28*Q2865</f>
        <v>0</v>
      </c>
    </row>
    <row r="2866" spans="2:21" ht="14.4" customHeight="1" x14ac:dyDescent="0.4">
      <c r="B2866" s="30">
        <f t="shared" si="269"/>
        <v>2865</v>
      </c>
      <c r="C2866" s="2" t="s">
        <v>151</v>
      </c>
      <c r="D2866" s="2" t="s">
        <v>510</v>
      </c>
      <c r="E2866" s="2">
        <v>1047</v>
      </c>
      <c r="F2866" s="2" t="s">
        <v>511</v>
      </c>
      <c r="G2866" s="2">
        <v>3225</v>
      </c>
      <c r="H2866" s="2">
        <v>21</v>
      </c>
      <c r="I2866" s="2" t="s">
        <v>2369</v>
      </c>
      <c r="J2866" s="31">
        <v>43434</v>
      </c>
      <c r="K2866" s="31">
        <v>44347</v>
      </c>
      <c r="L2866" s="31">
        <v>44926</v>
      </c>
      <c r="M2866" s="2">
        <f t="shared" si="264"/>
        <v>580</v>
      </c>
      <c r="N2866" s="2">
        <f>IFERROR(VLOOKUP($G2866,'Breakdown Log'!$B$3:$E$940,2,FALSE),0)</f>
        <v>0</v>
      </c>
      <c r="O2866" s="2">
        <f>IFERROR(VLOOKUP($G2866,'Breakdown Log'!$B$3:$E$940,3,FALSE),0)</f>
        <v>0</v>
      </c>
      <c r="P2866" s="2">
        <f t="shared" si="265"/>
        <v>215</v>
      </c>
      <c r="Q2866" s="2">
        <f t="shared" si="266"/>
        <v>365</v>
      </c>
      <c r="R2866" s="38">
        <f t="shared" si="267"/>
        <v>1.6610958904109587</v>
      </c>
      <c r="S2866" s="76">
        <f t="shared" si="268"/>
        <v>2.82</v>
      </c>
      <c r="T2866" s="38">
        <f>2.82/365*N2866+'Breakdown Log'!$H$28*P2866</f>
        <v>0</v>
      </c>
      <c r="U2866" s="78">
        <f>2.82/365*O2866+'Breakdown Log'!$H$28*Q2866</f>
        <v>0</v>
      </c>
    </row>
    <row r="2867" spans="2:21" ht="14.4" customHeight="1" x14ac:dyDescent="0.4">
      <c r="B2867" s="30">
        <f t="shared" si="269"/>
        <v>2866</v>
      </c>
      <c r="C2867" s="2" t="s">
        <v>2599</v>
      </c>
      <c r="D2867" s="2" t="s">
        <v>1500</v>
      </c>
      <c r="E2867" s="2">
        <v>1166</v>
      </c>
      <c r="F2867" s="2" t="s">
        <v>2357</v>
      </c>
      <c r="G2867" s="2">
        <v>3226</v>
      </c>
      <c r="H2867" s="2">
        <v>2</v>
      </c>
      <c r="I2867" s="2" t="s">
        <v>1845</v>
      </c>
      <c r="J2867" s="31">
        <v>43458</v>
      </c>
      <c r="K2867" s="31">
        <v>44347</v>
      </c>
      <c r="L2867" s="31">
        <v>44926</v>
      </c>
      <c r="M2867" s="2">
        <f t="shared" si="264"/>
        <v>580</v>
      </c>
      <c r="N2867" s="2">
        <f>IFERROR(VLOOKUP($G2867,'Breakdown Log'!$B$3:$E$940,2,FALSE),0)</f>
        <v>0</v>
      </c>
      <c r="O2867" s="2">
        <f>IFERROR(VLOOKUP($G2867,'Breakdown Log'!$B$3:$E$940,3,FALSE),0)</f>
        <v>0</v>
      </c>
      <c r="P2867" s="2">
        <f t="shared" si="265"/>
        <v>215</v>
      </c>
      <c r="Q2867" s="2">
        <f t="shared" si="266"/>
        <v>365</v>
      </c>
      <c r="R2867" s="38">
        <f t="shared" si="267"/>
        <v>1.6610958904109587</v>
      </c>
      <c r="S2867" s="76">
        <f t="shared" si="268"/>
        <v>2.82</v>
      </c>
      <c r="T2867" s="38">
        <f>2.82/365*N2867+'Breakdown Log'!$H$28*P2867</f>
        <v>0</v>
      </c>
      <c r="U2867" s="78">
        <f>2.82/365*O2867+'Breakdown Log'!$H$28*Q2867</f>
        <v>0</v>
      </c>
    </row>
    <row r="2868" spans="2:21" ht="14.4" customHeight="1" x14ac:dyDescent="0.4">
      <c r="B2868" s="30">
        <f t="shared" si="269"/>
        <v>2867</v>
      </c>
      <c r="C2868" s="2" t="s">
        <v>2599</v>
      </c>
      <c r="D2868" s="2" t="s">
        <v>1500</v>
      </c>
      <c r="E2868" s="2">
        <v>1166</v>
      </c>
      <c r="F2868" s="2" t="s">
        <v>2357</v>
      </c>
      <c r="G2868" s="2">
        <v>3227</v>
      </c>
      <c r="H2868" s="2">
        <v>3</v>
      </c>
      <c r="I2868" s="2" t="s">
        <v>2370</v>
      </c>
      <c r="J2868" s="31">
        <v>43458</v>
      </c>
      <c r="K2868" s="31">
        <v>44347</v>
      </c>
      <c r="L2868" s="31">
        <v>44926</v>
      </c>
      <c r="M2868" s="2">
        <f t="shared" si="264"/>
        <v>580</v>
      </c>
      <c r="N2868" s="2">
        <f>IFERROR(VLOOKUP($G2868,'Breakdown Log'!$B$3:$E$940,2,FALSE),0)</f>
        <v>0</v>
      </c>
      <c r="O2868" s="2">
        <f>IFERROR(VLOOKUP($G2868,'Breakdown Log'!$B$3:$E$940,3,FALSE),0)</f>
        <v>0</v>
      </c>
      <c r="P2868" s="2">
        <f t="shared" si="265"/>
        <v>215</v>
      </c>
      <c r="Q2868" s="2">
        <f t="shared" si="266"/>
        <v>365</v>
      </c>
      <c r="R2868" s="38">
        <f t="shared" si="267"/>
        <v>1.6610958904109587</v>
      </c>
      <c r="S2868" s="76">
        <f t="shared" si="268"/>
        <v>2.82</v>
      </c>
      <c r="T2868" s="38">
        <f>2.82/365*N2868+'Breakdown Log'!$H$28*P2868</f>
        <v>0</v>
      </c>
      <c r="U2868" s="78">
        <f>2.82/365*O2868+'Breakdown Log'!$H$28*Q2868</f>
        <v>0</v>
      </c>
    </row>
    <row r="2869" spans="2:21" ht="14.4" customHeight="1" x14ac:dyDescent="0.4">
      <c r="B2869" s="30">
        <f t="shared" si="269"/>
        <v>2868</v>
      </c>
      <c r="C2869" s="2" t="s">
        <v>2599</v>
      </c>
      <c r="D2869" s="2" t="s">
        <v>1500</v>
      </c>
      <c r="E2869" s="2">
        <v>1166</v>
      </c>
      <c r="F2869" s="2" t="s">
        <v>2357</v>
      </c>
      <c r="G2869" s="2">
        <v>3228</v>
      </c>
      <c r="H2869" s="2">
        <v>4</v>
      </c>
      <c r="I2869" s="2" t="s">
        <v>2371</v>
      </c>
      <c r="J2869" s="31">
        <v>43458</v>
      </c>
      <c r="K2869" s="31">
        <v>44347</v>
      </c>
      <c r="L2869" s="31">
        <v>44926</v>
      </c>
      <c r="M2869" s="2">
        <f t="shared" si="264"/>
        <v>580</v>
      </c>
      <c r="N2869" s="2">
        <f>IFERROR(VLOOKUP($G2869,'Breakdown Log'!$B$3:$E$940,2,FALSE),0)</f>
        <v>102</v>
      </c>
      <c r="O2869" s="2">
        <f>IFERROR(VLOOKUP($G2869,'Breakdown Log'!$B$3:$E$940,3,FALSE),0)</f>
        <v>0</v>
      </c>
      <c r="P2869" s="2">
        <f t="shared" si="265"/>
        <v>113</v>
      </c>
      <c r="Q2869" s="2">
        <f t="shared" si="266"/>
        <v>365</v>
      </c>
      <c r="R2869" s="38">
        <f t="shared" si="267"/>
        <v>1.6610958904109587</v>
      </c>
      <c r="S2869" s="76">
        <f t="shared" si="268"/>
        <v>2.82</v>
      </c>
      <c r="T2869" s="38">
        <f>2.82/365*N2869+'Breakdown Log'!$H$28*P2869</f>
        <v>0.78805479452054783</v>
      </c>
      <c r="U2869" s="78">
        <f>2.82/365*O2869+'Breakdown Log'!$H$28*Q2869</f>
        <v>0</v>
      </c>
    </row>
    <row r="2870" spans="2:21" ht="14.4" customHeight="1" x14ac:dyDescent="0.4">
      <c r="B2870" s="30">
        <f t="shared" si="269"/>
        <v>2869</v>
      </c>
      <c r="C2870" s="2" t="s">
        <v>2599</v>
      </c>
      <c r="D2870" s="2" t="s">
        <v>1500</v>
      </c>
      <c r="E2870" s="2">
        <v>1166</v>
      </c>
      <c r="F2870" s="2" t="s">
        <v>2357</v>
      </c>
      <c r="G2870" s="2">
        <v>3229</v>
      </c>
      <c r="H2870" s="2">
        <v>5</v>
      </c>
      <c r="I2870" s="2" t="s">
        <v>2136</v>
      </c>
      <c r="J2870" s="31">
        <v>43458</v>
      </c>
      <c r="K2870" s="31">
        <v>44347</v>
      </c>
      <c r="L2870" s="31">
        <v>44926</v>
      </c>
      <c r="M2870" s="2">
        <f t="shared" si="264"/>
        <v>580</v>
      </c>
      <c r="N2870" s="2">
        <f>IFERROR(VLOOKUP($G2870,'Breakdown Log'!$B$3:$E$940,2,FALSE),0)</f>
        <v>0</v>
      </c>
      <c r="O2870" s="2">
        <f>IFERROR(VLOOKUP($G2870,'Breakdown Log'!$B$3:$E$940,3,FALSE),0)</f>
        <v>0</v>
      </c>
      <c r="P2870" s="2">
        <f t="shared" si="265"/>
        <v>215</v>
      </c>
      <c r="Q2870" s="2">
        <f t="shared" si="266"/>
        <v>365</v>
      </c>
      <c r="R2870" s="38">
        <f t="shared" si="267"/>
        <v>1.6610958904109587</v>
      </c>
      <c r="S2870" s="76">
        <f t="shared" si="268"/>
        <v>2.82</v>
      </c>
      <c r="T2870" s="38">
        <f>2.82/365*N2870+'Breakdown Log'!$H$28*P2870</f>
        <v>0</v>
      </c>
      <c r="U2870" s="78">
        <f>2.82/365*O2870+'Breakdown Log'!$H$28*Q2870</f>
        <v>0</v>
      </c>
    </row>
    <row r="2871" spans="2:21" ht="14.4" customHeight="1" x14ac:dyDescent="0.4">
      <c r="B2871" s="30">
        <f t="shared" si="269"/>
        <v>2870</v>
      </c>
      <c r="C2871" s="2" t="s">
        <v>2599</v>
      </c>
      <c r="D2871" s="2" t="s">
        <v>1500</v>
      </c>
      <c r="E2871" s="2">
        <v>1166</v>
      </c>
      <c r="F2871" s="2" t="s">
        <v>2357</v>
      </c>
      <c r="G2871" s="2">
        <v>3230</v>
      </c>
      <c r="H2871" s="2">
        <v>6</v>
      </c>
      <c r="I2871" s="2" t="s">
        <v>2372</v>
      </c>
      <c r="J2871" s="31">
        <v>43458</v>
      </c>
      <c r="K2871" s="31">
        <v>44347</v>
      </c>
      <c r="L2871" s="31">
        <v>44926</v>
      </c>
      <c r="M2871" s="2">
        <f t="shared" si="264"/>
        <v>580</v>
      </c>
      <c r="N2871" s="2">
        <f>IFERROR(VLOOKUP($G2871,'Breakdown Log'!$B$3:$E$940,2,FALSE),0)</f>
        <v>0</v>
      </c>
      <c r="O2871" s="2">
        <f>IFERROR(VLOOKUP($G2871,'Breakdown Log'!$B$3:$E$940,3,FALSE),0)</f>
        <v>0</v>
      </c>
      <c r="P2871" s="2">
        <f t="shared" si="265"/>
        <v>215</v>
      </c>
      <c r="Q2871" s="2">
        <f t="shared" si="266"/>
        <v>365</v>
      </c>
      <c r="R2871" s="38">
        <f t="shared" si="267"/>
        <v>1.6610958904109587</v>
      </c>
      <c r="S2871" s="76">
        <f t="shared" si="268"/>
        <v>2.82</v>
      </c>
      <c r="T2871" s="38">
        <f>2.82/365*N2871+'Breakdown Log'!$H$28*P2871</f>
        <v>0</v>
      </c>
      <c r="U2871" s="78">
        <f>2.82/365*O2871+'Breakdown Log'!$H$28*Q2871</f>
        <v>0</v>
      </c>
    </row>
    <row r="2872" spans="2:21" ht="14.4" customHeight="1" x14ac:dyDescent="0.4">
      <c r="B2872" s="30">
        <f t="shared" si="269"/>
        <v>2871</v>
      </c>
      <c r="C2872" s="2" t="s">
        <v>2599</v>
      </c>
      <c r="D2872" s="2" t="s">
        <v>1500</v>
      </c>
      <c r="E2872" s="2">
        <v>1166</v>
      </c>
      <c r="F2872" s="2" t="s">
        <v>2357</v>
      </c>
      <c r="G2872" s="2">
        <v>3231</v>
      </c>
      <c r="H2872" s="2">
        <v>7</v>
      </c>
      <c r="I2872" s="2" t="s">
        <v>2182</v>
      </c>
      <c r="J2872" s="31">
        <v>43633</v>
      </c>
      <c r="K2872" s="31">
        <v>44347</v>
      </c>
      <c r="L2872" s="31">
        <v>44926</v>
      </c>
      <c r="M2872" s="2">
        <f t="shared" si="264"/>
        <v>580</v>
      </c>
      <c r="N2872" s="2">
        <f>IFERROR(VLOOKUP($G2872,'Breakdown Log'!$B$3:$E$940,2,FALSE),0)</f>
        <v>0</v>
      </c>
      <c r="O2872" s="2">
        <f>IFERROR(VLOOKUP($G2872,'Breakdown Log'!$B$3:$E$940,3,FALSE),0)</f>
        <v>0</v>
      </c>
      <c r="P2872" s="2">
        <f t="shared" si="265"/>
        <v>215</v>
      </c>
      <c r="Q2872" s="2">
        <f t="shared" si="266"/>
        <v>365</v>
      </c>
      <c r="R2872" s="38">
        <f t="shared" si="267"/>
        <v>1.6610958904109587</v>
      </c>
      <c r="S2872" s="76">
        <f t="shared" si="268"/>
        <v>2.82</v>
      </c>
      <c r="T2872" s="38">
        <f>2.82/365*N2872+'Breakdown Log'!$H$28*P2872</f>
        <v>0</v>
      </c>
      <c r="U2872" s="78">
        <f>2.82/365*O2872+'Breakdown Log'!$H$28*Q2872</f>
        <v>0</v>
      </c>
    </row>
    <row r="2873" spans="2:21" ht="14.4" customHeight="1" x14ac:dyDescent="0.4">
      <c r="B2873" s="30">
        <f t="shared" si="269"/>
        <v>2872</v>
      </c>
      <c r="C2873" s="2" t="s">
        <v>2599</v>
      </c>
      <c r="D2873" s="2" t="s">
        <v>1500</v>
      </c>
      <c r="E2873" s="2">
        <v>1166</v>
      </c>
      <c r="F2873" s="2" t="s">
        <v>2357</v>
      </c>
      <c r="G2873" s="2">
        <v>3232</v>
      </c>
      <c r="H2873" s="2">
        <v>8</v>
      </c>
      <c r="I2873" s="2" t="s">
        <v>2373</v>
      </c>
      <c r="J2873" s="31">
        <v>43629</v>
      </c>
      <c r="K2873" s="31">
        <v>44347</v>
      </c>
      <c r="L2873" s="31">
        <v>44926</v>
      </c>
      <c r="M2873" s="2">
        <f t="shared" si="264"/>
        <v>580</v>
      </c>
      <c r="N2873" s="2">
        <f>IFERROR(VLOOKUP($G2873,'Breakdown Log'!$B$3:$E$940,2,FALSE),0)</f>
        <v>0</v>
      </c>
      <c r="O2873" s="2">
        <f>IFERROR(VLOOKUP($G2873,'Breakdown Log'!$B$3:$E$940,3,FALSE),0)</f>
        <v>0</v>
      </c>
      <c r="P2873" s="2">
        <f t="shared" si="265"/>
        <v>215</v>
      </c>
      <c r="Q2873" s="2">
        <f t="shared" si="266"/>
        <v>365</v>
      </c>
      <c r="R2873" s="38">
        <f t="shared" si="267"/>
        <v>1.6610958904109587</v>
      </c>
      <c r="S2873" s="76">
        <f t="shared" si="268"/>
        <v>2.82</v>
      </c>
      <c r="T2873" s="38">
        <f>2.82/365*N2873+'Breakdown Log'!$H$28*P2873</f>
        <v>0</v>
      </c>
      <c r="U2873" s="78">
        <f>2.82/365*O2873+'Breakdown Log'!$H$28*Q2873</f>
        <v>0</v>
      </c>
    </row>
    <row r="2874" spans="2:21" ht="14.4" customHeight="1" x14ac:dyDescent="0.4">
      <c r="B2874" s="30">
        <f t="shared" si="269"/>
        <v>2873</v>
      </c>
      <c r="C2874" s="2" t="s">
        <v>2599</v>
      </c>
      <c r="D2874" s="2" t="s">
        <v>1500</v>
      </c>
      <c r="E2874" s="2">
        <v>1166</v>
      </c>
      <c r="F2874" s="2" t="s">
        <v>2357</v>
      </c>
      <c r="G2874" s="2">
        <v>3233</v>
      </c>
      <c r="H2874" s="2">
        <v>9</v>
      </c>
      <c r="I2874" s="2" t="s">
        <v>1999</v>
      </c>
      <c r="J2874" s="31">
        <v>43633</v>
      </c>
      <c r="K2874" s="31">
        <v>44347</v>
      </c>
      <c r="L2874" s="31">
        <v>44926</v>
      </c>
      <c r="M2874" s="2">
        <f t="shared" si="264"/>
        <v>580</v>
      </c>
      <c r="N2874" s="2">
        <f>IFERROR(VLOOKUP($G2874,'Breakdown Log'!$B$3:$E$940,2,FALSE),0)</f>
        <v>0</v>
      </c>
      <c r="O2874" s="2">
        <f>IFERROR(VLOOKUP($G2874,'Breakdown Log'!$B$3:$E$940,3,FALSE),0)</f>
        <v>0</v>
      </c>
      <c r="P2874" s="2">
        <f t="shared" si="265"/>
        <v>215</v>
      </c>
      <c r="Q2874" s="2">
        <f t="shared" si="266"/>
        <v>365</v>
      </c>
      <c r="R2874" s="38">
        <f t="shared" si="267"/>
        <v>1.6610958904109587</v>
      </c>
      <c r="S2874" s="76">
        <f t="shared" si="268"/>
        <v>2.82</v>
      </c>
      <c r="T2874" s="38">
        <f>2.82/365*N2874+'Breakdown Log'!$H$28*P2874</f>
        <v>0</v>
      </c>
      <c r="U2874" s="78">
        <f>2.82/365*O2874+'Breakdown Log'!$H$28*Q2874</f>
        <v>0</v>
      </c>
    </row>
    <row r="2875" spans="2:21" ht="14.4" customHeight="1" x14ac:dyDescent="0.4">
      <c r="B2875" s="30">
        <f t="shared" si="269"/>
        <v>2874</v>
      </c>
      <c r="C2875" s="2" t="s">
        <v>2599</v>
      </c>
      <c r="D2875" s="2" t="s">
        <v>1500</v>
      </c>
      <c r="E2875" s="2">
        <v>1166</v>
      </c>
      <c r="F2875" s="2" t="s">
        <v>2357</v>
      </c>
      <c r="G2875" s="2">
        <v>3234</v>
      </c>
      <c r="H2875" s="2">
        <v>10</v>
      </c>
      <c r="I2875" s="2" t="s">
        <v>1496</v>
      </c>
      <c r="J2875" s="31">
        <v>44146</v>
      </c>
      <c r="K2875" s="31">
        <v>44347</v>
      </c>
      <c r="L2875" s="31">
        <v>44926</v>
      </c>
      <c r="M2875" s="2">
        <f t="shared" si="264"/>
        <v>580</v>
      </c>
      <c r="N2875" s="2">
        <f>IFERROR(VLOOKUP($G2875,'Breakdown Log'!$B$3:$E$940,2,FALSE),0)</f>
        <v>0</v>
      </c>
      <c r="O2875" s="2">
        <f>IFERROR(VLOOKUP($G2875,'Breakdown Log'!$B$3:$E$940,3,FALSE),0)</f>
        <v>0</v>
      </c>
      <c r="P2875" s="2">
        <f t="shared" si="265"/>
        <v>215</v>
      </c>
      <c r="Q2875" s="2">
        <f t="shared" si="266"/>
        <v>365</v>
      </c>
      <c r="R2875" s="38">
        <f t="shared" si="267"/>
        <v>1.6610958904109587</v>
      </c>
      <c r="S2875" s="76">
        <f t="shared" si="268"/>
        <v>2.82</v>
      </c>
      <c r="T2875" s="38">
        <f>2.82/365*N2875+'Breakdown Log'!$H$28*P2875</f>
        <v>0</v>
      </c>
      <c r="U2875" s="78">
        <f>2.82/365*O2875+'Breakdown Log'!$H$28*Q2875</f>
        <v>0</v>
      </c>
    </row>
    <row r="2876" spans="2:21" ht="14.4" customHeight="1" x14ac:dyDescent="0.4">
      <c r="B2876" s="30">
        <f t="shared" si="269"/>
        <v>2875</v>
      </c>
      <c r="C2876" s="2" t="s">
        <v>12</v>
      </c>
      <c r="D2876" s="2" t="s">
        <v>2231</v>
      </c>
      <c r="E2876" s="2">
        <v>1155</v>
      </c>
      <c r="F2876" s="2" t="s">
        <v>2231</v>
      </c>
      <c r="G2876" s="2">
        <v>3235</v>
      </c>
      <c r="H2876" s="2">
        <v>36</v>
      </c>
      <c r="I2876" s="2" t="s">
        <v>2773</v>
      </c>
      <c r="J2876" s="31">
        <v>43709</v>
      </c>
      <c r="K2876" s="31">
        <v>44347</v>
      </c>
      <c r="L2876" s="31">
        <v>44926</v>
      </c>
      <c r="M2876" s="2">
        <f t="shared" si="264"/>
        <v>580</v>
      </c>
      <c r="N2876" s="2">
        <f>IFERROR(VLOOKUP($G2876,'Breakdown Log'!$B$3:$E$940,2,FALSE),0)</f>
        <v>0</v>
      </c>
      <c r="O2876" s="2">
        <f>IFERROR(VLOOKUP($G2876,'Breakdown Log'!$B$3:$E$940,3,FALSE),0)</f>
        <v>0</v>
      </c>
      <c r="P2876" s="2">
        <f t="shared" si="265"/>
        <v>215</v>
      </c>
      <c r="Q2876" s="2">
        <f t="shared" si="266"/>
        <v>365</v>
      </c>
      <c r="R2876" s="38">
        <f t="shared" si="267"/>
        <v>1.6610958904109587</v>
      </c>
      <c r="S2876" s="76">
        <f t="shared" si="268"/>
        <v>2.82</v>
      </c>
      <c r="T2876" s="38">
        <f>2.82/365*N2876+'Breakdown Log'!$H$28*P2876</f>
        <v>0</v>
      </c>
      <c r="U2876" s="78">
        <f>2.82/365*O2876+'Breakdown Log'!$H$28*Q2876</f>
        <v>0</v>
      </c>
    </row>
    <row r="2877" spans="2:21" ht="14.4" customHeight="1" x14ac:dyDescent="0.4">
      <c r="B2877" s="30">
        <f t="shared" si="269"/>
        <v>2876</v>
      </c>
      <c r="C2877" s="2" t="s">
        <v>12</v>
      </c>
      <c r="D2877" s="2" t="s">
        <v>2231</v>
      </c>
      <c r="E2877" s="2">
        <v>1155</v>
      </c>
      <c r="F2877" s="2" t="s">
        <v>2231</v>
      </c>
      <c r="G2877" s="2">
        <v>3236</v>
      </c>
      <c r="H2877" s="2">
        <v>37</v>
      </c>
      <c r="I2877" s="2" t="s">
        <v>2774</v>
      </c>
      <c r="J2877" s="31">
        <v>43709</v>
      </c>
      <c r="K2877" s="31">
        <v>44347</v>
      </c>
      <c r="L2877" s="31">
        <v>44926</v>
      </c>
      <c r="M2877" s="2">
        <f t="shared" si="264"/>
        <v>580</v>
      </c>
      <c r="N2877" s="2">
        <f>IFERROR(VLOOKUP($G2877,'Breakdown Log'!$B$3:$E$940,2,FALSE),0)</f>
        <v>0</v>
      </c>
      <c r="O2877" s="2">
        <f>IFERROR(VLOOKUP($G2877,'Breakdown Log'!$B$3:$E$940,3,FALSE),0)</f>
        <v>0</v>
      </c>
      <c r="P2877" s="2">
        <f t="shared" si="265"/>
        <v>215</v>
      </c>
      <c r="Q2877" s="2">
        <f t="shared" si="266"/>
        <v>365</v>
      </c>
      <c r="R2877" s="38">
        <f t="shared" si="267"/>
        <v>1.6610958904109587</v>
      </c>
      <c r="S2877" s="76">
        <f t="shared" si="268"/>
        <v>2.82</v>
      </c>
      <c r="T2877" s="38">
        <f>2.82/365*N2877+'Breakdown Log'!$H$28*P2877</f>
        <v>0</v>
      </c>
      <c r="U2877" s="78">
        <f>2.82/365*O2877+'Breakdown Log'!$H$28*Q2877</f>
        <v>0</v>
      </c>
    </row>
    <row r="2878" spans="2:21" ht="14.4" customHeight="1" x14ac:dyDescent="0.4">
      <c r="B2878" s="30">
        <f t="shared" si="269"/>
        <v>2877</v>
      </c>
      <c r="C2878" s="2" t="s">
        <v>12</v>
      </c>
      <c r="D2878" s="2" t="s">
        <v>2231</v>
      </c>
      <c r="E2878" s="2">
        <v>1155</v>
      </c>
      <c r="F2878" s="2" t="s">
        <v>2231</v>
      </c>
      <c r="G2878" s="2">
        <v>3237</v>
      </c>
      <c r="H2878" s="2">
        <v>38</v>
      </c>
      <c r="I2878" s="2" t="s">
        <v>2775</v>
      </c>
      <c r="J2878" s="31">
        <v>43709</v>
      </c>
      <c r="K2878" s="31">
        <v>44347</v>
      </c>
      <c r="L2878" s="31">
        <v>44926</v>
      </c>
      <c r="M2878" s="2">
        <f t="shared" si="264"/>
        <v>580</v>
      </c>
      <c r="N2878" s="2">
        <f>IFERROR(VLOOKUP($G2878,'Breakdown Log'!$B$3:$E$940,2,FALSE),0)</f>
        <v>0</v>
      </c>
      <c r="O2878" s="2">
        <f>IFERROR(VLOOKUP($G2878,'Breakdown Log'!$B$3:$E$940,3,FALSE),0)</f>
        <v>0</v>
      </c>
      <c r="P2878" s="2">
        <f t="shared" si="265"/>
        <v>215</v>
      </c>
      <c r="Q2878" s="2">
        <f t="shared" si="266"/>
        <v>365</v>
      </c>
      <c r="R2878" s="38">
        <f t="shared" si="267"/>
        <v>1.6610958904109587</v>
      </c>
      <c r="S2878" s="76">
        <f t="shared" si="268"/>
        <v>2.82</v>
      </c>
      <c r="T2878" s="38">
        <f>2.82/365*N2878+'Breakdown Log'!$H$28*P2878</f>
        <v>0</v>
      </c>
      <c r="U2878" s="78">
        <f>2.82/365*O2878+'Breakdown Log'!$H$28*Q2878</f>
        <v>0</v>
      </c>
    </row>
    <row r="2879" spans="2:21" ht="14.4" customHeight="1" x14ac:dyDescent="0.4">
      <c r="B2879" s="30">
        <f t="shared" si="269"/>
        <v>2878</v>
      </c>
      <c r="C2879" s="2" t="s">
        <v>12</v>
      </c>
      <c r="D2879" s="2" t="s">
        <v>2231</v>
      </c>
      <c r="E2879" s="2">
        <v>1155</v>
      </c>
      <c r="F2879" s="2" t="s">
        <v>2231</v>
      </c>
      <c r="G2879" s="2">
        <v>3238</v>
      </c>
      <c r="H2879" s="2">
        <v>39</v>
      </c>
      <c r="I2879" s="2" t="s">
        <v>353</v>
      </c>
      <c r="J2879" s="31">
        <v>43709</v>
      </c>
      <c r="K2879" s="31">
        <v>44347</v>
      </c>
      <c r="L2879" s="31">
        <v>44926</v>
      </c>
      <c r="M2879" s="2">
        <f t="shared" si="264"/>
        <v>580</v>
      </c>
      <c r="N2879" s="2">
        <f>IFERROR(VLOOKUP($G2879,'Breakdown Log'!$B$3:$E$940,2,FALSE),0)</f>
        <v>0</v>
      </c>
      <c r="O2879" s="2">
        <f>IFERROR(VLOOKUP($G2879,'Breakdown Log'!$B$3:$E$940,3,FALSE),0)</f>
        <v>0</v>
      </c>
      <c r="P2879" s="2">
        <f t="shared" si="265"/>
        <v>215</v>
      </c>
      <c r="Q2879" s="2">
        <f t="shared" si="266"/>
        <v>365</v>
      </c>
      <c r="R2879" s="38">
        <f t="shared" si="267"/>
        <v>1.6610958904109587</v>
      </c>
      <c r="S2879" s="76">
        <f t="shared" si="268"/>
        <v>2.82</v>
      </c>
      <c r="T2879" s="38">
        <f>2.82/365*N2879+'Breakdown Log'!$H$28*P2879</f>
        <v>0</v>
      </c>
      <c r="U2879" s="78">
        <f>2.82/365*O2879+'Breakdown Log'!$H$28*Q2879</f>
        <v>0</v>
      </c>
    </row>
    <row r="2880" spans="2:21" ht="14.4" customHeight="1" x14ac:dyDescent="0.4">
      <c r="B2880" s="30">
        <f t="shared" si="269"/>
        <v>2879</v>
      </c>
      <c r="C2880" s="2" t="s">
        <v>12</v>
      </c>
      <c r="D2880" s="2" t="s">
        <v>2231</v>
      </c>
      <c r="E2880" s="2">
        <v>1155</v>
      </c>
      <c r="F2880" s="2" t="s">
        <v>2231</v>
      </c>
      <c r="G2880" s="2">
        <v>3239</v>
      </c>
      <c r="H2880" s="2">
        <v>40</v>
      </c>
      <c r="I2880" s="2" t="s">
        <v>2283</v>
      </c>
      <c r="J2880" s="31">
        <v>43709</v>
      </c>
      <c r="K2880" s="31">
        <v>44347</v>
      </c>
      <c r="L2880" s="31">
        <v>44926</v>
      </c>
      <c r="M2880" s="2">
        <f t="shared" si="264"/>
        <v>580</v>
      </c>
      <c r="N2880" s="2">
        <f>IFERROR(VLOOKUP($G2880,'Breakdown Log'!$B$3:$E$940,2,FALSE),0)</f>
        <v>0</v>
      </c>
      <c r="O2880" s="2">
        <f>IFERROR(VLOOKUP($G2880,'Breakdown Log'!$B$3:$E$940,3,FALSE),0)</f>
        <v>0</v>
      </c>
      <c r="P2880" s="2">
        <f t="shared" si="265"/>
        <v>215</v>
      </c>
      <c r="Q2880" s="2">
        <f t="shared" si="266"/>
        <v>365</v>
      </c>
      <c r="R2880" s="38">
        <f t="shared" si="267"/>
        <v>1.6610958904109587</v>
      </c>
      <c r="S2880" s="76">
        <f t="shared" si="268"/>
        <v>2.82</v>
      </c>
      <c r="T2880" s="38">
        <f>2.82/365*N2880+'Breakdown Log'!$H$28*P2880</f>
        <v>0</v>
      </c>
      <c r="U2880" s="78">
        <f>2.82/365*O2880+'Breakdown Log'!$H$28*Q2880</f>
        <v>0</v>
      </c>
    </row>
    <row r="2881" spans="2:21" ht="14.4" customHeight="1" x14ac:dyDescent="0.4">
      <c r="B2881" s="30">
        <f t="shared" si="269"/>
        <v>2880</v>
      </c>
      <c r="C2881" s="2" t="s">
        <v>2730</v>
      </c>
      <c r="D2881" s="2" t="s">
        <v>2374</v>
      </c>
      <c r="E2881" s="2">
        <v>1168</v>
      </c>
      <c r="F2881" s="2" t="s">
        <v>2374</v>
      </c>
      <c r="G2881" s="2">
        <v>3240</v>
      </c>
      <c r="H2881" s="2">
        <v>1</v>
      </c>
      <c r="I2881" s="2" t="s">
        <v>2375</v>
      </c>
      <c r="J2881" s="31">
        <v>43553</v>
      </c>
      <c r="K2881" s="31">
        <v>44347</v>
      </c>
      <c r="L2881" s="31">
        <v>44926</v>
      </c>
      <c r="M2881" s="2">
        <f t="shared" si="264"/>
        <v>580</v>
      </c>
      <c r="N2881" s="2">
        <f>IFERROR(VLOOKUP($G2881,'Breakdown Log'!$B$3:$E$940,2,FALSE),0)</f>
        <v>0</v>
      </c>
      <c r="O2881" s="2">
        <f>IFERROR(VLOOKUP($G2881,'Breakdown Log'!$B$3:$E$940,3,FALSE),0)</f>
        <v>0</v>
      </c>
      <c r="P2881" s="2">
        <f t="shared" si="265"/>
        <v>215</v>
      </c>
      <c r="Q2881" s="2">
        <f t="shared" si="266"/>
        <v>365</v>
      </c>
      <c r="R2881" s="38">
        <f t="shared" si="267"/>
        <v>1.6610958904109587</v>
      </c>
      <c r="S2881" s="76">
        <f t="shared" si="268"/>
        <v>2.82</v>
      </c>
      <c r="T2881" s="38">
        <f>2.82/365*N2881+'Breakdown Log'!$H$28*P2881</f>
        <v>0</v>
      </c>
      <c r="U2881" s="78">
        <f>2.82/365*O2881+'Breakdown Log'!$H$28*Q2881</f>
        <v>0</v>
      </c>
    </row>
    <row r="2882" spans="2:21" ht="14.4" customHeight="1" x14ac:dyDescent="0.4">
      <c r="B2882" s="30">
        <f t="shared" si="269"/>
        <v>2881</v>
      </c>
      <c r="C2882" s="2" t="s">
        <v>2730</v>
      </c>
      <c r="D2882" s="2" t="s">
        <v>2374</v>
      </c>
      <c r="E2882" s="2">
        <v>1168</v>
      </c>
      <c r="F2882" s="2" t="s">
        <v>2374</v>
      </c>
      <c r="G2882" s="2">
        <v>3241</v>
      </c>
      <c r="H2882" s="2">
        <v>2</v>
      </c>
      <c r="I2882" s="2" t="s">
        <v>2376</v>
      </c>
      <c r="J2882" s="31">
        <v>43524</v>
      </c>
      <c r="K2882" s="31">
        <v>44347</v>
      </c>
      <c r="L2882" s="31">
        <v>44926</v>
      </c>
      <c r="M2882" s="2">
        <f t="shared" ref="M2882:M2945" si="270">IFERROR(L2882-K2882+1,0)</f>
        <v>580</v>
      </c>
      <c r="N2882" s="2">
        <f>IFERROR(VLOOKUP($G2882,'Breakdown Log'!$B$3:$E$940,2,FALSE),0)</f>
        <v>0</v>
      </c>
      <c r="O2882" s="2">
        <f>IFERROR(VLOOKUP($G2882,'Breakdown Log'!$B$3:$E$940,3,FALSE),0)</f>
        <v>0</v>
      </c>
      <c r="P2882" s="2">
        <f t="shared" si="265"/>
        <v>215</v>
      </c>
      <c r="Q2882" s="2">
        <f t="shared" si="266"/>
        <v>365</v>
      </c>
      <c r="R2882" s="38">
        <f t="shared" si="267"/>
        <v>1.6610958904109587</v>
      </c>
      <c r="S2882" s="76">
        <f t="shared" si="268"/>
        <v>2.82</v>
      </c>
      <c r="T2882" s="38">
        <f>2.82/365*N2882+'Breakdown Log'!$H$28*P2882</f>
        <v>0</v>
      </c>
      <c r="U2882" s="78">
        <f>2.82/365*O2882+'Breakdown Log'!$H$28*Q2882</f>
        <v>0</v>
      </c>
    </row>
    <row r="2883" spans="2:21" ht="14.4" customHeight="1" x14ac:dyDescent="0.4">
      <c r="B2883" s="30">
        <f t="shared" si="269"/>
        <v>2882</v>
      </c>
      <c r="C2883" s="2" t="s">
        <v>2730</v>
      </c>
      <c r="D2883" s="2" t="s">
        <v>2374</v>
      </c>
      <c r="E2883" s="2">
        <v>1168</v>
      </c>
      <c r="F2883" s="2" t="s">
        <v>2374</v>
      </c>
      <c r="G2883" s="2">
        <v>3242</v>
      </c>
      <c r="H2883" s="2">
        <v>3</v>
      </c>
      <c r="I2883" s="2" t="s">
        <v>2377</v>
      </c>
      <c r="J2883" s="31">
        <v>43532</v>
      </c>
      <c r="K2883" s="31">
        <v>44347</v>
      </c>
      <c r="L2883" s="31">
        <v>44926</v>
      </c>
      <c r="M2883" s="2">
        <f t="shared" si="270"/>
        <v>580</v>
      </c>
      <c r="N2883" s="2">
        <f>IFERROR(VLOOKUP($G2883,'Breakdown Log'!$B$3:$E$940,2,FALSE),0)</f>
        <v>0</v>
      </c>
      <c r="O2883" s="2">
        <f>IFERROR(VLOOKUP($G2883,'Breakdown Log'!$B$3:$E$940,3,FALSE),0)</f>
        <v>0</v>
      </c>
      <c r="P2883" s="2">
        <f t="shared" ref="P2883:P2946" si="271">DATE(2021,12,31)-DATE(2021,5,31)+1-N2883</f>
        <v>215</v>
      </c>
      <c r="Q2883" s="2">
        <f t="shared" ref="Q2883:Q2946" si="272">365-O2883</f>
        <v>365</v>
      </c>
      <c r="R2883" s="38">
        <f t="shared" ref="R2883:R2946" si="273">2.82/365*215</f>
        <v>1.6610958904109587</v>
      </c>
      <c r="S2883" s="76">
        <f t="shared" ref="S2883:S2946" si="274">2.82/365*365</f>
        <v>2.82</v>
      </c>
      <c r="T2883" s="38">
        <f>2.82/365*N2883+'Breakdown Log'!$H$28*P2883</f>
        <v>0</v>
      </c>
      <c r="U2883" s="78">
        <f>2.82/365*O2883+'Breakdown Log'!$H$28*Q2883</f>
        <v>0</v>
      </c>
    </row>
    <row r="2884" spans="2:21" ht="14.4" customHeight="1" x14ac:dyDescent="0.4">
      <c r="B2884" s="30">
        <f t="shared" ref="B2884:B2947" si="275">B2883+1</f>
        <v>2883</v>
      </c>
      <c r="C2884" s="2" t="s">
        <v>2730</v>
      </c>
      <c r="D2884" s="2" t="s">
        <v>2374</v>
      </c>
      <c r="E2884" s="2">
        <v>1168</v>
      </c>
      <c r="F2884" s="2" t="s">
        <v>2374</v>
      </c>
      <c r="G2884" s="2">
        <v>3243</v>
      </c>
      <c r="H2884" s="2">
        <v>4</v>
      </c>
      <c r="I2884" s="2" t="s">
        <v>2378</v>
      </c>
      <c r="J2884" s="31">
        <v>43547</v>
      </c>
      <c r="K2884" s="31">
        <v>44347</v>
      </c>
      <c r="L2884" s="31">
        <v>44926</v>
      </c>
      <c r="M2884" s="2">
        <f t="shared" si="270"/>
        <v>580</v>
      </c>
      <c r="N2884" s="2">
        <f>IFERROR(VLOOKUP($G2884,'Breakdown Log'!$B$3:$E$940,2,FALSE),0)</f>
        <v>0</v>
      </c>
      <c r="O2884" s="2">
        <f>IFERROR(VLOOKUP($G2884,'Breakdown Log'!$B$3:$E$940,3,FALSE),0)</f>
        <v>0</v>
      </c>
      <c r="P2884" s="2">
        <f t="shared" si="271"/>
        <v>215</v>
      </c>
      <c r="Q2884" s="2">
        <f t="shared" si="272"/>
        <v>365</v>
      </c>
      <c r="R2884" s="38">
        <f t="shared" si="273"/>
        <v>1.6610958904109587</v>
      </c>
      <c r="S2884" s="76">
        <f t="shared" si="274"/>
        <v>2.82</v>
      </c>
      <c r="T2884" s="38">
        <f>2.82/365*N2884+'Breakdown Log'!$H$28*P2884</f>
        <v>0</v>
      </c>
      <c r="U2884" s="78">
        <f>2.82/365*O2884+'Breakdown Log'!$H$28*Q2884</f>
        <v>0</v>
      </c>
    </row>
    <row r="2885" spans="2:21" ht="14.4" customHeight="1" x14ac:dyDescent="0.4">
      <c r="B2885" s="30">
        <f t="shared" si="275"/>
        <v>2884</v>
      </c>
      <c r="C2885" s="2" t="s">
        <v>2730</v>
      </c>
      <c r="D2885" s="2" t="s">
        <v>2374</v>
      </c>
      <c r="E2885" s="2">
        <v>1168</v>
      </c>
      <c r="F2885" s="2" t="s">
        <v>2374</v>
      </c>
      <c r="G2885" s="2">
        <v>3244</v>
      </c>
      <c r="H2885" s="2">
        <v>5</v>
      </c>
      <c r="I2885" s="2" t="s">
        <v>2379</v>
      </c>
      <c r="J2885" s="31">
        <v>43543</v>
      </c>
      <c r="K2885" s="31">
        <v>44347</v>
      </c>
      <c r="L2885" s="31">
        <v>44926</v>
      </c>
      <c r="M2885" s="2">
        <f t="shared" si="270"/>
        <v>580</v>
      </c>
      <c r="N2885" s="2">
        <f>IFERROR(VLOOKUP($G2885,'Breakdown Log'!$B$3:$E$940,2,FALSE),0)</f>
        <v>0</v>
      </c>
      <c r="O2885" s="2">
        <f>IFERROR(VLOOKUP($G2885,'Breakdown Log'!$B$3:$E$940,3,FALSE),0)</f>
        <v>0</v>
      </c>
      <c r="P2885" s="2">
        <f t="shared" si="271"/>
        <v>215</v>
      </c>
      <c r="Q2885" s="2">
        <f t="shared" si="272"/>
        <v>365</v>
      </c>
      <c r="R2885" s="38">
        <f t="shared" si="273"/>
        <v>1.6610958904109587</v>
      </c>
      <c r="S2885" s="76">
        <f t="shared" si="274"/>
        <v>2.82</v>
      </c>
      <c r="T2885" s="38">
        <f>2.82/365*N2885+'Breakdown Log'!$H$28*P2885</f>
        <v>0</v>
      </c>
      <c r="U2885" s="78">
        <f>2.82/365*O2885+'Breakdown Log'!$H$28*Q2885</f>
        <v>0</v>
      </c>
    </row>
    <row r="2886" spans="2:21" ht="14.4" customHeight="1" x14ac:dyDescent="0.4">
      <c r="B2886" s="30">
        <f t="shared" si="275"/>
        <v>2885</v>
      </c>
      <c r="C2886" s="2" t="s">
        <v>2730</v>
      </c>
      <c r="D2886" s="2" t="s">
        <v>2374</v>
      </c>
      <c r="E2886" s="2">
        <v>1168</v>
      </c>
      <c r="F2886" s="2" t="s">
        <v>2374</v>
      </c>
      <c r="G2886" s="2">
        <v>3245</v>
      </c>
      <c r="H2886" s="2">
        <v>6</v>
      </c>
      <c r="I2886" s="2" t="s">
        <v>2380</v>
      </c>
      <c r="J2886" s="31">
        <v>43533</v>
      </c>
      <c r="K2886" s="31">
        <v>44347</v>
      </c>
      <c r="L2886" s="31">
        <v>44926</v>
      </c>
      <c r="M2886" s="2">
        <f t="shared" si="270"/>
        <v>580</v>
      </c>
      <c r="N2886" s="2">
        <f>IFERROR(VLOOKUP($G2886,'Breakdown Log'!$B$3:$E$940,2,FALSE),0)</f>
        <v>0</v>
      </c>
      <c r="O2886" s="2">
        <f>IFERROR(VLOOKUP($G2886,'Breakdown Log'!$B$3:$E$940,3,FALSE),0)</f>
        <v>0</v>
      </c>
      <c r="P2886" s="2">
        <f t="shared" si="271"/>
        <v>215</v>
      </c>
      <c r="Q2886" s="2">
        <f t="shared" si="272"/>
        <v>365</v>
      </c>
      <c r="R2886" s="38">
        <f t="shared" si="273"/>
        <v>1.6610958904109587</v>
      </c>
      <c r="S2886" s="76">
        <f t="shared" si="274"/>
        <v>2.82</v>
      </c>
      <c r="T2886" s="38">
        <f>2.82/365*N2886+'Breakdown Log'!$H$28*P2886</f>
        <v>0</v>
      </c>
      <c r="U2886" s="78">
        <f>2.82/365*O2886+'Breakdown Log'!$H$28*Q2886</f>
        <v>0</v>
      </c>
    </row>
    <row r="2887" spans="2:21" ht="14.4" customHeight="1" x14ac:dyDescent="0.4">
      <c r="B2887" s="30">
        <f t="shared" si="275"/>
        <v>2886</v>
      </c>
      <c r="C2887" s="2" t="s">
        <v>2730</v>
      </c>
      <c r="D2887" s="2" t="s">
        <v>2374</v>
      </c>
      <c r="E2887" s="2">
        <v>1168</v>
      </c>
      <c r="F2887" s="2" t="s">
        <v>2374</v>
      </c>
      <c r="G2887" s="2">
        <v>3246</v>
      </c>
      <c r="H2887" s="2">
        <v>7</v>
      </c>
      <c r="I2887" s="2" t="s">
        <v>480</v>
      </c>
      <c r="J2887" s="31">
        <v>43526</v>
      </c>
      <c r="K2887" s="31">
        <v>44347</v>
      </c>
      <c r="L2887" s="31">
        <v>44926</v>
      </c>
      <c r="M2887" s="2">
        <f t="shared" si="270"/>
        <v>580</v>
      </c>
      <c r="N2887" s="2">
        <f>IFERROR(VLOOKUP($G2887,'Breakdown Log'!$B$3:$E$940,2,FALSE),0)</f>
        <v>0</v>
      </c>
      <c r="O2887" s="2">
        <f>IFERROR(VLOOKUP($G2887,'Breakdown Log'!$B$3:$E$940,3,FALSE),0)</f>
        <v>0</v>
      </c>
      <c r="P2887" s="2">
        <f t="shared" si="271"/>
        <v>215</v>
      </c>
      <c r="Q2887" s="2">
        <f t="shared" si="272"/>
        <v>365</v>
      </c>
      <c r="R2887" s="38">
        <f t="shared" si="273"/>
        <v>1.6610958904109587</v>
      </c>
      <c r="S2887" s="76">
        <f t="shared" si="274"/>
        <v>2.82</v>
      </c>
      <c r="T2887" s="38">
        <f>2.82/365*N2887+'Breakdown Log'!$H$28*P2887</f>
        <v>0</v>
      </c>
      <c r="U2887" s="78">
        <f>2.82/365*O2887+'Breakdown Log'!$H$28*Q2887</f>
        <v>0</v>
      </c>
    </row>
    <row r="2888" spans="2:21" ht="14.4" customHeight="1" x14ac:dyDescent="0.4">
      <c r="B2888" s="30">
        <f t="shared" si="275"/>
        <v>2887</v>
      </c>
      <c r="C2888" s="2" t="s">
        <v>2730</v>
      </c>
      <c r="D2888" s="2" t="s">
        <v>2374</v>
      </c>
      <c r="E2888" s="2">
        <v>1168</v>
      </c>
      <c r="F2888" s="2" t="s">
        <v>2374</v>
      </c>
      <c r="G2888" s="2">
        <v>3247</v>
      </c>
      <c r="H2888" s="2">
        <v>8</v>
      </c>
      <c r="I2888" s="2" t="s">
        <v>2381</v>
      </c>
      <c r="J2888" s="31">
        <v>43532</v>
      </c>
      <c r="K2888" s="31">
        <v>44347</v>
      </c>
      <c r="L2888" s="31">
        <v>44926</v>
      </c>
      <c r="M2888" s="2">
        <f t="shared" si="270"/>
        <v>580</v>
      </c>
      <c r="N2888" s="2">
        <f>IFERROR(VLOOKUP($G2888,'Breakdown Log'!$B$3:$E$940,2,FALSE),0)</f>
        <v>0</v>
      </c>
      <c r="O2888" s="2">
        <f>IFERROR(VLOOKUP($G2888,'Breakdown Log'!$B$3:$E$940,3,FALSE),0)</f>
        <v>0</v>
      </c>
      <c r="P2888" s="2">
        <f t="shared" si="271"/>
        <v>215</v>
      </c>
      <c r="Q2888" s="2">
        <f t="shared" si="272"/>
        <v>365</v>
      </c>
      <c r="R2888" s="38">
        <f t="shared" si="273"/>
        <v>1.6610958904109587</v>
      </c>
      <c r="S2888" s="76">
        <f t="shared" si="274"/>
        <v>2.82</v>
      </c>
      <c r="T2888" s="38">
        <f>2.82/365*N2888+'Breakdown Log'!$H$28*P2888</f>
        <v>0</v>
      </c>
      <c r="U2888" s="78">
        <f>2.82/365*O2888+'Breakdown Log'!$H$28*Q2888</f>
        <v>0</v>
      </c>
    </row>
    <row r="2889" spans="2:21" ht="14.4" customHeight="1" x14ac:dyDescent="0.4">
      <c r="B2889" s="30">
        <f t="shared" si="275"/>
        <v>2888</v>
      </c>
      <c r="C2889" s="2" t="s">
        <v>2730</v>
      </c>
      <c r="D2889" s="2" t="s">
        <v>2374</v>
      </c>
      <c r="E2889" s="2">
        <v>1168</v>
      </c>
      <c r="F2889" s="2" t="s">
        <v>2374</v>
      </c>
      <c r="G2889" s="2">
        <v>3248</v>
      </c>
      <c r="H2889" s="2">
        <v>9</v>
      </c>
      <c r="I2889" s="2" t="s">
        <v>2382</v>
      </c>
      <c r="J2889" s="31">
        <v>43533</v>
      </c>
      <c r="K2889" s="31">
        <v>44347</v>
      </c>
      <c r="L2889" s="31">
        <v>44926</v>
      </c>
      <c r="M2889" s="2">
        <f t="shared" si="270"/>
        <v>580</v>
      </c>
      <c r="N2889" s="2">
        <f>IFERROR(VLOOKUP($G2889,'Breakdown Log'!$B$3:$E$940,2,FALSE),0)</f>
        <v>0</v>
      </c>
      <c r="O2889" s="2">
        <f>IFERROR(VLOOKUP($G2889,'Breakdown Log'!$B$3:$E$940,3,FALSE),0)</f>
        <v>0</v>
      </c>
      <c r="P2889" s="2">
        <f t="shared" si="271"/>
        <v>215</v>
      </c>
      <c r="Q2889" s="2">
        <f t="shared" si="272"/>
        <v>365</v>
      </c>
      <c r="R2889" s="38">
        <f t="shared" si="273"/>
        <v>1.6610958904109587</v>
      </c>
      <c r="S2889" s="76">
        <f t="shared" si="274"/>
        <v>2.82</v>
      </c>
      <c r="T2889" s="38">
        <f>2.82/365*N2889+'Breakdown Log'!$H$28*P2889</f>
        <v>0</v>
      </c>
      <c r="U2889" s="78">
        <f>2.82/365*O2889+'Breakdown Log'!$H$28*Q2889</f>
        <v>0</v>
      </c>
    </row>
    <row r="2890" spans="2:21" ht="14.4" customHeight="1" x14ac:dyDescent="0.4">
      <c r="B2890" s="30">
        <f t="shared" si="275"/>
        <v>2889</v>
      </c>
      <c r="C2890" s="2" t="s">
        <v>2730</v>
      </c>
      <c r="D2890" s="2" t="s">
        <v>2374</v>
      </c>
      <c r="E2890" s="2">
        <v>1168</v>
      </c>
      <c r="F2890" s="2" t="s">
        <v>2374</v>
      </c>
      <c r="G2890" s="2">
        <v>3249</v>
      </c>
      <c r="H2890" s="2">
        <v>10</v>
      </c>
      <c r="I2890" s="2" t="s">
        <v>2383</v>
      </c>
      <c r="J2890" s="31">
        <v>43539</v>
      </c>
      <c r="K2890" s="31">
        <v>44347</v>
      </c>
      <c r="L2890" s="31">
        <v>44926</v>
      </c>
      <c r="M2890" s="2">
        <f t="shared" si="270"/>
        <v>580</v>
      </c>
      <c r="N2890" s="2">
        <f>IFERROR(VLOOKUP($G2890,'Breakdown Log'!$B$3:$E$940,2,FALSE),0)</f>
        <v>0</v>
      </c>
      <c r="O2890" s="2">
        <f>IFERROR(VLOOKUP($G2890,'Breakdown Log'!$B$3:$E$940,3,FALSE),0)</f>
        <v>0</v>
      </c>
      <c r="P2890" s="2">
        <f t="shared" si="271"/>
        <v>215</v>
      </c>
      <c r="Q2890" s="2">
        <f t="shared" si="272"/>
        <v>365</v>
      </c>
      <c r="R2890" s="38">
        <f t="shared" si="273"/>
        <v>1.6610958904109587</v>
      </c>
      <c r="S2890" s="76">
        <f t="shared" si="274"/>
        <v>2.82</v>
      </c>
      <c r="T2890" s="38">
        <f>2.82/365*N2890+'Breakdown Log'!$H$28*P2890</f>
        <v>0</v>
      </c>
      <c r="U2890" s="78">
        <f>2.82/365*O2890+'Breakdown Log'!$H$28*Q2890</f>
        <v>0</v>
      </c>
    </row>
    <row r="2891" spans="2:21" ht="14.4" customHeight="1" x14ac:dyDescent="0.4">
      <c r="B2891" s="30">
        <f t="shared" si="275"/>
        <v>2890</v>
      </c>
      <c r="C2891" s="2" t="s">
        <v>3</v>
      </c>
      <c r="D2891" s="2" t="s">
        <v>1422</v>
      </c>
      <c r="E2891" s="2">
        <v>894</v>
      </c>
      <c r="F2891" s="2" t="s">
        <v>1422</v>
      </c>
      <c r="G2891" s="2">
        <v>3250</v>
      </c>
      <c r="H2891" s="2">
        <v>2</v>
      </c>
      <c r="I2891" s="2" t="s">
        <v>2384</v>
      </c>
      <c r="J2891" s="31">
        <v>43520</v>
      </c>
      <c r="K2891" s="31">
        <v>44347</v>
      </c>
      <c r="L2891" s="31">
        <v>44926</v>
      </c>
      <c r="M2891" s="2">
        <f t="shared" si="270"/>
        <v>580</v>
      </c>
      <c r="N2891" s="2">
        <f>IFERROR(VLOOKUP($G2891,'Breakdown Log'!$B$3:$E$940,2,FALSE),0)</f>
        <v>0</v>
      </c>
      <c r="O2891" s="2">
        <f>IFERROR(VLOOKUP($G2891,'Breakdown Log'!$B$3:$E$940,3,FALSE),0)</f>
        <v>0</v>
      </c>
      <c r="P2891" s="2">
        <f t="shared" si="271"/>
        <v>215</v>
      </c>
      <c r="Q2891" s="2">
        <f t="shared" si="272"/>
        <v>365</v>
      </c>
      <c r="R2891" s="38">
        <f t="shared" si="273"/>
        <v>1.6610958904109587</v>
      </c>
      <c r="S2891" s="76">
        <f t="shared" si="274"/>
        <v>2.82</v>
      </c>
      <c r="T2891" s="38">
        <f>2.82/365*N2891+'Breakdown Log'!$H$28*P2891</f>
        <v>0</v>
      </c>
      <c r="U2891" s="78">
        <f>2.82/365*O2891+'Breakdown Log'!$H$28*Q2891</f>
        <v>0</v>
      </c>
    </row>
    <row r="2892" spans="2:21" ht="14.4" customHeight="1" x14ac:dyDescent="0.4">
      <c r="B2892" s="30">
        <f t="shared" si="275"/>
        <v>2891</v>
      </c>
      <c r="C2892" s="2" t="s">
        <v>3</v>
      </c>
      <c r="D2892" s="2" t="s">
        <v>1422</v>
      </c>
      <c r="E2892" s="2">
        <v>894</v>
      </c>
      <c r="F2892" s="2" t="s">
        <v>1422</v>
      </c>
      <c r="G2892" s="2">
        <v>3251</v>
      </c>
      <c r="H2892" s="2">
        <v>3</v>
      </c>
      <c r="I2892" s="2" t="s">
        <v>1802</v>
      </c>
      <c r="J2892" s="31">
        <v>43513</v>
      </c>
      <c r="K2892" s="31">
        <v>44347</v>
      </c>
      <c r="L2892" s="31">
        <v>44926</v>
      </c>
      <c r="M2892" s="2">
        <f t="shared" si="270"/>
        <v>580</v>
      </c>
      <c r="N2892" s="2">
        <f>IFERROR(VLOOKUP($G2892,'Breakdown Log'!$B$3:$E$940,2,FALSE),0)</f>
        <v>0</v>
      </c>
      <c r="O2892" s="2">
        <f>IFERROR(VLOOKUP($G2892,'Breakdown Log'!$B$3:$E$940,3,FALSE),0)</f>
        <v>0</v>
      </c>
      <c r="P2892" s="2">
        <f t="shared" si="271"/>
        <v>215</v>
      </c>
      <c r="Q2892" s="2">
        <f t="shared" si="272"/>
        <v>365</v>
      </c>
      <c r="R2892" s="38">
        <f t="shared" si="273"/>
        <v>1.6610958904109587</v>
      </c>
      <c r="S2892" s="76">
        <f t="shared" si="274"/>
        <v>2.82</v>
      </c>
      <c r="T2892" s="38">
        <f>2.82/365*N2892+'Breakdown Log'!$H$28*P2892</f>
        <v>0</v>
      </c>
      <c r="U2892" s="78">
        <f>2.82/365*O2892+'Breakdown Log'!$H$28*Q2892</f>
        <v>0</v>
      </c>
    </row>
    <row r="2893" spans="2:21" ht="14.4" customHeight="1" x14ac:dyDescent="0.4">
      <c r="B2893" s="30">
        <f t="shared" si="275"/>
        <v>2892</v>
      </c>
      <c r="C2893" s="2" t="s">
        <v>3</v>
      </c>
      <c r="D2893" s="2" t="s">
        <v>1422</v>
      </c>
      <c r="E2893" s="2">
        <v>894</v>
      </c>
      <c r="F2893" s="2" t="s">
        <v>1422</v>
      </c>
      <c r="G2893" s="2">
        <v>3252</v>
      </c>
      <c r="H2893" s="2">
        <v>4</v>
      </c>
      <c r="I2893" s="2" t="s">
        <v>1772</v>
      </c>
      <c r="J2893" s="31">
        <v>43520</v>
      </c>
      <c r="K2893" s="31">
        <v>44347</v>
      </c>
      <c r="L2893" s="31">
        <v>44926</v>
      </c>
      <c r="M2893" s="2">
        <f t="shared" si="270"/>
        <v>580</v>
      </c>
      <c r="N2893" s="2">
        <f>IFERROR(VLOOKUP($G2893,'Breakdown Log'!$B$3:$E$940,2,FALSE),0)</f>
        <v>0</v>
      </c>
      <c r="O2893" s="2">
        <f>IFERROR(VLOOKUP($G2893,'Breakdown Log'!$B$3:$E$940,3,FALSE),0)</f>
        <v>0</v>
      </c>
      <c r="P2893" s="2">
        <f t="shared" si="271"/>
        <v>215</v>
      </c>
      <c r="Q2893" s="2">
        <f t="shared" si="272"/>
        <v>365</v>
      </c>
      <c r="R2893" s="38">
        <f t="shared" si="273"/>
        <v>1.6610958904109587</v>
      </c>
      <c r="S2893" s="76">
        <f t="shared" si="274"/>
        <v>2.82</v>
      </c>
      <c r="T2893" s="38">
        <f>2.82/365*N2893+'Breakdown Log'!$H$28*P2893</f>
        <v>0</v>
      </c>
      <c r="U2893" s="78">
        <f>2.82/365*O2893+'Breakdown Log'!$H$28*Q2893</f>
        <v>0</v>
      </c>
    </row>
    <row r="2894" spans="2:21" ht="14.4" customHeight="1" x14ac:dyDescent="0.4">
      <c r="B2894" s="30">
        <f t="shared" si="275"/>
        <v>2893</v>
      </c>
      <c r="C2894" s="2" t="s">
        <v>3</v>
      </c>
      <c r="D2894" s="2" t="s">
        <v>1422</v>
      </c>
      <c r="E2894" s="2">
        <v>894</v>
      </c>
      <c r="F2894" s="2" t="s">
        <v>1422</v>
      </c>
      <c r="G2894" s="2">
        <v>3253</v>
      </c>
      <c r="H2894" s="2">
        <v>5</v>
      </c>
      <c r="I2894" s="2" t="s">
        <v>2385</v>
      </c>
      <c r="J2894" s="31">
        <v>43520</v>
      </c>
      <c r="K2894" s="31">
        <v>44347</v>
      </c>
      <c r="L2894" s="31">
        <v>44926</v>
      </c>
      <c r="M2894" s="2">
        <f t="shared" si="270"/>
        <v>580</v>
      </c>
      <c r="N2894" s="2">
        <f>IFERROR(VLOOKUP($G2894,'Breakdown Log'!$B$3:$E$940,2,FALSE),0)</f>
        <v>0</v>
      </c>
      <c r="O2894" s="2">
        <f>IFERROR(VLOOKUP($G2894,'Breakdown Log'!$B$3:$E$940,3,FALSE),0)</f>
        <v>0</v>
      </c>
      <c r="P2894" s="2">
        <f t="shared" si="271"/>
        <v>215</v>
      </c>
      <c r="Q2894" s="2">
        <f t="shared" si="272"/>
        <v>365</v>
      </c>
      <c r="R2894" s="38">
        <f t="shared" si="273"/>
        <v>1.6610958904109587</v>
      </c>
      <c r="S2894" s="76">
        <f t="shared" si="274"/>
        <v>2.82</v>
      </c>
      <c r="T2894" s="38">
        <f>2.82/365*N2894+'Breakdown Log'!$H$28*P2894</f>
        <v>0</v>
      </c>
      <c r="U2894" s="78">
        <f>2.82/365*O2894+'Breakdown Log'!$H$28*Q2894</f>
        <v>0</v>
      </c>
    </row>
    <row r="2895" spans="2:21" ht="14.4" customHeight="1" x14ac:dyDescent="0.4">
      <c r="B2895" s="30">
        <f t="shared" si="275"/>
        <v>2894</v>
      </c>
      <c r="C2895" s="2" t="s">
        <v>3</v>
      </c>
      <c r="D2895" s="2" t="s">
        <v>1422</v>
      </c>
      <c r="E2895" s="2">
        <v>894</v>
      </c>
      <c r="F2895" s="2" t="s">
        <v>1422</v>
      </c>
      <c r="G2895" s="2">
        <v>3254</v>
      </c>
      <c r="H2895" s="2">
        <v>6</v>
      </c>
      <c r="I2895" s="2" t="s">
        <v>2136</v>
      </c>
      <c r="J2895" s="31">
        <v>43512</v>
      </c>
      <c r="K2895" s="31">
        <v>44347</v>
      </c>
      <c r="L2895" s="31">
        <v>44926</v>
      </c>
      <c r="M2895" s="2">
        <f t="shared" si="270"/>
        <v>580</v>
      </c>
      <c r="N2895" s="2">
        <f>IFERROR(VLOOKUP($G2895,'Breakdown Log'!$B$3:$E$940,2,FALSE),0)</f>
        <v>0</v>
      </c>
      <c r="O2895" s="2">
        <f>IFERROR(VLOOKUP($G2895,'Breakdown Log'!$B$3:$E$940,3,FALSE),0)</f>
        <v>1</v>
      </c>
      <c r="P2895" s="2">
        <f t="shared" si="271"/>
        <v>215</v>
      </c>
      <c r="Q2895" s="2">
        <f t="shared" si="272"/>
        <v>364</v>
      </c>
      <c r="R2895" s="38">
        <f t="shared" si="273"/>
        <v>1.6610958904109587</v>
      </c>
      <c r="S2895" s="76">
        <f t="shared" si="274"/>
        <v>2.82</v>
      </c>
      <c r="T2895" s="38">
        <f>2.82/365*N2895+'Breakdown Log'!$H$28*P2895</f>
        <v>0</v>
      </c>
      <c r="U2895" s="78">
        <f>2.82/365*O2895+'Breakdown Log'!$H$28*Q2895</f>
        <v>7.7260273972602732E-3</v>
      </c>
    </row>
    <row r="2896" spans="2:21" ht="14.4" customHeight="1" x14ac:dyDescent="0.4">
      <c r="B2896" s="30">
        <f t="shared" si="275"/>
        <v>2895</v>
      </c>
      <c r="C2896" s="2" t="s">
        <v>3</v>
      </c>
      <c r="D2896" s="2" t="s">
        <v>1422</v>
      </c>
      <c r="E2896" s="2">
        <v>894</v>
      </c>
      <c r="F2896" s="2" t="s">
        <v>1422</v>
      </c>
      <c r="G2896" s="2">
        <v>3255</v>
      </c>
      <c r="H2896" s="2">
        <v>7</v>
      </c>
      <c r="I2896" s="2" t="s">
        <v>2386</v>
      </c>
      <c r="J2896" s="31">
        <v>43466</v>
      </c>
      <c r="K2896" s="31">
        <v>44347</v>
      </c>
      <c r="L2896" s="31">
        <v>44926</v>
      </c>
      <c r="M2896" s="2">
        <f t="shared" si="270"/>
        <v>580</v>
      </c>
      <c r="N2896" s="2">
        <f>IFERROR(VLOOKUP($G2896,'Breakdown Log'!$B$3:$E$940,2,FALSE),0)</f>
        <v>0</v>
      </c>
      <c r="O2896" s="2">
        <f>IFERROR(VLOOKUP($G2896,'Breakdown Log'!$B$3:$E$940,3,FALSE),0)</f>
        <v>0</v>
      </c>
      <c r="P2896" s="2">
        <f t="shared" si="271"/>
        <v>215</v>
      </c>
      <c r="Q2896" s="2">
        <f t="shared" si="272"/>
        <v>365</v>
      </c>
      <c r="R2896" s="38">
        <f t="shared" si="273"/>
        <v>1.6610958904109587</v>
      </c>
      <c r="S2896" s="76">
        <f t="shared" si="274"/>
        <v>2.82</v>
      </c>
      <c r="T2896" s="38">
        <f>2.82/365*N2896+'Breakdown Log'!$H$28*P2896</f>
        <v>0</v>
      </c>
      <c r="U2896" s="78">
        <f>2.82/365*O2896+'Breakdown Log'!$H$28*Q2896</f>
        <v>0</v>
      </c>
    </row>
    <row r="2897" spans="2:21" ht="14.4" customHeight="1" x14ac:dyDescent="0.4">
      <c r="B2897" s="30">
        <f t="shared" si="275"/>
        <v>2896</v>
      </c>
      <c r="C2897" s="2" t="s">
        <v>3</v>
      </c>
      <c r="D2897" s="2" t="s">
        <v>1422</v>
      </c>
      <c r="E2897" s="2">
        <v>894</v>
      </c>
      <c r="F2897" s="2" t="s">
        <v>1422</v>
      </c>
      <c r="G2897" s="2">
        <v>3256</v>
      </c>
      <c r="H2897" s="2">
        <v>8</v>
      </c>
      <c r="I2897" s="2" t="s">
        <v>2387</v>
      </c>
      <c r="J2897" s="31">
        <v>43518</v>
      </c>
      <c r="K2897" s="31">
        <v>44347</v>
      </c>
      <c r="L2897" s="31">
        <v>44926</v>
      </c>
      <c r="M2897" s="2">
        <f t="shared" si="270"/>
        <v>580</v>
      </c>
      <c r="N2897" s="2">
        <f>IFERROR(VLOOKUP($G2897,'Breakdown Log'!$B$3:$E$940,2,FALSE),0)</f>
        <v>0</v>
      </c>
      <c r="O2897" s="2">
        <f>IFERROR(VLOOKUP($G2897,'Breakdown Log'!$B$3:$E$940,3,FALSE),0)</f>
        <v>1</v>
      </c>
      <c r="P2897" s="2">
        <f t="shared" si="271"/>
        <v>215</v>
      </c>
      <c r="Q2897" s="2">
        <f t="shared" si="272"/>
        <v>364</v>
      </c>
      <c r="R2897" s="38">
        <f t="shared" si="273"/>
        <v>1.6610958904109587</v>
      </c>
      <c r="S2897" s="76">
        <f t="shared" si="274"/>
        <v>2.82</v>
      </c>
      <c r="T2897" s="38">
        <f>2.82/365*N2897+'Breakdown Log'!$H$28*P2897</f>
        <v>0</v>
      </c>
      <c r="U2897" s="78">
        <f>2.82/365*O2897+'Breakdown Log'!$H$28*Q2897</f>
        <v>7.7260273972602732E-3</v>
      </c>
    </row>
    <row r="2898" spans="2:21" ht="14.4" customHeight="1" x14ac:dyDescent="0.4">
      <c r="B2898" s="30">
        <f t="shared" si="275"/>
        <v>2897</v>
      </c>
      <c r="C2898" s="2" t="s">
        <v>3</v>
      </c>
      <c r="D2898" s="2" t="s">
        <v>1422</v>
      </c>
      <c r="E2898" s="2">
        <v>894</v>
      </c>
      <c r="F2898" s="2" t="s">
        <v>1422</v>
      </c>
      <c r="G2898" s="2">
        <v>3257</v>
      </c>
      <c r="H2898" s="2">
        <v>9</v>
      </c>
      <c r="I2898" s="2" t="s">
        <v>567</v>
      </c>
      <c r="J2898" s="31">
        <v>43466</v>
      </c>
      <c r="K2898" s="31">
        <v>44347</v>
      </c>
      <c r="L2898" s="31">
        <v>44926</v>
      </c>
      <c r="M2898" s="2">
        <f t="shared" si="270"/>
        <v>580</v>
      </c>
      <c r="N2898" s="2">
        <f>IFERROR(VLOOKUP($G2898,'Breakdown Log'!$B$3:$E$940,2,FALSE),0)</f>
        <v>0</v>
      </c>
      <c r="O2898" s="2">
        <f>IFERROR(VLOOKUP($G2898,'Breakdown Log'!$B$3:$E$940,3,FALSE),0)</f>
        <v>1</v>
      </c>
      <c r="P2898" s="2">
        <f t="shared" si="271"/>
        <v>215</v>
      </c>
      <c r="Q2898" s="2">
        <f t="shared" si="272"/>
        <v>364</v>
      </c>
      <c r="R2898" s="38">
        <f t="shared" si="273"/>
        <v>1.6610958904109587</v>
      </c>
      <c r="S2898" s="76">
        <f t="shared" si="274"/>
        <v>2.82</v>
      </c>
      <c r="T2898" s="38">
        <f>2.82/365*N2898+'Breakdown Log'!$H$28*P2898</f>
        <v>0</v>
      </c>
      <c r="U2898" s="78">
        <f>2.82/365*O2898+'Breakdown Log'!$H$28*Q2898</f>
        <v>7.7260273972602732E-3</v>
      </c>
    </row>
    <row r="2899" spans="2:21" ht="14.4" customHeight="1" x14ac:dyDescent="0.4">
      <c r="B2899" s="30">
        <f t="shared" si="275"/>
        <v>2898</v>
      </c>
      <c r="C2899" s="2" t="s">
        <v>3</v>
      </c>
      <c r="D2899" s="2" t="s">
        <v>1422</v>
      </c>
      <c r="E2899" s="2">
        <v>894</v>
      </c>
      <c r="F2899" s="2" t="s">
        <v>1422</v>
      </c>
      <c r="G2899" s="2">
        <v>3258</v>
      </c>
      <c r="H2899" s="2">
        <v>10</v>
      </c>
      <c r="I2899" s="2" t="s">
        <v>2388</v>
      </c>
      <c r="J2899" s="31">
        <v>43520</v>
      </c>
      <c r="K2899" s="31">
        <v>44347</v>
      </c>
      <c r="L2899" s="31">
        <v>44926</v>
      </c>
      <c r="M2899" s="2">
        <f t="shared" si="270"/>
        <v>580</v>
      </c>
      <c r="N2899" s="2">
        <f>IFERROR(VLOOKUP($G2899,'Breakdown Log'!$B$3:$E$940,2,FALSE),0)</f>
        <v>0</v>
      </c>
      <c r="O2899" s="2">
        <f>IFERROR(VLOOKUP($G2899,'Breakdown Log'!$B$3:$E$940,3,FALSE),0)</f>
        <v>0</v>
      </c>
      <c r="P2899" s="2">
        <f t="shared" si="271"/>
        <v>215</v>
      </c>
      <c r="Q2899" s="2">
        <f t="shared" si="272"/>
        <v>365</v>
      </c>
      <c r="R2899" s="38">
        <f t="shared" si="273"/>
        <v>1.6610958904109587</v>
      </c>
      <c r="S2899" s="76">
        <f t="shared" si="274"/>
        <v>2.82</v>
      </c>
      <c r="T2899" s="38">
        <f>2.82/365*N2899+'Breakdown Log'!$H$28*P2899</f>
        <v>0</v>
      </c>
      <c r="U2899" s="78">
        <f>2.82/365*O2899+'Breakdown Log'!$H$28*Q2899</f>
        <v>0</v>
      </c>
    </row>
    <row r="2900" spans="2:21" ht="14.4" customHeight="1" x14ac:dyDescent="0.4">
      <c r="B2900" s="30">
        <f t="shared" si="275"/>
        <v>2899</v>
      </c>
      <c r="C2900" s="2" t="s">
        <v>3</v>
      </c>
      <c r="D2900" s="2" t="s">
        <v>1422</v>
      </c>
      <c r="E2900" s="2">
        <v>894</v>
      </c>
      <c r="F2900" s="2" t="s">
        <v>1422</v>
      </c>
      <c r="G2900" s="2">
        <v>3259</v>
      </c>
      <c r="H2900" s="2">
        <v>11</v>
      </c>
      <c r="I2900" s="2" t="s">
        <v>2318</v>
      </c>
      <c r="J2900" s="31">
        <v>43519</v>
      </c>
      <c r="K2900" s="31">
        <v>44347</v>
      </c>
      <c r="L2900" s="31">
        <v>44926</v>
      </c>
      <c r="M2900" s="2">
        <f t="shared" si="270"/>
        <v>580</v>
      </c>
      <c r="N2900" s="2">
        <f>IFERROR(VLOOKUP($G2900,'Breakdown Log'!$B$3:$E$940,2,FALSE),0)</f>
        <v>0</v>
      </c>
      <c r="O2900" s="2">
        <f>IFERROR(VLOOKUP($G2900,'Breakdown Log'!$B$3:$E$940,3,FALSE),0)</f>
        <v>0</v>
      </c>
      <c r="P2900" s="2">
        <f t="shared" si="271"/>
        <v>215</v>
      </c>
      <c r="Q2900" s="2">
        <f t="shared" si="272"/>
        <v>365</v>
      </c>
      <c r="R2900" s="38">
        <f t="shared" si="273"/>
        <v>1.6610958904109587</v>
      </c>
      <c r="S2900" s="76">
        <f t="shared" si="274"/>
        <v>2.82</v>
      </c>
      <c r="T2900" s="38">
        <f>2.82/365*N2900+'Breakdown Log'!$H$28*P2900</f>
        <v>0</v>
      </c>
      <c r="U2900" s="78">
        <f>2.82/365*O2900+'Breakdown Log'!$H$28*Q2900</f>
        <v>0</v>
      </c>
    </row>
    <row r="2901" spans="2:21" ht="14.4" customHeight="1" x14ac:dyDescent="0.4">
      <c r="B2901" s="30">
        <f t="shared" si="275"/>
        <v>2900</v>
      </c>
      <c r="C2901" s="2" t="s">
        <v>3</v>
      </c>
      <c r="D2901" s="2" t="s">
        <v>1422</v>
      </c>
      <c r="E2901" s="2">
        <v>894</v>
      </c>
      <c r="F2901" s="2" t="s">
        <v>1422</v>
      </c>
      <c r="G2901" s="2">
        <v>3260</v>
      </c>
      <c r="H2901" s="2">
        <v>12</v>
      </c>
      <c r="I2901" s="2" t="s">
        <v>1165</v>
      </c>
      <c r="J2901" s="31">
        <v>43519</v>
      </c>
      <c r="K2901" s="31">
        <v>44347</v>
      </c>
      <c r="L2901" s="31">
        <v>44926</v>
      </c>
      <c r="M2901" s="2">
        <f t="shared" si="270"/>
        <v>580</v>
      </c>
      <c r="N2901" s="2">
        <f>IFERROR(VLOOKUP($G2901,'Breakdown Log'!$B$3:$E$940,2,FALSE),0)</f>
        <v>0</v>
      </c>
      <c r="O2901" s="2">
        <f>IFERROR(VLOOKUP($G2901,'Breakdown Log'!$B$3:$E$940,3,FALSE),0)</f>
        <v>0</v>
      </c>
      <c r="P2901" s="2">
        <f t="shared" si="271"/>
        <v>215</v>
      </c>
      <c r="Q2901" s="2">
        <f t="shared" si="272"/>
        <v>365</v>
      </c>
      <c r="R2901" s="38">
        <f t="shared" si="273"/>
        <v>1.6610958904109587</v>
      </c>
      <c r="S2901" s="76">
        <f t="shared" si="274"/>
        <v>2.82</v>
      </c>
      <c r="T2901" s="38">
        <f>2.82/365*N2901+'Breakdown Log'!$H$28*P2901</f>
        <v>0</v>
      </c>
      <c r="U2901" s="78">
        <f>2.82/365*O2901+'Breakdown Log'!$H$28*Q2901</f>
        <v>0</v>
      </c>
    </row>
    <row r="2902" spans="2:21" ht="14.4" customHeight="1" x14ac:dyDescent="0.4">
      <c r="B2902" s="30">
        <f t="shared" si="275"/>
        <v>2901</v>
      </c>
      <c r="C2902" s="2" t="s">
        <v>3</v>
      </c>
      <c r="D2902" s="2" t="s">
        <v>1422</v>
      </c>
      <c r="E2902" s="2">
        <v>894</v>
      </c>
      <c r="F2902" s="2" t="s">
        <v>1422</v>
      </c>
      <c r="G2902" s="2">
        <v>3261</v>
      </c>
      <c r="H2902" s="2">
        <v>13</v>
      </c>
      <c r="I2902" s="2" t="s">
        <v>2389</v>
      </c>
      <c r="J2902" s="31">
        <v>43518</v>
      </c>
      <c r="K2902" s="31">
        <v>44347</v>
      </c>
      <c r="L2902" s="31">
        <v>44926</v>
      </c>
      <c r="M2902" s="2">
        <f t="shared" si="270"/>
        <v>580</v>
      </c>
      <c r="N2902" s="2">
        <f>IFERROR(VLOOKUP($G2902,'Breakdown Log'!$B$3:$E$940,2,FALSE),0)</f>
        <v>0</v>
      </c>
      <c r="O2902" s="2">
        <f>IFERROR(VLOOKUP($G2902,'Breakdown Log'!$B$3:$E$940,3,FALSE),0)</f>
        <v>0</v>
      </c>
      <c r="P2902" s="2">
        <f t="shared" si="271"/>
        <v>215</v>
      </c>
      <c r="Q2902" s="2">
        <f t="shared" si="272"/>
        <v>365</v>
      </c>
      <c r="R2902" s="38">
        <f t="shared" si="273"/>
        <v>1.6610958904109587</v>
      </c>
      <c r="S2902" s="76">
        <f t="shared" si="274"/>
        <v>2.82</v>
      </c>
      <c r="T2902" s="38">
        <f>2.82/365*N2902+'Breakdown Log'!$H$28*P2902</f>
        <v>0</v>
      </c>
      <c r="U2902" s="78">
        <f>2.82/365*O2902+'Breakdown Log'!$H$28*Q2902</f>
        <v>0</v>
      </c>
    </row>
    <row r="2903" spans="2:21" ht="14.4" customHeight="1" x14ac:dyDescent="0.4">
      <c r="B2903" s="30">
        <f t="shared" si="275"/>
        <v>2902</v>
      </c>
      <c r="C2903" s="2" t="s">
        <v>3</v>
      </c>
      <c r="D2903" s="2" t="s">
        <v>1422</v>
      </c>
      <c r="E2903" s="2">
        <v>894</v>
      </c>
      <c r="F2903" s="2" t="s">
        <v>1422</v>
      </c>
      <c r="G2903" s="2">
        <v>3262</v>
      </c>
      <c r="H2903" s="2">
        <v>14</v>
      </c>
      <c r="I2903" s="2" t="s">
        <v>9</v>
      </c>
      <c r="J2903" s="31">
        <v>43518</v>
      </c>
      <c r="K2903" s="31">
        <v>44347</v>
      </c>
      <c r="L2903" s="31">
        <v>44926</v>
      </c>
      <c r="M2903" s="2">
        <f t="shared" si="270"/>
        <v>580</v>
      </c>
      <c r="N2903" s="2">
        <f>IFERROR(VLOOKUP($G2903,'Breakdown Log'!$B$3:$E$940,2,FALSE),0)</f>
        <v>0</v>
      </c>
      <c r="O2903" s="2">
        <f>IFERROR(VLOOKUP($G2903,'Breakdown Log'!$B$3:$E$940,3,FALSE),0)</f>
        <v>0</v>
      </c>
      <c r="P2903" s="2">
        <f t="shared" si="271"/>
        <v>215</v>
      </c>
      <c r="Q2903" s="2">
        <f t="shared" si="272"/>
        <v>365</v>
      </c>
      <c r="R2903" s="38">
        <f t="shared" si="273"/>
        <v>1.6610958904109587</v>
      </c>
      <c r="S2903" s="76">
        <f t="shared" si="274"/>
        <v>2.82</v>
      </c>
      <c r="T2903" s="38">
        <f>2.82/365*N2903+'Breakdown Log'!$H$28*P2903</f>
        <v>0</v>
      </c>
      <c r="U2903" s="78">
        <f>2.82/365*O2903+'Breakdown Log'!$H$28*Q2903</f>
        <v>0</v>
      </c>
    </row>
    <row r="2904" spans="2:21" ht="14.4" customHeight="1" x14ac:dyDescent="0.4">
      <c r="B2904" s="30">
        <f t="shared" si="275"/>
        <v>2903</v>
      </c>
      <c r="C2904" s="2" t="s">
        <v>3</v>
      </c>
      <c r="D2904" s="2" t="s">
        <v>1422</v>
      </c>
      <c r="E2904" s="2">
        <v>894</v>
      </c>
      <c r="F2904" s="2" t="s">
        <v>1422</v>
      </c>
      <c r="G2904" s="2">
        <v>3263</v>
      </c>
      <c r="H2904" s="2">
        <v>15</v>
      </c>
      <c r="I2904" s="2" t="s">
        <v>364</v>
      </c>
      <c r="J2904" s="31">
        <v>43518</v>
      </c>
      <c r="K2904" s="31">
        <v>44347</v>
      </c>
      <c r="L2904" s="31">
        <v>44926</v>
      </c>
      <c r="M2904" s="2">
        <f t="shared" si="270"/>
        <v>580</v>
      </c>
      <c r="N2904" s="2">
        <f>IFERROR(VLOOKUP($G2904,'Breakdown Log'!$B$3:$E$940,2,FALSE),0)</f>
        <v>0</v>
      </c>
      <c r="O2904" s="2">
        <f>IFERROR(VLOOKUP($G2904,'Breakdown Log'!$B$3:$E$940,3,FALSE),0)</f>
        <v>0</v>
      </c>
      <c r="P2904" s="2">
        <f t="shared" si="271"/>
        <v>215</v>
      </c>
      <c r="Q2904" s="2">
        <f t="shared" si="272"/>
        <v>365</v>
      </c>
      <c r="R2904" s="38">
        <f t="shared" si="273"/>
        <v>1.6610958904109587</v>
      </c>
      <c r="S2904" s="76">
        <f t="shared" si="274"/>
        <v>2.82</v>
      </c>
      <c r="T2904" s="38">
        <f>2.82/365*N2904+'Breakdown Log'!$H$28*P2904</f>
        <v>0</v>
      </c>
      <c r="U2904" s="78">
        <f>2.82/365*O2904+'Breakdown Log'!$H$28*Q2904</f>
        <v>0</v>
      </c>
    </row>
    <row r="2905" spans="2:21" ht="14.4" customHeight="1" x14ac:dyDescent="0.4">
      <c r="B2905" s="30">
        <f t="shared" si="275"/>
        <v>2904</v>
      </c>
      <c r="C2905" s="2" t="s">
        <v>3</v>
      </c>
      <c r="D2905" s="2" t="s">
        <v>1422</v>
      </c>
      <c r="E2905" s="2">
        <v>894</v>
      </c>
      <c r="F2905" s="2" t="s">
        <v>1422</v>
      </c>
      <c r="G2905" s="2">
        <v>3264</v>
      </c>
      <c r="H2905" s="2">
        <v>16</v>
      </c>
      <c r="I2905" s="2" t="s">
        <v>2390</v>
      </c>
      <c r="J2905" s="31">
        <v>43518</v>
      </c>
      <c r="K2905" s="31">
        <v>44347</v>
      </c>
      <c r="L2905" s="31">
        <v>44926</v>
      </c>
      <c r="M2905" s="2">
        <f t="shared" si="270"/>
        <v>580</v>
      </c>
      <c r="N2905" s="2">
        <f>IFERROR(VLOOKUP($G2905,'Breakdown Log'!$B$3:$E$940,2,FALSE),0)</f>
        <v>0</v>
      </c>
      <c r="O2905" s="2">
        <f>IFERROR(VLOOKUP($G2905,'Breakdown Log'!$B$3:$E$940,3,FALSE),0)</f>
        <v>0</v>
      </c>
      <c r="P2905" s="2">
        <f t="shared" si="271"/>
        <v>215</v>
      </c>
      <c r="Q2905" s="2">
        <f t="shared" si="272"/>
        <v>365</v>
      </c>
      <c r="R2905" s="38">
        <f t="shared" si="273"/>
        <v>1.6610958904109587</v>
      </c>
      <c r="S2905" s="76">
        <f t="shared" si="274"/>
        <v>2.82</v>
      </c>
      <c r="T2905" s="38">
        <f>2.82/365*N2905+'Breakdown Log'!$H$28*P2905</f>
        <v>0</v>
      </c>
      <c r="U2905" s="78">
        <f>2.82/365*O2905+'Breakdown Log'!$H$28*Q2905</f>
        <v>0</v>
      </c>
    </row>
    <row r="2906" spans="2:21" ht="14.4" customHeight="1" x14ac:dyDescent="0.4">
      <c r="B2906" s="30">
        <f t="shared" si="275"/>
        <v>2905</v>
      </c>
      <c r="C2906" s="2" t="s">
        <v>3</v>
      </c>
      <c r="D2906" s="2" t="s">
        <v>1422</v>
      </c>
      <c r="E2906" s="2">
        <v>894</v>
      </c>
      <c r="F2906" s="2" t="s">
        <v>1422</v>
      </c>
      <c r="G2906" s="2">
        <v>3265</v>
      </c>
      <c r="H2906" s="2">
        <v>17</v>
      </c>
      <c r="I2906" s="2" t="s">
        <v>2391</v>
      </c>
      <c r="J2906" s="31">
        <v>43517</v>
      </c>
      <c r="K2906" s="31">
        <v>44347</v>
      </c>
      <c r="L2906" s="31">
        <v>44926</v>
      </c>
      <c r="M2906" s="2">
        <f t="shared" si="270"/>
        <v>580</v>
      </c>
      <c r="N2906" s="2">
        <f>IFERROR(VLOOKUP($G2906,'Breakdown Log'!$B$3:$E$940,2,FALSE),0)</f>
        <v>0</v>
      </c>
      <c r="O2906" s="2">
        <f>IFERROR(VLOOKUP($G2906,'Breakdown Log'!$B$3:$E$940,3,FALSE),0)</f>
        <v>0</v>
      </c>
      <c r="P2906" s="2">
        <f t="shared" si="271"/>
        <v>215</v>
      </c>
      <c r="Q2906" s="2">
        <f t="shared" si="272"/>
        <v>365</v>
      </c>
      <c r="R2906" s="38">
        <f t="shared" si="273"/>
        <v>1.6610958904109587</v>
      </c>
      <c r="S2906" s="76">
        <f t="shared" si="274"/>
        <v>2.82</v>
      </c>
      <c r="T2906" s="38">
        <f>2.82/365*N2906+'Breakdown Log'!$H$28*P2906</f>
        <v>0</v>
      </c>
      <c r="U2906" s="78">
        <f>2.82/365*O2906+'Breakdown Log'!$H$28*Q2906</f>
        <v>0</v>
      </c>
    </row>
    <row r="2907" spans="2:21" ht="14.4" customHeight="1" x14ac:dyDescent="0.4">
      <c r="B2907" s="30">
        <f t="shared" si="275"/>
        <v>2906</v>
      </c>
      <c r="C2907" s="2" t="s">
        <v>3</v>
      </c>
      <c r="D2907" s="2" t="s">
        <v>1422</v>
      </c>
      <c r="E2907" s="2">
        <v>894</v>
      </c>
      <c r="F2907" s="2" t="s">
        <v>1422</v>
      </c>
      <c r="G2907" s="2">
        <v>3266</v>
      </c>
      <c r="H2907" s="2">
        <v>18</v>
      </c>
      <c r="I2907" s="2" t="s">
        <v>1046</v>
      </c>
      <c r="J2907" s="31">
        <v>43683</v>
      </c>
      <c r="K2907" s="31">
        <v>44347</v>
      </c>
      <c r="L2907" s="31">
        <v>44926</v>
      </c>
      <c r="M2907" s="2">
        <f t="shared" si="270"/>
        <v>580</v>
      </c>
      <c r="N2907" s="2">
        <f>IFERROR(VLOOKUP($G2907,'Breakdown Log'!$B$3:$E$940,2,FALSE),0)</f>
        <v>0</v>
      </c>
      <c r="O2907" s="2">
        <f>IFERROR(VLOOKUP($G2907,'Breakdown Log'!$B$3:$E$940,3,FALSE),0)</f>
        <v>0</v>
      </c>
      <c r="P2907" s="2">
        <f t="shared" si="271"/>
        <v>215</v>
      </c>
      <c r="Q2907" s="2">
        <f t="shared" si="272"/>
        <v>365</v>
      </c>
      <c r="R2907" s="38">
        <f t="shared" si="273"/>
        <v>1.6610958904109587</v>
      </c>
      <c r="S2907" s="76">
        <f t="shared" si="274"/>
        <v>2.82</v>
      </c>
      <c r="T2907" s="38">
        <f>2.82/365*N2907+'Breakdown Log'!$H$28*P2907</f>
        <v>0</v>
      </c>
      <c r="U2907" s="78">
        <f>2.82/365*O2907+'Breakdown Log'!$H$28*Q2907</f>
        <v>0</v>
      </c>
    </row>
    <row r="2908" spans="2:21" ht="14.4" customHeight="1" x14ac:dyDescent="0.4">
      <c r="B2908" s="30">
        <f t="shared" si="275"/>
        <v>2907</v>
      </c>
      <c r="C2908" s="2" t="s">
        <v>3</v>
      </c>
      <c r="D2908" s="2" t="s">
        <v>1422</v>
      </c>
      <c r="E2908" s="2">
        <v>894</v>
      </c>
      <c r="F2908" s="2" t="s">
        <v>1422</v>
      </c>
      <c r="G2908" s="2">
        <v>3267</v>
      </c>
      <c r="H2908" s="2">
        <v>19</v>
      </c>
      <c r="I2908" s="2" t="s">
        <v>2976</v>
      </c>
      <c r="J2908" s="31">
        <v>43683</v>
      </c>
      <c r="K2908" s="31">
        <v>44347</v>
      </c>
      <c r="L2908" s="31">
        <v>44926</v>
      </c>
      <c r="M2908" s="2">
        <f t="shared" si="270"/>
        <v>580</v>
      </c>
      <c r="N2908" s="2">
        <f>IFERROR(VLOOKUP($G2908,'Breakdown Log'!$B$3:$E$940,2,FALSE),0)</f>
        <v>0</v>
      </c>
      <c r="O2908" s="2">
        <f>IFERROR(VLOOKUP($G2908,'Breakdown Log'!$B$3:$E$940,3,FALSE),0)</f>
        <v>0</v>
      </c>
      <c r="P2908" s="2">
        <f t="shared" si="271"/>
        <v>215</v>
      </c>
      <c r="Q2908" s="2">
        <f t="shared" si="272"/>
        <v>365</v>
      </c>
      <c r="R2908" s="38">
        <f t="shared" si="273"/>
        <v>1.6610958904109587</v>
      </c>
      <c r="S2908" s="76">
        <f t="shared" si="274"/>
        <v>2.82</v>
      </c>
      <c r="T2908" s="38">
        <f>2.82/365*N2908+'Breakdown Log'!$H$28*P2908</f>
        <v>0</v>
      </c>
      <c r="U2908" s="78">
        <f>2.82/365*O2908+'Breakdown Log'!$H$28*Q2908</f>
        <v>0</v>
      </c>
    </row>
    <row r="2909" spans="2:21" ht="14.4" customHeight="1" x14ac:dyDescent="0.4">
      <c r="B2909" s="30">
        <f t="shared" si="275"/>
        <v>2908</v>
      </c>
      <c r="C2909" s="2" t="s">
        <v>3</v>
      </c>
      <c r="D2909" s="2" t="s">
        <v>1422</v>
      </c>
      <c r="E2909" s="2">
        <v>894</v>
      </c>
      <c r="F2909" s="2" t="s">
        <v>1422</v>
      </c>
      <c r="G2909" s="2">
        <v>3268</v>
      </c>
      <c r="H2909" s="2">
        <v>20</v>
      </c>
      <c r="I2909" s="2" t="s">
        <v>2977</v>
      </c>
      <c r="J2909" s="31">
        <v>43683</v>
      </c>
      <c r="K2909" s="31">
        <v>44347</v>
      </c>
      <c r="L2909" s="31">
        <v>44926</v>
      </c>
      <c r="M2909" s="2">
        <f t="shared" si="270"/>
        <v>580</v>
      </c>
      <c r="N2909" s="2">
        <f>IFERROR(VLOOKUP($G2909,'Breakdown Log'!$B$3:$E$940,2,FALSE),0)</f>
        <v>0</v>
      </c>
      <c r="O2909" s="2">
        <f>IFERROR(VLOOKUP($G2909,'Breakdown Log'!$B$3:$E$940,3,FALSE),0)</f>
        <v>0</v>
      </c>
      <c r="P2909" s="2">
        <f t="shared" si="271"/>
        <v>215</v>
      </c>
      <c r="Q2909" s="2">
        <f t="shared" si="272"/>
        <v>365</v>
      </c>
      <c r="R2909" s="38">
        <f t="shared" si="273"/>
        <v>1.6610958904109587</v>
      </c>
      <c r="S2909" s="76">
        <f t="shared" si="274"/>
        <v>2.82</v>
      </c>
      <c r="T2909" s="38">
        <f>2.82/365*N2909+'Breakdown Log'!$H$28*P2909</f>
        <v>0</v>
      </c>
      <c r="U2909" s="78">
        <f>2.82/365*O2909+'Breakdown Log'!$H$28*Q2909</f>
        <v>0</v>
      </c>
    </row>
    <row r="2910" spans="2:21" ht="14.4" customHeight="1" x14ac:dyDescent="0.4">
      <c r="B2910" s="30">
        <f t="shared" si="275"/>
        <v>2909</v>
      </c>
      <c r="C2910" s="2" t="s">
        <v>462</v>
      </c>
      <c r="D2910" s="2" t="s">
        <v>2142</v>
      </c>
      <c r="E2910" s="2">
        <v>1169</v>
      </c>
      <c r="F2910" s="2" t="s">
        <v>2143</v>
      </c>
      <c r="G2910" s="2">
        <v>3269</v>
      </c>
      <c r="H2910" s="2">
        <v>1</v>
      </c>
      <c r="I2910" s="2" t="s">
        <v>2700</v>
      </c>
      <c r="J2910" s="31">
        <v>43452</v>
      </c>
      <c r="K2910" s="31">
        <v>44347</v>
      </c>
      <c r="L2910" s="31">
        <v>44926</v>
      </c>
      <c r="M2910" s="2">
        <f t="shared" si="270"/>
        <v>580</v>
      </c>
      <c r="N2910" s="2">
        <f>IFERROR(VLOOKUP($G2910,'Breakdown Log'!$B$3:$E$940,2,FALSE),0)</f>
        <v>127</v>
      </c>
      <c r="O2910" s="2">
        <f>IFERROR(VLOOKUP($G2910,'Breakdown Log'!$B$3:$E$940,3,FALSE),0)</f>
        <v>0</v>
      </c>
      <c r="P2910" s="2">
        <f t="shared" si="271"/>
        <v>88</v>
      </c>
      <c r="Q2910" s="2">
        <f t="shared" si="272"/>
        <v>365</v>
      </c>
      <c r="R2910" s="38">
        <f t="shared" si="273"/>
        <v>1.6610958904109587</v>
      </c>
      <c r="S2910" s="76">
        <f t="shared" si="274"/>
        <v>2.82</v>
      </c>
      <c r="T2910" s="38">
        <f>2.82/365*N2910+'Breakdown Log'!$H$28*P2910</f>
        <v>0.98120547945205472</v>
      </c>
      <c r="U2910" s="78">
        <f>2.82/365*O2910+'Breakdown Log'!$H$28*Q2910</f>
        <v>0</v>
      </c>
    </row>
    <row r="2911" spans="2:21" ht="14.4" customHeight="1" x14ac:dyDescent="0.4">
      <c r="B2911" s="30">
        <f t="shared" si="275"/>
        <v>2910</v>
      </c>
      <c r="C2911" s="2" t="s">
        <v>462</v>
      </c>
      <c r="D2911" s="2" t="s">
        <v>2142</v>
      </c>
      <c r="E2911" s="2">
        <v>1169</v>
      </c>
      <c r="F2911" s="2" t="s">
        <v>2143</v>
      </c>
      <c r="G2911" s="2">
        <v>3270</v>
      </c>
      <c r="H2911" s="2">
        <v>2</v>
      </c>
      <c r="I2911" s="2" t="s">
        <v>2701</v>
      </c>
      <c r="J2911" s="31">
        <v>43452</v>
      </c>
      <c r="K2911" s="31">
        <v>44347</v>
      </c>
      <c r="L2911" s="31">
        <v>44926</v>
      </c>
      <c r="M2911" s="2">
        <f t="shared" si="270"/>
        <v>580</v>
      </c>
      <c r="N2911" s="2">
        <f>IFERROR(VLOOKUP($G2911,'Breakdown Log'!$B$3:$E$940,2,FALSE),0)</f>
        <v>112</v>
      </c>
      <c r="O2911" s="2">
        <f>IFERROR(VLOOKUP($G2911,'Breakdown Log'!$B$3:$E$940,3,FALSE),0)</f>
        <v>0</v>
      </c>
      <c r="P2911" s="2">
        <f t="shared" si="271"/>
        <v>103</v>
      </c>
      <c r="Q2911" s="2">
        <f t="shared" si="272"/>
        <v>365</v>
      </c>
      <c r="R2911" s="38">
        <f t="shared" si="273"/>
        <v>1.6610958904109587</v>
      </c>
      <c r="S2911" s="76">
        <f t="shared" si="274"/>
        <v>2.82</v>
      </c>
      <c r="T2911" s="38">
        <f>2.82/365*N2911+'Breakdown Log'!$H$28*P2911</f>
        <v>0.86531506849315054</v>
      </c>
      <c r="U2911" s="78">
        <f>2.82/365*O2911+'Breakdown Log'!$H$28*Q2911</f>
        <v>0</v>
      </c>
    </row>
    <row r="2912" spans="2:21" ht="14.4" customHeight="1" x14ac:dyDescent="0.4">
      <c r="B2912" s="30">
        <f t="shared" si="275"/>
        <v>2911</v>
      </c>
      <c r="C2912" s="2" t="s">
        <v>462</v>
      </c>
      <c r="D2912" s="2" t="s">
        <v>2142</v>
      </c>
      <c r="E2912" s="2">
        <v>1169</v>
      </c>
      <c r="F2912" s="2" t="s">
        <v>2143</v>
      </c>
      <c r="G2912" s="2">
        <v>3271</v>
      </c>
      <c r="H2912" s="2">
        <v>3</v>
      </c>
      <c r="I2912" s="2" t="s">
        <v>2392</v>
      </c>
      <c r="J2912" s="31">
        <v>43452</v>
      </c>
      <c r="K2912" s="31">
        <v>44347</v>
      </c>
      <c r="L2912" s="31">
        <v>44926</v>
      </c>
      <c r="M2912" s="2">
        <f t="shared" si="270"/>
        <v>580</v>
      </c>
      <c r="N2912" s="2">
        <f>IFERROR(VLOOKUP($G2912,'Breakdown Log'!$B$3:$E$940,2,FALSE),0)</f>
        <v>110</v>
      </c>
      <c r="O2912" s="2">
        <f>IFERROR(VLOOKUP($G2912,'Breakdown Log'!$B$3:$E$940,3,FALSE),0)</f>
        <v>3</v>
      </c>
      <c r="P2912" s="2">
        <f t="shared" si="271"/>
        <v>105</v>
      </c>
      <c r="Q2912" s="2">
        <f t="shared" si="272"/>
        <v>362</v>
      </c>
      <c r="R2912" s="38">
        <f t="shared" si="273"/>
        <v>1.6610958904109587</v>
      </c>
      <c r="S2912" s="76">
        <f t="shared" si="274"/>
        <v>2.82</v>
      </c>
      <c r="T2912" s="38">
        <f>2.82/365*N2912+'Breakdown Log'!$H$28*P2912</f>
        <v>0.84986301369863004</v>
      </c>
      <c r="U2912" s="78">
        <f>2.82/365*O2912+'Breakdown Log'!$H$28*Q2912</f>
        <v>2.317808219178082E-2</v>
      </c>
    </row>
    <row r="2913" spans="2:21" ht="14.4" customHeight="1" x14ac:dyDescent="0.4">
      <c r="B2913" s="30">
        <f t="shared" si="275"/>
        <v>2912</v>
      </c>
      <c r="C2913" s="2" t="s">
        <v>462</v>
      </c>
      <c r="D2913" s="2" t="s">
        <v>2142</v>
      </c>
      <c r="E2913" s="2">
        <v>1169</v>
      </c>
      <c r="F2913" s="2" t="s">
        <v>2143</v>
      </c>
      <c r="G2913" s="2">
        <v>3272</v>
      </c>
      <c r="H2913" s="2">
        <v>4</v>
      </c>
      <c r="I2913" s="2" t="s">
        <v>2393</v>
      </c>
      <c r="J2913" s="31">
        <v>43452</v>
      </c>
      <c r="K2913" s="31">
        <v>44347</v>
      </c>
      <c r="L2913" s="31">
        <v>44926</v>
      </c>
      <c r="M2913" s="2">
        <f t="shared" si="270"/>
        <v>580</v>
      </c>
      <c r="N2913" s="2">
        <f>IFERROR(VLOOKUP($G2913,'Breakdown Log'!$B$3:$E$940,2,FALSE),0)</f>
        <v>0</v>
      </c>
      <c r="O2913" s="2">
        <f>IFERROR(VLOOKUP($G2913,'Breakdown Log'!$B$3:$E$940,3,FALSE),0)</f>
        <v>0</v>
      </c>
      <c r="P2913" s="2">
        <f t="shared" si="271"/>
        <v>215</v>
      </c>
      <c r="Q2913" s="2">
        <f t="shared" si="272"/>
        <v>365</v>
      </c>
      <c r="R2913" s="38">
        <f t="shared" si="273"/>
        <v>1.6610958904109587</v>
      </c>
      <c r="S2913" s="76">
        <f t="shared" si="274"/>
        <v>2.82</v>
      </c>
      <c r="T2913" s="38">
        <f>2.82/365*N2913+'Breakdown Log'!$H$28*P2913</f>
        <v>0</v>
      </c>
      <c r="U2913" s="78">
        <f>2.82/365*O2913+'Breakdown Log'!$H$28*Q2913</f>
        <v>0</v>
      </c>
    </row>
    <row r="2914" spans="2:21" ht="14.4" customHeight="1" x14ac:dyDescent="0.4">
      <c r="B2914" s="30">
        <f t="shared" si="275"/>
        <v>2913</v>
      </c>
      <c r="C2914" s="2" t="s">
        <v>462</v>
      </c>
      <c r="D2914" s="2" t="s">
        <v>2142</v>
      </c>
      <c r="E2914" s="2">
        <v>1169</v>
      </c>
      <c r="F2914" s="2" t="s">
        <v>2143</v>
      </c>
      <c r="G2914" s="2">
        <v>3273</v>
      </c>
      <c r="H2914" s="2">
        <v>5</v>
      </c>
      <c r="I2914" s="2" t="s">
        <v>2394</v>
      </c>
      <c r="J2914" s="31">
        <v>43452</v>
      </c>
      <c r="K2914" s="31">
        <v>44347</v>
      </c>
      <c r="L2914" s="31">
        <v>44926</v>
      </c>
      <c r="M2914" s="2">
        <f t="shared" si="270"/>
        <v>580</v>
      </c>
      <c r="N2914" s="2">
        <f>IFERROR(VLOOKUP($G2914,'Breakdown Log'!$B$3:$E$940,2,FALSE),0)</f>
        <v>127</v>
      </c>
      <c r="O2914" s="2">
        <f>IFERROR(VLOOKUP($G2914,'Breakdown Log'!$B$3:$E$940,3,FALSE),0)</f>
        <v>0</v>
      </c>
      <c r="P2914" s="2">
        <f t="shared" si="271"/>
        <v>88</v>
      </c>
      <c r="Q2914" s="2">
        <f t="shared" si="272"/>
        <v>365</v>
      </c>
      <c r="R2914" s="38">
        <f t="shared" si="273"/>
        <v>1.6610958904109587</v>
      </c>
      <c r="S2914" s="76">
        <f t="shared" si="274"/>
        <v>2.82</v>
      </c>
      <c r="T2914" s="38">
        <f>2.82/365*N2914+'Breakdown Log'!$H$28*P2914</f>
        <v>0.98120547945205472</v>
      </c>
      <c r="U2914" s="78">
        <f>2.82/365*O2914+'Breakdown Log'!$H$28*Q2914</f>
        <v>0</v>
      </c>
    </row>
    <row r="2915" spans="2:21" ht="14.4" customHeight="1" x14ac:dyDescent="0.4">
      <c r="B2915" s="30">
        <f t="shared" si="275"/>
        <v>2914</v>
      </c>
      <c r="C2915" s="2" t="s">
        <v>462</v>
      </c>
      <c r="D2915" s="2" t="s">
        <v>2142</v>
      </c>
      <c r="E2915" s="2">
        <v>1169</v>
      </c>
      <c r="F2915" s="2" t="s">
        <v>2143</v>
      </c>
      <c r="G2915" s="2">
        <v>3274</v>
      </c>
      <c r="H2915" s="2">
        <v>6</v>
      </c>
      <c r="I2915" s="2" t="s">
        <v>2395</v>
      </c>
      <c r="J2915" s="31">
        <v>43452</v>
      </c>
      <c r="K2915" s="31">
        <v>44347</v>
      </c>
      <c r="L2915" s="31">
        <v>44926</v>
      </c>
      <c r="M2915" s="2">
        <f t="shared" si="270"/>
        <v>580</v>
      </c>
      <c r="N2915" s="2">
        <f>IFERROR(VLOOKUP($G2915,'Breakdown Log'!$B$3:$E$940,2,FALSE),0)</f>
        <v>0</v>
      </c>
      <c r="O2915" s="2">
        <f>IFERROR(VLOOKUP($G2915,'Breakdown Log'!$B$3:$E$940,3,FALSE),0)</f>
        <v>0</v>
      </c>
      <c r="P2915" s="2">
        <f t="shared" si="271"/>
        <v>215</v>
      </c>
      <c r="Q2915" s="2">
        <f t="shared" si="272"/>
        <v>365</v>
      </c>
      <c r="R2915" s="38">
        <f t="shared" si="273"/>
        <v>1.6610958904109587</v>
      </c>
      <c r="S2915" s="76">
        <f t="shared" si="274"/>
        <v>2.82</v>
      </c>
      <c r="T2915" s="38">
        <f>2.82/365*N2915+'Breakdown Log'!$H$28*P2915</f>
        <v>0</v>
      </c>
      <c r="U2915" s="78">
        <f>2.82/365*O2915+'Breakdown Log'!$H$28*Q2915</f>
        <v>0</v>
      </c>
    </row>
    <row r="2916" spans="2:21" ht="14.4" customHeight="1" x14ac:dyDescent="0.4">
      <c r="B2916" s="30">
        <f t="shared" si="275"/>
        <v>2915</v>
      </c>
      <c r="C2916" s="2" t="s">
        <v>462</v>
      </c>
      <c r="D2916" s="2" t="s">
        <v>2142</v>
      </c>
      <c r="E2916" s="2">
        <v>1169</v>
      </c>
      <c r="F2916" s="2" t="s">
        <v>2143</v>
      </c>
      <c r="G2916" s="2">
        <v>3275</v>
      </c>
      <c r="H2916" s="2">
        <v>7</v>
      </c>
      <c r="I2916" s="2" t="s">
        <v>2702</v>
      </c>
      <c r="J2916" s="31">
        <v>43452</v>
      </c>
      <c r="K2916" s="31">
        <v>44347</v>
      </c>
      <c r="L2916" s="31">
        <v>44926</v>
      </c>
      <c r="M2916" s="2">
        <f t="shared" si="270"/>
        <v>580</v>
      </c>
      <c r="N2916" s="2">
        <f>IFERROR(VLOOKUP($G2916,'Breakdown Log'!$B$3:$E$940,2,FALSE),0)</f>
        <v>0</v>
      </c>
      <c r="O2916" s="2">
        <f>IFERROR(VLOOKUP($G2916,'Breakdown Log'!$B$3:$E$940,3,FALSE),0)</f>
        <v>3</v>
      </c>
      <c r="P2916" s="2">
        <f t="shared" si="271"/>
        <v>215</v>
      </c>
      <c r="Q2916" s="2">
        <f t="shared" si="272"/>
        <v>362</v>
      </c>
      <c r="R2916" s="38">
        <f t="shared" si="273"/>
        <v>1.6610958904109587</v>
      </c>
      <c r="S2916" s="76">
        <f t="shared" si="274"/>
        <v>2.82</v>
      </c>
      <c r="T2916" s="38">
        <f>2.82/365*N2916+'Breakdown Log'!$H$28*P2916</f>
        <v>0</v>
      </c>
      <c r="U2916" s="78">
        <f>2.82/365*O2916+'Breakdown Log'!$H$28*Q2916</f>
        <v>2.317808219178082E-2</v>
      </c>
    </row>
    <row r="2917" spans="2:21" ht="14.4" customHeight="1" x14ac:dyDescent="0.4">
      <c r="B2917" s="30">
        <f t="shared" si="275"/>
        <v>2916</v>
      </c>
      <c r="C2917" s="2" t="s">
        <v>462</v>
      </c>
      <c r="D2917" s="2" t="s">
        <v>2142</v>
      </c>
      <c r="E2917" s="2">
        <v>1169</v>
      </c>
      <c r="F2917" s="2" t="s">
        <v>2143</v>
      </c>
      <c r="G2917" s="2">
        <v>3276</v>
      </c>
      <c r="H2917" s="2">
        <v>8</v>
      </c>
      <c r="I2917" s="2" t="s">
        <v>2703</v>
      </c>
      <c r="J2917" s="31">
        <v>43452</v>
      </c>
      <c r="K2917" s="31">
        <v>44347</v>
      </c>
      <c r="L2917" s="31">
        <v>44926</v>
      </c>
      <c r="M2917" s="2">
        <f t="shared" si="270"/>
        <v>580</v>
      </c>
      <c r="N2917" s="2">
        <f>IFERROR(VLOOKUP($G2917,'Breakdown Log'!$B$3:$E$940,2,FALSE),0)</f>
        <v>0</v>
      </c>
      <c r="O2917" s="2">
        <f>IFERROR(VLOOKUP($G2917,'Breakdown Log'!$B$3:$E$940,3,FALSE),0)</f>
        <v>0</v>
      </c>
      <c r="P2917" s="2">
        <f t="shared" si="271"/>
        <v>215</v>
      </c>
      <c r="Q2917" s="2">
        <f t="shared" si="272"/>
        <v>365</v>
      </c>
      <c r="R2917" s="38">
        <f t="shared" si="273"/>
        <v>1.6610958904109587</v>
      </c>
      <c r="S2917" s="76">
        <f t="shared" si="274"/>
        <v>2.82</v>
      </c>
      <c r="T2917" s="38">
        <f>2.82/365*N2917+'Breakdown Log'!$H$28*P2917</f>
        <v>0</v>
      </c>
      <c r="U2917" s="78">
        <f>2.82/365*O2917+'Breakdown Log'!$H$28*Q2917</f>
        <v>0</v>
      </c>
    </row>
    <row r="2918" spans="2:21" ht="14.4" customHeight="1" x14ac:dyDescent="0.4">
      <c r="B2918" s="30">
        <f t="shared" si="275"/>
        <v>2917</v>
      </c>
      <c r="C2918" s="2" t="s">
        <v>462</v>
      </c>
      <c r="D2918" s="2" t="s">
        <v>2142</v>
      </c>
      <c r="E2918" s="2">
        <v>1169</v>
      </c>
      <c r="F2918" s="2" t="s">
        <v>2143</v>
      </c>
      <c r="G2918" s="2">
        <v>3277</v>
      </c>
      <c r="H2918" s="2">
        <v>9</v>
      </c>
      <c r="I2918" s="2" t="s">
        <v>2704</v>
      </c>
      <c r="J2918" s="31">
        <v>43452</v>
      </c>
      <c r="K2918" s="31">
        <v>44347</v>
      </c>
      <c r="L2918" s="31">
        <v>44926</v>
      </c>
      <c r="M2918" s="2">
        <f t="shared" si="270"/>
        <v>580</v>
      </c>
      <c r="N2918" s="2">
        <f>IFERROR(VLOOKUP($G2918,'Breakdown Log'!$B$3:$E$940,2,FALSE),0)</f>
        <v>127</v>
      </c>
      <c r="O2918" s="2">
        <f>IFERROR(VLOOKUP($G2918,'Breakdown Log'!$B$3:$E$940,3,FALSE),0)</f>
        <v>0</v>
      </c>
      <c r="P2918" s="2">
        <f t="shared" si="271"/>
        <v>88</v>
      </c>
      <c r="Q2918" s="2">
        <f t="shared" si="272"/>
        <v>365</v>
      </c>
      <c r="R2918" s="38">
        <f t="shared" si="273"/>
        <v>1.6610958904109587</v>
      </c>
      <c r="S2918" s="76">
        <f t="shared" si="274"/>
        <v>2.82</v>
      </c>
      <c r="T2918" s="38">
        <f>2.82/365*N2918+'Breakdown Log'!$H$28*P2918</f>
        <v>0.98120547945205472</v>
      </c>
      <c r="U2918" s="78">
        <f>2.82/365*O2918+'Breakdown Log'!$H$28*Q2918</f>
        <v>0</v>
      </c>
    </row>
    <row r="2919" spans="2:21" ht="14.4" customHeight="1" x14ac:dyDescent="0.4">
      <c r="B2919" s="30">
        <f t="shared" si="275"/>
        <v>2918</v>
      </c>
      <c r="C2919" s="2" t="s">
        <v>462</v>
      </c>
      <c r="D2919" s="2" t="s">
        <v>2142</v>
      </c>
      <c r="E2919" s="2">
        <v>1169</v>
      </c>
      <c r="F2919" s="2" t="s">
        <v>2143</v>
      </c>
      <c r="G2919" s="2">
        <v>3278</v>
      </c>
      <c r="H2919" s="2">
        <v>10</v>
      </c>
      <c r="I2919" s="2" t="s">
        <v>2705</v>
      </c>
      <c r="J2919" s="31">
        <v>43452</v>
      </c>
      <c r="K2919" s="31">
        <v>44347</v>
      </c>
      <c r="L2919" s="31">
        <v>44926</v>
      </c>
      <c r="M2919" s="2">
        <f t="shared" si="270"/>
        <v>580</v>
      </c>
      <c r="N2919" s="2">
        <f>IFERROR(VLOOKUP($G2919,'Breakdown Log'!$B$3:$E$940,2,FALSE),0)</f>
        <v>0</v>
      </c>
      <c r="O2919" s="2">
        <f>IFERROR(VLOOKUP($G2919,'Breakdown Log'!$B$3:$E$940,3,FALSE),0)</f>
        <v>0</v>
      </c>
      <c r="P2919" s="2">
        <f t="shared" si="271"/>
        <v>215</v>
      </c>
      <c r="Q2919" s="2">
        <f t="shared" si="272"/>
        <v>365</v>
      </c>
      <c r="R2919" s="38">
        <f t="shared" si="273"/>
        <v>1.6610958904109587</v>
      </c>
      <c r="S2919" s="76">
        <f t="shared" si="274"/>
        <v>2.82</v>
      </c>
      <c r="T2919" s="38">
        <f>2.82/365*N2919+'Breakdown Log'!$H$28*P2919</f>
        <v>0</v>
      </c>
      <c r="U2919" s="78">
        <f>2.82/365*O2919+'Breakdown Log'!$H$28*Q2919</f>
        <v>0</v>
      </c>
    </row>
    <row r="2920" spans="2:21" ht="14.4" customHeight="1" x14ac:dyDescent="0.4">
      <c r="B2920" s="30">
        <f t="shared" si="275"/>
        <v>2919</v>
      </c>
      <c r="C2920" s="2" t="s">
        <v>462</v>
      </c>
      <c r="D2920" s="2" t="s">
        <v>2142</v>
      </c>
      <c r="E2920" s="2">
        <v>1169</v>
      </c>
      <c r="F2920" s="2" t="s">
        <v>2143</v>
      </c>
      <c r="G2920" s="2">
        <v>3279</v>
      </c>
      <c r="H2920" s="2">
        <v>11</v>
      </c>
      <c r="I2920" s="2" t="s">
        <v>2716</v>
      </c>
      <c r="J2920" s="31">
        <v>43495</v>
      </c>
      <c r="K2920" s="31">
        <v>44347</v>
      </c>
      <c r="L2920" s="31">
        <v>44926</v>
      </c>
      <c r="M2920" s="2">
        <f t="shared" si="270"/>
        <v>580</v>
      </c>
      <c r="N2920" s="2">
        <f>IFERROR(VLOOKUP($G2920,'Breakdown Log'!$B$3:$E$940,2,FALSE),0)</f>
        <v>0</v>
      </c>
      <c r="O2920" s="2">
        <f>IFERROR(VLOOKUP($G2920,'Breakdown Log'!$B$3:$E$940,3,FALSE),0)</f>
        <v>0</v>
      </c>
      <c r="P2920" s="2">
        <f t="shared" si="271"/>
        <v>215</v>
      </c>
      <c r="Q2920" s="2">
        <f t="shared" si="272"/>
        <v>365</v>
      </c>
      <c r="R2920" s="38">
        <f t="shared" si="273"/>
        <v>1.6610958904109587</v>
      </c>
      <c r="S2920" s="76">
        <f t="shared" si="274"/>
        <v>2.82</v>
      </c>
      <c r="T2920" s="38">
        <f>2.82/365*N2920+'Breakdown Log'!$H$28*P2920</f>
        <v>0</v>
      </c>
      <c r="U2920" s="78">
        <f>2.82/365*O2920+'Breakdown Log'!$H$28*Q2920</f>
        <v>0</v>
      </c>
    </row>
    <row r="2921" spans="2:21" ht="14.4" customHeight="1" x14ac:dyDescent="0.4">
      <c r="B2921" s="30">
        <f t="shared" si="275"/>
        <v>2920</v>
      </c>
      <c r="C2921" s="2" t="s">
        <v>462</v>
      </c>
      <c r="D2921" s="2" t="s">
        <v>2142</v>
      </c>
      <c r="E2921" s="2">
        <v>1169</v>
      </c>
      <c r="F2921" s="2" t="s">
        <v>2143</v>
      </c>
      <c r="G2921" s="2">
        <v>3280</v>
      </c>
      <c r="H2921" s="2">
        <v>12</v>
      </c>
      <c r="I2921" s="2" t="s">
        <v>2717</v>
      </c>
      <c r="J2921" s="31">
        <v>43495</v>
      </c>
      <c r="K2921" s="31">
        <v>44347</v>
      </c>
      <c r="L2921" s="31">
        <v>44926</v>
      </c>
      <c r="M2921" s="2">
        <f t="shared" si="270"/>
        <v>580</v>
      </c>
      <c r="N2921" s="2">
        <f>IFERROR(VLOOKUP($G2921,'Breakdown Log'!$B$3:$E$940,2,FALSE),0)</f>
        <v>0</v>
      </c>
      <c r="O2921" s="2">
        <f>IFERROR(VLOOKUP($G2921,'Breakdown Log'!$B$3:$E$940,3,FALSE),0)</f>
        <v>0</v>
      </c>
      <c r="P2921" s="2">
        <f t="shared" si="271"/>
        <v>215</v>
      </c>
      <c r="Q2921" s="2">
        <f t="shared" si="272"/>
        <v>365</v>
      </c>
      <c r="R2921" s="38">
        <f t="shared" si="273"/>
        <v>1.6610958904109587</v>
      </c>
      <c r="S2921" s="76">
        <f t="shared" si="274"/>
        <v>2.82</v>
      </c>
      <c r="T2921" s="38">
        <f>2.82/365*N2921+'Breakdown Log'!$H$28*P2921</f>
        <v>0</v>
      </c>
      <c r="U2921" s="78">
        <f>2.82/365*O2921+'Breakdown Log'!$H$28*Q2921</f>
        <v>0</v>
      </c>
    </row>
    <row r="2922" spans="2:21" ht="14.4" customHeight="1" x14ac:dyDescent="0.4">
      <c r="B2922" s="30">
        <f t="shared" si="275"/>
        <v>2921</v>
      </c>
      <c r="C2922" s="2" t="s">
        <v>462</v>
      </c>
      <c r="D2922" s="2" t="s">
        <v>2142</v>
      </c>
      <c r="E2922" s="2">
        <v>1169</v>
      </c>
      <c r="F2922" s="2" t="s">
        <v>2143</v>
      </c>
      <c r="G2922" s="2">
        <v>3281</v>
      </c>
      <c r="H2922" s="2">
        <v>13</v>
      </c>
      <c r="I2922" s="2" t="s">
        <v>2731</v>
      </c>
      <c r="J2922" s="31">
        <v>43535</v>
      </c>
      <c r="K2922" s="31">
        <v>44347</v>
      </c>
      <c r="L2922" s="31">
        <v>44926</v>
      </c>
      <c r="M2922" s="2">
        <f t="shared" si="270"/>
        <v>580</v>
      </c>
      <c r="N2922" s="2">
        <f>IFERROR(VLOOKUP($G2922,'Breakdown Log'!$B$3:$E$940,2,FALSE),0)</f>
        <v>0</v>
      </c>
      <c r="O2922" s="2">
        <f>IFERROR(VLOOKUP($G2922,'Breakdown Log'!$B$3:$E$940,3,FALSE),0)</f>
        <v>0</v>
      </c>
      <c r="P2922" s="2">
        <f t="shared" si="271"/>
        <v>215</v>
      </c>
      <c r="Q2922" s="2">
        <f t="shared" si="272"/>
        <v>365</v>
      </c>
      <c r="R2922" s="38">
        <f t="shared" si="273"/>
        <v>1.6610958904109587</v>
      </c>
      <c r="S2922" s="76">
        <f t="shared" si="274"/>
        <v>2.82</v>
      </c>
      <c r="T2922" s="38">
        <f>2.82/365*N2922+'Breakdown Log'!$H$28*P2922</f>
        <v>0</v>
      </c>
      <c r="U2922" s="78">
        <f>2.82/365*O2922+'Breakdown Log'!$H$28*Q2922</f>
        <v>0</v>
      </c>
    </row>
    <row r="2923" spans="2:21" ht="14.4" customHeight="1" x14ac:dyDescent="0.4">
      <c r="B2923" s="30">
        <f t="shared" si="275"/>
        <v>2922</v>
      </c>
      <c r="C2923" s="2" t="s">
        <v>462</v>
      </c>
      <c r="D2923" s="2" t="s">
        <v>2142</v>
      </c>
      <c r="E2923" s="2">
        <v>1169</v>
      </c>
      <c r="F2923" s="2" t="s">
        <v>2143</v>
      </c>
      <c r="G2923" s="2">
        <v>3282</v>
      </c>
      <c r="H2923" s="2">
        <v>14</v>
      </c>
      <c r="I2923" s="2" t="s">
        <v>2732</v>
      </c>
      <c r="J2923" s="31">
        <v>43535</v>
      </c>
      <c r="K2923" s="31">
        <v>44347</v>
      </c>
      <c r="L2923" s="31">
        <v>44926</v>
      </c>
      <c r="M2923" s="2">
        <f t="shared" si="270"/>
        <v>580</v>
      </c>
      <c r="N2923" s="2">
        <f>IFERROR(VLOOKUP($G2923,'Breakdown Log'!$B$3:$E$940,2,FALSE),0)</f>
        <v>0</v>
      </c>
      <c r="O2923" s="2">
        <f>IFERROR(VLOOKUP($G2923,'Breakdown Log'!$B$3:$E$940,3,FALSE),0)</f>
        <v>0</v>
      </c>
      <c r="P2923" s="2">
        <f t="shared" si="271"/>
        <v>215</v>
      </c>
      <c r="Q2923" s="2">
        <f t="shared" si="272"/>
        <v>365</v>
      </c>
      <c r="R2923" s="38">
        <f t="shared" si="273"/>
        <v>1.6610958904109587</v>
      </c>
      <c r="S2923" s="76">
        <f t="shared" si="274"/>
        <v>2.82</v>
      </c>
      <c r="T2923" s="38">
        <f>2.82/365*N2923+'Breakdown Log'!$H$28*P2923</f>
        <v>0</v>
      </c>
      <c r="U2923" s="78">
        <f>2.82/365*O2923+'Breakdown Log'!$H$28*Q2923</f>
        <v>0</v>
      </c>
    </row>
    <row r="2924" spans="2:21" ht="14.4" customHeight="1" x14ac:dyDescent="0.4">
      <c r="B2924" s="30">
        <f t="shared" si="275"/>
        <v>2923</v>
      </c>
      <c r="C2924" s="2" t="s">
        <v>462</v>
      </c>
      <c r="D2924" s="2" t="s">
        <v>2142</v>
      </c>
      <c r="E2924" s="2">
        <v>1169</v>
      </c>
      <c r="F2924" s="2" t="s">
        <v>2143</v>
      </c>
      <c r="G2924" s="2">
        <v>3283</v>
      </c>
      <c r="H2924" s="2">
        <v>15</v>
      </c>
      <c r="I2924" s="2" t="s">
        <v>2396</v>
      </c>
      <c r="J2924" s="31">
        <v>43535</v>
      </c>
      <c r="K2924" s="31">
        <v>44347</v>
      </c>
      <c r="L2924" s="31">
        <v>44926</v>
      </c>
      <c r="M2924" s="2">
        <f t="shared" si="270"/>
        <v>580</v>
      </c>
      <c r="N2924" s="2">
        <f>IFERROR(VLOOKUP($G2924,'Breakdown Log'!$B$3:$E$940,2,FALSE),0)</f>
        <v>127</v>
      </c>
      <c r="O2924" s="2">
        <f>IFERROR(VLOOKUP($G2924,'Breakdown Log'!$B$3:$E$940,3,FALSE),0)</f>
        <v>0</v>
      </c>
      <c r="P2924" s="2">
        <f t="shared" si="271"/>
        <v>88</v>
      </c>
      <c r="Q2924" s="2">
        <f t="shared" si="272"/>
        <v>365</v>
      </c>
      <c r="R2924" s="38">
        <f t="shared" si="273"/>
        <v>1.6610958904109587</v>
      </c>
      <c r="S2924" s="76">
        <f t="shared" si="274"/>
        <v>2.82</v>
      </c>
      <c r="T2924" s="38">
        <f>2.82/365*N2924+'Breakdown Log'!$H$28*P2924</f>
        <v>0.98120547945205472</v>
      </c>
      <c r="U2924" s="78">
        <f>2.82/365*O2924+'Breakdown Log'!$H$28*Q2924</f>
        <v>0</v>
      </c>
    </row>
    <row r="2925" spans="2:21" ht="14.4" customHeight="1" x14ac:dyDescent="0.4">
      <c r="B2925" s="30">
        <f t="shared" si="275"/>
        <v>2924</v>
      </c>
      <c r="C2925" s="2" t="s">
        <v>462</v>
      </c>
      <c r="D2925" s="2" t="s">
        <v>2142</v>
      </c>
      <c r="E2925" s="2">
        <v>1169</v>
      </c>
      <c r="F2925" s="2" t="s">
        <v>2143</v>
      </c>
      <c r="G2925" s="2">
        <v>3284</v>
      </c>
      <c r="H2925" s="2">
        <v>16</v>
      </c>
      <c r="I2925" s="2" t="s">
        <v>2718</v>
      </c>
      <c r="J2925" s="31">
        <v>43495</v>
      </c>
      <c r="K2925" s="31">
        <v>44347</v>
      </c>
      <c r="L2925" s="31">
        <v>44926</v>
      </c>
      <c r="M2925" s="2">
        <f t="shared" si="270"/>
        <v>580</v>
      </c>
      <c r="N2925" s="2">
        <f>IFERROR(VLOOKUP($G2925,'Breakdown Log'!$B$3:$E$940,2,FALSE),0)</f>
        <v>115</v>
      </c>
      <c r="O2925" s="2">
        <f>IFERROR(VLOOKUP($G2925,'Breakdown Log'!$B$3:$E$940,3,FALSE),0)</f>
        <v>0</v>
      </c>
      <c r="P2925" s="2">
        <f t="shared" si="271"/>
        <v>100</v>
      </c>
      <c r="Q2925" s="2">
        <f t="shared" si="272"/>
        <v>365</v>
      </c>
      <c r="R2925" s="38">
        <f t="shared" si="273"/>
        <v>1.6610958904109587</v>
      </c>
      <c r="S2925" s="76">
        <f t="shared" si="274"/>
        <v>2.82</v>
      </c>
      <c r="T2925" s="38">
        <f>2.82/365*N2925+'Breakdown Log'!$H$28*P2925</f>
        <v>0.8884931506849314</v>
      </c>
      <c r="U2925" s="78">
        <f>2.82/365*O2925+'Breakdown Log'!$H$28*Q2925</f>
        <v>0</v>
      </c>
    </row>
    <row r="2926" spans="2:21" ht="14.4" customHeight="1" x14ac:dyDescent="0.4">
      <c r="B2926" s="30">
        <f t="shared" si="275"/>
        <v>2925</v>
      </c>
      <c r="C2926" s="2" t="s">
        <v>462</v>
      </c>
      <c r="D2926" s="2" t="s">
        <v>2142</v>
      </c>
      <c r="E2926" s="2">
        <v>1169</v>
      </c>
      <c r="F2926" s="2" t="s">
        <v>2143</v>
      </c>
      <c r="G2926" s="2">
        <v>3285</v>
      </c>
      <c r="H2926" s="2">
        <v>17</v>
      </c>
      <c r="I2926" s="2" t="s">
        <v>1102</v>
      </c>
      <c r="J2926" s="31">
        <v>43535</v>
      </c>
      <c r="K2926" s="31">
        <v>44347</v>
      </c>
      <c r="L2926" s="31">
        <v>44926</v>
      </c>
      <c r="M2926" s="2">
        <f t="shared" si="270"/>
        <v>580</v>
      </c>
      <c r="N2926" s="2">
        <f>IFERROR(VLOOKUP($G2926,'Breakdown Log'!$B$3:$E$940,2,FALSE),0)</f>
        <v>0</v>
      </c>
      <c r="O2926" s="2">
        <f>IFERROR(VLOOKUP($G2926,'Breakdown Log'!$B$3:$E$940,3,FALSE),0)</f>
        <v>0</v>
      </c>
      <c r="P2926" s="2">
        <f t="shared" si="271"/>
        <v>215</v>
      </c>
      <c r="Q2926" s="2">
        <f t="shared" si="272"/>
        <v>365</v>
      </c>
      <c r="R2926" s="38">
        <f t="shared" si="273"/>
        <v>1.6610958904109587</v>
      </c>
      <c r="S2926" s="76">
        <f t="shared" si="274"/>
        <v>2.82</v>
      </c>
      <c r="T2926" s="38">
        <f>2.82/365*N2926+'Breakdown Log'!$H$28*P2926</f>
        <v>0</v>
      </c>
      <c r="U2926" s="78">
        <f>2.82/365*O2926+'Breakdown Log'!$H$28*Q2926</f>
        <v>0</v>
      </c>
    </row>
    <row r="2927" spans="2:21" ht="14.4" customHeight="1" x14ac:dyDescent="0.4">
      <c r="B2927" s="30">
        <f t="shared" si="275"/>
        <v>2926</v>
      </c>
      <c r="C2927" s="2" t="s">
        <v>462</v>
      </c>
      <c r="D2927" s="2" t="s">
        <v>2142</v>
      </c>
      <c r="E2927" s="2">
        <v>1169</v>
      </c>
      <c r="F2927" s="2" t="s">
        <v>2143</v>
      </c>
      <c r="G2927" s="2">
        <v>3286</v>
      </c>
      <c r="H2927" s="2">
        <v>18</v>
      </c>
      <c r="I2927" s="2" t="s">
        <v>2397</v>
      </c>
      <c r="J2927" s="31">
        <v>43535</v>
      </c>
      <c r="K2927" s="31">
        <v>44347</v>
      </c>
      <c r="L2927" s="31">
        <v>44926</v>
      </c>
      <c r="M2927" s="2">
        <f t="shared" si="270"/>
        <v>580</v>
      </c>
      <c r="N2927" s="2">
        <f>IFERROR(VLOOKUP($G2927,'Breakdown Log'!$B$3:$E$940,2,FALSE),0)</f>
        <v>0</v>
      </c>
      <c r="O2927" s="2">
        <f>IFERROR(VLOOKUP($G2927,'Breakdown Log'!$B$3:$E$940,3,FALSE),0)</f>
        <v>0</v>
      </c>
      <c r="P2927" s="2">
        <f t="shared" si="271"/>
        <v>215</v>
      </c>
      <c r="Q2927" s="2">
        <f t="shared" si="272"/>
        <v>365</v>
      </c>
      <c r="R2927" s="38">
        <f t="shared" si="273"/>
        <v>1.6610958904109587</v>
      </c>
      <c r="S2927" s="76">
        <f t="shared" si="274"/>
        <v>2.82</v>
      </c>
      <c r="T2927" s="38">
        <f>2.82/365*N2927+'Breakdown Log'!$H$28*P2927</f>
        <v>0</v>
      </c>
      <c r="U2927" s="78">
        <f>2.82/365*O2927+'Breakdown Log'!$H$28*Q2927</f>
        <v>0</v>
      </c>
    </row>
    <row r="2928" spans="2:21" ht="14.4" customHeight="1" x14ac:dyDescent="0.4">
      <c r="B2928" s="30">
        <f t="shared" si="275"/>
        <v>2927</v>
      </c>
      <c r="C2928" s="2" t="s">
        <v>462</v>
      </c>
      <c r="D2928" s="2" t="s">
        <v>2142</v>
      </c>
      <c r="E2928" s="2">
        <v>1169</v>
      </c>
      <c r="F2928" s="2" t="s">
        <v>2143</v>
      </c>
      <c r="G2928" s="2">
        <v>3287</v>
      </c>
      <c r="H2928" s="2">
        <v>19</v>
      </c>
      <c r="I2928" s="2" t="s">
        <v>2398</v>
      </c>
      <c r="J2928" s="31">
        <v>43495</v>
      </c>
      <c r="K2928" s="31">
        <v>44347</v>
      </c>
      <c r="L2928" s="31">
        <v>44926</v>
      </c>
      <c r="M2928" s="2">
        <f t="shared" si="270"/>
        <v>580</v>
      </c>
      <c r="N2928" s="2">
        <f>IFERROR(VLOOKUP($G2928,'Breakdown Log'!$B$3:$E$940,2,FALSE),0)</f>
        <v>0</v>
      </c>
      <c r="O2928" s="2">
        <f>IFERROR(VLOOKUP($G2928,'Breakdown Log'!$B$3:$E$940,3,FALSE),0)</f>
        <v>2</v>
      </c>
      <c r="P2928" s="2">
        <f t="shared" si="271"/>
        <v>215</v>
      </c>
      <c r="Q2928" s="2">
        <f t="shared" si="272"/>
        <v>363</v>
      </c>
      <c r="R2928" s="38">
        <f t="shared" si="273"/>
        <v>1.6610958904109587</v>
      </c>
      <c r="S2928" s="76">
        <f t="shared" si="274"/>
        <v>2.82</v>
      </c>
      <c r="T2928" s="38">
        <f>2.82/365*N2928+'Breakdown Log'!$H$28*P2928</f>
        <v>0</v>
      </c>
      <c r="U2928" s="78">
        <f>2.82/365*O2928+'Breakdown Log'!$H$28*Q2928</f>
        <v>1.5452054794520546E-2</v>
      </c>
    </row>
    <row r="2929" spans="2:21" ht="14.4" customHeight="1" x14ac:dyDescent="0.4">
      <c r="B2929" s="30">
        <f t="shared" si="275"/>
        <v>2928</v>
      </c>
      <c r="C2929" s="2" t="s">
        <v>462</v>
      </c>
      <c r="D2929" s="2" t="s">
        <v>2142</v>
      </c>
      <c r="E2929" s="2">
        <v>1169</v>
      </c>
      <c r="F2929" s="2" t="s">
        <v>2143</v>
      </c>
      <c r="G2929" s="2">
        <v>3288</v>
      </c>
      <c r="H2929" s="2">
        <v>20</v>
      </c>
      <c r="I2929" s="2" t="s">
        <v>2399</v>
      </c>
      <c r="J2929" s="31">
        <v>43495</v>
      </c>
      <c r="K2929" s="31">
        <v>44347</v>
      </c>
      <c r="L2929" s="31">
        <v>44926</v>
      </c>
      <c r="M2929" s="2">
        <f t="shared" si="270"/>
        <v>580</v>
      </c>
      <c r="N2929" s="2">
        <f>IFERROR(VLOOKUP($G2929,'Breakdown Log'!$B$3:$E$940,2,FALSE),0)</f>
        <v>127</v>
      </c>
      <c r="O2929" s="2">
        <f>IFERROR(VLOOKUP($G2929,'Breakdown Log'!$B$3:$E$940,3,FALSE),0)</f>
        <v>0</v>
      </c>
      <c r="P2929" s="2">
        <f t="shared" si="271"/>
        <v>88</v>
      </c>
      <c r="Q2929" s="2">
        <f t="shared" si="272"/>
        <v>365</v>
      </c>
      <c r="R2929" s="38">
        <f t="shared" si="273"/>
        <v>1.6610958904109587</v>
      </c>
      <c r="S2929" s="76">
        <f t="shared" si="274"/>
        <v>2.82</v>
      </c>
      <c r="T2929" s="38">
        <f>2.82/365*N2929+'Breakdown Log'!$H$28*P2929</f>
        <v>0.98120547945205472</v>
      </c>
      <c r="U2929" s="78">
        <f>2.82/365*O2929+'Breakdown Log'!$H$28*Q2929</f>
        <v>0</v>
      </c>
    </row>
    <row r="2930" spans="2:21" ht="14.4" customHeight="1" x14ac:dyDescent="0.4">
      <c r="B2930" s="30">
        <f t="shared" si="275"/>
        <v>2929</v>
      </c>
      <c r="C2930" s="2" t="s">
        <v>151</v>
      </c>
      <c r="D2930" s="2" t="s">
        <v>2203</v>
      </c>
      <c r="E2930" s="2">
        <v>1160</v>
      </c>
      <c r="F2930" s="2" t="s">
        <v>2400</v>
      </c>
      <c r="G2930" s="2">
        <v>3289</v>
      </c>
      <c r="H2930" s="2">
        <v>1</v>
      </c>
      <c r="I2930" s="2" t="s">
        <v>2401</v>
      </c>
      <c r="J2930" s="31">
        <v>43511</v>
      </c>
      <c r="K2930" s="31">
        <v>44347</v>
      </c>
      <c r="L2930" s="31">
        <v>44926</v>
      </c>
      <c r="M2930" s="2">
        <f t="shared" si="270"/>
        <v>580</v>
      </c>
      <c r="N2930" s="2">
        <f>IFERROR(VLOOKUP($G2930,'Breakdown Log'!$B$3:$E$940,2,FALSE),0)</f>
        <v>0</v>
      </c>
      <c r="O2930" s="2">
        <f>IFERROR(VLOOKUP($G2930,'Breakdown Log'!$B$3:$E$940,3,FALSE),0)</f>
        <v>0</v>
      </c>
      <c r="P2930" s="2">
        <f t="shared" si="271"/>
        <v>215</v>
      </c>
      <c r="Q2930" s="2">
        <f t="shared" si="272"/>
        <v>365</v>
      </c>
      <c r="R2930" s="38">
        <f t="shared" si="273"/>
        <v>1.6610958904109587</v>
      </c>
      <c r="S2930" s="76">
        <f t="shared" si="274"/>
        <v>2.82</v>
      </c>
      <c r="T2930" s="38">
        <f>2.82/365*N2930+'Breakdown Log'!$H$28*P2930</f>
        <v>0</v>
      </c>
      <c r="U2930" s="78">
        <f>2.82/365*O2930+'Breakdown Log'!$H$28*Q2930</f>
        <v>0</v>
      </c>
    </row>
    <row r="2931" spans="2:21" ht="14.4" customHeight="1" x14ac:dyDescent="0.4">
      <c r="B2931" s="30">
        <f t="shared" si="275"/>
        <v>2930</v>
      </c>
      <c r="C2931" s="2" t="s">
        <v>151</v>
      </c>
      <c r="D2931" s="2" t="s">
        <v>2203</v>
      </c>
      <c r="E2931" s="2">
        <v>1160</v>
      </c>
      <c r="F2931" s="2" t="s">
        <v>2400</v>
      </c>
      <c r="G2931" s="2">
        <v>3290</v>
      </c>
      <c r="H2931" s="2">
        <v>2</v>
      </c>
      <c r="I2931" s="2" t="s">
        <v>2402</v>
      </c>
      <c r="J2931" s="31">
        <v>43511</v>
      </c>
      <c r="K2931" s="31">
        <v>44347</v>
      </c>
      <c r="L2931" s="31">
        <v>44926</v>
      </c>
      <c r="M2931" s="2">
        <f t="shared" si="270"/>
        <v>580</v>
      </c>
      <c r="N2931" s="2">
        <f>IFERROR(VLOOKUP($G2931,'Breakdown Log'!$B$3:$E$940,2,FALSE),0)</f>
        <v>0</v>
      </c>
      <c r="O2931" s="2">
        <f>IFERROR(VLOOKUP($G2931,'Breakdown Log'!$B$3:$E$940,3,FALSE),0)</f>
        <v>0</v>
      </c>
      <c r="P2931" s="2">
        <f t="shared" si="271"/>
        <v>215</v>
      </c>
      <c r="Q2931" s="2">
        <f t="shared" si="272"/>
        <v>365</v>
      </c>
      <c r="R2931" s="38">
        <f t="shared" si="273"/>
        <v>1.6610958904109587</v>
      </c>
      <c r="S2931" s="76">
        <f t="shared" si="274"/>
        <v>2.82</v>
      </c>
      <c r="T2931" s="38">
        <f>2.82/365*N2931+'Breakdown Log'!$H$28*P2931</f>
        <v>0</v>
      </c>
      <c r="U2931" s="78">
        <f>2.82/365*O2931+'Breakdown Log'!$H$28*Q2931</f>
        <v>0</v>
      </c>
    </row>
    <row r="2932" spans="2:21" ht="14.4" customHeight="1" x14ac:dyDescent="0.4">
      <c r="B2932" s="30">
        <f t="shared" si="275"/>
        <v>2931</v>
      </c>
      <c r="C2932" s="2" t="s">
        <v>151</v>
      </c>
      <c r="D2932" s="2" t="s">
        <v>2203</v>
      </c>
      <c r="E2932" s="2">
        <v>1160</v>
      </c>
      <c r="F2932" s="2" t="s">
        <v>2400</v>
      </c>
      <c r="G2932" s="2">
        <v>3291</v>
      </c>
      <c r="H2932" s="2">
        <v>3</v>
      </c>
      <c r="I2932" s="2" t="s">
        <v>971</v>
      </c>
      <c r="J2932" s="31">
        <v>43511</v>
      </c>
      <c r="K2932" s="31">
        <v>44347</v>
      </c>
      <c r="L2932" s="31">
        <v>44926</v>
      </c>
      <c r="M2932" s="2">
        <f t="shared" si="270"/>
        <v>580</v>
      </c>
      <c r="N2932" s="2">
        <f>IFERROR(VLOOKUP($G2932,'Breakdown Log'!$B$3:$E$940,2,FALSE),0)</f>
        <v>0</v>
      </c>
      <c r="O2932" s="2">
        <f>IFERROR(VLOOKUP($G2932,'Breakdown Log'!$B$3:$E$940,3,FALSE),0)</f>
        <v>0</v>
      </c>
      <c r="P2932" s="2">
        <f t="shared" si="271"/>
        <v>215</v>
      </c>
      <c r="Q2932" s="2">
        <f t="shared" si="272"/>
        <v>365</v>
      </c>
      <c r="R2932" s="38">
        <f t="shared" si="273"/>
        <v>1.6610958904109587</v>
      </c>
      <c r="S2932" s="76">
        <f t="shared" si="274"/>
        <v>2.82</v>
      </c>
      <c r="T2932" s="38">
        <f>2.82/365*N2932+'Breakdown Log'!$H$28*P2932</f>
        <v>0</v>
      </c>
      <c r="U2932" s="78">
        <f>2.82/365*O2932+'Breakdown Log'!$H$28*Q2932</f>
        <v>0</v>
      </c>
    </row>
    <row r="2933" spans="2:21" ht="14.4" customHeight="1" x14ac:dyDescent="0.4">
      <c r="B2933" s="30">
        <f t="shared" si="275"/>
        <v>2932</v>
      </c>
      <c r="C2933" s="2" t="s">
        <v>151</v>
      </c>
      <c r="D2933" s="2" t="s">
        <v>2203</v>
      </c>
      <c r="E2933" s="2">
        <v>1160</v>
      </c>
      <c r="F2933" s="2" t="s">
        <v>2400</v>
      </c>
      <c r="G2933" s="2">
        <v>3292</v>
      </c>
      <c r="H2933" s="2">
        <v>4</v>
      </c>
      <c r="I2933" s="2" t="s">
        <v>2403</v>
      </c>
      <c r="J2933" s="31">
        <v>43511</v>
      </c>
      <c r="K2933" s="31">
        <v>44347</v>
      </c>
      <c r="L2933" s="31">
        <v>44926</v>
      </c>
      <c r="M2933" s="2">
        <f t="shared" si="270"/>
        <v>580</v>
      </c>
      <c r="N2933" s="2">
        <f>IFERROR(VLOOKUP($G2933,'Breakdown Log'!$B$3:$E$940,2,FALSE),0)</f>
        <v>0</v>
      </c>
      <c r="O2933" s="2">
        <f>IFERROR(VLOOKUP($G2933,'Breakdown Log'!$B$3:$E$940,3,FALSE),0)</f>
        <v>0</v>
      </c>
      <c r="P2933" s="2">
        <f t="shared" si="271"/>
        <v>215</v>
      </c>
      <c r="Q2933" s="2">
        <f t="shared" si="272"/>
        <v>365</v>
      </c>
      <c r="R2933" s="38">
        <f t="shared" si="273"/>
        <v>1.6610958904109587</v>
      </c>
      <c r="S2933" s="76">
        <f t="shared" si="274"/>
        <v>2.82</v>
      </c>
      <c r="T2933" s="38">
        <f>2.82/365*N2933+'Breakdown Log'!$H$28*P2933</f>
        <v>0</v>
      </c>
      <c r="U2933" s="78">
        <f>2.82/365*O2933+'Breakdown Log'!$H$28*Q2933</f>
        <v>0</v>
      </c>
    </row>
    <row r="2934" spans="2:21" ht="14.4" customHeight="1" x14ac:dyDescent="0.4">
      <c r="B2934" s="30">
        <f t="shared" si="275"/>
        <v>2933</v>
      </c>
      <c r="C2934" s="2" t="s">
        <v>151</v>
      </c>
      <c r="D2934" s="2" t="s">
        <v>2203</v>
      </c>
      <c r="E2934" s="2">
        <v>1160</v>
      </c>
      <c r="F2934" s="2" t="s">
        <v>2400</v>
      </c>
      <c r="G2934" s="2">
        <v>3293</v>
      </c>
      <c r="H2934" s="2">
        <v>5</v>
      </c>
      <c r="I2934" s="2" t="s">
        <v>2404</v>
      </c>
      <c r="J2934" s="31">
        <v>43511</v>
      </c>
      <c r="K2934" s="31">
        <v>44347</v>
      </c>
      <c r="L2934" s="31">
        <v>44926</v>
      </c>
      <c r="M2934" s="2">
        <f t="shared" si="270"/>
        <v>580</v>
      </c>
      <c r="N2934" s="2">
        <f>IFERROR(VLOOKUP($G2934,'Breakdown Log'!$B$3:$E$940,2,FALSE),0)</f>
        <v>0</v>
      </c>
      <c r="O2934" s="2">
        <f>IFERROR(VLOOKUP($G2934,'Breakdown Log'!$B$3:$E$940,3,FALSE),0)</f>
        <v>0</v>
      </c>
      <c r="P2934" s="2">
        <f t="shared" si="271"/>
        <v>215</v>
      </c>
      <c r="Q2934" s="2">
        <f t="shared" si="272"/>
        <v>365</v>
      </c>
      <c r="R2934" s="38">
        <f t="shared" si="273"/>
        <v>1.6610958904109587</v>
      </c>
      <c r="S2934" s="76">
        <f t="shared" si="274"/>
        <v>2.82</v>
      </c>
      <c r="T2934" s="38">
        <f>2.82/365*N2934+'Breakdown Log'!$H$28*P2934</f>
        <v>0</v>
      </c>
      <c r="U2934" s="78">
        <f>2.82/365*O2934+'Breakdown Log'!$H$28*Q2934</f>
        <v>0</v>
      </c>
    </row>
    <row r="2935" spans="2:21" ht="14.4" customHeight="1" x14ac:dyDescent="0.4">
      <c r="B2935" s="30">
        <f t="shared" si="275"/>
        <v>2934</v>
      </c>
      <c r="C2935" s="2" t="s">
        <v>151</v>
      </c>
      <c r="D2935" s="2" t="s">
        <v>2203</v>
      </c>
      <c r="E2935" s="2">
        <v>1160</v>
      </c>
      <c r="F2935" s="2" t="s">
        <v>2400</v>
      </c>
      <c r="G2935" s="2">
        <v>3294</v>
      </c>
      <c r="H2935" s="2">
        <v>6</v>
      </c>
      <c r="I2935" s="2" t="s">
        <v>2405</v>
      </c>
      <c r="J2935" s="31">
        <v>43511</v>
      </c>
      <c r="K2935" s="31">
        <v>44347</v>
      </c>
      <c r="L2935" s="31">
        <v>44926</v>
      </c>
      <c r="M2935" s="2">
        <f t="shared" si="270"/>
        <v>580</v>
      </c>
      <c r="N2935" s="2">
        <f>IFERROR(VLOOKUP($G2935,'Breakdown Log'!$B$3:$E$940,2,FALSE),0)</f>
        <v>0</v>
      </c>
      <c r="O2935" s="2">
        <f>IFERROR(VLOOKUP($G2935,'Breakdown Log'!$B$3:$E$940,3,FALSE),0)</f>
        <v>4</v>
      </c>
      <c r="P2935" s="2">
        <f t="shared" si="271"/>
        <v>215</v>
      </c>
      <c r="Q2935" s="2">
        <f t="shared" si="272"/>
        <v>361</v>
      </c>
      <c r="R2935" s="38">
        <f t="shared" si="273"/>
        <v>1.6610958904109587</v>
      </c>
      <c r="S2935" s="76">
        <f t="shared" si="274"/>
        <v>2.82</v>
      </c>
      <c r="T2935" s="38">
        <f>2.82/365*N2935+'Breakdown Log'!$H$28*P2935</f>
        <v>0</v>
      </c>
      <c r="U2935" s="78">
        <f>2.82/365*O2935+'Breakdown Log'!$H$28*Q2935</f>
        <v>3.0904109589041093E-2</v>
      </c>
    </row>
    <row r="2936" spans="2:21" ht="14.4" customHeight="1" x14ac:dyDescent="0.4">
      <c r="B2936" s="30">
        <f t="shared" si="275"/>
        <v>2935</v>
      </c>
      <c r="C2936" s="2" t="s">
        <v>151</v>
      </c>
      <c r="D2936" s="2" t="s">
        <v>2203</v>
      </c>
      <c r="E2936" s="2">
        <v>1160</v>
      </c>
      <c r="F2936" s="2" t="s">
        <v>2400</v>
      </c>
      <c r="G2936" s="2">
        <v>3295</v>
      </c>
      <c r="H2936" s="2">
        <v>7</v>
      </c>
      <c r="I2936" s="2" t="s">
        <v>2406</v>
      </c>
      <c r="J2936" s="31">
        <v>43511</v>
      </c>
      <c r="K2936" s="31">
        <v>44347</v>
      </c>
      <c r="L2936" s="31">
        <v>44926</v>
      </c>
      <c r="M2936" s="2">
        <f t="shared" si="270"/>
        <v>580</v>
      </c>
      <c r="N2936" s="2">
        <f>IFERROR(VLOOKUP($G2936,'Breakdown Log'!$B$3:$E$940,2,FALSE),0)</f>
        <v>0</v>
      </c>
      <c r="O2936" s="2">
        <f>IFERROR(VLOOKUP($G2936,'Breakdown Log'!$B$3:$E$940,3,FALSE),0)</f>
        <v>0</v>
      </c>
      <c r="P2936" s="2">
        <f t="shared" si="271"/>
        <v>215</v>
      </c>
      <c r="Q2936" s="2">
        <f t="shared" si="272"/>
        <v>365</v>
      </c>
      <c r="R2936" s="38">
        <f t="shared" si="273"/>
        <v>1.6610958904109587</v>
      </c>
      <c r="S2936" s="76">
        <f t="shared" si="274"/>
        <v>2.82</v>
      </c>
      <c r="T2936" s="38">
        <f>2.82/365*N2936+'Breakdown Log'!$H$28*P2936</f>
        <v>0</v>
      </c>
      <c r="U2936" s="78">
        <f>2.82/365*O2936+'Breakdown Log'!$H$28*Q2936</f>
        <v>0</v>
      </c>
    </row>
    <row r="2937" spans="2:21" ht="14.4" customHeight="1" x14ac:dyDescent="0.4">
      <c r="B2937" s="30">
        <f t="shared" si="275"/>
        <v>2936</v>
      </c>
      <c r="C2937" s="2" t="s">
        <v>151</v>
      </c>
      <c r="D2937" s="2" t="s">
        <v>2203</v>
      </c>
      <c r="E2937" s="2">
        <v>1160</v>
      </c>
      <c r="F2937" s="2" t="s">
        <v>2400</v>
      </c>
      <c r="G2937" s="2">
        <v>3296</v>
      </c>
      <c r="H2937" s="2">
        <v>8</v>
      </c>
      <c r="I2937" s="2" t="s">
        <v>280</v>
      </c>
      <c r="J2937" s="31">
        <v>43511</v>
      </c>
      <c r="K2937" s="31">
        <v>44347</v>
      </c>
      <c r="L2937" s="31">
        <v>44926</v>
      </c>
      <c r="M2937" s="2">
        <f t="shared" si="270"/>
        <v>580</v>
      </c>
      <c r="N2937" s="2">
        <f>IFERROR(VLOOKUP($G2937,'Breakdown Log'!$B$3:$E$940,2,FALSE),0)</f>
        <v>0</v>
      </c>
      <c r="O2937" s="2">
        <f>IFERROR(VLOOKUP($G2937,'Breakdown Log'!$B$3:$E$940,3,FALSE),0)</f>
        <v>0</v>
      </c>
      <c r="P2937" s="2">
        <f t="shared" si="271"/>
        <v>215</v>
      </c>
      <c r="Q2937" s="2">
        <f t="shared" si="272"/>
        <v>365</v>
      </c>
      <c r="R2937" s="38">
        <f t="shared" si="273"/>
        <v>1.6610958904109587</v>
      </c>
      <c r="S2937" s="76">
        <f t="shared" si="274"/>
        <v>2.82</v>
      </c>
      <c r="T2937" s="38">
        <f>2.82/365*N2937+'Breakdown Log'!$H$28*P2937</f>
        <v>0</v>
      </c>
      <c r="U2937" s="78">
        <f>2.82/365*O2937+'Breakdown Log'!$H$28*Q2937</f>
        <v>0</v>
      </c>
    </row>
    <row r="2938" spans="2:21" ht="14.4" customHeight="1" x14ac:dyDescent="0.4">
      <c r="B2938" s="30">
        <f t="shared" si="275"/>
        <v>2937</v>
      </c>
      <c r="C2938" s="2" t="s">
        <v>151</v>
      </c>
      <c r="D2938" s="2" t="s">
        <v>2203</v>
      </c>
      <c r="E2938" s="2">
        <v>1160</v>
      </c>
      <c r="F2938" s="2" t="s">
        <v>2400</v>
      </c>
      <c r="G2938" s="2">
        <v>3297</v>
      </c>
      <c r="H2938" s="2">
        <v>9</v>
      </c>
      <c r="I2938" s="2" t="s">
        <v>2407</v>
      </c>
      <c r="J2938" s="31">
        <v>43511</v>
      </c>
      <c r="K2938" s="31">
        <v>44347</v>
      </c>
      <c r="L2938" s="31">
        <v>44926</v>
      </c>
      <c r="M2938" s="2">
        <f t="shared" si="270"/>
        <v>580</v>
      </c>
      <c r="N2938" s="2">
        <f>IFERROR(VLOOKUP($G2938,'Breakdown Log'!$B$3:$E$940,2,FALSE),0)</f>
        <v>0</v>
      </c>
      <c r="O2938" s="2">
        <f>IFERROR(VLOOKUP($G2938,'Breakdown Log'!$B$3:$E$940,3,FALSE),0)</f>
        <v>0</v>
      </c>
      <c r="P2938" s="2">
        <f t="shared" si="271"/>
        <v>215</v>
      </c>
      <c r="Q2938" s="2">
        <f t="shared" si="272"/>
        <v>365</v>
      </c>
      <c r="R2938" s="38">
        <f t="shared" si="273"/>
        <v>1.6610958904109587</v>
      </c>
      <c r="S2938" s="76">
        <f t="shared" si="274"/>
        <v>2.82</v>
      </c>
      <c r="T2938" s="38">
        <f>2.82/365*N2938+'Breakdown Log'!$H$28*P2938</f>
        <v>0</v>
      </c>
      <c r="U2938" s="78">
        <f>2.82/365*O2938+'Breakdown Log'!$H$28*Q2938</f>
        <v>0</v>
      </c>
    </row>
    <row r="2939" spans="2:21" ht="14.4" customHeight="1" x14ac:dyDescent="0.4">
      <c r="B2939" s="30">
        <f t="shared" si="275"/>
        <v>2938</v>
      </c>
      <c r="C2939" s="2" t="s">
        <v>151</v>
      </c>
      <c r="D2939" s="2" t="s">
        <v>2203</v>
      </c>
      <c r="E2939" s="2">
        <v>1160</v>
      </c>
      <c r="F2939" s="2" t="s">
        <v>2400</v>
      </c>
      <c r="G2939" s="2">
        <v>3298</v>
      </c>
      <c r="H2939" s="2">
        <v>10</v>
      </c>
      <c r="I2939" s="2" t="s">
        <v>2408</v>
      </c>
      <c r="J2939" s="31">
        <v>43511</v>
      </c>
      <c r="K2939" s="31">
        <v>44347</v>
      </c>
      <c r="L2939" s="31">
        <v>44926</v>
      </c>
      <c r="M2939" s="2">
        <f t="shared" si="270"/>
        <v>580</v>
      </c>
      <c r="N2939" s="2">
        <f>IFERROR(VLOOKUP($G2939,'Breakdown Log'!$B$3:$E$940,2,FALSE),0)</f>
        <v>0</v>
      </c>
      <c r="O2939" s="2">
        <f>IFERROR(VLOOKUP($G2939,'Breakdown Log'!$B$3:$E$940,3,FALSE),0)</f>
        <v>0</v>
      </c>
      <c r="P2939" s="2">
        <f t="shared" si="271"/>
        <v>215</v>
      </c>
      <c r="Q2939" s="2">
        <f t="shared" si="272"/>
        <v>365</v>
      </c>
      <c r="R2939" s="38">
        <f t="shared" si="273"/>
        <v>1.6610958904109587</v>
      </c>
      <c r="S2939" s="76">
        <f t="shared" si="274"/>
        <v>2.82</v>
      </c>
      <c r="T2939" s="38">
        <f>2.82/365*N2939+'Breakdown Log'!$H$28*P2939</f>
        <v>0</v>
      </c>
      <c r="U2939" s="78">
        <f>2.82/365*O2939+'Breakdown Log'!$H$28*Q2939</f>
        <v>0</v>
      </c>
    </row>
    <row r="2940" spans="2:21" ht="14.4" customHeight="1" x14ac:dyDescent="0.4">
      <c r="B2940" s="30">
        <f t="shared" si="275"/>
        <v>2939</v>
      </c>
      <c r="C2940" s="2" t="s">
        <v>151</v>
      </c>
      <c r="D2940" s="2" t="s">
        <v>2203</v>
      </c>
      <c r="E2940" s="2">
        <v>1076</v>
      </c>
      <c r="F2940" s="2" t="s">
        <v>2203</v>
      </c>
      <c r="G2940" s="2">
        <v>3299</v>
      </c>
      <c r="H2940" s="2">
        <v>34</v>
      </c>
      <c r="I2940" s="2" t="s">
        <v>3005</v>
      </c>
      <c r="J2940" s="31">
        <v>43683</v>
      </c>
      <c r="K2940" s="31">
        <v>44347</v>
      </c>
      <c r="L2940" s="31">
        <v>44926</v>
      </c>
      <c r="M2940" s="2">
        <f t="shared" si="270"/>
        <v>580</v>
      </c>
      <c r="N2940" s="2">
        <f>IFERROR(VLOOKUP($G2940,'Breakdown Log'!$B$3:$E$940,2,FALSE),0)</f>
        <v>0</v>
      </c>
      <c r="O2940" s="2">
        <f>IFERROR(VLOOKUP($G2940,'Breakdown Log'!$B$3:$E$940,3,FALSE),0)</f>
        <v>0</v>
      </c>
      <c r="P2940" s="2">
        <f t="shared" si="271"/>
        <v>215</v>
      </c>
      <c r="Q2940" s="2">
        <f t="shared" si="272"/>
        <v>365</v>
      </c>
      <c r="R2940" s="38">
        <f t="shared" si="273"/>
        <v>1.6610958904109587</v>
      </c>
      <c r="S2940" s="76">
        <f t="shared" si="274"/>
        <v>2.82</v>
      </c>
      <c r="T2940" s="38">
        <f>2.82/365*N2940+'Breakdown Log'!$H$28*P2940</f>
        <v>0</v>
      </c>
      <c r="U2940" s="78">
        <f>2.82/365*O2940+'Breakdown Log'!$H$28*Q2940</f>
        <v>0</v>
      </c>
    </row>
    <row r="2941" spans="2:21" ht="14.4" customHeight="1" x14ac:dyDescent="0.4">
      <c r="B2941" s="30">
        <f t="shared" si="275"/>
        <v>2940</v>
      </c>
      <c r="C2941" s="2" t="s">
        <v>151</v>
      </c>
      <c r="D2941" s="2" t="s">
        <v>2203</v>
      </c>
      <c r="E2941" s="2">
        <v>1076</v>
      </c>
      <c r="F2941" s="2" t="s">
        <v>2203</v>
      </c>
      <c r="G2941" s="2">
        <v>3300</v>
      </c>
      <c r="H2941" s="2">
        <v>35</v>
      </c>
      <c r="I2941" s="2" t="s">
        <v>2257</v>
      </c>
      <c r="J2941" s="31">
        <v>43683</v>
      </c>
      <c r="K2941" s="31">
        <v>44347</v>
      </c>
      <c r="L2941" s="31">
        <v>44926</v>
      </c>
      <c r="M2941" s="2">
        <f t="shared" si="270"/>
        <v>580</v>
      </c>
      <c r="N2941" s="2">
        <f>IFERROR(VLOOKUP($G2941,'Breakdown Log'!$B$3:$E$940,2,FALSE),0)</f>
        <v>0</v>
      </c>
      <c r="O2941" s="2">
        <f>IFERROR(VLOOKUP($G2941,'Breakdown Log'!$B$3:$E$940,3,FALSE),0)</f>
        <v>0</v>
      </c>
      <c r="P2941" s="2">
        <f t="shared" si="271"/>
        <v>215</v>
      </c>
      <c r="Q2941" s="2">
        <f t="shared" si="272"/>
        <v>365</v>
      </c>
      <c r="R2941" s="38">
        <f t="shared" si="273"/>
        <v>1.6610958904109587</v>
      </c>
      <c r="S2941" s="76">
        <f t="shared" si="274"/>
        <v>2.82</v>
      </c>
      <c r="T2941" s="38">
        <f>2.82/365*N2941+'Breakdown Log'!$H$28*P2941</f>
        <v>0</v>
      </c>
      <c r="U2941" s="78">
        <f>2.82/365*O2941+'Breakdown Log'!$H$28*Q2941</f>
        <v>0</v>
      </c>
    </row>
    <row r="2942" spans="2:21" ht="14.4" customHeight="1" x14ac:dyDescent="0.4">
      <c r="B2942" s="30">
        <f t="shared" si="275"/>
        <v>2941</v>
      </c>
      <c r="C2942" s="2" t="s">
        <v>151</v>
      </c>
      <c r="D2942" s="2" t="s">
        <v>2203</v>
      </c>
      <c r="E2942" s="2">
        <v>1076</v>
      </c>
      <c r="F2942" s="2" t="s">
        <v>2203</v>
      </c>
      <c r="G2942" s="2">
        <v>3301</v>
      </c>
      <c r="H2942" s="2">
        <v>36</v>
      </c>
      <c r="I2942" s="2" t="s">
        <v>1358</v>
      </c>
      <c r="J2942" s="31">
        <v>43683</v>
      </c>
      <c r="K2942" s="31">
        <v>44347</v>
      </c>
      <c r="L2942" s="31">
        <v>44926</v>
      </c>
      <c r="M2942" s="2">
        <f t="shared" si="270"/>
        <v>580</v>
      </c>
      <c r="N2942" s="2">
        <f>IFERROR(VLOOKUP($G2942,'Breakdown Log'!$B$3:$E$940,2,FALSE),0)</f>
        <v>0</v>
      </c>
      <c r="O2942" s="2">
        <f>IFERROR(VLOOKUP($G2942,'Breakdown Log'!$B$3:$E$940,3,FALSE),0)</f>
        <v>0</v>
      </c>
      <c r="P2942" s="2">
        <f t="shared" si="271"/>
        <v>215</v>
      </c>
      <c r="Q2942" s="2">
        <f t="shared" si="272"/>
        <v>365</v>
      </c>
      <c r="R2942" s="38">
        <f t="shared" si="273"/>
        <v>1.6610958904109587</v>
      </c>
      <c r="S2942" s="76">
        <f t="shared" si="274"/>
        <v>2.82</v>
      </c>
      <c r="T2942" s="38">
        <f>2.82/365*N2942+'Breakdown Log'!$H$28*P2942</f>
        <v>0</v>
      </c>
      <c r="U2942" s="78">
        <f>2.82/365*O2942+'Breakdown Log'!$H$28*Q2942</f>
        <v>0</v>
      </c>
    </row>
    <row r="2943" spans="2:21" ht="14.4" customHeight="1" x14ac:dyDescent="0.4">
      <c r="B2943" s="30">
        <f t="shared" si="275"/>
        <v>2942</v>
      </c>
      <c r="C2943" s="2" t="s">
        <v>151</v>
      </c>
      <c r="D2943" s="2" t="s">
        <v>2203</v>
      </c>
      <c r="E2943" s="2">
        <v>1076</v>
      </c>
      <c r="F2943" s="2" t="s">
        <v>2203</v>
      </c>
      <c r="G2943" s="2">
        <v>3302</v>
      </c>
      <c r="H2943" s="2">
        <v>37</v>
      </c>
      <c r="I2943" s="2" t="s">
        <v>3006</v>
      </c>
      <c r="J2943" s="31">
        <v>43683</v>
      </c>
      <c r="K2943" s="31">
        <v>44347</v>
      </c>
      <c r="L2943" s="31">
        <v>44926</v>
      </c>
      <c r="M2943" s="2">
        <f t="shared" si="270"/>
        <v>580</v>
      </c>
      <c r="N2943" s="2">
        <f>IFERROR(VLOOKUP($G2943,'Breakdown Log'!$B$3:$E$940,2,FALSE),0)</f>
        <v>0</v>
      </c>
      <c r="O2943" s="2">
        <f>IFERROR(VLOOKUP($G2943,'Breakdown Log'!$B$3:$E$940,3,FALSE),0)</f>
        <v>0</v>
      </c>
      <c r="P2943" s="2">
        <f t="shared" si="271"/>
        <v>215</v>
      </c>
      <c r="Q2943" s="2">
        <f t="shared" si="272"/>
        <v>365</v>
      </c>
      <c r="R2943" s="38">
        <f t="shared" si="273"/>
        <v>1.6610958904109587</v>
      </c>
      <c r="S2943" s="76">
        <f t="shared" si="274"/>
        <v>2.82</v>
      </c>
      <c r="T2943" s="38">
        <f>2.82/365*N2943+'Breakdown Log'!$H$28*P2943</f>
        <v>0</v>
      </c>
      <c r="U2943" s="78">
        <f>2.82/365*O2943+'Breakdown Log'!$H$28*Q2943</f>
        <v>0</v>
      </c>
    </row>
    <row r="2944" spans="2:21" ht="14.4" customHeight="1" x14ac:dyDescent="0.4">
      <c r="B2944" s="30">
        <f t="shared" si="275"/>
        <v>2943</v>
      </c>
      <c r="C2944" s="2" t="s">
        <v>151</v>
      </c>
      <c r="D2944" s="2" t="s">
        <v>2203</v>
      </c>
      <c r="E2944" s="2">
        <v>1076</v>
      </c>
      <c r="F2944" s="2" t="s">
        <v>2203</v>
      </c>
      <c r="G2944" s="2">
        <v>3303</v>
      </c>
      <c r="H2944" s="2">
        <v>38</v>
      </c>
      <c r="I2944" s="2" t="s">
        <v>3007</v>
      </c>
      <c r="J2944" s="31">
        <v>43683</v>
      </c>
      <c r="K2944" s="31">
        <v>44347</v>
      </c>
      <c r="L2944" s="31">
        <v>44926</v>
      </c>
      <c r="M2944" s="2">
        <f t="shared" si="270"/>
        <v>580</v>
      </c>
      <c r="N2944" s="2">
        <f>IFERROR(VLOOKUP($G2944,'Breakdown Log'!$B$3:$E$940,2,FALSE),0)</f>
        <v>0</v>
      </c>
      <c r="O2944" s="2">
        <f>IFERROR(VLOOKUP($G2944,'Breakdown Log'!$B$3:$E$940,3,FALSE),0)</f>
        <v>0</v>
      </c>
      <c r="P2944" s="2">
        <f t="shared" si="271"/>
        <v>215</v>
      </c>
      <c r="Q2944" s="2">
        <f t="shared" si="272"/>
        <v>365</v>
      </c>
      <c r="R2944" s="38">
        <f t="shared" si="273"/>
        <v>1.6610958904109587</v>
      </c>
      <c r="S2944" s="76">
        <f t="shared" si="274"/>
        <v>2.82</v>
      </c>
      <c r="T2944" s="38">
        <f>2.82/365*N2944+'Breakdown Log'!$H$28*P2944</f>
        <v>0</v>
      </c>
      <c r="U2944" s="78">
        <f>2.82/365*O2944+'Breakdown Log'!$H$28*Q2944</f>
        <v>0</v>
      </c>
    </row>
    <row r="2945" spans="2:21" ht="14.4" customHeight="1" x14ac:dyDescent="0.4">
      <c r="B2945" s="30">
        <f t="shared" si="275"/>
        <v>2944</v>
      </c>
      <c r="C2945" s="2" t="s">
        <v>151</v>
      </c>
      <c r="D2945" s="2" t="s">
        <v>2203</v>
      </c>
      <c r="E2945" s="2">
        <v>1076</v>
      </c>
      <c r="F2945" s="2" t="s">
        <v>2203</v>
      </c>
      <c r="G2945" s="2">
        <v>3304</v>
      </c>
      <c r="H2945" s="2">
        <v>39</v>
      </c>
      <c r="I2945" s="2" t="s">
        <v>3008</v>
      </c>
      <c r="J2945" s="31">
        <v>43683</v>
      </c>
      <c r="K2945" s="31">
        <v>44347</v>
      </c>
      <c r="L2945" s="31">
        <v>44926</v>
      </c>
      <c r="M2945" s="2">
        <f t="shared" si="270"/>
        <v>580</v>
      </c>
      <c r="N2945" s="2">
        <f>IFERROR(VLOOKUP($G2945,'Breakdown Log'!$B$3:$E$940,2,FALSE),0)</f>
        <v>0</v>
      </c>
      <c r="O2945" s="2">
        <f>IFERROR(VLOOKUP($G2945,'Breakdown Log'!$B$3:$E$940,3,FALSE),0)</f>
        <v>0</v>
      </c>
      <c r="P2945" s="2">
        <f t="shared" si="271"/>
        <v>215</v>
      </c>
      <c r="Q2945" s="2">
        <f t="shared" si="272"/>
        <v>365</v>
      </c>
      <c r="R2945" s="38">
        <f t="shared" si="273"/>
        <v>1.6610958904109587</v>
      </c>
      <c r="S2945" s="76">
        <f t="shared" si="274"/>
        <v>2.82</v>
      </c>
      <c r="T2945" s="38">
        <f>2.82/365*N2945+'Breakdown Log'!$H$28*P2945</f>
        <v>0</v>
      </c>
      <c r="U2945" s="78">
        <f>2.82/365*O2945+'Breakdown Log'!$H$28*Q2945</f>
        <v>0</v>
      </c>
    </row>
    <row r="2946" spans="2:21" ht="14.4" customHeight="1" x14ac:dyDescent="0.4">
      <c r="B2946" s="30">
        <f t="shared" si="275"/>
        <v>2945</v>
      </c>
      <c r="C2946" s="2" t="s">
        <v>151</v>
      </c>
      <c r="D2946" s="2" t="s">
        <v>2203</v>
      </c>
      <c r="E2946" s="2">
        <v>1076</v>
      </c>
      <c r="F2946" s="2" t="s">
        <v>2203</v>
      </c>
      <c r="G2946" s="2">
        <v>3305</v>
      </c>
      <c r="H2946" s="2">
        <v>40</v>
      </c>
      <c r="I2946" s="2" t="s">
        <v>2409</v>
      </c>
      <c r="J2946" s="31">
        <v>43418</v>
      </c>
      <c r="K2946" s="31">
        <v>44347</v>
      </c>
      <c r="L2946" s="31">
        <v>44926</v>
      </c>
      <c r="M2946" s="2">
        <f t="shared" ref="M2946:M3009" si="276">IFERROR(L2946-K2946+1,0)</f>
        <v>580</v>
      </c>
      <c r="N2946" s="2">
        <f>IFERROR(VLOOKUP($G2946,'Breakdown Log'!$B$3:$E$940,2,FALSE),0)</f>
        <v>0</v>
      </c>
      <c r="O2946" s="2">
        <f>IFERROR(VLOOKUP($G2946,'Breakdown Log'!$B$3:$E$940,3,FALSE),0)</f>
        <v>0</v>
      </c>
      <c r="P2946" s="2">
        <f t="shared" si="271"/>
        <v>215</v>
      </c>
      <c r="Q2946" s="2">
        <f t="shared" si="272"/>
        <v>365</v>
      </c>
      <c r="R2946" s="38">
        <f t="shared" si="273"/>
        <v>1.6610958904109587</v>
      </c>
      <c r="S2946" s="76">
        <f t="shared" si="274"/>
        <v>2.82</v>
      </c>
      <c r="T2946" s="38">
        <f>2.82/365*N2946+'Breakdown Log'!$H$28*P2946</f>
        <v>0</v>
      </c>
      <c r="U2946" s="78">
        <f>2.82/365*O2946+'Breakdown Log'!$H$28*Q2946</f>
        <v>0</v>
      </c>
    </row>
    <row r="2947" spans="2:21" ht="14.4" customHeight="1" x14ac:dyDescent="0.4">
      <c r="B2947" s="30">
        <f t="shared" si="275"/>
        <v>2946</v>
      </c>
      <c r="C2947" s="2" t="s">
        <v>518</v>
      </c>
      <c r="D2947" s="2" t="s">
        <v>2410</v>
      </c>
      <c r="E2947" s="2">
        <v>1174</v>
      </c>
      <c r="F2947" s="2" t="s">
        <v>2411</v>
      </c>
      <c r="G2947" s="2">
        <v>3306</v>
      </c>
      <c r="H2947" s="2">
        <v>1</v>
      </c>
      <c r="I2947" s="2" t="s">
        <v>2888</v>
      </c>
      <c r="J2947" s="31">
        <v>44235</v>
      </c>
      <c r="K2947" s="31">
        <v>44347</v>
      </c>
      <c r="L2947" s="31">
        <v>44926</v>
      </c>
      <c r="M2947" s="2">
        <f t="shared" si="276"/>
        <v>580</v>
      </c>
      <c r="N2947" s="2">
        <f>IFERROR(VLOOKUP($G2947,'Breakdown Log'!$B$3:$E$940,2,FALSE),0)</f>
        <v>0</v>
      </c>
      <c r="O2947" s="2">
        <f>IFERROR(VLOOKUP($G2947,'Breakdown Log'!$B$3:$E$940,3,FALSE),0)</f>
        <v>0</v>
      </c>
      <c r="P2947" s="2">
        <f t="shared" ref="P2947:P3010" si="277">DATE(2021,12,31)-DATE(2021,5,31)+1-N2947</f>
        <v>215</v>
      </c>
      <c r="Q2947" s="2">
        <f t="shared" ref="Q2947:Q3010" si="278">365-O2947</f>
        <v>365</v>
      </c>
      <c r="R2947" s="38">
        <f t="shared" ref="R2947:R3010" si="279">2.82/365*215</f>
        <v>1.6610958904109587</v>
      </c>
      <c r="S2947" s="76">
        <f t="shared" ref="S2947:S3010" si="280">2.82/365*365</f>
        <v>2.82</v>
      </c>
      <c r="T2947" s="38">
        <f>2.82/365*N2947+'Breakdown Log'!$H$28*P2947</f>
        <v>0</v>
      </c>
      <c r="U2947" s="78">
        <f>2.82/365*O2947+'Breakdown Log'!$H$28*Q2947</f>
        <v>0</v>
      </c>
    </row>
    <row r="2948" spans="2:21" ht="14.4" customHeight="1" x14ac:dyDescent="0.4">
      <c r="B2948" s="30">
        <f t="shared" ref="B2948:B3011" si="281">B2947+1</f>
        <v>2947</v>
      </c>
      <c r="C2948" s="2" t="s">
        <v>518</v>
      </c>
      <c r="D2948" s="2" t="s">
        <v>2410</v>
      </c>
      <c r="E2948" s="2">
        <v>1174</v>
      </c>
      <c r="F2948" s="2" t="s">
        <v>2411</v>
      </c>
      <c r="G2948" s="2">
        <v>3307</v>
      </c>
      <c r="H2948" s="2">
        <v>2</v>
      </c>
      <c r="I2948" s="2" t="s">
        <v>2722</v>
      </c>
      <c r="J2948" s="31">
        <v>43497</v>
      </c>
      <c r="K2948" s="31">
        <v>44347</v>
      </c>
      <c r="L2948" s="31">
        <v>44926</v>
      </c>
      <c r="M2948" s="2">
        <f t="shared" si="276"/>
        <v>580</v>
      </c>
      <c r="N2948" s="2">
        <f>IFERROR(VLOOKUP($G2948,'Breakdown Log'!$B$3:$E$940,2,FALSE),0)</f>
        <v>0</v>
      </c>
      <c r="O2948" s="2">
        <f>IFERROR(VLOOKUP($G2948,'Breakdown Log'!$B$3:$E$940,3,FALSE),0)</f>
        <v>0</v>
      </c>
      <c r="P2948" s="2">
        <f t="shared" si="277"/>
        <v>215</v>
      </c>
      <c r="Q2948" s="2">
        <f t="shared" si="278"/>
        <v>365</v>
      </c>
      <c r="R2948" s="38">
        <f t="shared" si="279"/>
        <v>1.6610958904109587</v>
      </c>
      <c r="S2948" s="76">
        <f t="shared" si="280"/>
        <v>2.82</v>
      </c>
      <c r="T2948" s="38">
        <f>2.82/365*N2948+'Breakdown Log'!$H$28*P2948</f>
        <v>0</v>
      </c>
      <c r="U2948" s="78">
        <f>2.82/365*O2948+'Breakdown Log'!$H$28*Q2948</f>
        <v>0</v>
      </c>
    </row>
    <row r="2949" spans="2:21" ht="14.4" customHeight="1" x14ac:dyDescent="0.4">
      <c r="B2949" s="30">
        <f t="shared" si="281"/>
        <v>2948</v>
      </c>
      <c r="C2949" s="2" t="s">
        <v>518</v>
      </c>
      <c r="D2949" s="2" t="s">
        <v>2410</v>
      </c>
      <c r="E2949" s="2">
        <v>1174</v>
      </c>
      <c r="F2949" s="2" t="s">
        <v>2411</v>
      </c>
      <c r="G2949" s="2">
        <v>3308</v>
      </c>
      <c r="H2949" s="2">
        <v>3</v>
      </c>
      <c r="I2949" s="2" t="s">
        <v>2723</v>
      </c>
      <c r="J2949" s="31">
        <v>43497</v>
      </c>
      <c r="K2949" s="31">
        <v>44347</v>
      </c>
      <c r="L2949" s="31">
        <v>44926</v>
      </c>
      <c r="M2949" s="2">
        <f t="shared" si="276"/>
        <v>580</v>
      </c>
      <c r="N2949" s="2">
        <f>IFERROR(VLOOKUP($G2949,'Breakdown Log'!$B$3:$E$940,2,FALSE),0)</f>
        <v>0</v>
      </c>
      <c r="O2949" s="2">
        <f>IFERROR(VLOOKUP($G2949,'Breakdown Log'!$B$3:$E$940,3,FALSE),0)</f>
        <v>0</v>
      </c>
      <c r="P2949" s="2">
        <f t="shared" si="277"/>
        <v>215</v>
      </c>
      <c r="Q2949" s="2">
        <f t="shared" si="278"/>
        <v>365</v>
      </c>
      <c r="R2949" s="38">
        <f t="shared" si="279"/>
        <v>1.6610958904109587</v>
      </c>
      <c r="S2949" s="76">
        <f t="shared" si="280"/>
        <v>2.82</v>
      </c>
      <c r="T2949" s="38">
        <f>2.82/365*N2949+'Breakdown Log'!$H$28*P2949</f>
        <v>0</v>
      </c>
      <c r="U2949" s="78">
        <f>2.82/365*O2949+'Breakdown Log'!$H$28*Q2949</f>
        <v>0</v>
      </c>
    </row>
    <row r="2950" spans="2:21" ht="14.4" customHeight="1" x14ac:dyDescent="0.4">
      <c r="B2950" s="30">
        <f t="shared" si="281"/>
        <v>2949</v>
      </c>
      <c r="C2950" s="2" t="s">
        <v>518</v>
      </c>
      <c r="D2950" s="2" t="s">
        <v>2410</v>
      </c>
      <c r="E2950" s="2">
        <v>1174</v>
      </c>
      <c r="F2950" s="2" t="s">
        <v>2411</v>
      </c>
      <c r="G2950" s="2">
        <v>3309</v>
      </c>
      <c r="H2950" s="2">
        <v>4</v>
      </c>
      <c r="I2950" s="2" t="s">
        <v>2706</v>
      </c>
      <c r="J2950" s="31">
        <v>43466</v>
      </c>
      <c r="K2950" s="31">
        <v>44347</v>
      </c>
      <c r="L2950" s="31">
        <v>44926</v>
      </c>
      <c r="M2950" s="2">
        <f t="shared" si="276"/>
        <v>580</v>
      </c>
      <c r="N2950" s="2">
        <f>IFERROR(VLOOKUP($G2950,'Breakdown Log'!$B$3:$E$940,2,FALSE),0)</f>
        <v>0</v>
      </c>
      <c r="O2950" s="2">
        <f>IFERROR(VLOOKUP($G2950,'Breakdown Log'!$B$3:$E$940,3,FALSE),0)</f>
        <v>0</v>
      </c>
      <c r="P2950" s="2">
        <f t="shared" si="277"/>
        <v>215</v>
      </c>
      <c r="Q2950" s="2">
        <f t="shared" si="278"/>
        <v>365</v>
      </c>
      <c r="R2950" s="38">
        <f t="shared" si="279"/>
        <v>1.6610958904109587</v>
      </c>
      <c r="S2950" s="76">
        <f t="shared" si="280"/>
        <v>2.82</v>
      </c>
      <c r="T2950" s="38">
        <f>2.82/365*N2950+'Breakdown Log'!$H$28*P2950</f>
        <v>0</v>
      </c>
      <c r="U2950" s="78">
        <f>2.82/365*O2950+'Breakdown Log'!$H$28*Q2950</f>
        <v>0</v>
      </c>
    </row>
    <row r="2951" spans="2:21" ht="14.4" customHeight="1" x14ac:dyDescent="0.4">
      <c r="B2951" s="30">
        <f t="shared" si="281"/>
        <v>2950</v>
      </c>
      <c r="C2951" s="2" t="s">
        <v>518</v>
      </c>
      <c r="D2951" s="2" t="s">
        <v>2410</v>
      </c>
      <c r="E2951" s="2">
        <v>1174</v>
      </c>
      <c r="F2951" s="2" t="s">
        <v>2411</v>
      </c>
      <c r="G2951" s="2">
        <v>3310</v>
      </c>
      <c r="H2951" s="2">
        <v>5</v>
      </c>
      <c r="I2951" s="2" t="s">
        <v>2707</v>
      </c>
      <c r="J2951" s="31">
        <v>43466</v>
      </c>
      <c r="K2951" s="31">
        <v>44347</v>
      </c>
      <c r="L2951" s="31">
        <v>44926</v>
      </c>
      <c r="M2951" s="2">
        <f t="shared" si="276"/>
        <v>580</v>
      </c>
      <c r="N2951" s="2">
        <f>IFERROR(VLOOKUP($G2951,'Breakdown Log'!$B$3:$E$940,2,FALSE),0)</f>
        <v>0</v>
      </c>
      <c r="O2951" s="2">
        <f>IFERROR(VLOOKUP($G2951,'Breakdown Log'!$B$3:$E$940,3,FALSE),0)</f>
        <v>0</v>
      </c>
      <c r="P2951" s="2">
        <f t="shared" si="277"/>
        <v>215</v>
      </c>
      <c r="Q2951" s="2">
        <f t="shared" si="278"/>
        <v>365</v>
      </c>
      <c r="R2951" s="38">
        <f t="shared" si="279"/>
        <v>1.6610958904109587</v>
      </c>
      <c r="S2951" s="76">
        <f t="shared" si="280"/>
        <v>2.82</v>
      </c>
      <c r="T2951" s="38">
        <f>2.82/365*N2951+'Breakdown Log'!$H$28*P2951</f>
        <v>0</v>
      </c>
      <c r="U2951" s="78">
        <f>2.82/365*O2951+'Breakdown Log'!$H$28*Q2951</f>
        <v>0</v>
      </c>
    </row>
    <row r="2952" spans="2:21" ht="14.4" customHeight="1" x14ac:dyDescent="0.4">
      <c r="B2952" s="30">
        <f t="shared" si="281"/>
        <v>2951</v>
      </c>
      <c r="C2952" s="2" t="s">
        <v>518</v>
      </c>
      <c r="D2952" s="2" t="s">
        <v>2410</v>
      </c>
      <c r="E2952" s="2">
        <v>1174</v>
      </c>
      <c r="F2952" s="2" t="s">
        <v>2411</v>
      </c>
      <c r="G2952" s="2">
        <v>3311</v>
      </c>
      <c r="H2952" s="2">
        <v>6</v>
      </c>
      <c r="I2952" s="2" t="s">
        <v>2708</v>
      </c>
      <c r="J2952" s="31">
        <v>43466</v>
      </c>
      <c r="K2952" s="31">
        <v>44347</v>
      </c>
      <c r="L2952" s="31">
        <v>44926</v>
      </c>
      <c r="M2952" s="2">
        <f t="shared" si="276"/>
        <v>580</v>
      </c>
      <c r="N2952" s="2">
        <f>IFERROR(VLOOKUP($G2952,'Breakdown Log'!$B$3:$E$940,2,FALSE),0)</f>
        <v>0</v>
      </c>
      <c r="O2952" s="2">
        <f>IFERROR(VLOOKUP($G2952,'Breakdown Log'!$B$3:$E$940,3,FALSE),0)</f>
        <v>0</v>
      </c>
      <c r="P2952" s="2">
        <f t="shared" si="277"/>
        <v>215</v>
      </c>
      <c r="Q2952" s="2">
        <f t="shared" si="278"/>
        <v>365</v>
      </c>
      <c r="R2952" s="38">
        <f t="shared" si="279"/>
        <v>1.6610958904109587</v>
      </c>
      <c r="S2952" s="76">
        <f t="shared" si="280"/>
        <v>2.82</v>
      </c>
      <c r="T2952" s="38">
        <f>2.82/365*N2952+'Breakdown Log'!$H$28*P2952</f>
        <v>0</v>
      </c>
      <c r="U2952" s="78">
        <f>2.82/365*O2952+'Breakdown Log'!$H$28*Q2952</f>
        <v>0</v>
      </c>
    </row>
    <row r="2953" spans="2:21" ht="14.4" customHeight="1" x14ac:dyDescent="0.4">
      <c r="B2953" s="30">
        <f t="shared" si="281"/>
        <v>2952</v>
      </c>
      <c r="C2953" s="2" t="s">
        <v>518</v>
      </c>
      <c r="D2953" s="2" t="s">
        <v>2410</v>
      </c>
      <c r="E2953" s="2">
        <v>1174</v>
      </c>
      <c r="F2953" s="2" t="s">
        <v>2411</v>
      </c>
      <c r="G2953" s="2">
        <v>3312</v>
      </c>
      <c r="H2953" s="2">
        <v>7</v>
      </c>
      <c r="I2953" s="2" t="s">
        <v>2724</v>
      </c>
      <c r="J2953" s="31">
        <v>43497</v>
      </c>
      <c r="K2953" s="31">
        <v>44347</v>
      </c>
      <c r="L2953" s="31">
        <v>44926</v>
      </c>
      <c r="M2953" s="2">
        <f t="shared" si="276"/>
        <v>580</v>
      </c>
      <c r="N2953" s="2">
        <f>IFERROR(VLOOKUP($G2953,'Breakdown Log'!$B$3:$E$940,2,FALSE),0)</f>
        <v>158</v>
      </c>
      <c r="O2953" s="2">
        <f>IFERROR(VLOOKUP($G2953,'Breakdown Log'!$B$3:$E$940,3,FALSE),0)</f>
        <v>0</v>
      </c>
      <c r="P2953" s="2">
        <f t="shared" si="277"/>
        <v>57</v>
      </c>
      <c r="Q2953" s="2">
        <f t="shared" si="278"/>
        <v>365</v>
      </c>
      <c r="R2953" s="38">
        <f t="shared" si="279"/>
        <v>1.6610958904109587</v>
      </c>
      <c r="S2953" s="76">
        <f t="shared" si="280"/>
        <v>2.82</v>
      </c>
      <c r="T2953" s="38">
        <f>2.82/365*N2953+'Breakdown Log'!$H$28*P2953</f>
        <v>1.2207123287671231</v>
      </c>
      <c r="U2953" s="78">
        <f>2.82/365*O2953+'Breakdown Log'!$H$28*Q2953</f>
        <v>0</v>
      </c>
    </row>
    <row r="2954" spans="2:21" ht="14.4" customHeight="1" x14ac:dyDescent="0.4">
      <c r="B2954" s="30">
        <f t="shared" si="281"/>
        <v>2953</v>
      </c>
      <c r="C2954" s="2" t="s">
        <v>518</v>
      </c>
      <c r="D2954" s="2" t="s">
        <v>2410</v>
      </c>
      <c r="E2954" s="2">
        <v>1174</v>
      </c>
      <c r="F2954" s="2" t="s">
        <v>2411</v>
      </c>
      <c r="G2954" s="2">
        <v>3313</v>
      </c>
      <c r="H2954" s="2">
        <v>8</v>
      </c>
      <c r="I2954" s="2" t="s">
        <v>2889</v>
      </c>
      <c r="J2954" s="31">
        <v>44235</v>
      </c>
      <c r="K2954" s="31">
        <v>44347</v>
      </c>
      <c r="L2954" s="31">
        <v>44926</v>
      </c>
      <c r="M2954" s="2">
        <f t="shared" si="276"/>
        <v>580</v>
      </c>
      <c r="N2954" s="2">
        <f>IFERROR(VLOOKUP($G2954,'Breakdown Log'!$B$3:$E$940,2,FALSE),0)</f>
        <v>0</v>
      </c>
      <c r="O2954" s="2">
        <f>IFERROR(VLOOKUP($G2954,'Breakdown Log'!$B$3:$E$940,3,FALSE),0)</f>
        <v>0</v>
      </c>
      <c r="P2954" s="2">
        <f t="shared" si="277"/>
        <v>215</v>
      </c>
      <c r="Q2954" s="2">
        <f t="shared" si="278"/>
        <v>365</v>
      </c>
      <c r="R2954" s="38">
        <f t="shared" si="279"/>
        <v>1.6610958904109587</v>
      </c>
      <c r="S2954" s="76">
        <f t="shared" si="280"/>
        <v>2.82</v>
      </c>
      <c r="T2954" s="38">
        <f>2.82/365*N2954+'Breakdown Log'!$H$28*P2954</f>
        <v>0</v>
      </c>
      <c r="U2954" s="78">
        <f>2.82/365*O2954+'Breakdown Log'!$H$28*Q2954</f>
        <v>0</v>
      </c>
    </row>
    <row r="2955" spans="2:21" ht="14.4" customHeight="1" x14ac:dyDescent="0.4">
      <c r="B2955" s="30">
        <f t="shared" si="281"/>
        <v>2954</v>
      </c>
      <c r="C2955" s="2" t="s">
        <v>518</v>
      </c>
      <c r="D2955" s="2" t="s">
        <v>2410</v>
      </c>
      <c r="E2955" s="2">
        <v>1174</v>
      </c>
      <c r="F2955" s="2" t="s">
        <v>2411</v>
      </c>
      <c r="G2955" s="2">
        <v>3314</v>
      </c>
      <c r="H2955" s="2">
        <v>9</v>
      </c>
      <c r="I2955" s="2" t="s">
        <v>2725</v>
      </c>
      <c r="J2955" s="31">
        <v>43497</v>
      </c>
      <c r="K2955" s="31">
        <v>44347</v>
      </c>
      <c r="L2955" s="31">
        <v>44926</v>
      </c>
      <c r="M2955" s="2">
        <f t="shared" si="276"/>
        <v>580</v>
      </c>
      <c r="N2955" s="2">
        <f>IFERROR(VLOOKUP($G2955,'Breakdown Log'!$B$3:$E$940,2,FALSE),0)</f>
        <v>158</v>
      </c>
      <c r="O2955" s="2">
        <f>IFERROR(VLOOKUP($G2955,'Breakdown Log'!$B$3:$E$940,3,FALSE),0)</f>
        <v>0</v>
      </c>
      <c r="P2955" s="2">
        <f t="shared" si="277"/>
        <v>57</v>
      </c>
      <c r="Q2955" s="2">
        <f t="shared" si="278"/>
        <v>365</v>
      </c>
      <c r="R2955" s="38">
        <f t="shared" si="279"/>
        <v>1.6610958904109587</v>
      </c>
      <c r="S2955" s="76">
        <f t="shared" si="280"/>
        <v>2.82</v>
      </c>
      <c r="T2955" s="38">
        <f>2.82/365*N2955+'Breakdown Log'!$H$28*P2955</f>
        <v>1.2207123287671231</v>
      </c>
      <c r="U2955" s="78">
        <f>2.82/365*O2955+'Breakdown Log'!$H$28*Q2955</f>
        <v>0</v>
      </c>
    </row>
    <row r="2956" spans="2:21" ht="14.4" customHeight="1" x14ac:dyDescent="0.4">
      <c r="B2956" s="30">
        <f t="shared" si="281"/>
        <v>2955</v>
      </c>
      <c r="C2956" s="2" t="s">
        <v>518</v>
      </c>
      <c r="D2956" s="2" t="s">
        <v>2410</v>
      </c>
      <c r="E2956" s="2">
        <v>1174</v>
      </c>
      <c r="F2956" s="2" t="s">
        <v>2411</v>
      </c>
      <c r="G2956" s="2">
        <v>3315</v>
      </c>
      <c r="H2956" s="2">
        <v>10</v>
      </c>
      <c r="I2956" s="2" t="s">
        <v>2709</v>
      </c>
      <c r="J2956" s="31">
        <v>43466</v>
      </c>
      <c r="K2956" s="31">
        <v>44347</v>
      </c>
      <c r="L2956" s="31">
        <v>44926</v>
      </c>
      <c r="M2956" s="2">
        <f t="shared" si="276"/>
        <v>580</v>
      </c>
      <c r="N2956" s="2">
        <f>IFERROR(VLOOKUP($G2956,'Breakdown Log'!$B$3:$E$940,2,FALSE),0)</f>
        <v>158</v>
      </c>
      <c r="O2956" s="2">
        <f>IFERROR(VLOOKUP($G2956,'Breakdown Log'!$B$3:$E$940,3,FALSE),0)</f>
        <v>0</v>
      </c>
      <c r="P2956" s="2">
        <f t="shared" si="277"/>
        <v>57</v>
      </c>
      <c r="Q2956" s="2">
        <f t="shared" si="278"/>
        <v>365</v>
      </c>
      <c r="R2956" s="38">
        <f t="shared" si="279"/>
        <v>1.6610958904109587</v>
      </c>
      <c r="S2956" s="76">
        <f t="shared" si="280"/>
        <v>2.82</v>
      </c>
      <c r="T2956" s="38">
        <f>2.82/365*N2956+'Breakdown Log'!$H$28*P2956</f>
        <v>1.2207123287671231</v>
      </c>
      <c r="U2956" s="78">
        <f>2.82/365*O2956+'Breakdown Log'!$H$28*Q2956</f>
        <v>0</v>
      </c>
    </row>
    <row r="2957" spans="2:21" ht="14.4" customHeight="1" x14ac:dyDescent="0.4">
      <c r="B2957" s="30">
        <f t="shared" si="281"/>
        <v>2956</v>
      </c>
      <c r="C2957" s="2" t="s">
        <v>2730</v>
      </c>
      <c r="D2957" s="2" t="s">
        <v>2374</v>
      </c>
      <c r="E2957" s="2">
        <v>1168</v>
      </c>
      <c r="F2957" s="2" t="s">
        <v>2374</v>
      </c>
      <c r="G2957" s="2">
        <v>3316</v>
      </c>
      <c r="H2957" s="2">
        <v>11</v>
      </c>
      <c r="I2957" s="2" t="s">
        <v>2915</v>
      </c>
      <c r="J2957" s="31">
        <v>44249</v>
      </c>
      <c r="K2957" s="31">
        <v>44347</v>
      </c>
      <c r="L2957" s="31">
        <v>44926</v>
      </c>
      <c r="M2957" s="2">
        <f t="shared" si="276"/>
        <v>580</v>
      </c>
      <c r="N2957" s="2">
        <f>IFERROR(VLOOKUP($G2957,'Breakdown Log'!$B$3:$E$940,2,FALSE),0)</f>
        <v>0</v>
      </c>
      <c r="O2957" s="2">
        <f>IFERROR(VLOOKUP($G2957,'Breakdown Log'!$B$3:$E$940,3,FALSE),0)</f>
        <v>0</v>
      </c>
      <c r="P2957" s="2">
        <f t="shared" si="277"/>
        <v>215</v>
      </c>
      <c r="Q2957" s="2">
        <f t="shared" si="278"/>
        <v>365</v>
      </c>
      <c r="R2957" s="38">
        <f t="shared" si="279"/>
        <v>1.6610958904109587</v>
      </c>
      <c r="S2957" s="76">
        <f t="shared" si="280"/>
        <v>2.82</v>
      </c>
      <c r="T2957" s="38">
        <f>2.82/365*N2957+'Breakdown Log'!$H$28*P2957</f>
        <v>0</v>
      </c>
      <c r="U2957" s="78">
        <f>2.82/365*O2957+'Breakdown Log'!$H$28*Q2957</f>
        <v>0</v>
      </c>
    </row>
    <row r="2958" spans="2:21" ht="14.4" customHeight="1" x14ac:dyDescent="0.4">
      <c r="B2958" s="30">
        <f t="shared" si="281"/>
        <v>2957</v>
      </c>
      <c r="C2958" s="2" t="s">
        <v>2730</v>
      </c>
      <c r="D2958" s="2" t="s">
        <v>2374</v>
      </c>
      <c r="E2958" s="2">
        <v>1168</v>
      </c>
      <c r="F2958" s="2" t="s">
        <v>2374</v>
      </c>
      <c r="G2958" s="2">
        <v>3317</v>
      </c>
      <c r="H2958" s="2">
        <v>12</v>
      </c>
      <c r="I2958" s="2" t="s">
        <v>2412</v>
      </c>
      <c r="J2958" s="31">
        <v>43539</v>
      </c>
      <c r="K2958" s="31">
        <v>44347</v>
      </c>
      <c r="L2958" s="31">
        <v>44926</v>
      </c>
      <c r="M2958" s="2">
        <f t="shared" si="276"/>
        <v>580</v>
      </c>
      <c r="N2958" s="2">
        <f>IFERROR(VLOOKUP($G2958,'Breakdown Log'!$B$3:$E$940,2,FALSE),0)</f>
        <v>0</v>
      </c>
      <c r="O2958" s="2">
        <f>IFERROR(VLOOKUP($G2958,'Breakdown Log'!$B$3:$E$940,3,FALSE),0)</f>
        <v>0</v>
      </c>
      <c r="P2958" s="2">
        <f t="shared" si="277"/>
        <v>215</v>
      </c>
      <c r="Q2958" s="2">
        <f t="shared" si="278"/>
        <v>365</v>
      </c>
      <c r="R2958" s="38">
        <f t="shared" si="279"/>
        <v>1.6610958904109587</v>
      </c>
      <c r="S2958" s="76">
        <f t="shared" si="280"/>
        <v>2.82</v>
      </c>
      <c r="T2958" s="38">
        <f>2.82/365*N2958+'Breakdown Log'!$H$28*P2958</f>
        <v>0</v>
      </c>
      <c r="U2958" s="78">
        <f>2.82/365*O2958+'Breakdown Log'!$H$28*Q2958</f>
        <v>0</v>
      </c>
    </row>
    <row r="2959" spans="2:21" ht="14.4" customHeight="1" x14ac:dyDescent="0.4">
      <c r="B2959" s="30">
        <f t="shared" si="281"/>
        <v>2958</v>
      </c>
      <c r="C2959" s="2" t="s">
        <v>2730</v>
      </c>
      <c r="D2959" s="2" t="s">
        <v>2374</v>
      </c>
      <c r="E2959" s="2">
        <v>1168</v>
      </c>
      <c r="F2959" s="2" t="s">
        <v>2374</v>
      </c>
      <c r="G2959" s="2">
        <v>3318</v>
      </c>
      <c r="H2959" s="2">
        <v>13</v>
      </c>
      <c r="I2959" s="2" t="s">
        <v>2413</v>
      </c>
      <c r="J2959" s="31">
        <v>43532</v>
      </c>
      <c r="K2959" s="31">
        <v>44347</v>
      </c>
      <c r="L2959" s="31">
        <v>44926</v>
      </c>
      <c r="M2959" s="2">
        <f t="shared" si="276"/>
        <v>580</v>
      </c>
      <c r="N2959" s="2">
        <f>IFERROR(VLOOKUP($G2959,'Breakdown Log'!$B$3:$E$940,2,FALSE),0)</f>
        <v>0</v>
      </c>
      <c r="O2959" s="2">
        <f>IFERROR(VLOOKUP($G2959,'Breakdown Log'!$B$3:$E$940,3,FALSE),0)</f>
        <v>0</v>
      </c>
      <c r="P2959" s="2">
        <f t="shared" si="277"/>
        <v>215</v>
      </c>
      <c r="Q2959" s="2">
        <f t="shared" si="278"/>
        <v>365</v>
      </c>
      <c r="R2959" s="38">
        <f t="shared" si="279"/>
        <v>1.6610958904109587</v>
      </c>
      <c r="S2959" s="76">
        <f t="shared" si="280"/>
        <v>2.82</v>
      </c>
      <c r="T2959" s="38">
        <f>2.82/365*N2959+'Breakdown Log'!$H$28*P2959</f>
        <v>0</v>
      </c>
      <c r="U2959" s="78">
        <f>2.82/365*O2959+'Breakdown Log'!$H$28*Q2959</f>
        <v>0</v>
      </c>
    </row>
    <row r="2960" spans="2:21" ht="14.4" customHeight="1" x14ac:dyDescent="0.4">
      <c r="B2960" s="30">
        <f t="shared" si="281"/>
        <v>2959</v>
      </c>
      <c r="C2960" s="2" t="s">
        <v>2730</v>
      </c>
      <c r="D2960" s="2" t="s">
        <v>2374</v>
      </c>
      <c r="E2960" s="2">
        <v>1168</v>
      </c>
      <c r="F2960" s="2" t="s">
        <v>2374</v>
      </c>
      <c r="G2960" s="2">
        <v>3319</v>
      </c>
      <c r="H2960" s="2">
        <v>14</v>
      </c>
      <c r="I2960" s="2" t="s">
        <v>2414</v>
      </c>
      <c r="J2960" s="31">
        <v>43526</v>
      </c>
      <c r="K2960" s="31">
        <v>44347</v>
      </c>
      <c r="L2960" s="31">
        <v>44926</v>
      </c>
      <c r="M2960" s="2">
        <f t="shared" si="276"/>
        <v>580</v>
      </c>
      <c r="N2960" s="2">
        <f>IFERROR(VLOOKUP($G2960,'Breakdown Log'!$B$3:$E$940,2,FALSE),0)</f>
        <v>0</v>
      </c>
      <c r="O2960" s="2">
        <f>IFERROR(VLOOKUP($G2960,'Breakdown Log'!$B$3:$E$940,3,FALSE),0)</f>
        <v>0</v>
      </c>
      <c r="P2960" s="2">
        <f t="shared" si="277"/>
        <v>215</v>
      </c>
      <c r="Q2960" s="2">
        <f t="shared" si="278"/>
        <v>365</v>
      </c>
      <c r="R2960" s="38">
        <f t="shared" si="279"/>
        <v>1.6610958904109587</v>
      </c>
      <c r="S2960" s="76">
        <f t="shared" si="280"/>
        <v>2.82</v>
      </c>
      <c r="T2960" s="38">
        <f>2.82/365*N2960+'Breakdown Log'!$H$28*P2960</f>
        <v>0</v>
      </c>
      <c r="U2960" s="78">
        <f>2.82/365*O2960+'Breakdown Log'!$H$28*Q2960</f>
        <v>0</v>
      </c>
    </row>
    <row r="2961" spans="2:21" ht="14.4" customHeight="1" x14ac:dyDescent="0.4">
      <c r="B2961" s="30">
        <f t="shared" si="281"/>
        <v>2960</v>
      </c>
      <c r="C2961" s="2" t="s">
        <v>2730</v>
      </c>
      <c r="D2961" s="2" t="s">
        <v>2374</v>
      </c>
      <c r="E2961" s="2">
        <v>1168</v>
      </c>
      <c r="F2961" s="2" t="s">
        <v>2374</v>
      </c>
      <c r="G2961" s="2">
        <v>3320</v>
      </c>
      <c r="H2961" s="2">
        <v>15</v>
      </c>
      <c r="I2961" s="2" t="s">
        <v>109</v>
      </c>
      <c r="J2961" s="31">
        <v>43541</v>
      </c>
      <c r="K2961" s="31">
        <v>44347</v>
      </c>
      <c r="L2961" s="31">
        <v>44926</v>
      </c>
      <c r="M2961" s="2">
        <f t="shared" si="276"/>
        <v>580</v>
      </c>
      <c r="N2961" s="2">
        <f>IFERROR(VLOOKUP($G2961,'Breakdown Log'!$B$3:$E$940,2,FALSE),0)</f>
        <v>0</v>
      </c>
      <c r="O2961" s="2">
        <f>IFERROR(VLOOKUP($G2961,'Breakdown Log'!$B$3:$E$940,3,FALSE),0)</f>
        <v>0</v>
      </c>
      <c r="P2961" s="2">
        <f t="shared" si="277"/>
        <v>215</v>
      </c>
      <c r="Q2961" s="2">
        <f t="shared" si="278"/>
        <v>365</v>
      </c>
      <c r="R2961" s="38">
        <f t="shared" si="279"/>
        <v>1.6610958904109587</v>
      </c>
      <c r="S2961" s="76">
        <f t="shared" si="280"/>
        <v>2.82</v>
      </c>
      <c r="T2961" s="38">
        <f>2.82/365*N2961+'Breakdown Log'!$H$28*P2961</f>
        <v>0</v>
      </c>
      <c r="U2961" s="78">
        <f>2.82/365*O2961+'Breakdown Log'!$H$28*Q2961</f>
        <v>0</v>
      </c>
    </row>
    <row r="2962" spans="2:21" ht="14.4" customHeight="1" x14ac:dyDescent="0.4">
      <c r="B2962" s="30">
        <f t="shared" si="281"/>
        <v>2961</v>
      </c>
      <c r="C2962" s="2" t="s">
        <v>2730</v>
      </c>
      <c r="D2962" s="2" t="s">
        <v>2374</v>
      </c>
      <c r="E2962" s="2">
        <v>1168</v>
      </c>
      <c r="F2962" s="2" t="s">
        <v>2374</v>
      </c>
      <c r="G2962" s="2">
        <v>3321</v>
      </c>
      <c r="H2962" s="2">
        <v>16</v>
      </c>
      <c r="I2962" s="2" t="s">
        <v>2415</v>
      </c>
      <c r="J2962" s="31">
        <v>43540</v>
      </c>
      <c r="K2962" s="31">
        <v>44347</v>
      </c>
      <c r="L2962" s="31">
        <v>44926</v>
      </c>
      <c r="M2962" s="2">
        <f t="shared" si="276"/>
        <v>580</v>
      </c>
      <c r="N2962" s="2">
        <f>IFERROR(VLOOKUP($G2962,'Breakdown Log'!$B$3:$E$940,2,FALSE),0)</f>
        <v>0</v>
      </c>
      <c r="O2962" s="2">
        <f>IFERROR(VLOOKUP($G2962,'Breakdown Log'!$B$3:$E$940,3,FALSE),0)</f>
        <v>0</v>
      </c>
      <c r="P2962" s="2">
        <f t="shared" si="277"/>
        <v>215</v>
      </c>
      <c r="Q2962" s="2">
        <f t="shared" si="278"/>
        <v>365</v>
      </c>
      <c r="R2962" s="38">
        <f t="shared" si="279"/>
        <v>1.6610958904109587</v>
      </c>
      <c r="S2962" s="76">
        <f t="shared" si="280"/>
        <v>2.82</v>
      </c>
      <c r="T2962" s="38">
        <f>2.82/365*N2962+'Breakdown Log'!$H$28*P2962</f>
        <v>0</v>
      </c>
      <c r="U2962" s="78">
        <f>2.82/365*O2962+'Breakdown Log'!$H$28*Q2962</f>
        <v>0</v>
      </c>
    </row>
    <row r="2963" spans="2:21" ht="14.4" customHeight="1" x14ac:dyDescent="0.4">
      <c r="B2963" s="30">
        <f t="shared" si="281"/>
        <v>2962</v>
      </c>
      <c r="C2963" s="2" t="s">
        <v>2730</v>
      </c>
      <c r="D2963" s="2" t="s">
        <v>2374</v>
      </c>
      <c r="E2963" s="2">
        <v>1168</v>
      </c>
      <c r="F2963" s="2" t="s">
        <v>2374</v>
      </c>
      <c r="G2963" s="2">
        <v>3322</v>
      </c>
      <c r="H2963" s="2">
        <v>17</v>
      </c>
      <c r="I2963" s="2" t="s">
        <v>1656</v>
      </c>
      <c r="J2963" s="31">
        <v>43554</v>
      </c>
      <c r="K2963" s="31">
        <v>44347</v>
      </c>
      <c r="L2963" s="31">
        <v>44926</v>
      </c>
      <c r="M2963" s="2">
        <f t="shared" si="276"/>
        <v>580</v>
      </c>
      <c r="N2963" s="2">
        <f>IFERROR(VLOOKUP($G2963,'Breakdown Log'!$B$3:$E$940,2,FALSE),0)</f>
        <v>0</v>
      </c>
      <c r="O2963" s="2">
        <f>IFERROR(VLOOKUP($G2963,'Breakdown Log'!$B$3:$E$940,3,FALSE),0)</f>
        <v>0</v>
      </c>
      <c r="P2963" s="2">
        <f t="shared" si="277"/>
        <v>215</v>
      </c>
      <c r="Q2963" s="2">
        <f t="shared" si="278"/>
        <v>365</v>
      </c>
      <c r="R2963" s="38">
        <f t="shared" si="279"/>
        <v>1.6610958904109587</v>
      </c>
      <c r="S2963" s="76">
        <f t="shared" si="280"/>
        <v>2.82</v>
      </c>
      <c r="T2963" s="38">
        <f>2.82/365*N2963+'Breakdown Log'!$H$28*P2963</f>
        <v>0</v>
      </c>
      <c r="U2963" s="78">
        <f>2.82/365*O2963+'Breakdown Log'!$H$28*Q2963</f>
        <v>0</v>
      </c>
    </row>
    <row r="2964" spans="2:21" ht="14.4" customHeight="1" x14ac:dyDescent="0.4">
      <c r="B2964" s="30">
        <f t="shared" si="281"/>
        <v>2963</v>
      </c>
      <c r="C2964" s="2" t="s">
        <v>2730</v>
      </c>
      <c r="D2964" s="2" t="s">
        <v>2374</v>
      </c>
      <c r="E2964" s="2">
        <v>1168</v>
      </c>
      <c r="F2964" s="2" t="s">
        <v>2374</v>
      </c>
      <c r="G2964" s="2">
        <v>3323</v>
      </c>
      <c r="H2964" s="2">
        <v>18</v>
      </c>
      <c r="I2964" s="2" t="s">
        <v>138</v>
      </c>
      <c r="J2964" s="31">
        <v>43541</v>
      </c>
      <c r="K2964" s="31">
        <v>44347</v>
      </c>
      <c r="L2964" s="31">
        <v>44926</v>
      </c>
      <c r="M2964" s="2">
        <f t="shared" si="276"/>
        <v>580</v>
      </c>
      <c r="N2964" s="2">
        <f>IFERROR(VLOOKUP($G2964,'Breakdown Log'!$B$3:$E$940,2,FALSE),0)</f>
        <v>0</v>
      </c>
      <c r="O2964" s="2">
        <f>IFERROR(VLOOKUP($G2964,'Breakdown Log'!$B$3:$E$940,3,FALSE),0)</f>
        <v>0</v>
      </c>
      <c r="P2964" s="2">
        <f t="shared" si="277"/>
        <v>215</v>
      </c>
      <c r="Q2964" s="2">
        <f t="shared" si="278"/>
        <v>365</v>
      </c>
      <c r="R2964" s="38">
        <f t="shared" si="279"/>
        <v>1.6610958904109587</v>
      </c>
      <c r="S2964" s="76">
        <f t="shared" si="280"/>
        <v>2.82</v>
      </c>
      <c r="T2964" s="38">
        <f>2.82/365*N2964+'Breakdown Log'!$H$28*P2964</f>
        <v>0</v>
      </c>
      <c r="U2964" s="78">
        <f>2.82/365*O2964+'Breakdown Log'!$H$28*Q2964</f>
        <v>0</v>
      </c>
    </row>
    <row r="2965" spans="2:21" ht="14.4" customHeight="1" x14ac:dyDescent="0.4">
      <c r="B2965" s="30">
        <f t="shared" si="281"/>
        <v>2964</v>
      </c>
      <c r="C2965" s="2" t="s">
        <v>2730</v>
      </c>
      <c r="D2965" s="2" t="s">
        <v>2374</v>
      </c>
      <c r="E2965" s="2">
        <v>1168</v>
      </c>
      <c r="F2965" s="2" t="s">
        <v>2374</v>
      </c>
      <c r="G2965" s="2">
        <v>3324</v>
      </c>
      <c r="H2965" s="2">
        <v>19</v>
      </c>
      <c r="I2965" s="2" t="s">
        <v>2416</v>
      </c>
      <c r="J2965" s="31">
        <v>43546</v>
      </c>
      <c r="K2965" s="31">
        <v>44347</v>
      </c>
      <c r="L2965" s="31">
        <v>44926</v>
      </c>
      <c r="M2965" s="2">
        <f t="shared" si="276"/>
        <v>580</v>
      </c>
      <c r="N2965" s="2">
        <f>IFERROR(VLOOKUP($G2965,'Breakdown Log'!$B$3:$E$940,2,FALSE),0)</f>
        <v>0</v>
      </c>
      <c r="O2965" s="2">
        <f>IFERROR(VLOOKUP($G2965,'Breakdown Log'!$B$3:$E$940,3,FALSE),0)</f>
        <v>0</v>
      </c>
      <c r="P2965" s="2">
        <f t="shared" si="277"/>
        <v>215</v>
      </c>
      <c r="Q2965" s="2">
        <f t="shared" si="278"/>
        <v>365</v>
      </c>
      <c r="R2965" s="38">
        <f t="shared" si="279"/>
        <v>1.6610958904109587</v>
      </c>
      <c r="S2965" s="76">
        <f t="shared" si="280"/>
        <v>2.82</v>
      </c>
      <c r="T2965" s="38">
        <f>2.82/365*N2965+'Breakdown Log'!$H$28*P2965</f>
        <v>0</v>
      </c>
      <c r="U2965" s="78">
        <f>2.82/365*O2965+'Breakdown Log'!$H$28*Q2965</f>
        <v>0</v>
      </c>
    </row>
    <row r="2966" spans="2:21" ht="14.4" customHeight="1" x14ac:dyDescent="0.4">
      <c r="B2966" s="30">
        <f t="shared" si="281"/>
        <v>2965</v>
      </c>
      <c r="C2966" s="2" t="s">
        <v>2730</v>
      </c>
      <c r="D2966" s="2" t="s">
        <v>2374</v>
      </c>
      <c r="E2966" s="2">
        <v>1168</v>
      </c>
      <c r="F2966" s="2" t="s">
        <v>2374</v>
      </c>
      <c r="G2966" s="2">
        <v>3325</v>
      </c>
      <c r="H2966" s="2">
        <v>20</v>
      </c>
      <c r="I2966" s="2" t="s">
        <v>552</v>
      </c>
      <c r="J2966" s="31">
        <v>43546</v>
      </c>
      <c r="K2966" s="31">
        <v>44347</v>
      </c>
      <c r="L2966" s="31">
        <v>44926</v>
      </c>
      <c r="M2966" s="2">
        <f t="shared" si="276"/>
        <v>580</v>
      </c>
      <c r="N2966" s="2">
        <f>IFERROR(VLOOKUP($G2966,'Breakdown Log'!$B$3:$E$940,2,FALSE),0)</f>
        <v>0</v>
      </c>
      <c r="O2966" s="2">
        <f>IFERROR(VLOOKUP($G2966,'Breakdown Log'!$B$3:$E$940,3,FALSE),0)</f>
        <v>0</v>
      </c>
      <c r="P2966" s="2">
        <f t="shared" si="277"/>
        <v>215</v>
      </c>
      <c r="Q2966" s="2">
        <f t="shared" si="278"/>
        <v>365</v>
      </c>
      <c r="R2966" s="38">
        <f t="shared" si="279"/>
        <v>1.6610958904109587</v>
      </c>
      <c r="S2966" s="76">
        <f t="shared" si="280"/>
        <v>2.82</v>
      </c>
      <c r="T2966" s="38">
        <f>2.82/365*N2966+'Breakdown Log'!$H$28*P2966</f>
        <v>0</v>
      </c>
      <c r="U2966" s="78">
        <f>2.82/365*O2966+'Breakdown Log'!$H$28*Q2966</f>
        <v>0</v>
      </c>
    </row>
    <row r="2967" spans="2:21" ht="14.4" customHeight="1" x14ac:dyDescent="0.4">
      <c r="B2967" s="30">
        <f t="shared" si="281"/>
        <v>2966</v>
      </c>
      <c r="C2967" s="2" t="s">
        <v>2730</v>
      </c>
      <c r="D2967" s="2" t="s">
        <v>2374</v>
      </c>
      <c r="E2967" s="2">
        <v>1168</v>
      </c>
      <c r="F2967" s="2" t="s">
        <v>2374</v>
      </c>
      <c r="G2967" s="2">
        <v>3326</v>
      </c>
      <c r="H2967" s="2">
        <v>21</v>
      </c>
      <c r="I2967" s="2" t="s">
        <v>111</v>
      </c>
      <c r="J2967" s="31">
        <v>43540</v>
      </c>
      <c r="K2967" s="31">
        <v>44347</v>
      </c>
      <c r="L2967" s="31">
        <v>44926</v>
      </c>
      <c r="M2967" s="2">
        <f t="shared" si="276"/>
        <v>580</v>
      </c>
      <c r="N2967" s="2">
        <f>IFERROR(VLOOKUP($G2967,'Breakdown Log'!$B$3:$E$940,2,FALSE),0)</f>
        <v>0</v>
      </c>
      <c r="O2967" s="2">
        <f>IFERROR(VLOOKUP($G2967,'Breakdown Log'!$B$3:$E$940,3,FALSE),0)</f>
        <v>0</v>
      </c>
      <c r="P2967" s="2">
        <f t="shared" si="277"/>
        <v>215</v>
      </c>
      <c r="Q2967" s="2">
        <f t="shared" si="278"/>
        <v>365</v>
      </c>
      <c r="R2967" s="38">
        <f t="shared" si="279"/>
        <v>1.6610958904109587</v>
      </c>
      <c r="S2967" s="76">
        <f t="shared" si="280"/>
        <v>2.82</v>
      </c>
      <c r="T2967" s="38">
        <f>2.82/365*N2967+'Breakdown Log'!$H$28*P2967</f>
        <v>0</v>
      </c>
      <c r="U2967" s="78">
        <f>2.82/365*O2967+'Breakdown Log'!$H$28*Q2967</f>
        <v>0</v>
      </c>
    </row>
    <row r="2968" spans="2:21" ht="14.4" customHeight="1" x14ac:dyDescent="0.4">
      <c r="B2968" s="30">
        <f t="shared" si="281"/>
        <v>2967</v>
      </c>
      <c r="C2968" s="2" t="s">
        <v>2730</v>
      </c>
      <c r="D2968" s="2" t="s">
        <v>2374</v>
      </c>
      <c r="E2968" s="2">
        <v>1168</v>
      </c>
      <c r="F2968" s="2" t="s">
        <v>2374</v>
      </c>
      <c r="G2968" s="2">
        <v>3327</v>
      </c>
      <c r="H2968" s="2">
        <v>22</v>
      </c>
      <c r="I2968" s="2" t="s">
        <v>2417</v>
      </c>
      <c r="J2968" s="31">
        <v>43642</v>
      </c>
      <c r="K2968" s="31">
        <v>44347</v>
      </c>
      <c r="L2968" s="31">
        <v>44926</v>
      </c>
      <c r="M2968" s="2">
        <f t="shared" si="276"/>
        <v>580</v>
      </c>
      <c r="N2968" s="2">
        <f>IFERROR(VLOOKUP($G2968,'Breakdown Log'!$B$3:$E$940,2,FALSE),0)</f>
        <v>0</v>
      </c>
      <c r="O2968" s="2">
        <f>IFERROR(VLOOKUP($G2968,'Breakdown Log'!$B$3:$E$940,3,FALSE),0)</f>
        <v>0</v>
      </c>
      <c r="P2968" s="2">
        <f t="shared" si="277"/>
        <v>215</v>
      </c>
      <c r="Q2968" s="2">
        <f t="shared" si="278"/>
        <v>365</v>
      </c>
      <c r="R2968" s="38">
        <f t="shared" si="279"/>
        <v>1.6610958904109587</v>
      </c>
      <c r="S2968" s="76">
        <f t="shared" si="280"/>
        <v>2.82</v>
      </c>
      <c r="T2968" s="38">
        <f>2.82/365*N2968+'Breakdown Log'!$H$28*P2968</f>
        <v>0</v>
      </c>
      <c r="U2968" s="78">
        <f>2.82/365*O2968+'Breakdown Log'!$H$28*Q2968</f>
        <v>0</v>
      </c>
    </row>
    <row r="2969" spans="2:21" ht="14.4" customHeight="1" x14ac:dyDescent="0.4">
      <c r="B2969" s="30">
        <f t="shared" si="281"/>
        <v>2968</v>
      </c>
      <c r="C2969" s="2" t="s">
        <v>2730</v>
      </c>
      <c r="D2969" s="2" t="s">
        <v>2374</v>
      </c>
      <c r="E2969" s="2">
        <v>1168</v>
      </c>
      <c r="F2969" s="2" t="s">
        <v>2374</v>
      </c>
      <c r="G2969" s="2">
        <v>3328</v>
      </c>
      <c r="H2969" s="2">
        <v>23</v>
      </c>
      <c r="I2969" s="2" t="s">
        <v>2418</v>
      </c>
      <c r="J2969" s="31">
        <v>43540</v>
      </c>
      <c r="K2969" s="31">
        <v>44347</v>
      </c>
      <c r="L2969" s="31">
        <v>44926</v>
      </c>
      <c r="M2969" s="2">
        <f t="shared" si="276"/>
        <v>580</v>
      </c>
      <c r="N2969" s="2">
        <f>IFERROR(VLOOKUP($G2969,'Breakdown Log'!$B$3:$E$940,2,FALSE),0)</f>
        <v>0</v>
      </c>
      <c r="O2969" s="2">
        <f>IFERROR(VLOOKUP($G2969,'Breakdown Log'!$B$3:$E$940,3,FALSE),0)</f>
        <v>0</v>
      </c>
      <c r="P2969" s="2">
        <f t="shared" si="277"/>
        <v>215</v>
      </c>
      <c r="Q2969" s="2">
        <f t="shared" si="278"/>
        <v>365</v>
      </c>
      <c r="R2969" s="38">
        <f t="shared" si="279"/>
        <v>1.6610958904109587</v>
      </c>
      <c r="S2969" s="76">
        <f t="shared" si="280"/>
        <v>2.82</v>
      </c>
      <c r="T2969" s="38">
        <f>2.82/365*N2969+'Breakdown Log'!$H$28*P2969</f>
        <v>0</v>
      </c>
      <c r="U2969" s="78">
        <f>2.82/365*O2969+'Breakdown Log'!$H$28*Q2969</f>
        <v>0</v>
      </c>
    </row>
    <row r="2970" spans="2:21" ht="14.4" customHeight="1" x14ac:dyDescent="0.4">
      <c r="B2970" s="30">
        <f t="shared" si="281"/>
        <v>2969</v>
      </c>
      <c r="C2970" s="2" t="s">
        <v>493</v>
      </c>
      <c r="D2970" s="2" t="s">
        <v>2256</v>
      </c>
      <c r="E2970" s="2">
        <v>1157</v>
      </c>
      <c r="F2970" s="2" t="s">
        <v>2256</v>
      </c>
      <c r="G2970" s="2">
        <v>3329</v>
      </c>
      <c r="H2970" s="2">
        <v>14</v>
      </c>
      <c r="I2970" s="2" t="s">
        <v>2693</v>
      </c>
      <c r="J2970" s="31">
        <v>43418</v>
      </c>
      <c r="K2970" s="31">
        <v>44347</v>
      </c>
      <c r="L2970" s="31">
        <v>44926</v>
      </c>
      <c r="M2970" s="2">
        <f t="shared" si="276"/>
        <v>580</v>
      </c>
      <c r="N2970" s="2">
        <f>IFERROR(VLOOKUP($G2970,'Breakdown Log'!$B$3:$E$940,2,FALSE),0)</f>
        <v>0</v>
      </c>
      <c r="O2970" s="2">
        <f>IFERROR(VLOOKUP($G2970,'Breakdown Log'!$B$3:$E$940,3,FALSE),0)</f>
        <v>0</v>
      </c>
      <c r="P2970" s="2">
        <f t="shared" si="277"/>
        <v>215</v>
      </c>
      <c r="Q2970" s="2">
        <f t="shared" si="278"/>
        <v>365</v>
      </c>
      <c r="R2970" s="38">
        <f t="shared" si="279"/>
        <v>1.6610958904109587</v>
      </c>
      <c r="S2970" s="76">
        <f t="shared" si="280"/>
        <v>2.82</v>
      </c>
      <c r="T2970" s="38">
        <f>2.82/365*N2970+'Breakdown Log'!$H$28*P2970</f>
        <v>0</v>
      </c>
      <c r="U2970" s="78">
        <f>2.82/365*O2970+'Breakdown Log'!$H$28*Q2970</f>
        <v>0</v>
      </c>
    </row>
    <row r="2971" spans="2:21" ht="14.4" customHeight="1" x14ac:dyDescent="0.4">
      <c r="B2971" s="30">
        <f t="shared" si="281"/>
        <v>2970</v>
      </c>
      <c r="C2971" s="2" t="s">
        <v>493</v>
      </c>
      <c r="D2971" s="2" t="s">
        <v>2256</v>
      </c>
      <c r="E2971" s="2">
        <v>1157</v>
      </c>
      <c r="F2971" s="2" t="s">
        <v>2256</v>
      </c>
      <c r="G2971" s="2">
        <v>3330</v>
      </c>
      <c r="H2971" s="2">
        <v>15</v>
      </c>
      <c r="I2971" s="2" t="s">
        <v>2419</v>
      </c>
      <c r="J2971" s="31">
        <v>43418</v>
      </c>
      <c r="K2971" s="31">
        <v>44347</v>
      </c>
      <c r="L2971" s="31">
        <v>44926</v>
      </c>
      <c r="M2971" s="2">
        <f t="shared" si="276"/>
        <v>580</v>
      </c>
      <c r="N2971" s="2">
        <f>IFERROR(VLOOKUP($G2971,'Breakdown Log'!$B$3:$E$940,2,FALSE),0)</f>
        <v>0</v>
      </c>
      <c r="O2971" s="2">
        <f>IFERROR(VLOOKUP($G2971,'Breakdown Log'!$B$3:$E$940,3,FALSE),0)</f>
        <v>0</v>
      </c>
      <c r="P2971" s="2">
        <f t="shared" si="277"/>
        <v>215</v>
      </c>
      <c r="Q2971" s="2">
        <f t="shared" si="278"/>
        <v>365</v>
      </c>
      <c r="R2971" s="38">
        <f t="shared" si="279"/>
        <v>1.6610958904109587</v>
      </c>
      <c r="S2971" s="76">
        <f t="shared" si="280"/>
        <v>2.82</v>
      </c>
      <c r="T2971" s="38">
        <f>2.82/365*N2971+'Breakdown Log'!$H$28*P2971</f>
        <v>0</v>
      </c>
      <c r="U2971" s="78">
        <f>2.82/365*O2971+'Breakdown Log'!$H$28*Q2971</f>
        <v>0</v>
      </c>
    </row>
    <row r="2972" spans="2:21" ht="14.4" customHeight="1" x14ac:dyDescent="0.4">
      <c r="B2972" s="30">
        <f t="shared" si="281"/>
        <v>2971</v>
      </c>
      <c r="C2972" s="2" t="s">
        <v>462</v>
      </c>
      <c r="D2972" s="2" t="s">
        <v>2142</v>
      </c>
      <c r="E2972" s="2">
        <v>1171</v>
      </c>
      <c r="F2972" s="2" t="s">
        <v>2223</v>
      </c>
      <c r="G2972" s="2">
        <v>3331</v>
      </c>
      <c r="H2972" s="2">
        <v>1</v>
      </c>
      <c r="I2972" s="2" t="s">
        <v>2420</v>
      </c>
      <c r="J2972" s="31">
        <v>43486</v>
      </c>
      <c r="K2972" s="31">
        <v>44347</v>
      </c>
      <c r="L2972" s="31">
        <v>44926</v>
      </c>
      <c r="M2972" s="2">
        <f t="shared" si="276"/>
        <v>580</v>
      </c>
      <c r="N2972" s="2">
        <f>IFERROR(VLOOKUP($G2972,'Breakdown Log'!$B$3:$E$940,2,FALSE),0)</f>
        <v>0</v>
      </c>
      <c r="O2972" s="2">
        <f>IFERROR(VLOOKUP($G2972,'Breakdown Log'!$B$3:$E$940,3,FALSE),0)</f>
        <v>0</v>
      </c>
      <c r="P2972" s="2">
        <f t="shared" si="277"/>
        <v>215</v>
      </c>
      <c r="Q2972" s="2">
        <f t="shared" si="278"/>
        <v>365</v>
      </c>
      <c r="R2972" s="38">
        <f t="shared" si="279"/>
        <v>1.6610958904109587</v>
      </c>
      <c r="S2972" s="76">
        <f t="shared" si="280"/>
        <v>2.82</v>
      </c>
      <c r="T2972" s="38">
        <f>2.82/365*N2972+'Breakdown Log'!$H$28*P2972</f>
        <v>0</v>
      </c>
      <c r="U2972" s="78">
        <f>2.82/365*O2972+'Breakdown Log'!$H$28*Q2972</f>
        <v>0</v>
      </c>
    </row>
    <row r="2973" spans="2:21" ht="14.4" customHeight="1" x14ac:dyDescent="0.4">
      <c r="B2973" s="30">
        <f t="shared" si="281"/>
        <v>2972</v>
      </c>
      <c r="C2973" s="2" t="s">
        <v>462</v>
      </c>
      <c r="D2973" s="2" t="s">
        <v>2142</v>
      </c>
      <c r="E2973" s="2">
        <v>1171</v>
      </c>
      <c r="F2973" s="2" t="s">
        <v>2223</v>
      </c>
      <c r="G2973" s="2">
        <v>3332</v>
      </c>
      <c r="H2973" s="2">
        <v>2</v>
      </c>
      <c r="I2973" s="2" t="s">
        <v>280</v>
      </c>
      <c r="J2973" s="31">
        <v>43486</v>
      </c>
      <c r="K2973" s="31">
        <v>44347</v>
      </c>
      <c r="L2973" s="31">
        <v>44926</v>
      </c>
      <c r="M2973" s="2">
        <f t="shared" si="276"/>
        <v>580</v>
      </c>
      <c r="N2973" s="2">
        <f>IFERROR(VLOOKUP($G2973,'Breakdown Log'!$B$3:$E$940,2,FALSE),0)</f>
        <v>0</v>
      </c>
      <c r="O2973" s="2">
        <f>IFERROR(VLOOKUP($G2973,'Breakdown Log'!$B$3:$E$940,3,FALSE),0)</f>
        <v>0</v>
      </c>
      <c r="P2973" s="2">
        <f t="shared" si="277"/>
        <v>215</v>
      </c>
      <c r="Q2973" s="2">
        <f t="shared" si="278"/>
        <v>365</v>
      </c>
      <c r="R2973" s="38">
        <f t="shared" si="279"/>
        <v>1.6610958904109587</v>
      </c>
      <c r="S2973" s="76">
        <f t="shared" si="280"/>
        <v>2.82</v>
      </c>
      <c r="T2973" s="38">
        <f>2.82/365*N2973+'Breakdown Log'!$H$28*P2973</f>
        <v>0</v>
      </c>
      <c r="U2973" s="78">
        <f>2.82/365*O2973+'Breakdown Log'!$H$28*Q2973</f>
        <v>0</v>
      </c>
    </row>
    <row r="2974" spans="2:21" ht="14.4" customHeight="1" x14ac:dyDescent="0.4">
      <c r="B2974" s="30">
        <f t="shared" si="281"/>
        <v>2973</v>
      </c>
      <c r="C2974" s="2" t="s">
        <v>462</v>
      </c>
      <c r="D2974" s="2" t="s">
        <v>2142</v>
      </c>
      <c r="E2974" s="2">
        <v>1171</v>
      </c>
      <c r="F2974" s="2" t="s">
        <v>2223</v>
      </c>
      <c r="G2974" s="2">
        <v>3333</v>
      </c>
      <c r="H2974" s="2">
        <v>3</v>
      </c>
      <c r="I2974" s="2" t="s">
        <v>2712</v>
      </c>
      <c r="J2974" s="31">
        <v>43486</v>
      </c>
      <c r="K2974" s="31">
        <v>44347</v>
      </c>
      <c r="L2974" s="31">
        <v>44926</v>
      </c>
      <c r="M2974" s="2">
        <f t="shared" si="276"/>
        <v>580</v>
      </c>
      <c r="N2974" s="2">
        <f>IFERROR(VLOOKUP($G2974,'Breakdown Log'!$B$3:$E$940,2,FALSE),0)</f>
        <v>0</v>
      </c>
      <c r="O2974" s="2">
        <f>IFERROR(VLOOKUP($G2974,'Breakdown Log'!$B$3:$E$940,3,FALSE),0)</f>
        <v>0</v>
      </c>
      <c r="P2974" s="2">
        <f t="shared" si="277"/>
        <v>215</v>
      </c>
      <c r="Q2974" s="2">
        <f t="shared" si="278"/>
        <v>365</v>
      </c>
      <c r="R2974" s="38">
        <f t="shared" si="279"/>
        <v>1.6610958904109587</v>
      </c>
      <c r="S2974" s="76">
        <f t="shared" si="280"/>
        <v>2.82</v>
      </c>
      <c r="T2974" s="38">
        <f>2.82/365*N2974+'Breakdown Log'!$H$28*P2974</f>
        <v>0</v>
      </c>
      <c r="U2974" s="78">
        <f>2.82/365*O2974+'Breakdown Log'!$H$28*Q2974</f>
        <v>0</v>
      </c>
    </row>
    <row r="2975" spans="2:21" ht="14.4" customHeight="1" x14ac:dyDescent="0.4">
      <c r="B2975" s="30">
        <f t="shared" si="281"/>
        <v>2974</v>
      </c>
      <c r="C2975" s="2" t="s">
        <v>462</v>
      </c>
      <c r="D2975" s="2" t="s">
        <v>2142</v>
      </c>
      <c r="E2975" s="2">
        <v>1171</v>
      </c>
      <c r="F2975" s="2" t="s">
        <v>2223</v>
      </c>
      <c r="G2975" s="2">
        <v>3334</v>
      </c>
      <c r="H2975" s="2">
        <v>4</v>
      </c>
      <c r="I2975" s="2" t="s">
        <v>2713</v>
      </c>
      <c r="J2975" s="31">
        <v>43486</v>
      </c>
      <c r="K2975" s="31">
        <v>44347</v>
      </c>
      <c r="L2975" s="31">
        <v>44926</v>
      </c>
      <c r="M2975" s="2">
        <f t="shared" si="276"/>
        <v>580</v>
      </c>
      <c r="N2975" s="2">
        <f>IFERROR(VLOOKUP($G2975,'Breakdown Log'!$B$3:$E$940,2,FALSE),0)</f>
        <v>0</v>
      </c>
      <c r="O2975" s="2">
        <f>IFERROR(VLOOKUP($G2975,'Breakdown Log'!$B$3:$E$940,3,FALSE),0)</f>
        <v>0</v>
      </c>
      <c r="P2975" s="2">
        <f t="shared" si="277"/>
        <v>215</v>
      </c>
      <c r="Q2975" s="2">
        <f t="shared" si="278"/>
        <v>365</v>
      </c>
      <c r="R2975" s="38">
        <f t="shared" si="279"/>
        <v>1.6610958904109587</v>
      </c>
      <c r="S2975" s="76">
        <f t="shared" si="280"/>
        <v>2.82</v>
      </c>
      <c r="T2975" s="38">
        <f>2.82/365*N2975+'Breakdown Log'!$H$28*P2975</f>
        <v>0</v>
      </c>
      <c r="U2975" s="78">
        <f>2.82/365*O2975+'Breakdown Log'!$H$28*Q2975</f>
        <v>0</v>
      </c>
    </row>
    <row r="2976" spans="2:21" ht="14.4" customHeight="1" x14ac:dyDescent="0.4">
      <c r="B2976" s="30">
        <f t="shared" si="281"/>
        <v>2975</v>
      </c>
      <c r="C2976" s="2" t="s">
        <v>462</v>
      </c>
      <c r="D2976" s="2" t="s">
        <v>2142</v>
      </c>
      <c r="E2976" s="2">
        <v>1171</v>
      </c>
      <c r="F2976" s="2" t="s">
        <v>2223</v>
      </c>
      <c r="G2976" s="2">
        <v>3335</v>
      </c>
      <c r="H2976" s="2">
        <v>5</v>
      </c>
      <c r="I2976" s="2" t="s">
        <v>869</v>
      </c>
      <c r="J2976" s="31">
        <v>43486</v>
      </c>
      <c r="K2976" s="31">
        <v>44347</v>
      </c>
      <c r="L2976" s="31">
        <v>44926</v>
      </c>
      <c r="M2976" s="2">
        <f t="shared" si="276"/>
        <v>580</v>
      </c>
      <c r="N2976" s="2">
        <f>IFERROR(VLOOKUP($G2976,'Breakdown Log'!$B$3:$E$940,2,FALSE),0)</f>
        <v>0</v>
      </c>
      <c r="O2976" s="2">
        <f>IFERROR(VLOOKUP($G2976,'Breakdown Log'!$B$3:$E$940,3,FALSE),0)</f>
        <v>0</v>
      </c>
      <c r="P2976" s="2">
        <f t="shared" si="277"/>
        <v>215</v>
      </c>
      <c r="Q2976" s="2">
        <f t="shared" si="278"/>
        <v>365</v>
      </c>
      <c r="R2976" s="38">
        <f t="shared" si="279"/>
        <v>1.6610958904109587</v>
      </c>
      <c r="S2976" s="76">
        <f t="shared" si="280"/>
        <v>2.82</v>
      </c>
      <c r="T2976" s="38">
        <f>2.82/365*N2976+'Breakdown Log'!$H$28*P2976</f>
        <v>0</v>
      </c>
      <c r="U2976" s="78">
        <f>2.82/365*O2976+'Breakdown Log'!$H$28*Q2976</f>
        <v>0</v>
      </c>
    </row>
    <row r="2977" spans="2:21" ht="14.4" customHeight="1" x14ac:dyDescent="0.4">
      <c r="B2977" s="30">
        <f t="shared" si="281"/>
        <v>2976</v>
      </c>
      <c r="C2977" s="2" t="s">
        <v>462</v>
      </c>
      <c r="D2977" s="2" t="s">
        <v>2142</v>
      </c>
      <c r="E2977" s="2">
        <v>1171</v>
      </c>
      <c r="F2977" s="2" t="s">
        <v>2223</v>
      </c>
      <c r="G2977" s="2">
        <v>3336</v>
      </c>
      <c r="H2977" s="2">
        <v>6</v>
      </c>
      <c r="I2977" s="2" t="s">
        <v>2421</v>
      </c>
      <c r="J2977" s="31">
        <v>43486</v>
      </c>
      <c r="K2977" s="31">
        <v>44347</v>
      </c>
      <c r="L2977" s="31">
        <v>44926</v>
      </c>
      <c r="M2977" s="2">
        <f t="shared" si="276"/>
        <v>580</v>
      </c>
      <c r="N2977" s="2">
        <f>IFERROR(VLOOKUP($G2977,'Breakdown Log'!$B$3:$E$940,2,FALSE),0)</f>
        <v>0</v>
      </c>
      <c r="O2977" s="2">
        <f>IFERROR(VLOOKUP($G2977,'Breakdown Log'!$B$3:$E$940,3,FALSE),0)</f>
        <v>0</v>
      </c>
      <c r="P2977" s="2">
        <f t="shared" si="277"/>
        <v>215</v>
      </c>
      <c r="Q2977" s="2">
        <f t="shared" si="278"/>
        <v>365</v>
      </c>
      <c r="R2977" s="38">
        <f t="shared" si="279"/>
        <v>1.6610958904109587</v>
      </c>
      <c r="S2977" s="76">
        <f t="shared" si="280"/>
        <v>2.82</v>
      </c>
      <c r="T2977" s="38">
        <f>2.82/365*N2977+'Breakdown Log'!$H$28*P2977</f>
        <v>0</v>
      </c>
      <c r="U2977" s="78">
        <f>2.82/365*O2977+'Breakdown Log'!$H$28*Q2977</f>
        <v>0</v>
      </c>
    </row>
    <row r="2978" spans="2:21" ht="14.4" customHeight="1" x14ac:dyDescent="0.4">
      <c r="B2978" s="30">
        <f t="shared" si="281"/>
        <v>2977</v>
      </c>
      <c r="C2978" s="2" t="s">
        <v>462</v>
      </c>
      <c r="D2978" s="2" t="s">
        <v>2142</v>
      </c>
      <c r="E2978" s="2">
        <v>1171</v>
      </c>
      <c r="F2978" s="2" t="s">
        <v>2223</v>
      </c>
      <c r="G2978" s="2">
        <v>3337</v>
      </c>
      <c r="H2978" s="2">
        <v>7</v>
      </c>
      <c r="I2978" s="2" t="s">
        <v>662</v>
      </c>
      <c r="J2978" s="31">
        <v>43486</v>
      </c>
      <c r="K2978" s="31">
        <v>44347</v>
      </c>
      <c r="L2978" s="31">
        <v>44926</v>
      </c>
      <c r="M2978" s="2">
        <f t="shared" si="276"/>
        <v>580</v>
      </c>
      <c r="N2978" s="2">
        <f>IFERROR(VLOOKUP($G2978,'Breakdown Log'!$B$3:$E$940,2,FALSE),0)</f>
        <v>0</v>
      </c>
      <c r="O2978" s="2">
        <f>IFERROR(VLOOKUP($G2978,'Breakdown Log'!$B$3:$E$940,3,FALSE),0)</f>
        <v>0</v>
      </c>
      <c r="P2978" s="2">
        <f t="shared" si="277"/>
        <v>215</v>
      </c>
      <c r="Q2978" s="2">
        <f t="shared" si="278"/>
        <v>365</v>
      </c>
      <c r="R2978" s="38">
        <f t="shared" si="279"/>
        <v>1.6610958904109587</v>
      </c>
      <c r="S2978" s="76">
        <f t="shared" si="280"/>
        <v>2.82</v>
      </c>
      <c r="T2978" s="38">
        <f>2.82/365*N2978+'Breakdown Log'!$H$28*P2978</f>
        <v>0</v>
      </c>
      <c r="U2978" s="78">
        <f>2.82/365*O2978+'Breakdown Log'!$H$28*Q2978</f>
        <v>0</v>
      </c>
    </row>
    <row r="2979" spans="2:21" ht="14.4" customHeight="1" x14ac:dyDescent="0.4">
      <c r="B2979" s="30">
        <f t="shared" si="281"/>
        <v>2978</v>
      </c>
      <c r="C2979" s="2" t="s">
        <v>462</v>
      </c>
      <c r="D2979" s="2" t="s">
        <v>2142</v>
      </c>
      <c r="E2979" s="2">
        <v>1171</v>
      </c>
      <c r="F2979" s="2" t="s">
        <v>2223</v>
      </c>
      <c r="G2979" s="2">
        <v>3338</v>
      </c>
      <c r="H2979" s="2">
        <v>8</v>
      </c>
      <c r="I2979" s="2" t="s">
        <v>2422</v>
      </c>
      <c r="J2979" s="31">
        <v>43486</v>
      </c>
      <c r="K2979" s="31">
        <v>44347</v>
      </c>
      <c r="L2979" s="31">
        <v>44926</v>
      </c>
      <c r="M2979" s="2">
        <f t="shared" si="276"/>
        <v>580</v>
      </c>
      <c r="N2979" s="2">
        <f>IFERROR(VLOOKUP($G2979,'Breakdown Log'!$B$3:$E$940,2,FALSE),0)</f>
        <v>0</v>
      </c>
      <c r="O2979" s="2">
        <f>IFERROR(VLOOKUP($G2979,'Breakdown Log'!$B$3:$E$940,3,FALSE),0)</f>
        <v>0</v>
      </c>
      <c r="P2979" s="2">
        <f t="shared" si="277"/>
        <v>215</v>
      </c>
      <c r="Q2979" s="2">
        <f t="shared" si="278"/>
        <v>365</v>
      </c>
      <c r="R2979" s="38">
        <f t="shared" si="279"/>
        <v>1.6610958904109587</v>
      </c>
      <c r="S2979" s="76">
        <f t="shared" si="280"/>
        <v>2.82</v>
      </c>
      <c r="T2979" s="38">
        <f>2.82/365*N2979+'Breakdown Log'!$H$28*P2979</f>
        <v>0</v>
      </c>
      <c r="U2979" s="78">
        <f>2.82/365*O2979+'Breakdown Log'!$H$28*Q2979</f>
        <v>0</v>
      </c>
    </row>
    <row r="2980" spans="2:21" ht="14.4" customHeight="1" x14ac:dyDescent="0.4">
      <c r="B2980" s="30">
        <f t="shared" si="281"/>
        <v>2979</v>
      </c>
      <c r="C2980" s="2" t="s">
        <v>462</v>
      </c>
      <c r="D2980" s="2" t="s">
        <v>2142</v>
      </c>
      <c r="E2980" s="2">
        <v>1171</v>
      </c>
      <c r="F2980" s="2" t="s">
        <v>2223</v>
      </c>
      <c r="G2980" s="2">
        <v>3339</v>
      </c>
      <c r="H2980" s="2">
        <v>9</v>
      </c>
      <c r="I2980" s="2" t="s">
        <v>2423</v>
      </c>
      <c r="J2980" s="31">
        <v>43486</v>
      </c>
      <c r="K2980" s="31">
        <v>44347</v>
      </c>
      <c r="L2980" s="31">
        <v>44926</v>
      </c>
      <c r="M2980" s="2">
        <f t="shared" si="276"/>
        <v>580</v>
      </c>
      <c r="N2980" s="2">
        <f>IFERROR(VLOOKUP($G2980,'Breakdown Log'!$B$3:$E$940,2,FALSE),0)</f>
        <v>0</v>
      </c>
      <c r="O2980" s="2">
        <f>IFERROR(VLOOKUP($G2980,'Breakdown Log'!$B$3:$E$940,3,FALSE),0)</f>
        <v>0</v>
      </c>
      <c r="P2980" s="2">
        <f t="shared" si="277"/>
        <v>215</v>
      </c>
      <c r="Q2980" s="2">
        <f t="shared" si="278"/>
        <v>365</v>
      </c>
      <c r="R2980" s="38">
        <f t="shared" si="279"/>
        <v>1.6610958904109587</v>
      </c>
      <c r="S2980" s="76">
        <f t="shared" si="280"/>
        <v>2.82</v>
      </c>
      <c r="T2980" s="38">
        <f>2.82/365*N2980+'Breakdown Log'!$H$28*P2980</f>
        <v>0</v>
      </c>
      <c r="U2980" s="78">
        <f>2.82/365*O2980+'Breakdown Log'!$H$28*Q2980</f>
        <v>0</v>
      </c>
    </row>
    <row r="2981" spans="2:21" ht="14.4" customHeight="1" x14ac:dyDescent="0.4">
      <c r="B2981" s="30">
        <f t="shared" si="281"/>
        <v>2980</v>
      </c>
      <c r="C2981" s="2" t="s">
        <v>462</v>
      </c>
      <c r="D2981" s="2" t="s">
        <v>2142</v>
      </c>
      <c r="E2981" s="2">
        <v>1171</v>
      </c>
      <c r="F2981" s="2" t="s">
        <v>2223</v>
      </c>
      <c r="G2981" s="2">
        <v>3340</v>
      </c>
      <c r="H2981" s="2">
        <v>10</v>
      </c>
      <c r="I2981" s="2" t="s">
        <v>2424</v>
      </c>
      <c r="J2981" s="31">
        <v>43534</v>
      </c>
      <c r="K2981" s="31">
        <v>44347</v>
      </c>
      <c r="L2981" s="31">
        <v>44926</v>
      </c>
      <c r="M2981" s="2">
        <f t="shared" si="276"/>
        <v>580</v>
      </c>
      <c r="N2981" s="2">
        <f>IFERROR(VLOOKUP($G2981,'Breakdown Log'!$B$3:$E$940,2,FALSE),0)</f>
        <v>0</v>
      </c>
      <c r="O2981" s="2">
        <f>IFERROR(VLOOKUP($G2981,'Breakdown Log'!$B$3:$E$940,3,FALSE),0)</f>
        <v>0</v>
      </c>
      <c r="P2981" s="2">
        <f t="shared" si="277"/>
        <v>215</v>
      </c>
      <c r="Q2981" s="2">
        <f t="shared" si="278"/>
        <v>365</v>
      </c>
      <c r="R2981" s="38">
        <f t="shared" si="279"/>
        <v>1.6610958904109587</v>
      </c>
      <c r="S2981" s="76">
        <f t="shared" si="280"/>
        <v>2.82</v>
      </c>
      <c r="T2981" s="38">
        <f>2.82/365*N2981+'Breakdown Log'!$H$28*P2981</f>
        <v>0</v>
      </c>
      <c r="U2981" s="78">
        <f>2.82/365*O2981+'Breakdown Log'!$H$28*Q2981</f>
        <v>0</v>
      </c>
    </row>
    <row r="2982" spans="2:21" ht="14.4" customHeight="1" x14ac:dyDescent="0.4">
      <c r="B2982" s="30">
        <f t="shared" si="281"/>
        <v>2981</v>
      </c>
      <c r="C2982" s="2" t="s">
        <v>151</v>
      </c>
      <c r="D2982" s="2" t="s">
        <v>2203</v>
      </c>
      <c r="E2982" s="2">
        <v>1076</v>
      </c>
      <c r="F2982" s="2" t="s">
        <v>2203</v>
      </c>
      <c r="G2982" s="2">
        <v>3341</v>
      </c>
      <c r="H2982" s="2">
        <v>41</v>
      </c>
      <c r="I2982" s="2" t="s">
        <v>2425</v>
      </c>
      <c r="J2982" s="31">
        <v>43418</v>
      </c>
      <c r="K2982" s="31">
        <v>44347</v>
      </c>
      <c r="L2982" s="31">
        <v>44926</v>
      </c>
      <c r="M2982" s="2">
        <f t="shared" si="276"/>
        <v>580</v>
      </c>
      <c r="N2982" s="2">
        <f>IFERROR(VLOOKUP($G2982,'Breakdown Log'!$B$3:$E$940,2,FALSE),0)</f>
        <v>0</v>
      </c>
      <c r="O2982" s="2">
        <f>IFERROR(VLOOKUP($G2982,'Breakdown Log'!$B$3:$E$940,3,FALSE),0)</f>
        <v>0</v>
      </c>
      <c r="P2982" s="2">
        <f t="shared" si="277"/>
        <v>215</v>
      </c>
      <c r="Q2982" s="2">
        <f t="shared" si="278"/>
        <v>365</v>
      </c>
      <c r="R2982" s="38">
        <f t="shared" si="279"/>
        <v>1.6610958904109587</v>
      </c>
      <c r="S2982" s="76">
        <f t="shared" si="280"/>
        <v>2.82</v>
      </c>
      <c r="T2982" s="38">
        <f>2.82/365*N2982+'Breakdown Log'!$H$28*P2982</f>
        <v>0</v>
      </c>
      <c r="U2982" s="78">
        <f>2.82/365*O2982+'Breakdown Log'!$H$28*Q2982</f>
        <v>0</v>
      </c>
    </row>
    <row r="2983" spans="2:21" ht="14.4" customHeight="1" x14ac:dyDescent="0.4">
      <c r="B2983" s="30">
        <f t="shared" si="281"/>
        <v>2982</v>
      </c>
      <c r="C2983" s="2" t="s">
        <v>151</v>
      </c>
      <c r="D2983" s="2" t="s">
        <v>2203</v>
      </c>
      <c r="E2983" s="2">
        <v>1076</v>
      </c>
      <c r="F2983" s="2" t="s">
        <v>2203</v>
      </c>
      <c r="G2983" s="2">
        <v>3342</v>
      </c>
      <c r="H2983" s="2">
        <v>42</v>
      </c>
      <c r="I2983" s="2" t="s">
        <v>2426</v>
      </c>
      <c r="J2983" s="31">
        <v>43418</v>
      </c>
      <c r="K2983" s="31">
        <v>44347</v>
      </c>
      <c r="L2983" s="31">
        <v>44926</v>
      </c>
      <c r="M2983" s="2">
        <f t="shared" si="276"/>
        <v>580</v>
      </c>
      <c r="N2983" s="2">
        <f>IFERROR(VLOOKUP($G2983,'Breakdown Log'!$B$3:$E$940,2,FALSE),0)</f>
        <v>0</v>
      </c>
      <c r="O2983" s="2">
        <f>IFERROR(VLOOKUP($G2983,'Breakdown Log'!$B$3:$E$940,3,FALSE),0)</f>
        <v>0</v>
      </c>
      <c r="P2983" s="2">
        <f t="shared" si="277"/>
        <v>215</v>
      </c>
      <c r="Q2983" s="2">
        <f t="shared" si="278"/>
        <v>365</v>
      </c>
      <c r="R2983" s="38">
        <f t="shared" si="279"/>
        <v>1.6610958904109587</v>
      </c>
      <c r="S2983" s="76">
        <f t="shared" si="280"/>
        <v>2.82</v>
      </c>
      <c r="T2983" s="38">
        <f>2.82/365*N2983+'Breakdown Log'!$H$28*P2983</f>
        <v>0</v>
      </c>
      <c r="U2983" s="78">
        <f>2.82/365*O2983+'Breakdown Log'!$H$28*Q2983</f>
        <v>0</v>
      </c>
    </row>
    <row r="2984" spans="2:21" ht="14.4" customHeight="1" x14ac:dyDescent="0.4">
      <c r="B2984" s="30">
        <f t="shared" si="281"/>
        <v>2983</v>
      </c>
      <c r="C2984" s="2" t="s">
        <v>151</v>
      </c>
      <c r="D2984" s="2" t="s">
        <v>2203</v>
      </c>
      <c r="E2984" s="2">
        <v>1076</v>
      </c>
      <c r="F2984" s="2" t="s">
        <v>2203</v>
      </c>
      <c r="G2984" s="2">
        <v>3343</v>
      </c>
      <c r="H2984" s="2">
        <v>43</v>
      </c>
      <c r="I2984" s="2" t="s">
        <v>2427</v>
      </c>
      <c r="J2984" s="31">
        <v>43418</v>
      </c>
      <c r="K2984" s="31">
        <v>44347</v>
      </c>
      <c r="L2984" s="31">
        <v>44926</v>
      </c>
      <c r="M2984" s="2">
        <f t="shared" si="276"/>
        <v>580</v>
      </c>
      <c r="N2984" s="2">
        <f>IFERROR(VLOOKUP($G2984,'Breakdown Log'!$B$3:$E$940,2,FALSE),0)</f>
        <v>0</v>
      </c>
      <c r="O2984" s="2">
        <f>IFERROR(VLOOKUP($G2984,'Breakdown Log'!$B$3:$E$940,3,FALSE),0)</f>
        <v>0</v>
      </c>
      <c r="P2984" s="2">
        <f t="shared" si="277"/>
        <v>215</v>
      </c>
      <c r="Q2984" s="2">
        <f t="shared" si="278"/>
        <v>365</v>
      </c>
      <c r="R2984" s="38">
        <f t="shared" si="279"/>
        <v>1.6610958904109587</v>
      </c>
      <c r="S2984" s="76">
        <f t="shared" si="280"/>
        <v>2.82</v>
      </c>
      <c r="T2984" s="38">
        <f>2.82/365*N2984+'Breakdown Log'!$H$28*P2984</f>
        <v>0</v>
      </c>
      <c r="U2984" s="78">
        <f>2.82/365*O2984+'Breakdown Log'!$H$28*Q2984</f>
        <v>0</v>
      </c>
    </row>
    <row r="2985" spans="2:21" ht="14.4" customHeight="1" x14ac:dyDescent="0.4">
      <c r="B2985" s="30">
        <f t="shared" si="281"/>
        <v>2984</v>
      </c>
      <c r="C2985" s="2" t="s">
        <v>151</v>
      </c>
      <c r="D2985" s="2" t="s">
        <v>2203</v>
      </c>
      <c r="E2985" s="2">
        <v>1076</v>
      </c>
      <c r="F2985" s="2" t="s">
        <v>2203</v>
      </c>
      <c r="G2985" s="2">
        <v>3344</v>
      </c>
      <c r="H2985" s="2">
        <v>44</v>
      </c>
      <c r="I2985" s="2" t="s">
        <v>188</v>
      </c>
      <c r="J2985" s="31">
        <v>43418</v>
      </c>
      <c r="K2985" s="31">
        <v>44347</v>
      </c>
      <c r="L2985" s="31">
        <v>44926</v>
      </c>
      <c r="M2985" s="2">
        <f t="shared" si="276"/>
        <v>580</v>
      </c>
      <c r="N2985" s="2">
        <f>IFERROR(VLOOKUP($G2985,'Breakdown Log'!$B$3:$E$940,2,FALSE),0)</f>
        <v>0</v>
      </c>
      <c r="O2985" s="2">
        <f>IFERROR(VLOOKUP($G2985,'Breakdown Log'!$B$3:$E$940,3,FALSE),0)</f>
        <v>0</v>
      </c>
      <c r="P2985" s="2">
        <f t="shared" si="277"/>
        <v>215</v>
      </c>
      <c r="Q2985" s="2">
        <f t="shared" si="278"/>
        <v>365</v>
      </c>
      <c r="R2985" s="38">
        <f t="shared" si="279"/>
        <v>1.6610958904109587</v>
      </c>
      <c r="S2985" s="76">
        <f t="shared" si="280"/>
        <v>2.82</v>
      </c>
      <c r="T2985" s="38">
        <f>2.82/365*N2985+'Breakdown Log'!$H$28*P2985</f>
        <v>0</v>
      </c>
      <c r="U2985" s="78">
        <f>2.82/365*O2985+'Breakdown Log'!$H$28*Q2985</f>
        <v>0</v>
      </c>
    </row>
    <row r="2986" spans="2:21" ht="14.4" customHeight="1" x14ac:dyDescent="0.4">
      <c r="B2986" s="30">
        <f t="shared" si="281"/>
        <v>2985</v>
      </c>
      <c r="C2986" s="2" t="s">
        <v>151</v>
      </c>
      <c r="D2986" s="2" t="s">
        <v>2203</v>
      </c>
      <c r="E2986" s="2">
        <v>1076</v>
      </c>
      <c r="F2986" s="2" t="s">
        <v>2203</v>
      </c>
      <c r="G2986" s="2">
        <v>3345</v>
      </c>
      <c r="H2986" s="2">
        <v>45</v>
      </c>
      <c r="I2986" s="2" t="s">
        <v>2428</v>
      </c>
      <c r="J2986" s="31">
        <v>43418</v>
      </c>
      <c r="K2986" s="31">
        <v>44347</v>
      </c>
      <c r="L2986" s="31">
        <v>44926</v>
      </c>
      <c r="M2986" s="2">
        <f t="shared" si="276"/>
        <v>580</v>
      </c>
      <c r="N2986" s="2">
        <f>IFERROR(VLOOKUP($G2986,'Breakdown Log'!$B$3:$E$940,2,FALSE),0)</f>
        <v>0</v>
      </c>
      <c r="O2986" s="2">
        <f>IFERROR(VLOOKUP($G2986,'Breakdown Log'!$B$3:$E$940,3,FALSE),0)</f>
        <v>0</v>
      </c>
      <c r="P2986" s="2">
        <f t="shared" si="277"/>
        <v>215</v>
      </c>
      <c r="Q2986" s="2">
        <f t="shared" si="278"/>
        <v>365</v>
      </c>
      <c r="R2986" s="38">
        <f t="shared" si="279"/>
        <v>1.6610958904109587</v>
      </c>
      <c r="S2986" s="76">
        <f t="shared" si="280"/>
        <v>2.82</v>
      </c>
      <c r="T2986" s="38">
        <f>2.82/365*N2986+'Breakdown Log'!$H$28*P2986</f>
        <v>0</v>
      </c>
      <c r="U2986" s="78">
        <f>2.82/365*O2986+'Breakdown Log'!$H$28*Q2986</f>
        <v>0</v>
      </c>
    </row>
    <row r="2987" spans="2:21" ht="14.4" customHeight="1" x14ac:dyDescent="0.4">
      <c r="B2987" s="30">
        <f t="shared" si="281"/>
        <v>2986</v>
      </c>
      <c r="C2987" s="2" t="s">
        <v>151</v>
      </c>
      <c r="D2987" s="2" t="s">
        <v>2203</v>
      </c>
      <c r="E2987" s="2">
        <v>1160</v>
      </c>
      <c r="F2987" s="2" t="s">
        <v>2400</v>
      </c>
      <c r="G2987" s="2">
        <v>3346</v>
      </c>
      <c r="H2987" s="2">
        <v>11</v>
      </c>
      <c r="I2987" s="2" t="s">
        <v>1774</v>
      </c>
      <c r="J2987" s="31">
        <v>43511</v>
      </c>
      <c r="K2987" s="31">
        <v>44347</v>
      </c>
      <c r="L2987" s="31">
        <v>44926</v>
      </c>
      <c r="M2987" s="2">
        <f t="shared" si="276"/>
        <v>580</v>
      </c>
      <c r="N2987" s="2">
        <f>IFERROR(VLOOKUP($G2987,'Breakdown Log'!$B$3:$E$940,2,FALSE),0)</f>
        <v>0</v>
      </c>
      <c r="O2987" s="2">
        <f>IFERROR(VLOOKUP($G2987,'Breakdown Log'!$B$3:$E$940,3,FALSE),0)</f>
        <v>0</v>
      </c>
      <c r="P2987" s="2">
        <f t="shared" si="277"/>
        <v>215</v>
      </c>
      <c r="Q2987" s="2">
        <f t="shared" si="278"/>
        <v>365</v>
      </c>
      <c r="R2987" s="38">
        <f t="shared" si="279"/>
        <v>1.6610958904109587</v>
      </c>
      <c r="S2987" s="76">
        <f t="shared" si="280"/>
        <v>2.82</v>
      </c>
      <c r="T2987" s="38">
        <f>2.82/365*N2987+'Breakdown Log'!$H$28*P2987</f>
        <v>0</v>
      </c>
      <c r="U2987" s="78">
        <f>2.82/365*O2987+'Breakdown Log'!$H$28*Q2987</f>
        <v>0</v>
      </c>
    </row>
    <row r="2988" spans="2:21" ht="14.4" customHeight="1" x14ac:dyDescent="0.4">
      <c r="B2988" s="30">
        <f t="shared" si="281"/>
        <v>2987</v>
      </c>
      <c r="C2988" s="2" t="s">
        <v>151</v>
      </c>
      <c r="D2988" s="2" t="s">
        <v>2203</v>
      </c>
      <c r="E2988" s="2">
        <v>1160</v>
      </c>
      <c r="F2988" s="2" t="s">
        <v>2400</v>
      </c>
      <c r="G2988" s="2">
        <v>3347</v>
      </c>
      <c r="H2988" s="2">
        <v>12</v>
      </c>
      <c r="I2988" s="2" t="s">
        <v>1803</v>
      </c>
      <c r="J2988" s="31">
        <v>43511</v>
      </c>
      <c r="K2988" s="31">
        <v>44347</v>
      </c>
      <c r="L2988" s="31">
        <v>44926</v>
      </c>
      <c r="M2988" s="2">
        <f t="shared" si="276"/>
        <v>580</v>
      </c>
      <c r="N2988" s="2">
        <f>IFERROR(VLOOKUP($G2988,'Breakdown Log'!$B$3:$E$940,2,FALSE),0)</f>
        <v>0</v>
      </c>
      <c r="O2988" s="2">
        <f>IFERROR(VLOOKUP($G2988,'Breakdown Log'!$B$3:$E$940,3,FALSE),0)</f>
        <v>0</v>
      </c>
      <c r="P2988" s="2">
        <f t="shared" si="277"/>
        <v>215</v>
      </c>
      <c r="Q2988" s="2">
        <f t="shared" si="278"/>
        <v>365</v>
      </c>
      <c r="R2988" s="38">
        <f t="shared" si="279"/>
        <v>1.6610958904109587</v>
      </c>
      <c r="S2988" s="76">
        <f t="shared" si="280"/>
        <v>2.82</v>
      </c>
      <c r="T2988" s="38">
        <f>2.82/365*N2988+'Breakdown Log'!$H$28*P2988</f>
        <v>0</v>
      </c>
      <c r="U2988" s="78">
        <f>2.82/365*O2988+'Breakdown Log'!$H$28*Q2988</f>
        <v>0</v>
      </c>
    </row>
    <row r="2989" spans="2:21" ht="14.4" customHeight="1" x14ac:dyDescent="0.4">
      <c r="B2989" s="30">
        <f t="shared" si="281"/>
        <v>2988</v>
      </c>
      <c r="C2989" s="2" t="s">
        <v>151</v>
      </c>
      <c r="D2989" s="2" t="s">
        <v>2203</v>
      </c>
      <c r="E2989" s="2">
        <v>1160</v>
      </c>
      <c r="F2989" s="2" t="s">
        <v>2400</v>
      </c>
      <c r="G2989" s="2">
        <v>3348</v>
      </c>
      <c r="H2989" s="2">
        <v>13</v>
      </c>
      <c r="I2989" s="2" t="s">
        <v>2429</v>
      </c>
      <c r="J2989" s="31">
        <v>43511</v>
      </c>
      <c r="K2989" s="31">
        <v>44347</v>
      </c>
      <c r="L2989" s="31">
        <v>44926</v>
      </c>
      <c r="M2989" s="2">
        <f t="shared" si="276"/>
        <v>580</v>
      </c>
      <c r="N2989" s="2">
        <f>IFERROR(VLOOKUP($G2989,'Breakdown Log'!$B$3:$E$940,2,FALSE),0)</f>
        <v>0</v>
      </c>
      <c r="O2989" s="2">
        <f>IFERROR(VLOOKUP($G2989,'Breakdown Log'!$B$3:$E$940,3,FALSE),0)</f>
        <v>0</v>
      </c>
      <c r="P2989" s="2">
        <f t="shared" si="277"/>
        <v>215</v>
      </c>
      <c r="Q2989" s="2">
        <f t="shared" si="278"/>
        <v>365</v>
      </c>
      <c r="R2989" s="38">
        <f t="shared" si="279"/>
        <v>1.6610958904109587</v>
      </c>
      <c r="S2989" s="76">
        <f t="shared" si="280"/>
        <v>2.82</v>
      </c>
      <c r="T2989" s="38">
        <f>2.82/365*N2989+'Breakdown Log'!$H$28*P2989</f>
        <v>0</v>
      </c>
      <c r="U2989" s="78">
        <f>2.82/365*O2989+'Breakdown Log'!$H$28*Q2989</f>
        <v>0</v>
      </c>
    </row>
    <row r="2990" spans="2:21" ht="14.4" customHeight="1" x14ac:dyDescent="0.4">
      <c r="B2990" s="30">
        <f t="shared" si="281"/>
        <v>2989</v>
      </c>
      <c r="C2990" s="2" t="s">
        <v>151</v>
      </c>
      <c r="D2990" s="2" t="s">
        <v>2203</v>
      </c>
      <c r="E2990" s="2">
        <v>1160</v>
      </c>
      <c r="F2990" s="2" t="s">
        <v>2400</v>
      </c>
      <c r="G2990" s="2">
        <v>3349</v>
      </c>
      <c r="H2990" s="2">
        <v>14</v>
      </c>
      <c r="I2990" s="2" t="s">
        <v>2430</v>
      </c>
      <c r="J2990" s="31">
        <v>43511</v>
      </c>
      <c r="K2990" s="31">
        <v>44347</v>
      </c>
      <c r="L2990" s="31">
        <v>44926</v>
      </c>
      <c r="M2990" s="2">
        <f t="shared" si="276"/>
        <v>580</v>
      </c>
      <c r="N2990" s="2">
        <f>IFERROR(VLOOKUP($G2990,'Breakdown Log'!$B$3:$E$940,2,FALSE),0)</f>
        <v>0</v>
      </c>
      <c r="O2990" s="2">
        <f>IFERROR(VLOOKUP($G2990,'Breakdown Log'!$B$3:$E$940,3,FALSE),0)</f>
        <v>0</v>
      </c>
      <c r="P2990" s="2">
        <f t="shared" si="277"/>
        <v>215</v>
      </c>
      <c r="Q2990" s="2">
        <f t="shared" si="278"/>
        <v>365</v>
      </c>
      <c r="R2990" s="38">
        <f t="shared" si="279"/>
        <v>1.6610958904109587</v>
      </c>
      <c r="S2990" s="76">
        <f t="shared" si="280"/>
        <v>2.82</v>
      </c>
      <c r="T2990" s="38">
        <f>2.82/365*N2990+'Breakdown Log'!$H$28*P2990</f>
        <v>0</v>
      </c>
      <c r="U2990" s="78">
        <f>2.82/365*O2990+'Breakdown Log'!$H$28*Q2990</f>
        <v>0</v>
      </c>
    </row>
    <row r="2991" spans="2:21" ht="14.4" customHeight="1" x14ac:dyDescent="0.4">
      <c r="B2991" s="30">
        <f t="shared" si="281"/>
        <v>2990</v>
      </c>
      <c r="C2991" s="2" t="s">
        <v>151</v>
      </c>
      <c r="D2991" s="2" t="s">
        <v>2203</v>
      </c>
      <c r="E2991" s="2">
        <v>1160</v>
      </c>
      <c r="F2991" s="2" t="s">
        <v>2400</v>
      </c>
      <c r="G2991" s="2">
        <v>3350</v>
      </c>
      <c r="H2991" s="2">
        <v>15</v>
      </c>
      <c r="I2991" s="2" t="s">
        <v>1233</v>
      </c>
      <c r="J2991" s="31">
        <v>43511</v>
      </c>
      <c r="K2991" s="31">
        <v>44347</v>
      </c>
      <c r="L2991" s="31">
        <v>44926</v>
      </c>
      <c r="M2991" s="2">
        <f t="shared" si="276"/>
        <v>580</v>
      </c>
      <c r="N2991" s="2">
        <f>IFERROR(VLOOKUP($G2991,'Breakdown Log'!$B$3:$E$940,2,FALSE),0)</f>
        <v>0</v>
      </c>
      <c r="O2991" s="2">
        <f>IFERROR(VLOOKUP($G2991,'Breakdown Log'!$B$3:$E$940,3,FALSE),0)</f>
        <v>0</v>
      </c>
      <c r="P2991" s="2">
        <f t="shared" si="277"/>
        <v>215</v>
      </c>
      <c r="Q2991" s="2">
        <f t="shared" si="278"/>
        <v>365</v>
      </c>
      <c r="R2991" s="38">
        <f t="shared" si="279"/>
        <v>1.6610958904109587</v>
      </c>
      <c r="S2991" s="76">
        <f t="shared" si="280"/>
        <v>2.82</v>
      </c>
      <c r="T2991" s="38">
        <f>2.82/365*N2991+'Breakdown Log'!$H$28*P2991</f>
        <v>0</v>
      </c>
      <c r="U2991" s="78">
        <f>2.82/365*O2991+'Breakdown Log'!$H$28*Q2991</f>
        <v>0</v>
      </c>
    </row>
    <row r="2992" spans="2:21" ht="15" customHeight="1" x14ac:dyDescent="0.4">
      <c r="B2992" s="30">
        <f t="shared" si="281"/>
        <v>2991</v>
      </c>
      <c r="C2992" s="2" t="s">
        <v>3</v>
      </c>
      <c r="D2992" s="2" t="s">
        <v>1422</v>
      </c>
      <c r="E2992" s="2">
        <v>894</v>
      </c>
      <c r="F2992" s="2" t="s">
        <v>1422</v>
      </c>
      <c r="G2992" s="2">
        <v>3351</v>
      </c>
      <c r="H2992" s="2">
        <v>21</v>
      </c>
      <c r="I2992" s="2" t="s">
        <v>2978</v>
      </c>
      <c r="J2992" s="31">
        <v>43683</v>
      </c>
      <c r="K2992" s="31">
        <v>44347</v>
      </c>
      <c r="L2992" s="31">
        <v>44926</v>
      </c>
      <c r="M2992" s="2">
        <f t="shared" si="276"/>
        <v>580</v>
      </c>
      <c r="N2992" s="2">
        <f>IFERROR(VLOOKUP($G2992,'Breakdown Log'!$B$3:$E$940,2,FALSE),0)</f>
        <v>0</v>
      </c>
      <c r="O2992" s="2">
        <f>IFERROR(VLOOKUP($G2992,'Breakdown Log'!$B$3:$E$940,3,FALSE),0)</f>
        <v>0</v>
      </c>
      <c r="P2992" s="2">
        <f t="shared" si="277"/>
        <v>215</v>
      </c>
      <c r="Q2992" s="2">
        <f t="shared" si="278"/>
        <v>365</v>
      </c>
      <c r="R2992" s="38">
        <f t="shared" si="279"/>
        <v>1.6610958904109587</v>
      </c>
      <c r="S2992" s="76">
        <f t="shared" si="280"/>
        <v>2.82</v>
      </c>
      <c r="T2992" s="38">
        <f>2.82/365*N2992+'Breakdown Log'!$H$28*P2992</f>
        <v>0</v>
      </c>
      <c r="U2992" s="78">
        <f>2.82/365*O2992+'Breakdown Log'!$H$28*Q2992</f>
        <v>0</v>
      </c>
    </row>
    <row r="2993" spans="2:21" ht="14.4" customHeight="1" x14ac:dyDescent="0.4">
      <c r="B2993" s="30">
        <f t="shared" si="281"/>
        <v>2992</v>
      </c>
      <c r="C2993" s="2" t="s">
        <v>3</v>
      </c>
      <c r="D2993" s="2" t="s">
        <v>1422</v>
      </c>
      <c r="E2993" s="2">
        <v>894</v>
      </c>
      <c r="F2993" s="2" t="s">
        <v>1422</v>
      </c>
      <c r="G2993" s="2">
        <v>3352</v>
      </c>
      <c r="H2993" s="2">
        <v>22</v>
      </c>
      <c r="I2993" s="2" t="s">
        <v>2979</v>
      </c>
      <c r="J2993" s="31">
        <v>43683</v>
      </c>
      <c r="K2993" s="31">
        <v>44347</v>
      </c>
      <c r="L2993" s="31">
        <v>44926</v>
      </c>
      <c r="M2993" s="2">
        <f t="shared" si="276"/>
        <v>580</v>
      </c>
      <c r="N2993" s="2">
        <f>IFERROR(VLOOKUP($G2993,'Breakdown Log'!$B$3:$E$940,2,FALSE),0)</f>
        <v>0</v>
      </c>
      <c r="O2993" s="2">
        <f>IFERROR(VLOOKUP($G2993,'Breakdown Log'!$B$3:$E$940,3,FALSE),0)</f>
        <v>0</v>
      </c>
      <c r="P2993" s="2">
        <f t="shared" si="277"/>
        <v>215</v>
      </c>
      <c r="Q2993" s="2">
        <f t="shared" si="278"/>
        <v>365</v>
      </c>
      <c r="R2993" s="38">
        <f t="shared" si="279"/>
        <v>1.6610958904109587</v>
      </c>
      <c r="S2993" s="76">
        <f t="shared" si="280"/>
        <v>2.82</v>
      </c>
      <c r="T2993" s="38">
        <f>2.82/365*N2993+'Breakdown Log'!$H$28*P2993</f>
        <v>0</v>
      </c>
      <c r="U2993" s="78">
        <f>2.82/365*O2993+'Breakdown Log'!$H$28*Q2993</f>
        <v>0</v>
      </c>
    </row>
    <row r="2994" spans="2:21" ht="14.4" customHeight="1" x14ac:dyDescent="0.4">
      <c r="B2994" s="30">
        <f t="shared" si="281"/>
        <v>2993</v>
      </c>
      <c r="C2994" s="2" t="s">
        <v>3</v>
      </c>
      <c r="D2994" s="2" t="s">
        <v>1422</v>
      </c>
      <c r="E2994" s="2">
        <v>894</v>
      </c>
      <c r="F2994" s="2" t="s">
        <v>1422</v>
      </c>
      <c r="G2994" s="2">
        <v>3353</v>
      </c>
      <c r="H2994" s="2">
        <v>23</v>
      </c>
      <c r="I2994" s="2" t="s">
        <v>167</v>
      </c>
      <c r="J2994" s="31">
        <v>43683</v>
      </c>
      <c r="K2994" s="31">
        <v>44347</v>
      </c>
      <c r="L2994" s="31">
        <v>44926</v>
      </c>
      <c r="M2994" s="2">
        <f t="shared" si="276"/>
        <v>580</v>
      </c>
      <c r="N2994" s="2">
        <f>IFERROR(VLOOKUP($G2994,'Breakdown Log'!$B$3:$E$940,2,FALSE),0)</f>
        <v>0</v>
      </c>
      <c r="O2994" s="2">
        <f>IFERROR(VLOOKUP($G2994,'Breakdown Log'!$B$3:$E$940,3,FALSE),0)</f>
        <v>0</v>
      </c>
      <c r="P2994" s="2">
        <f t="shared" si="277"/>
        <v>215</v>
      </c>
      <c r="Q2994" s="2">
        <f t="shared" si="278"/>
        <v>365</v>
      </c>
      <c r="R2994" s="38">
        <f t="shared" si="279"/>
        <v>1.6610958904109587</v>
      </c>
      <c r="S2994" s="76">
        <f t="shared" si="280"/>
        <v>2.82</v>
      </c>
      <c r="T2994" s="38">
        <f>2.82/365*N2994+'Breakdown Log'!$H$28*P2994</f>
        <v>0</v>
      </c>
      <c r="U2994" s="78">
        <f>2.82/365*O2994+'Breakdown Log'!$H$28*Q2994</f>
        <v>0</v>
      </c>
    </row>
    <row r="2995" spans="2:21" ht="14.4" customHeight="1" x14ac:dyDescent="0.4">
      <c r="B2995" s="30">
        <f t="shared" si="281"/>
        <v>2994</v>
      </c>
      <c r="C2995" s="2" t="s">
        <v>3</v>
      </c>
      <c r="D2995" s="2" t="s">
        <v>1422</v>
      </c>
      <c r="E2995" s="2">
        <v>894</v>
      </c>
      <c r="F2995" s="2" t="s">
        <v>1422</v>
      </c>
      <c r="G2995" s="2">
        <v>3354</v>
      </c>
      <c r="H2995" s="2">
        <v>24</v>
      </c>
      <c r="I2995" s="2" t="s">
        <v>2980</v>
      </c>
      <c r="J2995" s="31">
        <v>43683</v>
      </c>
      <c r="K2995" s="31">
        <v>44347</v>
      </c>
      <c r="L2995" s="31">
        <v>44926</v>
      </c>
      <c r="M2995" s="2">
        <f t="shared" si="276"/>
        <v>580</v>
      </c>
      <c r="N2995" s="2">
        <f>IFERROR(VLOOKUP($G2995,'Breakdown Log'!$B$3:$E$940,2,FALSE),0)</f>
        <v>0</v>
      </c>
      <c r="O2995" s="2">
        <f>IFERROR(VLOOKUP($G2995,'Breakdown Log'!$B$3:$E$940,3,FALSE),0)</f>
        <v>0</v>
      </c>
      <c r="P2995" s="2">
        <f t="shared" si="277"/>
        <v>215</v>
      </c>
      <c r="Q2995" s="2">
        <f t="shared" si="278"/>
        <v>365</v>
      </c>
      <c r="R2995" s="38">
        <f t="shared" si="279"/>
        <v>1.6610958904109587</v>
      </c>
      <c r="S2995" s="76">
        <f t="shared" si="280"/>
        <v>2.82</v>
      </c>
      <c r="T2995" s="38">
        <f>2.82/365*N2995+'Breakdown Log'!$H$28*P2995</f>
        <v>0</v>
      </c>
      <c r="U2995" s="78">
        <f>2.82/365*O2995+'Breakdown Log'!$H$28*Q2995</f>
        <v>0</v>
      </c>
    </row>
    <row r="2996" spans="2:21" ht="14.4" customHeight="1" x14ac:dyDescent="0.4">
      <c r="B2996" s="30">
        <f t="shared" si="281"/>
        <v>2995</v>
      </c>
      <c r="C2996" s="2" t="s">
        <v>3</v>
      </c>
      <c r="D2996" s="2" t="s">
        <v>1422</v>
      </c>
      <c r="E2996" s="2">
        <v>894</v>
      </c>
      <c r="F2996" s="2" t="s">
        <v>1422</v>
      </c>
      <c r="G2996" s="2">
        <v>3355</v>
      </c>
      <c r="H2996" s="2">
        <v>25</v>
      </c>
      <c r="I2996" s="2" t="s">
        <v>2981</v>
      </c>
      <c r="J2996" s="31">
        <v>43683</v>
      </c>
      <c r="K2996" s="31">
        <v>44347</v>
      </c>
      <c r="L2996" s="31">
        <v>44926</v>
      </c>
      <c r="M2996" s="2">
        <f t="shared" si="276"/>
        <v>580</v>
      </c>
      <c r="N2996" s="2">
        <f>IFERROR(VLOOKUP($G2996,'Breakdown Log'!$B$3:$E$940,2,FALSE),0)</f>
        <v>0</v>
      </c>
      <c r="O2996" s="2">
        <f>IFERROR(VLOOKUP($G2996,'Breakdown Log'!$B$3:$E$940,3,FALSE),0)</f>
        <v>0</v>
      </c>
      <c r="P2996" s="2">
        <f t="shared" si="277"/>
        <v>215</v>
      </c>
      <c r="Q2996" s="2">
        <f t="shared" si="278"/>
        <v>365</v>
      </c>
      <c r="R2996" s="38">
        <f t="shared" si="279"/>
        <v>1.6610958904109587</v>
      </c>
      <c r="S2996" s="76">
        <f t="shared" si="280"/>
        <v>2.82</v>
      </c>
      <c r="T2996" s="38">
        <f>2.82/365*N2996+'Breakdown Log'!$H$28*P2996</f>
        <v>0</v>
      </c>
      <c r="U2996" s="78">
        <f>2.82/365*O2996+'Breakdown Log'!$H$28*Q2996</f>
        <v>0</v>
      </c>
    </row>
    <row r="2997" spans="2:21" ht="14.4" customHeight="1" x14ac:dyDescent="0.4">
      <c r="B2997" s="30">
        <f t="shared" si="281"/>
        <v>2996</v>
      </c>
      <c r="C2997" s="2" t="s">
        <v>36</v>
      </c>
      <c r="D2997" s="2" t="s">
        <v>2177</v>
      </c>
      <c r="E2997" s="2">
        <v>954</v>
      </c>
      <c r="F2997" s="2" t="s">
        <v>2431</v>
      </c>
      <c r="G2997" s="2">
        <v>3356</v>
      </c>
      <c r="H2997" s="2">
        <v>1</v>
      </c>
      <c r="I2997" s="2" t="s">
        <v>2432</v>
      </c>
      <c r="J2997" s="31">
        <v>43607</v>
      </c>
      <c r="K2997" s="31">
        <v>44347</v>
      </c>
      <c r="L2997" s="31">
        <v>44926</v>
      </c>
      <c r="M2997" s="2">
        <f t="shared" si="276"/>
        <v>580</v>
      </c>
      <c r="N2997" s="2">
        <f>IFERROR(VLOOKUP($G2997,'Breakdown Log'!$B$3:$E$940,2,FALSE),0)</f>
        <v>0</v>
      </c>
      <c r="O2997" s="2">
        <f>IFERROR(VLOOKUP($G2997,'Breakdown Log'!$B$3:$E$940,3,FALSE),0)</f>
        <v>0</v>
      </c>
      <c r="P2997" s="2">
        <f t="shared" si="277"/>
        <v>215</v>
      </c>
      <c r="Q2997" s="2">
        <f t="shared" si="278"/>
        <v>365</v>
      </c>
      <c r="R2997" s="38">
        <f t="shared" si="279"/>
        <v>1.6610958904109587</v>
      </c>
      <c r="S2997" s="76">
        <f t="shared" si="280"/>
        <v>2.82</v>
      </c>
      <c r="T2997" s="38">
        <f>2.82/365*N2997+'Breakdown Log'!$H$28*P2997</f>
        <v>0</v>
      </c>
      <c r="U2997" s="78">
        <f>2.82/365*O2997+'Breakdown Log'!$H$28*Q2997</f>
        <v>0</v>
      </c>
    </row>
    <row r="2998" spans="2:21" ht="14.4" customHeight="1" x14ac:dyDescent="0.4">
      <c r="B2998" s="30">
        <f t="shared" si="281"/>
        <v>2997</v>
      </c>
      <c r="C2998" s="2" t="s">
        <v>287</v>
      </c>
      <c r="D2998" s="2" t="s">
        <v>2096</v>
      </c>
      <c r="E2998" s="2">
        <v>988</v>
      </c>
      <c r="F2998" s="2" t="s">
        <v>2097</v>
      </c>
      <c r="G2998" s="2">
        <v>3357</v>
      </c>
      <c r="H2998" s="2">
        <v>28</v>
      </c>
      <c r="I2998" s="2" t="s">
        <v>2433</v>
      </c>
      <c r="J2998" s="31">
        <v>43498</v>
      </c>
      <c r="K2998" s="31">
        <v>44347</v>
      </c>
      <c r="L2998" s="31">
        <v>44926</v>
      </c>
      <c r="M2998" s="2">
        <f t="shared" si="276"/>
        <v>580</v>
      </c>
      <c r="N2998" s="2">
        <f>IFERROR(VLOOKUP($G2998,'Breakdown Log'!$B$3:$E$940,2,FALSE),0)</f>
        <v>0</v>
      </c>
      <c r="O2998" s="2">
        <f>IFERROR(VLOOKUP($G2998,'Breakdown Log'!$B$3:$E$940,3,FALSE),0)</f>
        <v>0</v>
      </c>
      <c r="P2998" s="2">
        <f t="shared" si="277"/>
        <v>215</v>
      </c>
      <c r="Q2998" s="2">
        <f t="shared" si="278"/>
        <v>365</v>
      </c>
      <c r="R2998" s="38">
        <f t="shared" si="279"/>
        <v>1.6610958904109587</v>
      </c>
      <c r="S2998" s="76">
        <f t="shared" si="280"/>
        <v>2.82</v>
      </c>
      <c r="T2998" s="38">
        <f>2.82/365*N2998+'Breakdown Log'!$H$28*P2998</f>
        <v>0</v>
      </c>
      <c r="U2998" s="78">
        <f>2.82/365*O2998+'Breakdown Log'!$H$28*Q2998</f>
        <v>0</v>
      </c>
    </row>
    <row r="2999" spans="2:21" ht="14.4" customHeight="1" x14ac:dyDescent="0.4">
      <c r="B2999" s="30">
        <f t="shared" si="281"/>
        <v>2998</v>
      </c>
      <c r="C2999" s="2" t="s">
        <v>287</v>
      </c>
      <c r="D2999" s="2" t="s">
        <v>2096</v>
      </c>
      <c r="E2999" s="2">
        <v>988</v>
      </c>
      <c r="F2999" s="2" t="s">
        <v>2097</v>
      </c>
      <c r="G2999" s="2">
        <v>3358</v>
      </c>
      <c r="H2999" s="2">
        <v>24</v>
      </c>
      <c r="I2999" s="2" t="s">
        <v>1423</v>
      </c>
      <c r="J2999" s="31">
        <v>43629</v>
      </c>
      <c r="K2999" s="31">
        <v>44347</v>
      </c>
      <c r="L2999" s="31">
        <v>44926</v>
      </c>
      <c r="M2999" s="2">
        <f t="shared" si="276"/>
        <v>580</v>
      </c>
      <c r="N2999" s="2">
        <f>IFERROR(VLOOKUP($G2999,'Breakdown Log'!$B$3:$E$940,2,FALSE),0)</f>
        <v>0</v>
      </c>
      <c r="O2999" s="2">
        <f>IFERROR(VLOOKUP($G2999,'Breakdown Log'!$B$3:$E$940,3,FALSE),0)</f>
        <v>0</v>
      </c>
      <c r="P2999" s="2">
        <f t="shared" si="277"/>
        <v>215</v>
      </c>
      <c r="Q2999" s="2">
        <f t="shared" si="278"/>
        <v>365</v>
      </c>
      <c r="R2999" s="38">
        <f t="shared" si="279"/>
        <v>1.6610958904109587</v>
      </c>
      <c r="S2999" s="76">
        <f t="shared" si="280"/>
        <v>2.82</v>
      </c>
      <c r="T2999" s="38">
        <f>2.82/365*N2999+'Breakdown Log'!$H$28*P2999</f>
        <v>0</v>
      </c>
      <c r="U2999" s="78">
        <f>2.82/365*O2999+'Breakdown Log'!$H$28*Q2999</f>
        <v>0</v>
      </c>
    </row>
    <row r="3000" spans="2:21" ht="14.4" customHeight="1" x14ac:dyDescent="0.4">
      <c r="B3000" s="30">
        <f t="shared" si="281"/>
        <v>2999</v>
      </c>
      <c r="C3000" s="2" t="s">
        <v>287</v>
      </c>
      <c r="D3000" s="2" t="s">
        <v>2096</v>
      </c>
      <c r="E3000" s="2">
        <v>988</v>
      </c>
      <c r="F3000" s="2" t="s">
        <v>2097</v>
      </c>
      <c r="G3000" s="2">
        <v>3359</v>
      </c>
      <c r="H3000" s="2">
        <v>26</v>
      </c>
      <c r="I3000" s="2" t="s">
        <v>1010</v>
      </c>
      <c r="J3000" s="31">
        <v>43628</v>
      </c>
      <c r="K3000" s="31">
        <v>44347</v>
      </c>
      <c r="L3000" s="31">
        <v>44926</v>
      </c>
      <c r="M3000" s="2">
        <f t="shared" si="276"/>
        <v>580</v>
      </c>
      <c r="N3000" s="2">
        <f>IFERROR(VLOOKUP($G3000,'Breakdown Log'!$B$3:$E$940,2,FALSE),0)</f>
        <v>0</v>
      </c>
      <c r="O3000" s="2">
        <f>IFERROR(VLOOKUP($G3000,'Breakdown Log'!$B$3:$E$940,3,FALSE),0)</f>
        <v>0</v>
      </c>
      <c r="P3000" s="2">
        <f t="shared" si="277"/>
        <v>215</v>
      </c>
      <c r="Q3000" s="2">
        <f t="shared" si="278"/>
        <v>365</v>
      </c>
      <c r="R3000" s="38">
        <f t="shared" si="279"/>
        <v>1.6610958904109587</v>
      </c>
      <c r="S3000" s="76">
        <f t="shared" si="280"/>
        <v>2.82</v>
      </c>
      <c r="T3000" s="38">
        <f>2.82/365*N3000+'Breakdown Log'!$H$28*P3000</f>
        <v>0</v>
      </c>
      <c r="U3000" s="78">
        <f>2.82/365*O3000+'Breakdown Log'!$H$28*Q3000</f>
        <v>0</v>
      </c>
    </row>
    <row r="3001" spans="2:21" ht="14.4" customHeight="1" x14ac:dyDescent="0.4">
      <c r="B3001" s="30">
        <f t="shared" si="281"/>
        <v>3000</v>
      </c>
      <c r="C3001" s="2" t="s">
        <v>287</v>
      </c>
      <c r="D3001" s="2" t="s">
        <v>2096</v>
      </c>
      <c r="E3001" s="2">
        <v>988</v>
      </c>
      <c r="F3001" s="2" t="s">
        <v>2097</v>
      </c>
      <c r="G3001" s="2">
        <v>3360</v>
      </c>
      <c r="H3001" s="2">
        <v>27</v>
      </c>
      <c r="I3001" s="2" t="s">
        <v>1154</v>
      </c>
      <c r="J3001" s="31">
        <v>43629</v>
      </c>
      <c r="K3001" s="31">
        <v>44347</v>
      </c>
      <c r="L3001" s="31">
        <v>44926</v>
      </c>
      <c r="M3001" s="2">
        <f t="shared" si="276"/>
        <v>580</v>
      </c>
      <c r="N3001" s="2">
        <f>IFERROR(VLOOKUP($G3001,'Breakdown Log'!$B$3:$E$940,2,FALSE),0)</f>
        <v>96</v>
      </c>
      <c r="O3001" s="2">
        <f>IFERROR(VLOOKUP($G3001,'Breakdown Log'!$B$3:$E$940,3,FALSE),0)</f>
        <v>0</v>
      </c>
      <c r="P3001" s="2">
        <f t="shared" si="277"/>
        <v>119</v>
      </c>
      <c r="Q3001" s="2">
        <f t="shared" si="278"/>
        <v>365</v>
      </c>
      <c r="R3001" s="38">
        <f t="shared" si="279"/>
        <v>1.6610958904109587</v>
      </c>
      <c r="S3001" s="76">
        <f t="shared" si="280"/>
        <v>2.82</v>
      </c>
      <c r="T3001" s="38">
        <f>2.82/365*N3001+'Breakdown Log'!$H$28*P3001</f>
        <v>0.74169863013698623</v>
      </c>
      <c r="U3001" s="78">
        <f>2.82/365*O3001+'Breakdown Log'!$H$28*Q3001</f>
        <v>0</v>
      </c>
    </row>
    <row r="3002" spans="2:21" ht="14.4" customHeight="1" x14ac:dyDescent="0.4">
      <c r="B3002" s="30">
        <f t="shared" si="281"/>
        <v>3001</v>
      </c>
      <c r="C3002" s="2" t="s">
        <v>287</v>
      </c>
      <c r="D3002" s="2" t="s">
        <v>2301</v>
      </c>
      <c r="E3002" s="2">
        <v>986</v>
      </c>
      <c r="F3002" s="2" t="s">
        <v>2302</v>
      </c>
      <c r="G3002" s="2">
        <v>3361</v>
      </c>
      <c r="H3002" s="2">
        <v>21</v>
      </c>
      <c r="I3002" s="2" t="s">
        <v>2434</v>
      </c>
      <c r="J3002" s="31">
        <v>43453</v>
      </c>
      <c r="K3002" s="31">
        <v>44347</v>
      </c>
      <c r="L3002" s="31">
        <v>44926</v>
      </c>
      <c r="M3002" s="2">
        <f t="shared" si="276"/>
        <v>580</v>
      </c>
      <c r="N3002" s="2">
        <f>IFERROR(VLOOKUP($G3002,'Breakdown Log'!$B$3:$E$940,2,FALSE),0)</f>
        <v>0</v>
      </c>
      <c r="O3002" s="2">
        <f>IFERROR(VLOOKUP($G3002,'Breakdown Log'!$B$3:$E$940,3,FALSE),0)</f>
        <v>0</v>
      </c>
      <c r="P3002" s="2">
        <f t="shared" si="277"/>
        <v>215</v>
      </c>
      <c r="Q3002" s="2">
        <f t="shared" si="278"/>
        <v>365</v>
      </c>
      <c r="R3002" s="38">
        <f t="shared" si="279"/>
        <v>1.6610958904109587</v>
      </c>
      <c r="S3002" s="76">
        <f t="shared" si="280"/>
        <v>2.82</v>
      </c>
      <c r="T3002" s="38">
        <f>2.82/365*N3002+'Breakdown Log'!$H$28*P3002</f>
        <v>0</v>
      </c>
      <c r="U3002" s="78">
        <f>2.82/365*O3002+'Breakdown Log'!$H$28*Q3002</f>
        <v>0</v>
      </c>
    </row>
    <row r="3003" spans="2:21" ht="14.4" customHeight="1" x14ac:dyDescent="0.4">
      <c r="B3003" s="30">
        <f t="shared" si="281"/>
        <v>3002</v>
      </c>
      <c r="C3003" s="2" t="s">
        <v>287</v>
      </c>
      <c r="D3003" s="2" t="s">
        <v>2301</v>
      </c>
      <c r="E3003" s="2">
        <v>986</v>
      </c>
      <c r="F3003" s="2" t="s">
        <v>2302</v>
      </c>
      <c r="G3003" s="2">
        <v>3362</v>
      </c>
      <c r="H3003" s="2">
        <v>22</v>
      </c>
      <c r="I3003" s="2" t="s">
        <v>771</v>
      </c>
      <c r="J3003" s="31">
        <v>43453</v>
      </c>
      <c r="K3003" s="31">
        <v>44347</v>
      </c>
      <c r="L3003" s="31">
        <v>44926</v>
      </c>
      <c r="M3003" s="2">
        <f t="shared" si="276"/>
        <v>580</v>
      </c>
      <c r="N3003" s="2">
        <f>IFERROR(VLOOKUP($G3003,'Breakdown Log'!$B$3:$E$940,2,FALSE),0)</f>
        <v>0</v>
      </c>
      <c r="O3003" s="2">
        <f>IFERROR(VLOOKUP($G3003,'Breakdown Log'!$B$3:$E$940,3,FALSE),0)</f>
        <v>0</v>
      </c>
      <c r="P3003" s="2">
        <f t="shared" si="277"/>
        <v>215</v>
      </c>
      <c r="Q3003" s="2">
        <f t="shared" si="278"/>
        <v>365</v>
      </c>
      <c r="R3003" s="38">
        <f t="shared" si="279"/>
        <v>1.6610958904109587</v>
      </c>
      <c r="S3003" s="76">
        <f t="shared" si="280"/>
        <v>2.82</v>
      </c>
      <c r="T3003" s="38">
        <f>2.82/365*N3003+'Breakdown Log'!$H$28*P3003</f>
        <v>0</v>
      </c>
      <c r="U3003" s="78">
        <f>2.82/365*O3003+'Breakdown Log'!$H$28*Q3003</f>
        <v>0</v>
      </c>
    </row>
    <row r="3004" spans="2:21" ht="14.4" customHeight="1" x14ac:dyDescent="0.4">
      <c r="B3004" s="30">
        <f t="shared" si="281"/>
        <v>3003</v>
      </c>
      <c r="C3004" s="2" t="s">
        <v>287</v>
      </c>
      <c r="D3004" s="2" t="s">
        <v>2301</v>
      </c>
      <c r="E3004" s="2">
        <v>986</v>
      </c>
      <c r="F3004" s="2" t="s">
        <v>2302</v>
      </c>
      <c r="G3004" s="2">
        <v>3363</v>
      </c>
      <c r="H3004" s="2">
        <v>23</v>
      </c>
      <c r="I3004" s="2" t="s">
        <v>2307</v>
      </c>
      <c r="J3004" s="31">
        <v>43453</v>
      </c>
      <c r="K3004" s="31">
        <v>44347</v>
      </c>
      <c r="L3004" s="31">
        <v>44926</v>
      </c>
      <c r="M3004" s="2">
        <f t="shared" si="276"/>
        <v>580</v>
      </c>
      <c r="N3004" s="2">
        <f>IFERROR(VLOOKUP($G3004,'Breakdown Log'!$B$3:$E$940,2,FALSE),0)</f>
        <v>0</v>
      </c>
      <c r="O3004" s="2">
        <f>IFERROR(VLOOKUP($G3004,'Breakdown Log'!$B$3:$E$940,3,FALSE),0)</f>
        <v>0</v>
      </c>
      <c r="P3004" s="2">
        <f t="shared" si="277"/>
        <v>215</v>
      </c>
      <c r="Q3004" s="2">
        <f t="shared" si="278"/>
        <v>365</v>
      </c>
      <c r="R3004" s="38">
        <f t="shared" si="279"/>
        <v>1.6610958904109587</v>
      </c>
      <c r="S3004" s="76">
        <f t="shared" si="280"/>
        <v>2.82</v>
      </c>
      <c r="T3004" s="38">
        <f>2.82/365*N3004+'Breakdown Log'!$H$28*P3004</f>
        <v>0</v>
      </c>
      <c r="U3004" s="78">
        <f>2.82/365*O3004+'Breakdown Log'!$H$28*Q3004</f>
        <v>0</v>
      </c>
    </row>
    <row r="3005" spans="2:21" ht="14.4" customHeight="1" x14ac:dyDescent="0.4">
      <c r="B3005" s="30">
        <f t="shared" si="281"/>
        <v>3004</v>
      </c>
      <c r="C3005" s="2" t="s">
        <v>287</v>
      </c>
      <c r="D3005" s="2" t="s">
        <v>2301</v>
      </c>
      <c r="E3005" s="2">
        <v>986</v>
      </c>
      <c r="F3005" s="2" t="s">
        <v>2302</v>
      </c>
      <c r="G3005" s="2">
        <v>3364</v>
      </c>
      <c r="H3005" s="2">
        <v>24</v>
      </c>
      <c r="I3005" s="2" t="s">
        <v>2435</v>
      </c>
      <c r="J3005" s="31">
        <v>43453</v>
      </c>
      <c r="K3005" s="31">
        <v>44347</v>
      </c>
      <c r="L3005" s="31">
        <v>44926</v>
      </c>
      <c r="M3005" s="2">
        <f t="shared" si="276"/>
        <v>580</v>
      </c>
      <c r="N3005" s="2">
        <f>IFERROR(VLOOKUP($G3005,'Breakdown Log'!$B$3:$E$940,2,FALSE),0)</f>
        <v>0</v>
      </c>
      <c r="O3005" s="2">
        <f>IFERROR(VLOOKUP($G3005,'Breakdown Log'!$B$3:$E$940,3,FALSE),0)</f>
        <v>0</v>
      </c>
      <c r="P3005" s="2">
        <f t="shared" si="277"/>
        <v>215</v>
      </c>
      <c r="Q3005" s="2">
        <f t="shared" si="278"/>
        <v>365</v>
      </c>
      <c r="R3005" s="38">
        <f t="shared" si="279"/>
        <v>1.6610958904109587</v>
      </c>
      <c r="S3005" s="76">
        <f t="shared" si="280"/>
        <v>2.82</v>
      </c>
      <c r="T3005" s="38">
        <f>2.82/365*N3005+'Breakdown Log'!$H$28*P3005</f>
        <v>0</v>
      </c>
      <c r="U3005" s="78">
        <f>2.82/365*O3005+'Breakdown Log'!$H$28*Q3005</f>
        <v>0</v>
      </c>
    </row>
    <row r="3006" spans="2:21" ht="14.4" customHeight="1" x14ac:dyDescent="0.4">
      <c r="B3006" s="30">
        <f t="shared" si="281"/>
        <v>3005</v>
      </c>
      <c r="C3006" s="2" t="s">
        <v>287</v>
      </c>
      <c r="D3006" s="2" t="s">
        <v>2301</v>
      </c>
      <c r="E3006" s="2">
        <v>986</v>
      </c>
      <c r="F3006" s="2" t="s">
        <v>2302</v>
      </c>
      <c r="G3006" s="2">
        <v>3365</v>
      </c>
      <c r="H3006" s="2">
        <v>25</v>
      </c>
      <c r="I3006" s="2" t="s">
        <v>2436</v>
      </c>
      <c r="J3006" s="31">
        <v>43453</v>
      </c>
      <c r="K3006" s="31">
        <v>44347</v>
      </c>
      <c r="L3006" s="31">
        <v>44926</v>
      </c>
      <c r="M3006" s="2">
        <f t="shared" si="276"/>
        <v>580</v>
      </c>
      <c r="N3006" s="2">
        <f>IFERROR(VLOOKUP($G3006,'Breakdown Log'!$B$3:$E$940,2,FALSE),0)</f>
        <v>0</v>
      </c>
      <c r="O3006" s="2">
        <f>IFERROR(VLOOKUP($G3006,'Breakdown Log'!$B$3:$E$940,3,FALSE),0)</f>
        <v>0</v>
      </c>
      <c r="P3006" s="2">
        <f t="shared" si="277"/>
        <v>215</v>
      </c>
      <c r="Q3006" s="2">
        <f t="shared" si="278"/>
        <v>365</v>
      </c>
      <c r="R3006" s="38">
        <f t="shared" si="279"/>
        <v>1.6610958904109587</v>
      </c>
      <c r="S3006" s="76">
        <f t="shared" si="280"/>
        <v>2.82</v>
      </c>
      <c r="T3006" s="38">
        <f>2.82/365*N3006+'Breakdown Log'!$H$28*P3006</f>
        <v>0</v>
      </c>
      <c r="U3006" s="78">
        <f>2.82/365*O3006+'Breakdown Log'!$H$28*Q3006</f>
        <v>0</v>
      </c>
    </row>
    <row r="3007" spans="2:21" ht="14.4" customHeight="1" x14ac:dyDescent="0.4">
      <c r="B3007" s="30">
        <f t="shared" si="281"/>
        <v>3006</v>
      </c>
      <c r="C3007" s="2" t="s">
        <v>287</v>
      </c>
      <c r="D3007" s="2" t="s">
        <v>2301</v>
      </c>
      <c r="E3007" s="2">
        <v>986</v>
      </c>
      <c r="F3007" s="2" t="s">
        <v>2302</v>
      </c>
      <c r="G3007" s="2">
        <v>3366</v>
      </c>
      <c r="H3007" s="2">
        <v>26</v>
      </c>
      <c r="I3007" s="2" t="s">
        <v>2437</v>
      </c>
      <c r="J3007" s="31">
        <v>43453</v>
      </c>
      <c r="K3007" s="31">
        <v>44347</v>
      </c>
      <c r="L3007" s="31">
        <v>44926</v>
      </c>
      <c r="M3007" s="2">
        <f t="shared" si="276"/>
        <v>580</v>
      </c>
      <c r="N3007" s="2">
        <f>IFERROR(VLOOKUP($G3007,'Breakdown Log'!$B$3:$E$940,2,FALSE),0)</f>
        <v>0</v>
      </c>
      <c r="O3007" s="2">
        <f>IFERROR(VLOOKUP($G3007,'Breakdown Log'!$B$3:$E$940,3,FALSE),0)</f>
        <v>0</v>
      </c>
      <c r="P3007" s="2">
        <f t="shared" si="277"/>
        <v>215</v>
      </c>
      <c r="Q3007" s="2">
        <f t="shared" si="278"/>
        <v>365</v>
      </c>
      <c r="R3007" s="38">
        <f t="shared" si="279"/>
        <v>1.6610958904109587</v>
      </c>
      <c r="S3007" s="76">
        <f t="shared" si="280"/>
        <v>2.82</v>
      </c>
      <c r="T3007" s="38">
        <f>2.82/365*N3007+'Breakdown Log'!$H$28*P3007</f>
        <v>0</v>
      </c>
      <c r="U3007" s="78">
        <f>2.82/365*O3007+'Breakdown Log'!$H$28*Q3007</f>
        <v>0</v>
      </c>
    </row>
    <row r="3008" spans="2:21" ht="14.4" customHeight="1" x14ac:dyDescent="0.4">
      <c r="B3008" s="30">
        <f t="shared" si="281"/>
        <v>3007</v>
      </c>
      <c r="C3008" s="2" t="s">
        <v>287</v>
      </c>
      <c r="D3008" s="2" t="s">
        <v>2301</v>
      </c>
      <c r="E3008" s="2">
        <v>986</v>
      </c>
      <c r="F3008" s="2" t="s">
        <v>2302</v>
      </c>
      <c r="G3008" s="2">
        <v>3367</v>
      </c>
      <c r="H3008" s="2">
        <v>27</v>
      </c>
      <c r="I3008" s="2" t="s">
        <v>2435</v>
      </c>
      <c r="J3008" s="31">
        <v>43519</v>
      </c>
      <c r="K3008" s="31">
        <v>44347</v>
      </c>
      <c r="L3008" s="31">
        <v>44926</v>
      </c>
      <c r="M3008" s="2">
        <f t="shared" si="276"/>
        <v>580</v>
      </c>
      <c r="N3008" s="2">
        <f>IFERROR(VLOOKUP($G3008,'Breakdown Log'!$B$3:$E$940,2,FALSE),0)</f>
        <v>0</v>
      </c>
      <c r="O3008" s="2">
        <f>IFERROR(VLOOKUP($G3008,'Breakdown Log'!$B$3:$E$940,3,FALSE),0)</f>
        <v>0</v>
      </c>
      <c r="P3008" s="2">
        <f t="shared" si="277"/>
        <v>215</v>
      </c>
      <c r="Q3008" s="2">
        <f t="shared" si="278"/>
        <v>365</v>
      </c>
      <c r="R3008" s="38">
        <f t="shared" si="279"/>
        <v>1.6610958904109587</v>
      </c>
      <c r="S3008" s="76">
        <f t="shared" si="280"/>
        <v>2.82</v>
      </c>
      <c r="T3008" s="38">
        <f>2.82/365*N3008+'Breakdown Log'!$H$28*P3008</f>
        <v>0</v>
      </c>
      <c r="U3008" s="78">
        <f>2.82/365*O3008+'Breakdown Log'!$H$28*Q3008</f>
        <v>0</v>
      </c>
    </row>
    <row r="3009" spans="2:21" ht="14.4" customHeight="1" x14ac:dyDescent="0.4">
      <c r="B3009" s="30">
        <f t="shared" si="281"/>
        <v>3008</v>
      </c>
      <c r="C3009" s="2" t="s">
        <v>287</v>
      </c>
      <c r="D3009" s="2" t="s">
        <v>2301</v>
      </c>
      <c r="E3009" s="2">
        <v>986</v>
      </c>
      <c r="F3009" s="2" t="s">
        <v>2302</v>
      </c>
      <c r="G3009" s="2">
        <v>3368</v>
      </c>
      <c r="H3009" s="2">
        <v>28</v>
      </c>
      <c r="I3009" s="2" t="s">
        <v>215</v>
      </c>
      <c r="J3009" s="31">
        <v>43519</v>
      </c>
      <c r="K3009" s="31">
        <v>44347</v>
      </c>
      <c r="L3009" s="31">
        <v>44926</v>
      </c>
      <c r="M3009" s="2">
        <f t="shared" si="276"/>
        <v>580</v>
      </c>
      <c r="N3009" s="2">
        <f>IFERROR(VLOOKUP($G3009,'Breakdown Log'!$B$3:$E$940,2,FALSE),0)</f>
        <v>0</v>
      </c>
      <c r="O3009" s="2">
        <f>IFERROR(VLOOKUP($G3009,'Breakdown Log'!$B$3:$E$940,3,FALSE),0)</f>
        <v>0</v>
      </c>
      <c r="P3009" s="2">
        <f t="shared" si="277"/>
        <v>215</v>
      </c>
      <c r="Q3009" s="2">
        <f t="shared" si="278"/>
        <v>365</v>
      </c>
      <c r="R3009" s="38">
        <f t="shared" si="279"/>
        <v>1.6610958904109587</v>
      </c>
      <c r="S3009" s="76">
        <f t="shared" si="280"/>
        <v>2.82</v>
      </c>
      <c r="T3009" s="38">
        <f>2.82/365*N3009+'Breakdown Log'!$H$28*P3009</f>
        <v>0</v>
      </c>
      <c r="U3009" s="78">
        <f>2.82/365*O3009+'Breakdown Log'!$H$28*Q3009</f>
        <v>0</v>
      </c>
    </row>
    <row r="3010" spans="2:21" ht="14.4" customHeight="1" x14ac:dyDescent="0.4">
      <c r="B3010" s="30">
        <f t="shared" si="281"/>
        <v>3009</v>
      </c>
      <c r="C3010" s="2" t="s">
        <v>287</v>
      </c>
      <c r="D3010" s="2" t="s">
        <v>2301</v>
      </c>
      <c r="E3010" s="2">
        <v>986</v>
      </c>
      <c r="F3010" s="2" t="s">
        <v>2302</v>
      </c>
      <c r="G3010" s="2">
        <v>3369</v>
      </c>
      <c r="H3010" s="2">
        <v>29</v>
      </c>
      <c r="I3010" s="2" t="s">
        <v>2438</v>
      </c>
      <c r="J3010" s="31">
        <v>43519</v>
      </c>
      <c r="K3010" s="31">
        <v>44347</v>
      </c>
      <c r="L3010" s="31">
        <v>44926</v>
      </c>
      <c r="M3010" s="2">
        <f t="shared" ref="M3010:M3073" si="282">IFERROR(L3010-K3010+1,0)</f>
        <v>580</v>
      </c>
      <c r="N3010" s="2">
        <f>IFERROR(VLOOKUP($G3010,'Breakdown Log'!$B$3:$E$940,2,FALSE),0)</f>
        <v>0</v>
      </c>
      <c r="O3010" s="2">
        <f>IFERROR(VLOOKUP($G3010,'Breakdown Log'!$B$3:$E$940,3,FALSE),0)</f>
        <v>0</v>
      </c>
      <c r="P3010" s="2">
        <f t="shared" si="277"/>
        <v>215</v>
      </c>
      <c r="Q3010" s="2">
        <f t="shared" si="278"/>
        <v>365</v>
      </c>
      <c r="R3010" s="38">
        <f t="shared" si="279"/>
        <v>1.6610958904109587</v>
      </c>
      <c r="S3010" s="76">
        <f t="shared" si="280"/>
        <v>2.82</v>
      </c>
      <c r="T3010" s="38">
        <f>2.82/365*N3010+'Breakdown Log'!$H$28*P3010</f>
        <v>0</v>
      </c>
      <c r="U3010" s="78">
        <f>2.82/365*O3010+'Breakdown Log'!$H$28*Q3010</f>
        <v>0</v>
      </c>
    </row>
    <row r="3011" spans="2:21" ht="14.4" customHeight="1" x14ac:dyDescent="0.4">
      <c r="B3011" s="30">
        <f t="shared" si="281"/>
        <v>3010</v>
      </c>
      <c r="C3011" s="2" t="s">
        <v>287</v>
      </c>
      <c r="D3011" s="2" t="s">
        <v>2301</v>
      </c>
      <c r="E3011" s="2">
        <v>986</v>
      </c>
      <c r="F3011" s="2" t="s">
        <v>2302</v>
      </c>
      <c r="G3011" s="2">
        <v>3370</v>
      </c>
      <c r="H3011" s="2">
        <v>30</v>
      </c>
      <c r="I3011" s="2" t="s">
        <v>2153</v>
      </c>
      <c r="J3011" s="31">
        <v>44233</v>
      </c>
      <c r="K3011" s="31">
        <v>44347</v>
      </c>
      <c r="L3011" s="31">
        <v>44926</v>
      </c>
      <c r="M3011" s="2">
        <f t="shared" si="282"/>
        <v>580</v>
      </c>
      <c r="N3011" s="2">
        <f>IFERROR(VLOOKUP($G3011,'Breakdown Log'!$B$3:$E$940,2,FALSE),0)</f>
        <v>0</v>
      </c>
      <c r="O3011" s="2">
        <f>IFERROR(VLOOKUP($G3011,'Breakdown Log'!$B$3:$E$940,3,FALSE),0)</f>
        <v>0</v>
      </c>
      <c r="P3011" s="2">
        <f t="shared" ref="P3011:P3074" si="283">DATE(2021,12,31)-DATE(2021,5,31)+1-N3011</f>
        <v>215</v>
      </c>
      <c r="Q3011" s="2">
        <f t="shared" ref="Q3011:Q3074" si="284">365-O3011</f>
        <v>365</v>
      </c>
      <c r="R3011" s="38">
        <f t="shared" ref="R3011:R3074" si="285">2.82/365*215</f>
        <v>1.6610958904109587</v>
      </c>
      <c r="S3011" s="76">
        <f t="shared" ref="S3011:S3074" si="286">2.82/365*365</f>
        <v>2.82</v>
      </c>
      <c r="T3011" s="38">
        <f>2.82/365*N3011+'Breakdown Log'!$H$28*P3011</f>
        <v>0</v>
      </c>
      <c r="U3011" s="78">
        <f>2.82/365*O3011+'Breakdown Log'!$H$28*Q3011</f>
        <v>0</v>
      </c>
    </row>
    <row r="3012" spans="2:21" ht="14.4" customHeight="1" x14ac:dyDescent="0.4">
      <c r="B3012" s="30">
        <f t="shared" ref="B3012:B3075" si="287">B3011+1</f>
        <v>3011</v>
      </c>
      <c r="C3012" s="2" t="s">
        <v>287</v>
      </c>
      <c r="D3012" s="2" t="s">
        <v>2301</v>
      </c>
      <c r="E3012" s="2">
        <v>986</v>
      </c>
      <c r="F3012" s="2" t="s">
        <v>2302</v>
      </c>
      <c r="G3012" s="2">
        <v>3371</v>
      </c>
      <c r="H3012" s="2">
        <v>31</v>
      </c>
      <c r="I3012" s="2" t="s">
        <v>2439</v>
      </c>
      <c r="J3012" s="31">
        <v>43525</v>
      </c>
      <c r="K3012" s="31">
        <v>44347</v>
      </c>
      <c r="L3012" s="31">
        <v>44926</v>
      </c>
      <c r="M3012" s="2">
        <f t="shared" si="282"/>
        <v>580</v>
      </c>
      <c r="N3012" s="2">
        <f>IFERROR(VLOOKUP($G3012,'Breakdown Log'!$B$3:$E$940,2,FALSE),0)</f>
        <v>0</v>
      </c>
      <c r="O3012" s="2">
        <f>IFERROR(VLOOKUP($G3012,'Breakdown Log'!$B$3:$E$940,3,FALSE),0)</f>
        <v>0</v>
      </c>
      <c r="P3012" s="2">
        <f t="shared" si="283"/>
        <v>215</v>
      </c>
      <c r="Q3012" s="2">
        <f t="shared" si="284"/>
        <v>365</v>
      </c>
      <c r="R3012" s="38">
        <f t="shared" si="285"/>
        <v>1.6610958904109587</v>
      </c>
      <c r="S3012" s="76">
        <f t="shared" si="286"/>
        <v>2.82</v>
      </c>
      <c r="T3012" s="38">
        <f>2.82/365*N3012+'Breakdown Log'!$H$28*P3012</f>
        <v>0</v>
      </c>
      <c r="U3012" s="78">
        <f>2.82/365*O3012+'Breakdown Log'!$H$28*Q3012</f>
        <v>0</v>
      </c>
    </row>
    <row r="3013" spans="2:21" ht="14.4" customHeight="1" x14ac:dyDescent="0.4">
      <c r="B3013" s="30">
        <f t="shared" si="287"/>
        <v>3012</v>
      </c>
      <c r="C3013" s="2" t="s">
        <v>287</v>
      </c>
      <c r="D3013" s="2" t="s">
        <v>2301</v>
      </c>
      <c r="E3013" s="2">
        <v>986</v>
      </c>
      <c r="F3013" s="2" t="s">
        <v>2302</v>
      </c>
      <c r="G3013" s="2">
        <v>3372</v>
      </c>
      <c r="H3013" s="2">
        <v>32</v>
      </c>
      <c r="I3013" s="2" t="s">
        <v>280</v>
      </c>
      <c r="J3013" s="31">
        <v>43697</v>
      </c>
      <c r="K3013" s="31">
        <v>44347</v>
      </c>
      <c r="L3013" s="31">
        <v>44926</v>
      </c>
      <c r="M3013" s="2">
        <f t="shared" si="282"/>
        <v>580</v>
      </c>
      <c r="N3013" s="2">
        <f>IFERROR(VLOOKUP($G3013,'Breakdown Log'!$B$3:$E$940,2,FALSE),0)</f>
        <v>0</v>
      </c>
      <c r="O3013" s="2">
        <f>IFERROR(VLOOKUP($G3013,'Breakdown Log'!$B$3:$E$940,3,FALSE),0)</f>
        <v>0</v>
      </c>
      <c r="P3013" s="2">
        <f t="shared" si="283"/>
        <v>215</v>
      </c>
      <c r="Q3013" s="2">
        <f t="shared" si="284"/>
        <v>365</v>
      </c>
      <c r="R3013" s="38">
        <f t="shared" si="285"/>
        <v>1.6610958904109587</v>
      </c>
      <c r="S3013" s="76">
        <f t="shared" si="286"/>
        <v>2.82</v>
      </c>
      <c r="T3013" s="38">
        <f>2.82/365*N3013+'Breakdown Log'!$H$28*P3013</f>
        <v>0</v>
      </c>
      <c r="U3013" s="78">
        <f>2.82/365*O3013+'Breakdown Log'!$H$28*Q3013</f>
        <v>0</v>
      </c>
    </row>
    <row r="3014" spans="2:21" ht="14.4" customHeight="1" x14ac:dyDescent="0.4">
      <c r="B3014" s="30">
        <f t="shared" si="287"/>
        <v>3013</v>
      </c>
      <c r="C3014" s="2" t="s">
        <v>287</v>
      </c>
      <c r="D3014" s="2" t="s">
        <v>2301</v>
      </c>
      <c r="E3014" s="2">
        <v>986</v>
      </c>
      <c r="F3014" s="2" t="s">
        <v>2302</v>
      </c>
      <c r="G3014" s="2">
        <v>3373</v>
      </c>
      <c r="H3014" s="2">
        <v>33</v>
      </c>
      <c r="I3014" s="2" t="s">
        <v>2886</v>
      </c>
      <c r="J3014" s="31">
        <v>44233</v>
      </c>
      <c r="K3014" s="31">
        <v>44347</v>
      </c>
      <c r="L3014" s="31">
        <v>44926</v>
      </c>
      <c r="M3014" s="2">
        <f t="shared" si="282"/>
        <v>580</v>
      </c>
      <c r="N3014" s="2">
        <f>IFERROR(VLOOKUP($G3014,'Breakdown Log'!$B$3:$E$940,2,FALSE),0)</f>
        <v>0</v>
      </c>
      <c r="O3014" s="2">
        <f>IFERROR(VLOOKUP($G3014,'Breakdown Log'!$B$3:$E$940,3,FALSE),0)</f>
        <v>0</v>
      </c>
      <c r="P3014" s="2">
        <f t="shared" si="283"/>
        <v>215</v>
      </c>
      <c r="Q3014" s="2">
        <f t="shared" si="284"/>
        <v>365</v>
      </c>
      <c r="R3014" s="38">
        <f t="shared" si="285"/>
        <v>1.6610958904109587</v>
      </c>
      <c r="S3014" s="76">
        <f t="shared" si="286"/>
        <v>2.82</v>
      </c>
      <c r="T3014" s="38">
        <f>2.82/365*N3014+'Breakdown Log'!$H$28*P3014</f>
        <v>0</v>
      </c>
      <c r="U3014" s="78">
        <f>2.82/365*O3014+'Breakdown Log'!$H$28*Q3014</f>
        <v>0</v>
      </c>
    </row>
    <row r="3015" spans="2:21" ht="14.4" customHeight="1" x14ac:dyDescent="0.4">
      <c r="B3015" s="30">
        <f t="shared" si="287"/>
        <v>3014</v>
      </c>
      <c r="C3015" s="2" t="s">
        <v>287</v>
      </c>
      <c r="D3015" s="2" t="s">
        <v>2301</v>
      </c>
      <c r="E3015" s="2">
        <v>986</v>
      </c>
      <c r="F3015" s="2" t="s">
        <v>2302</v>
      </c>
      <c r="G3015" s="2">
        <v>3374</v>
      </c>
      <c r="H3015" s="2">
        <v>34</v>
      </c>
      <c r="I3015" s="2" t="s">
        <v>2440</v>
      </c>
      <c r="J3015" s="31">
        <v>43525</v>
      </c>
      <c r="K3015" s="31">
        <v>44347</v>
      </c>
      <c r="L3015" s="31">
        <v>44926</v>
      </c>
      <c r="M3015" s="2">
        <f t="shared" si="282"/>
        <v>580</v>
      </c>
      <c r="N3015" s="2">
        <f>IFERROR(VLOOKUP($G3015,'Breakdown Log'!$B$3:$E$940,2,FALSE),0)</f>
        <v>0</v>
      </c>
      <c r="O3015" s="2">
        <f>IFERROR(VLOOKUP($G3015,'Breakdown Log'!$B$3:$E$940,3,FALSE),0)</f>
        <v>0</v>
      </c>
      <c r="P3015" s="2">
        <f t="shared" si="283"/>
        <v>215</v>
      </c>
      <c r="Q3015" s="2">
        <f t="shared" si="284"/>
        <v>365</v>
      </c>
      <c r="R3015" s="38">
        <f t="shared" si="285"/>
        <v>1.6610958904109587</v>
      </c>
      <c r="S3015" s="76">
        <f t="shared" si="286"/>
        <v>2.82</v>
      </c>
      <c r="T3015" s="38">
        <f>2.82/365*N3015+'Breakdown Log'!$H$28*P3015</f>
        <v>0</v>
      </c>
      <c r="U3015" s="78">
        <f>2.82/365*O3015+'Breakdown Log'!$H$28*Q3015</f>
        <v>0</v>
      </c>
    </row>
    <row r="3016" spans="2:21" ht="14.4" customHeight="1" x14ac:dyDescent="0.4">
      <c r="B3016" s="30">
        <f t="shared" si="287"/>
        <v>3015</v>
      </c>
      <c r="C3016" s="2" t="s">
        <v>287</v>
      </c>
      <c r="D3016" s="2" t="s">
        <v>2301</v>
      </c>
      <c r="E3016" s="2">
        <v>986</v>
      </c>
      <c r="F3016" s="2" t="s">
        <v>2302</v>
      </c>
      <c r="G3016" s="2">
        <v>3375</v>
      </c>
      <c r="H3016" s="2">
        <v>35</v>
      </c>
      <c r="I3016" s="2" t="s">
        <v>2441</v>
      </c>
      <c r="J3016" s="31">
        <v>43525</v>
      </c>
      <c r="K3016" s="31">
        <v>44347</v>
      </c>
      <c r="L3016" s="31">
        <v>44926</v>
      </c>
      <c r="M3016" s="2">
        <f t="shared" si="282"/>
        <v>580</v>
      </c>
      <c r="N3016" s="2">
        <f>IFERROR(VLOOKUP($G3016,'Breakdown Log'!$B$3:$E$940,2,FALSE),0)</f>
        <v>0</v>
      </c>
      <c r="O3016" s="2">
        <f>IFERROR(VLOOKUP($G3016,'Breakdown Log'!$B$3:$E$940,3,FALSE),0)</f>
        <v>0</v>
      </c>
      <c r="P3016" s="2">
        <f t="shared" si="283"/>
        <v>215</v>
      </c>
      <c r="Q3016" s="2">
        <f t="shared" si="284"/>
        <v>365</v>
      </c>
      <c r="R3016" s="38">
        <f t="shared" si="285"/>
        <v>1.6610958904109587</v>
      </c>
      <c r="S3016" s="76">
        <f t="shared" si="286"/>
        <v>2.82</v>
      </c>
      <c r="T3016" s="38">
        <f>2.82/365*N3016+'Breakdown Log'!$H$28*P3016</f>
        <v>0</v>
      </c>
      <c r="U3016" s="78">
        <f>2.82/365*O3016+'Breakdown Log'!$H$28*Q3016</f>
        <v>0</v>
      </c>
    </row>
    <row r="3017" spans="2:21" ht="14.4" customHeight="1" x14ac:dyDescent="0.4">
      <c r="B3017" s="30">
        <f t="shared" si="287"/>
        <v>3016</v>
      </c>
      <c r="C3017" s="2" t="s">
        <v>518</v>
      </c>
      <c r="D3017" s="2" t="s">
        <v>2410</v>
      </c>
      <c r="E3017" s="2">
        <v>1180</v>
      </c>
      <c r="F3017" s="2" t="s">
        <v>2442</v>
      </c>
      <c r="G3017" s="2">
        <v>3376</v>
      </c>
      <c r="H3017" s="2">
        <v>1</v>
      </c>
      <c r="I3017" s="2" t="s">
        <v>2443</v>
      </c>
      <c r="J3017" s="31">
        <v>43467</v>
      </c>
      <c r="K3017" s="31">
        <v>44347</v>
      </c>
      <c r="L3017" s="31">
        <v>44926</v>
      </c>
      <c r="M3017" s="2">
        <f t="shared" si="282"/>
        <v>580</v>
      </c>
      <c r="N3017" s="2">
        <f>IFERROR(VLOOKUP($G3017,'Breakdown Log'!$B$3:$E$940,2,FALSE),0)</f>
        <v>0</v>
      </c>
      <c r="O3017" s="2">
        <f>IFERROR(VLOOKUP($G3017,'Breakdown Log'!$B$3:$E$940,3,FALSE),0)</f>
        <v>0</v>
      </c>
      <c r="P3017" s="2">
        <f t="shared" si="283"/>
        <v>215</v>
      </c>
      <c r="Q3017" s="2">
        <f t="shared" si="284"/>
        <v>365</v>
      </c>
      <c r="R3017" s="38">
        <f t="shared" si="285"/>
        <v>1.6610958904109587</v>
      </c>
      <c r="S3017" s="76">
        <f t="shared" si="286"/>
        <v>2.82</v>
      </c>
      <c r="T3017" s="38">
        <f>2.82/365*N3017+'Breakdown Log'!$H$28*P3017</f>
        <v>0</v>
      </c>
      <c r="U3017" s="78">
        <f>2.82/365*O3017+'Breakdown Log'!$H$28*Q3017</f>
        <v>0</v>
      </c>
    </row>
    <row r="3018" spans="2:21" ht="14.4" customHeight="1" x14ac:dyDescent="0.4">
      <c r="B3018" s="30">
        <f t="shared" si="287"/>
        <v>3017</v>
      </c>
      <c r="C3018" s="2" t="s">
        <v>151</v>
      </c>
      <c r="D3018" s="2" t="s">
        <v>510</v>
      </c>
      <c r="E3018" s="2">
        <v>1047</v>
      </c>
      <c r="F3018" s="2" t="s">
        <v>511</v>
      </c>
      <c r="G3018" s="2">
        <v>3377</v>
      </c>
      <c r="H3018" s="2">
        <v>22</v>
      </c>
      <c r="I3018" s="2" t="s">
        <v>2444</v>
      </c>
      <c r="J3018" s="31">
        <v>43459</v>
      </c>
      <c r="K3018" s="31">
        <v>44347</v>
      </c>
      <c r="L3018" s="31">
        <v>44926</v>
      </c>
      <c r="M3018" s="2">
        <f t="shared" si="282"/>
        <v>580</v>
      </c>
      <c r="N3018" s="2">
        <f>IFERROR(VLOOKUP($G3018,'Breakdown Log'!$B$3:$E$940,2,FALSE),0)</f>
        <v>0</v>
      </c>
      <c r="O3018" s="2">
        <f>IFERROR(VLOOKUP($G3018,'Breakdown Log'!$B$3:$E$940,3,FALSE),0)</f>
        <v>0</v>
      </c>
      <c r="P3018" s="2">
        <f t="shared" si="283"/>
        <v>215</v>
      </c>
      <c r="Q3018" s="2">
        <f t="shared" si="284"/>
        <v>365</v>
      </c>
      <c r="R3018" s="38">
        <f t="shared" si="285"/>
        <v>1.6610958904109587</v>
      </c>
      <c r="S3018" s="76">
        <f t="shared" si="286"/>
        <v>2.82</v>
      </c>
      <c r="T3018" s="38">
        <f>2.82/365*N3018+'Breakdown Log'!$H$28*P3018</f>
        <v>0</v>
      </c>
      <c r="U3018" s="78">
        <f>2.82/365*O3018+'Breakdown Log'!$H$28*Q3018</f>
        <v>0</v>
      </c>
    </row>
    <row r="3019" spans="2:21" ht="14.4" customHeight="1" x14ac:dyDescent="0.4">
      <c r="B3019" s="30">
        <f t="shared" si="287"/>
        <v>3018</v>
      </c>
      <c r="C3019" s="2" t="s">
        <v>151</v>
      </c>
      <c r="D3019" s="2" t="s">
        <v>510</v>
      </c>
      <c r="E3019" s="2">
        <v>1047</v>
      </c>
      <c r="F3019" s="2" t="s">
        <v>511</v>
      </c>
      <c r="G3019" s="2">
        <v>3378</v>
      </c>
      <c r="H3019" s="2">
        <v>23</v>
      </c>
      <c r="I3019" s="2" t="s">
        <v>2445</v>
      </c>
      <c r="J3019" s="31">
        <v>43445</v>
      </c>
      <c r="K3019" s="31">
        <v>44347</v>
      </c>
      <c r="L3019" s="31">
        <v>44926</v>
      </c>
      <c r="M3019" s="2">
        <f t="shared" si="282"/>
        <v>580</v>
      </c>
      <c r="N3019" s="2">
        <f>IFERROR(VLOOKUP($G3019,'Breakdown Log'!$B$3:$E$940,2,FALSE),0)</f>
        <v>0</v>
      </c>
      <c r="O3019" s="2">
        <f>IFERROR(VLOOKUP($G3019,'Breakdown Log'!$B$3:$E$940,3,FALSE),0)</f>
        <v>0</v>
      </c>
      <c r="P3019" s="2">
        <f t="shared" si="283"/>
        <v>215</v>
      </c>
      <c r="Q3019" s="2">
        <f t="shared" si="284"/>
        <v>365</v>
      </c>
      <c r="R3019" s="38">
        <f t="shared" si="285"/>
        <v>1.6610958904109587</v>
      </c>
      <c r="S3019" s="76">
        <f t="shared" si="286"/>
        <v>2.82</v>
      </c>
      <c r="T3019" s="38">
        <f>2.82/365*N3019+'Breakdown Log'!$H$28*P3019</f>
        <v>0</v>
      </c>
      <c r="U3019" s="78">
        <f>2.82/365*O3019+'Breakdown Log'!$H$28*Q3019</f>
        <v>0</v>
      </c>
    </row>
    <row r="3020" spans="2:21" ht="14.4" customHeight="1" x14ac:dyDescent="0.4">
      <c r="B3020" s="30">
        <f t="shared" si="287"/>
        <v>3019</v>
      </c>
      <c r="C3020" s="2" t="s">
        <v>151</v>
      </c>
      <c r="D3020" s="2" t="s">
        <v>510</v>
      </c>
      <c r="E3020" s="2">
        <v>1047</v>
      </c>
      <c r="F3020" s="2" t="s">
        <v>511</v>
      </c>
      <c r="G3020" s="2">
        <v>3379</v>
      </c>
      <c r="H3020" s="2">
        <v>24</v>
      </c>
      <c r="I3020" s="2" t="s">
        <v>550</v>
      </c>
      <c r="J3020" s="31">
        <v>43482</v>
      </c>
      <c r="K3020" s="31">
        <v>44347</v>
      </c>
      <c r="L3020" s="31">
        <v>44926</v>
      </c>
      <c r="M3020" s="2">
        <f t="shared" si="282"/>
        <v>580</v>
      </c>
      <c r="N3020" s="2">
        <f>IFERROR(VLOOKUP($G3020,'Breakdown Log'!$B$3:$E$940,2,FALSE),0)</f>
        <v>0</v>
      </c>
      <c r="O3020" s="2">
        <f>IFERROR(VLOOKUP($G3020,'Breakdown Log'!$B$3:$E$940,3,FALSE),0)</f>
        <v>0</v>
      </c>
      <c r="P3020" s="2">
        <f t="shared" si="283"/>
        <v>215</v>
      </c>
      <c r="Q3020" s="2">
        <f t="shared" si="284"/>
        <v>365</v>
      </c>
      <c r="R3020" s="38">
        <f t="shared" si="285"/>
        <v>1.6610958904109587</v>
      </c>
      <c r="S3020" s="76">
        <f t="shared" si="286"/>
        <v>2.82</v>
      </c>
      <c r="T3020" s="38">
        <f>2.82/365*N3020+'Breakdown Log'!$H$28*P3020</f>
        <v>0</v>
      </c>
      <c r="U3020" s="78">
        <f>2.82/365*O3020+'Breakdown Log'!$H$28*Q3020</f>
        <v>0</v>
      </c>
    </row>
    <row r="3021" spans="2:21" ht="14.4" customHeight="1" x14ac:dyDescent="0.4">
      <c r="B3021" s="30">
        <f t="shared" si="287"/>
        <v>3020</v>
      </c>
      <c r="C3021" s="2" t="s">
        <v>151</v>
      </c>
      <c r="D3021" s="2" t="s">
        <v>510</v>
      </c>
      <c r="E3021" s="2">
        <v>1047</v>
      </c>
      <c r="F3021" s="2" t="s">
        <v>511</v>
      </c>
      <c r="G3021" s="2">
        <v>3380</v>
      </c>
      <c r="H3021" s="2">
        <v>25</v>
      </c>
      <c r="I3021" s="2" t="s">
        <v>2446</v>
      </c>
      <c r="J3021" s="31">
        <v>43475</v>
      </c>
      <c r="K3021" s="31">
        <v>44347</v>
      </c>
      <c r="L3021" s="31">
        <v>44926</v>
      </c>
      <c r="M3021" s="2">
        <f t="shared" si="282"/>
        <v>580</v>
      </c>
      <c r="N3021" s="2">
        <f>IFERROR(VLOOKUP($G3021,'Breakdown Log'!$B$3:$E$940,2,FALSE),0)</f>
        <v>0</v>
      </c>
      <c r="O3021" s="2">
        <f>IFERROR(VLOOKUP($G3021,'Breakdown Log'!$B$3:$E$940,3,FALSE),0)</f>
        <v>0</v>
      </c>
      <c r="P3021" s="2">
        <f t="shared" si="283"/>
        <v>215</v>
      </c>
      <c r="Q3021" s="2">
        <f t="shared" si="284"/>
        <v>365</v>
      </c>
      <c r="R3021" s="38">
        <f t="shared" si="285"/>
        <v>1.6610958904109587</v>
      </c>
      <c r="S3021" s="76">
        <f t="shared" si="286"/>
        <v>2.82</v>
      </c>
      <c r="T3021" s="38">
        <f>2.82/365*N3021+'Breakdown Log'!$H$28*P3021</f>
        <v>0</v>
      </c>
      <c r="U3021" s="78">
        <f>2.82/365*O3021+'Breakdown Log'!$H$28*Q3021</f>
        <v>0</v>
      </c>
    </row>
    <row r="3022" spans="2:21" ht="14.4" customHeight="1" x14ac:dyDescent="0.4">
      <c r="B3022" s="30">
        <f t="shared" si="287"/>
        <v>3021</v>
      </c>
      <c r="C3022" s="2" t="s">
        <v>151</v>
      </c>
      <c r="D3022" s="2" t="s">
        <v>510</v>
      </c>
      <c r="E3022" s="2">
        <v>1047</v>
      </c>
      <c r="F3022" s="2" t="s">
        <v>511</v>
      </c>
      <c r="G3022" s="2">
        <v>3381</v>
      </c>
      <c r="H3022" s="2">
        <v>26</v>
      </c>
      <c r="I3022" s="2" t="s">
        <v>2447</v>
      </c>
      <c r="J3022" s="31">
        <v>43631</v>
      </c>
      <c r="K3022" s="31">
        <v>44347</v>
      </c>
      <c r="L3022" s="31">
        <v>44926</v>
      </c>
      <c r="M3022" s="2">
        <f t="shared" si="282"/>
        <v>580</v>
      </c>
      <c r="N3022" s="2">
        <f>IFERROR(VLOOKUP($G3022,'Breakdown Log'!$B$3:$E$940,2,FALSE),0)</f>
        <v>0</v>
      </c>
      <c r="O3022" s="2">
        <f>IFERROR(VLOOKUP($G3022,'Breakdown Log'!$B$3:$E$940,3,FALSE),0)</f>
        <v>0</v>
      </c>
      <c r="P3022" s="2">
        <f t="shared" si="283"/>
        <v>215</v>
      </c>
      <c r="Q3022" s="2">
        <f t="shared" si="284"/>
        <v>365</v>
      </c>
      <c r="R3022" s="38">
        <f t="shared" si="285"/>
        <v>1.6610958904109587</v>
      </c>
      <c r="S3022" s="76">
        <f t="shared" si="286"/>
        <v>2.82</v>
      </c>
      <c r="T3022" s="38">
        <f>2.82/365*N3022+'Breakdown Log'!$H$28*P3022</f>
        <v>0</v>
      </c>
      <c r="U3022" s="78">
        <f>2.82/365*O3022+'Breakdown Log'!$H$28*Q3022</f>
        <v>0</v>
      </c>
    </row>
    <row r="3023" spans="2:21" ht="14.4" customHeight="1" x14ac:dyDescent="0.4">
      <c r="B3023" s="30">
        <f t="shared" si="287"/>
        <v>3022</v>
      </c>
      <c r="C3023" s="2" t="s">
        <v>151</v>
      </c>
      <c r="D3023" s="2" t="s">
        <v>510</v>
      </c>
      <c r="E3023" s="2">
        <v>1047</v>
      </c>
      <c r="F3023" s="2" t="s">
        <v>511</v>
      </c>
      <c r="G3023" s="2">
        <v>3382</v>
      </c>
      <c r="H3023" s="2">
        <v>27</v>
      </c>
      <c r="I3023" s="2" t="s">
        <v>2448</v>
      </c>
      <c r="J3023" s="31">
        <v>43446</v>
      </c>
      <c r="K3023" s="31">
        <v>44347</v>
      </c>
      <c r="L3023" s="31">
        <v>44926</v>
      </c>
      <c r="M3023" s="2">
        <f t="shared" si="282"/>
        <v>580</v>
      </c>
      <c r="N3023" s="2">
        <f>IFERROR(VLOOKUP($G3023,'Breakdown Log'!$B$3:$E$940,2,FALSE),0)</f>
        <v>0</v>
      </c>
      <c r="O3023" s="2">
        <f>IFERROR(VLOOKUP($G3023,'Breakdown Log'!$B$3:$E$940,3,FALSE),0)</f>
        <v>0</v>
      </c>
      <c r="P3023" s="2">
        <f t="shared" si="283"/>
        <v>215</v>
      </c>
      <c r="Q3023" s="2">
        <f t="shared" si="284"/>
        <v>365</v>
      </c>
      <c r="R3023" s="38">
        <f t="shared" si="285"/>
        <v>1.6610958904109587</v>
      </c>
      <c r="S3023" s="76">
        <f t="shared" si="286"/>
        <v>2.82</v>
      </c>
      <c r="T3023" s="38">
        <f>2.82/365*N3023+'Breakdown Log'!$H$28*P3023</f>
        <v>0</v>
      </c>
      <c r="U3023" s="78">
        <f>2.82/365*O3023+'Breakdown Log'!$H$28*Q3023</f>
        <v>0</v>
      </c>
    </row>
    <row r="3024" spans="2:21" ht="14.4" customHeight="1" x14ac:dyDescent="0.4">
      <c r="B3024" s="30">
        <f t="shared" si="287"/>
        <v>3023</v>
      </c>
      <c r="C3024" s="2" t="s">
        <v>493</v>
      </c>
      <c r="D3024" s="2" t="s">
        <v>2449</v>
      </c>
      <c r="E3024" s="2">
        <v>1181</v>
      </c>
      <c r="F3024" s="2" t="s">
        <v>2449</v>
      </c>
      <c r="G3024" s="2">
        <v>3383</v>
      </c>
      <c r="H3024" s="2">
        <v>1</v>
      </c>
      <c r="I3024" s="2" t="s">
        <v>612</v>
      </c>
      <c r="J3024" s="31">
        <v>43449</v>
      </c>
      <c r="K3024" s="31">
        <v>44347</v>
      </c>
      <c r="L3024" s="31">
        <v>44926</v>
      </c>
      <c r="M3024" s="2">
        <f t="shared" si="282"/>
        <v>580</v>
      </c>
      <c r="N3024" s="2">
        <f>IFERROR(VLOOKUP($G3024,'Breakdown Log'!$B$3:$E$940,2,FALSE),0)</f>
        <v>110</v>
      </c>
      <c r="O3024" s="2">
        <f>IFERROR(VLOOKUP($G3024,'Breakdown Log'!$B$3:$E$940,3,FALSE),0)</f>
        <v>0</v>
      </c>
      <c r="P3024" s="2">
        <f t="shared" si="283"/>
        <v>105</v>
      </c>
      <c r="Q3024" s="2">
        <f t="shared" si="284"/>
        <v>365</v>
      </c>
      <c r="R3024" s="38">
        <f t="shared" si="285"/>
        <v>1.6610958904109587</v>
      </c>
      <c r="S3024" s="76">
        <f t="shared" si="286"/>
        <v>2.82</v>
      </c>
      <c r="T3024" s="38">
        <f>2.82/365*N3024+'Breakdown Log'!$H$28*P3024</f>
        <v>0.84986301369863004</v>
      </c>
      <c r="U3024" s="78">
        <f>2.82/365*O3024+'Breakdown Log'!$H$28*Q3024</f>
        <v>0</v>
      </c>
    </row>
    <row r="3025" spans="2:21" ht="14.4" customHeight="1" x14ac:dyDescent="0.4">
      <c r="B3025" s="30">
        <f t="shared" si="287"/>
        <v>3024</v>
      </c>
      <c r="C3025" s="2" t="s">
        <v>493</v>
      </c>
      <c r="D3025" s="2" t="s">
        <v>2449</v>
      </c>
      <c r="E3025" s="2">
        <v>1181</v>
      </c>
      <c r="F3025" s="2" t="s">
        <v>2449</v>
      </c>
      <c r="G3025" s="2">
        <v>3384</v>
      </c>
      <c r="H3025" s="2">
        <v>2</v>
      </c>
      <c r="I3025" s="2" t="s">
        <v>2450</v>
      </c>
      <c r="J3025" s="31">
        <v>43450</v>
      </c>
      <c r="K3025" s="31">
        <v>44347</v>
      </c>
      <c r="L3025" s="31">
        <v>44926</v>
      </c>
      <c r="M3025" s="2">
        <f t="shared" si="282"/>
        <v>580</v>
      </c>
      <c r="N3025" s="2">
        <f>IFERROR(VLOOKUP($G3025,'Breakdown Log'!$B$3:$E$940,2,FALSE),0)</f>
        <v>63</v>
      </c>
      <c r="O3025" s="2">
        <f>IFERROR(VLOOKUP($G3025,'Breakdown Log'!$B$3:$E$940,3,FALSE),0)</f>
        <v>0</v>
      </c>
      <c r="P3025" s="2">
        <f t="shared" si="283"/>
        <v>152</v>
      </c>
      <c r="Q3025" s="2">
        <f t="shared" si="284"/>
        <v>365</v>
      </c>
      <c r="R3025" s="38">
        <f t="shared" si="285"/>
        <v>1.6610958904109587</v>
      </c>
      <c r="S3025" s="76">
        <f t="shared" si="286"/>
        <v>2.82</v>
      </c>
      <c r="T3025" s="38">
        <f>2.82/365*N3025+'Breakdown Log'!$H$28*P3025</f>
        <v>0.48673972602739723</v>
      </c>
      <c r="U3025" s="78">
        <f>2.82/365*O3025+'Breakdown Log'!$H$28*Q3025</f>
        <v>0</v>
      </c>
    </row>
    <row r="3026" spans="2:21" ht="14.4" customHeight="1" x14ac:dyDescent="0.4">
      <c r="B3026" s="30">
        <f t="shared" si="287"/>
        <v>3025</v>
      </c>
      <c r="C3026" s="2" t="s">
        <v>493</v>
      </c>
      <c r="D3026" s="2" t="s">
        <v>2449</v>
      </c>
      <c r="E3026" s="2">
        <v>1181</v>
      </c>
      <c r="F3026" s="2" t="s">
        <v>2449</v>
      </c>
      <c r="G3026" s="2">
        <v>3385</v>
      </c>
      <c r="H3026" s="2">
        <v>3</v>
      </c>
      <c r="I3026" s="2" t="s">
        <v>2157</v>
      </c>
      <c r="J3026" s="31">
        <v>43452</v>
      </c>
      <c r="K3026" s="31">
        <v>44347</v>
      </c>
      <c r="L3026" s="31">
        <v>44926</v>
      </c>
      <c r="M3026" s="2">
        <f t="shared" si="282"/>
        <v>580</v>
      </c>
      <c r="N3026" s="2">
        <f>IFERROR(VLOOKUP($G3026,'Breakdown Log'!$B$3:$E$940,2,FALSE),0)</f>
        <v>66</v>
      </c>
      <c r="O3026" s="2">
        <f>IFERROR(VLOOKUP($G3026,'Breakdown Log'!$B$3:$E$940,3,FALSE),0)</f>
        <v>0</v>
      </c>
      <c r="P3026" s="2">
        <f t="shared" si="283"/>
        <v>149</v>
      </c>
      <c r="Q3026" s="2">
        <f t="shared" si="284"/>
        <v>365</v>
      </c>
      <c r="R3026" s="38">
        <f t="shared" si="285"/>
        <v>1.6610958904109587</v>
      </c>
      <c r="S3026" s="76">
        <f t="shared" si="286"/>
        <v>2.82</v>
      </c>
      <c r="T3026" s="38">
        <f>2.82/365*N3026+'Breakdown Log'!$H$28*P3026</f>
        <v>0.50991780821917798</v>
      </c>
      <c r="U3026" s="78">
        <f>2.82/365*O3026+'Breakdown Log'!$H$28*Q3026</f>
        <v>0</v>
      </c>
    </row>
    <row r="3027" spans="2:21" ht="14.4" customHeight="1" x14ac:dyDescent="0.4">
      <c r="B3027" s="30">
        <f t="shared" si="287"/>
        <v>3026</v>
      </c>
      <c r="C3027" s="2" t="s">
        <v>493</v>
      </c>
      <c r="D3027" s="2" t="s">
        <v>2449</v>
      </c>
      <c r="E3027" s="2">
        <v>1181</v>
      </c>
      <c r="F3027" s="2" t="s">
        <v>2449</v>
      </c>
      <c r="G3027" s="2">
        <v>3386</v>
      </c>
      <c r="H3027" s="2">
        <v>4</v>
      </c>
      <c r="I3027" s="2" t="s">
        <v>7</v>
      </c>
      <c r="J3027" s="31">
        <v>43448</v>
      </c>
      <c r="K3027" s="31">
        <v>44347</v>
      </c>
      <c r="L3027" s="31">
        <v>44926</v>
      </c>
      <c r="M3027" s="2">
        <f t="shared" si="282"/>
        <v>580</v>
      </c>
      <c r="N3027" s="2">
        <f>IFERROR(VLOOKUP($G3027,'Breakdown Log'!$B$3:$E$940,2,FALSE),0)</f>
        <v>0</v>
      </c>
      <c r="O3027" s="2">
        <f>IFERROR(VLOOKUP($G3027,'Breakdown Log'!$B$3:$E$940,3,FALSE),0)</f>
        <v>0</v>
      </c>
      <c r="P3027" s="2">
        <f t="shared" si="283"/>
        <v>215</v>
      </c>
      <c r="Q3027" s="2">
        <f t="shared" si="284"/>
        <v>365</v>
      </c>
      <c r="R3027" s="38">
        <f t="shared" si="285"/>
        <v>1.6610958904109587</v>
      </c>
      <c r="S3027" s="76">
        <f t="shared" si="286"/>
        <v>2.82</v>
      </c>
      <c r="T3027" s="38">
        <f>2.82/365*N3027+'Breakdown Log'!$H$28*P3027</f>
        <v>0</v>
      </c>
      <c r="U3027" s="78">
        <f>2.82/365*O3027+'Breakdown Log'!$H$28*Q3027</f>
        <v>0</v>
      </c>
    </row>
    <row r="3028" spans="2:21" ht="14.4" customHeight="1" x14ac:dyDescent="0.4">
      <c r="B3028" s="30">
        <f t="shared" si="287"/>
        <v>3027</v>
      </c>
      <c r="C3028" s="2" t="s">
        <v>493</v>
      </c>
      <c r="D3028" s="2" t="s">
        <v>2449</v>
      </c>
      <c r="E3028" s="2">
        <v>1181</v>
      </c>
      <c r="F3028" s="2" t="s">
        <v>2449</v>
      </c>
      <c r="G3028" s="2">
        <v>3387</v>
      </c>
      <c r="H3028" s="2">
        <v>5</v>
      </c>
      <c r="I3028" s="2" t="s">
        <v>2451</v>
      </c>
      <c r="J3028" s="31">
        <v>43458</v>
      </c>
      <c r="K3028" s="31">
        <v>44347</v>
      </c>
      <c r="L3028" s="31">
        <v>44926</v>
      </c>
      <c r="M3028" s="2">
        <f t="shared" si="282"/>
        <v>580</v>
      </c>
      <c r="N3028" s="2">
        <f>IFERROR(VLOOKUP($G3028,'Breakdown Log'!$B$3:$E$940,2,FALSE),0)</f>
        <v>276</v>
      </c>
      <c r="O3028" s="2">
        <f>IFERROR(VLOOKUP($G3028,'Breakdown Log'!$B$3:$E$940,3,FALSE),0)</f>
        <v>1</v>
      </c>
      <c r="P3028" s="2">
        <f t="shared" si="283"/>
        <v>-61</v>
      </c>
      <c r="Q3028" s="2">
        <f t="shared" si="284"/>
        <v>364</v>
      </c>
      <c r="R3028" s="38">
        <f t="shared" si="285"/>
        <v>1.6610958904109587</v>
      </c>
      <c r="S3028" s="76">
        <f t="shared" si="286"/>
        <v>2.82</v>
      </c>
      <c r="T3028" s="38">
        <f>2.82/365*N3028+'Breakdown Log'!$H$28*P3028</f>
        <v>2.1323835616438354</v>
      </c>
      <c r="U3028" s="78">
        <f>2.82/365*O3028+'Breakdown Log'!$H$28*Q3028</f>
        <v>7.7260273972602732E-3</v>
      </c>
    </row>
    <row r="3029" spans="2:21" ht="14.4" customHeight="1" x14ac:dyDescent="0.4">
      <c r="B3029" s="30">
        <f t="shared" si="287"/>
        <v>3028</v>
      </c>
      <c r="C3029" s="2" t="s">
        <v>493</v>
      </c>
      <c r="D3029" s="2" t="s">
        <v>2449</v>
      </c>
      <c r="E3029" s="2">
        <v>1181</v>
      </c>
      <c r="F3029" s="2" t="s">
        <v>2449</v>
      </c>
      <c r="G3029" s="2">
        <v>3388</v>
      </c>
      <c r="H3029" s="2">
        <v>6</v>
      </c>
      <c r="I3029" s="2" t="s">
        <v>2452</v>
      </c>
      <c r="J3029" s="31">
        <v>43458</v>
      </c>
      <c r="K3029" s="31">
        <v>44347</v>
      </c>
      <c r="L3029" s="31">
        <v>44926</v>
      </c>
      <c r="M3029" s="2">
        <f t="shared" si="282"/>
        <v>580</v>
      </c>
      <c r="N3029" s="2">
        <f>IFERROR(VLOOKUP($G3029,'Breakdown Log'!$B$3:$E$940,2,FALSE),0)</f>
        <v>94</v>
      </c>
      <c r="O3029" s="2">
        <f>IFERROR(VLOOKUP($G3029,'Breakdown Log'!$B$3:$E$940,3,FALSE),0)</f>
        <v>1</v>
      </c>
      <c r="P3029" s="2">
        <f t="shared" si="283"/>
        <v>121</v>
      </c>
      <c r="Q3029" s="2">
        <f t="shared" si="284"/>
        <v>364</v>
      </c>
      <c r="R3029" s="38">
        <f t="shared" si="285"/>
        <v>1.6610958904109587</v>
      </c>
      <c r="S3029" s="76">
        <f t="shared" si="286"/>
        <v>2.82</v>
      </c>
      <c r="T3029" s="38">
        <f>2.82/365*N3029+'Breakdown Log'!$H$28*P3029</f>
        <v>0.72624657534246573</v>
      </c>
      <c r="U3029" s="78">
        <f>2.82/365*O3029+'Breakdown Log'!$H$28*Q3029</f>
        <v>7.7260273972602732E-3</v>
      </c>
    </row>
    <row r="3030" spans="2:21" ht="14.4" customHeight="1" x14ac:dyDescent="0.4">
      <c r="B3030" s="30">
        <f t="shared" si="287"/>
        <v>3029</v>
      </c>
      <c r="C3030" s="2" t="s">
        <v>1912</v>
      </c>
      <c r="D3030" s="2" t="s">
        <v>1913</v>
      </c>
      <c r="E3030" s="2">
        <v>1122</v>
      </c>
      <c r="F3030" s="2" t="s">
        <v>1913</v>
      </c>
      <c r="G3030" s="2">
        <v>3389</v>
      </c>
      <c r="H3030" s="2">
        <v>15</v>
      </c>
      <c r="I3030" s="2" t="s">
        <v>937</v>
      </c>
      <c r="J3030" s="31">
        <v>43631</v>
      </c>
      <c r="K3030" s="31">
        <v>44347</v>
      </c>
      <c r="L3030" s="31">
        <v>44926</v>
      </c>
      <c r="M3030" s="2">
        <f t="shared" si="282"/>
        <v>580</v>
      </c>
      <c r="N3030" s="2">
        <f>IFERROR(VLOOKUP($G3030,'Breakdown Log'!$B$3:$E$940,2,FALSE),0)</f>
        <v>0</v>
      </c>
      <c r="O3030" s="2">
        <f>IFERROR(VLOOKUP($G3030,'Breakdown Log'!$B$3:$E$940,3,FALSE),0)</f>
        <v>277</v>
      </c>
      <c r="P3030" s="2">
        <f t="shared" si="283"/>
        <v>215</v>
      </c>
      <c r="Q3030" s="2">
        <f t="shared" si="284"/>
        <v>88</v>
      </c>
      <c r="R3030" s="38">
        <f t="shared" si="285"/>
        <v>1.6610958904109587</v>
      </c>
      <c r="S3030" s="76">
        <f t="shared" si="286"/>
        <v>2.82</v>
      </c>
      <c r="T3030" s="38">
        <f>2.82/365*N3030+'Breakdown Log'!$H$28*P3030</f>
        <v>0</v>
      </c>
      <c r="U3030" s="78">
        <f>2.82/365*O3030+'Breakdown Log'!$H$28*Q3030</f>
        <v>2.1401095890410957</v>
      </c>
    </row>
    <row r="3031" spans="2:21" ht="14.4" customHeight="1" x14ac:dyDescent="0.4">
      <c r="B3031" s="30">
        <f t="shared" si="287"/>
        <v>3030</v>
      </c>
      <c r="C3031" s="2" t="s">
        <v>493</v>
      </c>
      <c r="D3031" s="2" t="s">
        <v>2449</v>
      </c>
      <c r="E3031" s="2">
        <v>1181</v>
      </c>
      <c r="F3031" s="2" t="s">
        <v>2449</v>
      </c>
      <c r="G3031" s="2">
        <v>3390</v>
      </c>
      <c r="H3031" s="2">
        <v>7</v>
      </c>
      <c r="I3031" s="2" t="s">
        <v>2453</v>
      </c>
      <c r="J3031" s="31">
        <v>43457</v>
      </c>
      <c r="K3031" s="31">
        <v>44347</v>
      </c>
      <c r="L3031" s="31">
        <v>44926</v>
      </c>
      <c r="M3031" s="2">
        <f t="shared" si="282"/>
        <v>580</v>
      </c>
      <c r="N3031" s="2">
        <f>IFERROR(VLOOKUP($G3031,'Breakdown Log'!$B$3:$E$940,2,FALSE),0)</f>
        <v>131</v>
      </c>
      <c r="O3031" s="2">
        <f>IFERROR(VLOOKUP($G3031,'Breakdown Log'!$B$3:$E$940,3,FALSE),0)</f>
        <v>1</v>
      </c>
      <c r="P3031" s="2">
        <f t="shared" si="283"/>
        <v>84</v>
      </c>
      <c r="Q3031" s="2">
        <f t="shared" si="284"/>
        <v>364</v>
      </c>
      <c r="R3031" s="38">
        <f t="shared" si="285"/>
        <v>1.6610958904109587</v>
      </c>
      <c r="S3031" s="76">
        <f t="shared" si="286"/>
        <v>2.82</v>
      </c>
      <c r="T3031" s="38">
        <f>2.82/365*N3031+'Breakdown Log'!$H$28*P3031</f>
        <v>1.0121095890410958</v>
      </c>
      <c r="U3031" s="78">
        <f>2.82/365*O3031+'Breakdown Log'!$H$28*Q3031</f>
        <v>7.7260273972602732E-3</v>
      </c>
    </row>
    <row r="3032" spans="2:21" ht="14.4" customHeight="1" x14ac:dyDescent="0.4">
      <c r="B3032" s="30">
        <f t="shared" si="287"/>
        <v>3031</v>
      </c>
      <c r="C3032" s="2" t="s">
        <v>493</v>
      </c>
      <c r="D3032" s="2" t="s">
        <v>2449</v>
      </c>
      <c r="E3032" s="2">
        <v>1181</v>
      </c>
      <c r="F3032" s="2" t="s">
        <v>2449</v>
      </c>
      <c r="G3032" s="2">
        <v>3391</v>
      </c>
      <c r="H3032" s="2">
        <v>8</v>
      </c>
      <c r="I3032" s="2" t="s">
        <v>2454</v>
      </c>
      <c r="J3032" s="31">
        <v>43457</v>
      </c>
      <c r="K3032" s="31">
        <v>44347</v>
      </c>
      <c r="L3032" s="31">
        <v>44926</v>
      </c>
      <c r="M3032" s="2">
        <f t="shared" si="282"/>
        <v>580</v>
      </c>
      <c r="N3032" s="2">
        <f>IFERROR(VLOOKUP($G3032,'Breakdown Log'!$B$3:$E$940,2,FALSE),0)</f>
        <v>97</v>
      </c>
      <c r="O3032" s="2">
        <f>IFERROR(VLOOKUP($G3032,'Breakdown Log'!$B$3:$E$940,3,FALSE),0)</f>
        <v>0</v>
      </c>
      <c r="P3032" s="2">
        <f t="shared" si="283"/>
        <v>118</v>
      </c>
      <c r="Q3032" s="2">
        <f t="shared" si="284"/>
        <v>365</v>
      </c>
      <c r="R3032" s="38">
        <f t="shared" si="285"/>
        <v>1.6610958904109587</v>
      </c>
      <c r="S3032" s="76">
        <f t="shared" si="286"/>
        <v>2.82</v>
      </c>
      <c r="T3032" s="38">
        <f>2.82/365*N3032+'Breakdown Log'!$H$28*P3032</f>
        <v>0.74942465753424647</v>
      </c>
      <c r="U3032" s="78">
        <f>2.82/365*O3032+'Breakdown Log'!$H$28*Q3032</f>
        <v>0</v>
      </c>
    </row>
    <row r="3033" spans="2:21" ht="14.4" customHeight="1" x14ac:dyDescent="0.4">
      <c r="B3033" s="30">
        <f t="shared" si="287"/>
        <v>3032</v>
      </c>
      <c r="C3033" s="2" t="s">
        <v>493</v>
      </c>
      <c r="D3033" s="2" t="s">
        <v>2449</v>
      </c>
      <c r="E3033" s="2">
        <v>1181</v>
      </c>
      <c r="F3033" s="2" t="s">
        <v>2449</v>
      </c>
      <c r="G3033" s="2">
        <v>3392</v>
      </c>
      <c r="H3033" s="2">
        <v>9</v>
      </c>
      <c r="I3033" s="2" t="s">
        <v>2455</v>
      </c>
      <c r="J3033" s="31">
        <v>43457</v>
      </c>
      <c r="K3033" s="31">
        <v>44347</v>
      </c>
      <c r="L3033" s="31">
        <v>44926</v>
      </c>
      <c r="M3033" s="2">
        <f t="shared" si="282"/>
        <v>580</v>
      </c>
      <c r="N3033" s="2">
        <f>IFERROR(VLOOKUP($G3033,'Breakdown Log'!$B$3:$E$940,2,FALSE),0)</f>
        <v>146</v>
      </c>
      <c r="O3033" s="2">
        <f>IFERROR(VLOOKUP($G3033,'Breakdown Log'!$B$3:$E$940,3,FALSE),0)</f>
        <v>5</v>
      </c>
      <c r="P3033" s="2">
        <f t="shared" si="283"/>
        <v>69</v>
      </c>
      <c r="Q3033" s="2">
        <f t="shared" si="284"/>
        <v>360</v>
      </c>
      <c r="R3033" s="38">
        <f t="shared" si="285"/>
        <v>1.6610958904109587</v>
      </c>
      <c r="S3033" s="76">
        <f t="shared" si="286"/>
        <v>2.82</v>
      </c>
      <c r="T3033" s="38">
        <f>2.82/365*N3033+'Breakdown Log'!$H$28*P3033</f>
        <v>1.1279999999999999</v>
      </c>
      <c r="U3033" s="78">
        <f>2.82/365*O3033+'Breakdown Log'!$H$28*Q3033</f>
        <v>3.8630136986301369E-2</v>
      </c>
    </row>
    <row r="3034" spans="2:21" ht="14.4" customHeight="1" x14ac:dyDescent="0.4">
      <c r="B3034" s="30">
        <f t="shared" si="287"/>
        <v>3033</v>
      </c>
      <c r="C3034" s="2" t="s">
        <v>493</v>
      </c>
      <c r="D3034" s="2" t="s">
        <v>2449</v>
      </c>
      <c r="E3034" s="2">
        <v>1181</v>
      </c>
      <c r="F3034" s="2" t="s">
        <v>2449</v>
      </c>
      <c r="G3034" s="2">
        <v>3393</v>
      </c>
      <c r="H3034" s="2">
        <v>10</v>
      </c>
      <c r="I3034" s="2" t="s">
        <v>1092</v>
      </c>
      <c r="J3034" s="31">
        <v>43471</v>
      </c>
      <c r="K3034" s="31">
        <v>44347</v>
      </c>
      <c r="L3034" s="31">
        <v>44926</v>
      </c>
      <c r="M3034" s="2">
        <f t="shared" si="282"/>
        <v>580</v>
      </c>
      <c r="N3034" s="2">
        <f>IFERROR(VLOOKUP($G3034,'Breakdown Log'!$B$3:$E$940,2,FALSE),0)</f>
        <v>208</v>
      </c>
      <c r="O3034" s="2">
        <f>IFERROR(VLOOKUP($G3034,'Breakdown Log'!$B$3:$E$940,3,FALSE),0)</f>
        <v>0</v>
      </c>
      <c r="P3034" s="2">
        <f t="shared" si="283"/>
        <v>7</v>
      </c>
      <c r="Q3034" s="2">
        <f t="shared" si="284"/>
        <v>365</v>
      </c>
      <c r="R3034" s="38">
        <f t="shared" si="285"/>
        <v>1.6610958904109587</v>
      </c>
      <c r="S3034" s="76">
        <f t="shared" si="286"/>
        <v>2.82</v>
      </c>
      <c r="T3034" s="38">
        <f>2.82/365*N3034+'Breakdown Log'!$H$28*P3034</f>
        <v>1.6070136986301369</v>
      </c>
      <c r="U3034" s="78">
        <f>2.82/365*O3034+'Breakdown Log'!$H$28*Q3034</f>
        <v>0</v>
      </c>
    </row>
    <row r="3035" spans="2:21" ht="14.4" customHeight="1" x14ac:dyDescent="0.4">
      <c r="B3035" s="30">
        <f t="shared" si="287"/>
        <v>3034</v>
      </c>
      <c r="C3035" s="2" t="s">
        <v>493</v>
      </c>
      <c r="D3035" s="2" t="s">
        <v>2449</v>
      </c>
      <c r="E3035" s="2">
        <v>1181</v>
      </c>
      <c r="F3035" s="2" t="s">
        <v>2449</v>
      </c>
      <c r="G3035" s="2">
        <v>3394</v>
      </c>
      <c r="H3035" s="2">
        <v>11</v>
      </c>
      <c r="I3035" s="2" t="s">
        <v>2318</v>
      </c>
      <c r="J3035" s="31">
        <v>43457</v>
      </c>
      <c r="K3035" s="31">
        <v>44347</v>
      </c>
      <c r="L3035" s="31">
        <v>44926</v>
      </c>
      <c r="M3035" s="2">
        <f t="shared" si="282"/>
        <v>580</v>
      </c>
      <c r="N3035" s="2">
        <f>IFERROR(VLOOKUP($G3035,'Breakdown Log'!$B$3:$E$940,2,FALSE),0)</f>
        <v>67</v>
      </c>
      <c r="O3035" s="2">
        <f>IFERROR(VLOOKUP($G3035,'Breakdown Log'!$B$3:$E$940,3,FALSE),0)</f>
        <v>0</v>
      </c>
      <c r="P3035" s="2">
        <f t="shared" si="283"/>
        <v>148</v>
      </c>
      <c r="Q3035" s="2">
        <f t="shared" si="284"/>
        <v>365</v>
      </c>
      <c r="R3035" s="38">
        <f t="shared" si="285"/>
        <v>1.6610958904109587</v>
      </c>
      <c r="S3035" s="76">
        <f t="shared" si="286"/>
        <v>2.82</v>
      </c>
      <c r="T3035" s="38">
        <f>2.82/365*N3035+'Breakdown Log'!$H$28*P3035</f>
        <v>0.51764383561643834</v>
      </c>
      <c r="U3035" s="78">
        <f>2.82/365*O3035+'Breakdown Log'!$H$28*Q3035</f>
        <v>0</v>
      </c>
    </row>
    <row r="3036" spans="2:21" ht="14.4" customHeight="1" x14ac:dyDescent="0.4">
      <c r="B3036" s="30">
        <f t="shared" si="287"/>
        <v>3035</v>
      </c>
      <c r="C3036" s="2" t="s">
        <v>493</v>
      </c>
      <c r="D3036" s="2" t="s">
        <v>2449</v>
      </c>
      <c r="E3036" s="2">
        <v>1181</v>
      </c>
      <c r="F3036" s="2" t="s">
        <v>2449</v>
      </c>
      <c r="G3036" s="2">
        <v>3395</v>
      </c>
      <c r="H3036" s="2">
        <v>12</v>
      </c>
      <c r="I3036" s="2" t="s">
        <v>2456</v>
      </c>
      <c r="J3036" s="31">
        <v>43464</v>
      </c>
      <c r="K3036" s="31">
        <v>44347</v>
      </c>
      <c r="L3036" s="31">
        <v>44926</v>
      </c>
      <c r="M3036" s="2">
        <f t="shared" si="282"/>
        <v>580</v>
      </c>
      <c r="N3036" s="2">
        <f>IFERROR(VLOOKUP($G3036,'Breakdown Log'!$B$3:$E$940,2,FALSE),0)</f>
        <v>209</v>
      </c>
      <c r="O3036" s="2">
        <f>IFERROR(VLOOKUP($G3036,'Breakdown Log'!$B$3:$E$940,3,FALSE),0)</f>
        <v>1</v>
      </c>
      <c r="P3036" s="2">
        <f t="shared" si="283"/>
        <v>6</v>
      </c>
      <c r="Q3036" s="2">
        <f t="shared" si="284"/>
        <v>364</v>
      </c>
      <c r="R3036" s="38">
        <f t="shared" si="285"/>
        <v>1.6610958904109587</v>
      </c>
      <c r="S3036" s="76">
        <f t="shared" si="286"/>
        <v>2.82</v>
      </c>
      <c r="T3036" s="38">
        <f>2.82/365*N3036+'Breakdown Log'!$H$28*P3036</f>
        <v>1.614739726027397</v>
      </c>
      <c r="U3036" s="78">
        <f>2.82/365*O3036+'Breakdown Log'!$H$28*Q3036</f>
        <v>7.7260273972602732E-3</v>
      </c>
    </row>
    <row r="3037" spans="2:21" ht="14.4" customHeight="1" x14ac:dyDescent="0.4">
      <c r="B3037" s="30">
        <f t="shared" si="287"/>
        <v>3036</v>
      </c>
      <c r="C3037" s="2" t="s">
        <v>493</v>
      </c>
      <c r="D3037" s="2" t="s">
        <v>2449</v>
      </c>
      <c r="E3037" s="2">
        <v>1181</v>
      </c>
      <c r="F3037" s="2" t="s">
        <v>2449</v>
      </c>
      <c r="G3037" s="2">
        <v>3396</v>
      </c>
      <c r="H3037" s="2">
        <v>13</v>
      </c>
      <c r="I3037" s="2" t="s">
        <v>2457</v>
      </c>
      <c r="J3037" s="31">
        <v>43562</v>
      </c>
      <c r="K3037" s="31">
        <v>44347</v>
      </c>
      <c r="L3037" s="31">
        <v>44926</v>
      </c>
      <c r="M3037" s="2">
        <f t="shared" si="282"/>
        <v>580</v>
      </c>
      <c r="N3037" s="2">
        <f>IFERROR(VLOOKUP($G3037,'Breakdown Log'!$B$3:$E$940,2,FALSE),0)</f>
        <v>129</v>
      </c>
      <c r="O3037" s="2">
        <f>IFERROR(VLOOKUP($G3037,'Breakdown Log'!$B$3:$E$940,3,FALSE),0)</f>
        <v>0</v>
      </c>
      <c r="P3037" s="2">
        <f t="shared" si="283"/>
        <v>86</v>
      </c>
      <c r="Q3037" s="2">
        <f t="shared" si="284"/>
        <v>365</v>
      </c>
      <c r="R3037" s="38">
        <f t="shared" si="285"/>
        <v>1.6610958904109587</v>
      </c>
      <c r="S3037" s="76">
        <f t="shared" si="286"/>
        <v>2.82</v>
      </c>
      <c r="T3037" s="38">
        <f>2.82/365*N3037+'Breakdown Log'!$H$28*P3037</f>
        <v>0.99665753424657522</v>
      </c>
      <c r="U3037" s="78">
        <f>2.82/365*O3037+'Breakdown Log'!$H$28*Q3037</f>
        <v>0</v>
      </c>
    </row>
    <row r="3038" spans="2:21" ht="14.4" customHeight="1" x14ac:dyDescent="0.4">
      <c r="B3038" s="30">
        <f t="shared" si="287"/>
        <v>3037</v>
      </c>
      <c r="C3038" s="2" t="s">
        <v>493</v>
      </c>
      <c r="D3038" s="2" t="s">
        <v>2449</v>
      </c>
      <c r="E3038" s="2">
        <v>1181</v>
      </c>
      <c r="F3038" s="2" t="s">
        <v>2449</v>
      </c>
      <c r="G3038" s="2">
        <v>3397</v>
      </c>
      <c r="H3038" s="2">
        <v>14</v>
      </c>
      <c r="I3038" s="2" t="s">
        <v>2068</v>
      </c>
      <c r="J3038" s="31">
        <v>43562</v>
      </c>
      <c r="K3038" s="31">
        <v>44347</v>
      </c>
      <c r="L3038" s="31">
        <v>44926</v>
      </c>
      <c r="M3038" s="2">
        <f t="shared" si="282"/>
        <v>580</v>
      </c>
      <c r="N3038" s="2">
        <f>IFERROR(VLOOKUP($G3038,'Breakdown Log'!$B$3:$E$940,2,FALSE),0)</f>
        <v>151</v>
      </c>
      <c r="O3038" s="2">
        <f>IFERROR(VLOOKUP($G3038,'Breakdown Log'!$B$3:$E$940,3,FALSE),0)</f>
        <v>365</v>
      </c>
      <c r="P3038" s="2">
        <f t="shared" si="283"/>
        <v>64</v>
      </c>
      <c r="Q3038" s="2">
        <f t="shared" si="284"/>
        <v>0</v>
      </c>
      <c r="R3038" s="38">
        <f t="shared" si="285"/>
        <v>1.6610958904109587</v>
      </c>
      <c r="S3038" s="76">
        <f t="shared" si="286"/>
        <v>2.82</v>
      </c>
      <c r="T3038" s="38">
        <f>2.82/365*N3038+'Breakdown Log'!$H$28*P3038</f>
        <v>1.1666301369863012</v>
      </c>
      <c r="U3038" s="78">
        <f>2.82/365*O3038+'Breakdown Log'!$H$28*Q3038</f>
        <v>2.82</v>
      </c>
    </row>
    <row r="3039" spans="2:21" ht="14.4" customHeight="1" x14ac:dyDescent="0.4">
      <c r="B3039" s="30">
        <f t="shared" si="287"/>
        <v>3038</v>
      </c>
      <c r="C3039" s="2" t="s">
        <v>493</v>
      </c>
      <c r="D3039" s="2" t="s">
        <v>2449</v>
      </c>
      <c r="E3039" s="2">
        <v>1181</v>
      </c>
      <c r="F3039" s="2" t="s">
        <v>2449</v>
      </c>
      <c r="G3039" s="2">
        <v>3398</v>
      </c>
      <c r="H3039" s="2">
        <v>15</v>
      </c>
      <c r="I3039" s="2" t="s">
        <v>2733</v>
      </c>
      <c r="J3039" s="31">
        <v>43562</v>
      </c>
      <c r="K3039" s="31">
        <v>44347</v>
      </c>
      <c r="L3039" s="31">
        <v>44926</v>
      </c>
      <c r="M3039" s="2">
        <f t="shared" si="282"/>
        <v>580</v>
      </c>
      <c r="N3039" s="2">
        <f>IFERROR(VLOOKUP($G3039,'Breakdown Log'!$B$3:$E$940,2,FALSE),0)</f>
        <v>213</v>
      </c>
      <c r="O3039" s="2">
        <f>IFERROR(VLOOKUP($G3039,'Breakdown Log'!$B$3:$E$940,3,FALSE),0)</f>
        <v>365</v>
      </c>
      <c r="P3039" s="2">
        <f t="shared" si="283"/>
        <v>2</v>
      </c>
      <c r="Q3039" s="2">
        <f t="shared" si="284"/>
        <v>0</v>
      </c>
      <c r="R3039" s="38">
        <f t="shared" si="285"/>
        <v>1.6610958904109587</v>
      </c>
      <c r="S3039" s="76">
        <f t="shared" si="286"/>
        <v>2.82</v>
      </c>
      <c r="T3039" s="38">
        <f>2.82/365*N3039+'Breakdown Log'!$H$28*P3039</f>
        <v>1.6456438356164382</v>
      </c>
      <c r="U3039" s="78">
        <f>2.82/365*O3039+'Breakdown Log'!$H$28*Q3039</f>
        <v>2.82</v>
      </c>
    </row>
    <row r="3040" spans="2:21" ht="14.4" customHeight="1" x14ac:dyDescent="0.4">
      <c r="B3040" s="30">
        <f t="shared" si="287"/>
        <v>3039</v>
      </c>
      <c r="C3040" s="2" t="s">
        <v>302</v>
      </c>
      <c r="D3040" s="2" t="s">
        <v>1729</v>
      </c>
      <c r="E3040" s="2">
        <v>1017</v>
      </c>
      <c r="F3040" s="2" t="s">
        <v>1729</v>
      </c>
      <c r="G3040" s="2">
        <v>3420</v>
      </c>
      <c r="H3040" s="2">
        <v>46</v>
      </c>
      <c r="I3040" s="2" t="s">
        <v>2750</v>
      </c>
      <c r="J3040" s="31">
        <v>43683</v>
      </c>
      <c r="K3040" s="31">
        <v>44347</v>
      </c>
      <c r="L3040" s="31">
        <v>44926</v>
      </c>
      <c r="M3040" s="2">
        <f t="shared" si="282"/>
        <v>580</v>
      </c>
      <c r="N3040" s="2">
        <f>IFERROR(VLOOKUP($G3040,'Breakdown Log'!$B$3:$E$940,2,FALSE),0)</f>
        <v>0</v>
      </c>
      <c r="O3040" s="2">
        <f>IFERROR(VLOOKUP($G3040,'Breakdown Log'!$B$3:$E$940,3,FALSE),0)</f>
        <v>0</v>
      </c>
      <c r="P3040" s="2">
        <f t="shared" si="283"/>
        <v>215</v>
      </c>
      <c r="Q3040" s="2">
        <f t="shared" si="284"/>
        <v>365</v>
      </c>
      <c r="R3040" s="38">
        <f t="shared" si="285"/>
        <v>1.6610958904109587</v>
      </c>
      <c r="S3040" s="76">
        <f t="shared" si="286"/>
        <v>2.82</v>
      </c>
      <c r="T3040" s="38">
        <f>2.82/365*N3040+'Breakdown Log'!$H$28*P3040</f>
        <v>0</v>
      </c>
      <c r="U3040" s="78">
        <f>2.82/365*O3040+'Breakdown Log'!$H$28*Q3040</f>
        <v>0</v>
      </c>
    </row>
    <row r="3041" spans="2:21" ht="14.4" customHeight="1" x14ac:dyDescent="0.4">
      <c r="B3041" s="30">
        <f t="shared" si="287"/>
        <v>3040</v>
      </c>
      <c r="C3041" s="2" t="s">
        <v>302</v>
      </c>
      <c r="D3041" s="2" t="s">
        <v>1729</v>
      </c>
      <c r="E3041" s="2">
        <v>1017</v>
      </c>
      <c r="F3041" s="2" t="s">
        <v>1729</v>
      </c>
      <c r="G3041" s="2">
        <v>3421</v>
      </c>
      <c r="H3041" s="2">
        <v>45</v>
      </c>
      <c r="I3041" s="2" t="s">
        <v>2751</v>
      </c>
      <c r="J3041" s="31">
        <v>43683</v>
      </c>
      <c r="K3041" s="31">
        <v>44347</v>
      </c>
      <c r="L3041" s="31">
        <v>44926</v>
      </c>
      <c r="M3041" s="2">
        <f t="shared" si="282"/>
        <v>580</v>
      </c>
      <c r="N3041" s="2">
        <f>IFERROR(VLOOKUP($G3041,'Breakdown Log'!$B$3:$E$940,2,FALSE),0)</f>
        <v>0</v>
      </c>
      <c r="O3041" s="2">
        <f>IFERROR(VLOOKUP($G3041,'Breakdown Log'!$B$3:$E$940,3,FALSE),0)</f>
        <v>0</v>
      </c>
      <c r="P3041" s="2">
        <f t="shared" si="283"/>
        <v>215</v>
      </c>
      <c r="Q3041" s="2">
        <f t="shared" si="284"/>
        <v>365</v>
      </c>
      <c r="R3041" s="38">
        <f t="shared" si="285"/>
        <v>1.6610958904109587</v>
      </c>
      <c r="S3041" s="76">
        <f t="shared" si="286"/>
        <v>2.82</v>
      </c>
      <c r="T3041" s="38">
        <f>2.82/365*N3041+'Breakdown Log'!$H$28*P3041</f>
        <v>0</v>
      </c>
      <c r="U3041" s="78">
        <f>2.82/365*O3041+'Breakdown Log'!$H$28*Q3041</f>
        <v>0</v>
      </c>
    </row>
    <row r="3042" spans="2:21" ht="14.4" customHeight="1" x14ac:dyDescent="0.4">
      <c r="B3042" s="30">
        <f t="shared" si="287"/>
        <v>3041</v>
      </c>
      <c r="C3042" s="2" t="s">
        <v>302</v>
      </c>
      <c r="D3042" s="2" t="s">
        <v>1729</v>
      </c>
      <c r="E3042" s="2">
        <v>1017</v>
      </c>
      <c r="F3042" s="2" t="s">
        <v>1729</v>
      </c>
      <c r="G3042" s="2">
        <v>3422</v>
      </c>
      <c r="H3042" s="2">
        <v>44</v>
      </c>
      <c r="I3042" s="2" t="s">
        <v>1877</v>
      </c>
      <c r="J3042" s="31">
        <v>43683</v>
      </c>
      <c r="K3042" s="31">
        <v>44347</v>
      </c>
      <c r="L3042" s="31">
        <v>44926</v>
      </c>
      <c r="M3042" s="2">
        <f t="shared" si="282"/>
        <v>580</v>
      </c>
      <c r="N3042" s="2">
        <f>IFERROR(VLOOKUP($G3042,'Breakdown Log'!$B$3:$E$940,2,FALSE),0)</f>
        <v>0</v>
      </c>
      <c r="O3042" s="2">
        <f>IFERROR(VLOOKUP($G3042,'Breakdown Log'!$B$3:$E$940,3,FALSE),0)</f>
        <v>0</v>
      </c>
      <c r="P3042" s="2">
        <f t="shared" si="283"/>
        <v>215</v>
      </c>
      <c r="Q3042" s="2">
        <f t="shared" si="284"/>
        <v>365</v>
      </c>
      <c r="R3042" s="38">
        <f t="shared" si="285"/>
        <v>1.6610958904109587</v>
      </c>
      <c r="S3042" s="76">
        <f t="shared" si="286"/>
        <v>2.82</v>
      </c>
      <c r="T3042" s="38">
        <f>2.82/365*N3042+'Breakdown Log'!$H$28*P3042</f>
        <v>0</v>
      </c>
      <c r="U3042" s="78">
        <f>2.82/365*O3042+'Breakdown Log'!$H$28*Q3042</f>
        <v>0</v>
      </c>
    </row>
    <row r="3043" spans="2:21" ht="14.4" customHeight="1" x14ac:dyDescent="0.4">
      <c r="B3043" s="30">
        <f t="shared" si="287"/>
        <v>3042</v>
      </c>
      <c r="C3043" s="2" t="s">
        <v>151</v>
      </c>
      <c r="D3043" s="2" t="s">
        <v>510</v>
      </c>
      <c r="E3043" s="2">
        <v>1047</v>
      </c>
      <c r="F3043" s="2" t="s">
        <v>511</v>
      </c>
      <c r="G3043" s="2">
        <v>3423</v>
      </c>
      <c r="H3043" s="2">
        <v>28</v>
      </c>
      <c r="I3043" s="2" t="s">
        <v>3009</v>
      </c>
      <c r="J3043" s="31">
        <v>43685</v>
      </c>
      <c r="K3043" s="31">
        <v>44347</v>
      </c>
      <c r="L3043" s="31">
        <v>44926</v>
      </c>
      <c r="M3043" s="2">
        <f t="shared" si="282"/>
        <v>580</v>
      </c>
      <c r="N3043" s="2">
        <f>IFERROR(VLOOKUP($G3043,'Breakdown Log'!$B$3:$E$940,2,FALSE),0)</f>
        <v>0</v>
      </c>
      <c r="O3043" s="2">
        <f>IFERROR(VLOOKUP($G3043,'Breakdown Log'!$B$3:$E$940,3,FALSE),0)</f>
        <v>0</v>
      </c>
      <c r="P3043" s="2">
        <f t="shared" si="283"/>
        <v>215</v>
      </c>
      <c r="Q3043" s="2">
        <f t="shared" si="284"/>
        <v>365</v>
      </c>
      <c r="R3043" s="38">
        <f t="shared" si="285"/>
        <v>1.6610958904109587</v>
      </c>
      <c r="S3043" s="76">
        <f t="shared" si="286"/>
        <v>2.82</v>
      </c>
      <c r="T3043" s="38">
        <f>2.82/365*N3043+'Breakdown Log'!$H$28*P3043</f>
        <v>0</v>
      </c>
      <c r="U3043" s="78">
        <f>2.82/365*O3043+'Breakdown Log'!$H$28*Q3043</f>
        <v>0</v>
      </c>
    </row>
    <row r="3044" spans="2:21" ht="14.4" customHeight="1" x14ac:dyDescent="0.4">
      <c r="B3044" s="30">
        <f t="shared" si="287"/>
        <v>3043</v>
      </c>
      <c r="C3044" s="2" t="s">
        <v>518</v>
      </c>
      <c r="D3044" s="2" t="s">
        <v>2410</v>
      </c>
      <c r="E3044" s="2">
        <v>1180</v>
      </c>
      <c r="F3044" s="2" t="s">
        <v>2442</v>
      </c>
      <c r="G3044" s="2">
        <v>3424</v>
      </c>
      <c r="H3044" s="2">
        <v>2</v>
      </c>
      <c r="I3044" s="2" t="s">
        <v>2458</v>
      </c>
      <c r="J3044" s="31">
        <v>43468</v>
      </c>
      <c r="K3044" s="31">
        <v>44347</v>
      </c>
      <c r="L3044" s="31">
        <v>44926</v>
      </c>
      <c r="M3044" s="2">
        <f t="shared" si="282"/>
        <v>580</v>
      </c>
      <c r="N3044" s="2">
        <f>IFERROR(VLOOKUP($G3044,'Breakdown Log'!$B$3:$E$940,2,FALSE),0)</f>
        <v>0</v>
      </c>
      <c r="O3044" s="2">
        <f>IFERROR(VLOOKUP($G3044,'Breakdown Log'!$B$3:$E$940,3,FALSE),0)</f>
        <v>0</v>
      </c>
      <c r="P3044" s="2">
        <f t="shared" si="283"/>
        <v>215</v>
      </c>
      <c r="Q3044" s="2">
        <f t="shared" si="284"/>
        <v>365</v>
      </c>
      <c r="R3044" s="38">
        <f t="shared" si="285"/>
        <v>1.6610958904109587</v>
      </c>
      <c r="S3044" s="76">
        <f t="shared" si="286"/>
        <v>2.82</v>
      </c>
      <c r="T3044" s="38">
        <f>2.82/365*N3044+'Breakdown Log'!$H$28*P3044</f>
        <v>0</v>
      </c>
      <c r="U3044" s="78">
        <f>2.82/365*O3044+'Breakdown Log'!$H$28*Q3044</f>
        <v>0</v>
      </c>
    </row>
    <row r="3045" spans="2:21" ht="14.4" customHeight="1" x14ac:dyDescent="0.4">
      <c r="B3045" s="30">
        <f t="shared" si="287"/>
        <v>3044</v>
      </c>
      <c r="C3045" s="2" t="s">
        <v>518</v>
      </c>
      <c r="D3045" s="2" t="s">
        <v>2410</v>
      </c>
      <c r="E3045" s="2">
        <v>1180</v>
      </c>
      <c r="F3045" s="2" t="s">
        <v>2442</v>
      </c>
      <c r="G3045" s="2">
        <v>3425</v>
      </c>
      <c r="H3045" s="2">
        <v>3</v>
      </c>
      <c r="I3045" s="2" t="s">
        <v>2459</v>
      </c>
      <c r="J3045" s="31">
        <v>43470</v>
      </c>
      <c r="K3045" s="31">
        <v>44347</v>
      </c>
      <c r="L3045" s="31">
        <v>44926</v>
      </c>
      <c r="M3045" s="2">
        <f t="shared" si="282"/>
        <v>580</v>
      </c>
      <c r="N3045" s="2">
        <f>IFERROR(VLOOKUP($G3045,'Breakdown Log'!$B$3:$E$940,2,FALSE),0)</f>
        <v>45</v>
      </c>
      <c r="O3045" s="2">
        <f>IFERROR(VLOOKUP($G3045,'Breakdown Log'!$B$3:$E$940,3,FALSE),0)</f>
        <v>7</v>
      </c>
      <c r="P3045" s="2">
        <f t="shared" si="283"/>
        <v>170</v>
      </c>
      <c r="Q3045" s="2">
        <f t="shared" si="284"/>
        <v>358</v>
      </c>
      <c r="R3045" s="38">
        <f t="shared" si="285"/>
        <v>1.6610958904109587</v>
      </c>
      <c r="S3045" s="76">
        <f t="shared" si="286"/>
        <v>2.82</v>
      </c>
      <c r="T3045" s="38">
        <f>2.82/365*N3045+'Breakdown Log'!$H$28*P3045</f>
        <v>0.34767123287671231</v>
      </c>
      <c r="U3045" s="78">
        <f>2.82/365*O3045+'Breakdown Log'!$H$28*Q3045</f>
        <v>5.4082191780821909E-2</v>
      </c>
    </row>
    <row r="3046" spans="2:21" ht="14.4" customHeight="1" x14ac:dyDescent="0.4">
      <c r="B3046" s="30">
        <f t="shared" si="287"/>
        <v>3045</v>
      </c>
      <c r="C3046" s="2" t="s">
        <v>518</v>
      </c>
      <c r="D3046" s="2" t="s">
        <v>2410</v>
      </c>
      <c r="E3046" s="2">
        <v>1180</v>
      </c>
      <c r="F3046" s="2" t="s">
        <v>2442</v>
      </c>
      <c r="G3046" s="2">
        <v>3426</v>
      </c>
      <c r="H3046" s="2">
        <v>4</v>
      </c>
      <c r="I3046" s="2" t="s">
        <v>2710</v>
      </c>
      <c r="J3046" s="31">
        <v>43471</v>
      </c>
      <c r="K3046" s="31">
        <v>44347</v>
      </c>
      <c r="L3046" s="31">
        <v>44926</v>
      </c>
      <c r="M3046" s="2">
        <f t="shared" si="282"/>
        <v>580</v>
      </c>
      <c r="N3046" s="2">
        <f>IFERROR(VLOOKUP($G3046,'Breakdown Log'!$B$3:$E$940,2,FALSE),0)</f>
        <v>497</v>
      </c>
      <c r="O3046" s="2">
        <f>IFERROR(VLOOKUP($G3046,'Breakdown Log'!$B$3:$E$940,3,FALSE),0)</f>
        <v>26</v>
      </c>
      <c r="P3046" s="2">
        <f t="shared" si="283"/>
        <v>-282</v>
      </c>
      <c r="Q3046" s="2">
        <f t="shared" si="284"/>
        <v>339</v>
      </c>
      <c r="R3046" s="38">
        <f t="shared" si="285"/>
        <v>1.6610958904109587</v>
      </c>
      <c r="S3046" s="76">
        <f t="shared" si="286"/>
        <v>2.82</v>
      </c>
      <c r="T3046" s="38">
        <f>2.82/365*N3046+'Breakdown Log'!$H$28*P3046</f>
        <v>3.8398356164383558</v>
      </c>
      <c r="U3046" s="78">
        <f>2.82/365*O3046+'Breakdown Log'!$H$28*Q3046</f>
        <v>0.20087671232876711</v>
      </c>
    </row>
    <row r="3047" spans="2:21" ht="14.4" customHeight="1" x14ac:dyDescent="0.4">
      <c r="B3047" s="30">
        <f t="shared" si="287"/>
        <v>3046</v>
      </c>
      <c r="C3047" s="2" t="s">
        <v>518</v>
      </c>
      <c r="D3047" s="2" t="s">
        <v>2410</v>
      </c>
      <c r="E3047" s="2">
        <v>1180</v>
      </c>
      <c r="F3047" s="2" t="s">
        <v>2442</v>
      </c>
      <c r="G3047" s="2">
        <v>3427</v>
      </c>
      <c r="H3047" s="2">
        <v>5</v>
      </c>
      <c r="I3047" s="2" t="s">
        <v>2460</v>
      </c>
      <c r="J3047" s="31">
        <v>43497</v>
      </c>
      <c r="K3047" s="31">
        <v>44347</v>
      </c>
      <c r="L3047" s="31">
        <v>44926</v>
      </c>
      <c r="M3047" s="2">
        <f t="shared" si="282"/>
        <v>580</v>
      </c>
      <c r="N3047" s="2">
        <f>IFERROR(VLOOKUP($G3047,'Breakdown Log'!$B$3:$E$940,2,FALSE),0)</f>
        <v>0</v>
      </c>
      <c r="O3047" s="2">
        <f>IFERROR(VLOOKUP($G3047,'Breakdown Log'!$B$3:$E$940,3,FALSE),0)</f>
        <v>35</v>
      </c>
      <c r="P3047" s="2">
        <f t="shared" si="283"/>
        <v>215</v>
      </c>
      <c r="Q3047" s="2">
        <f t="shared" si="284"/>
        <v>330</v>
      </c>
      <c r="R3047" s="38">
        <f t="shared" si="285"/>
        <v>1.6610958904109587</v>
      </c>
      <c r="S3047" s="76">
        <f t="shared" si="286"/>
        <v>2.82</v>
      </c>
      <c r="T3047" s="38">
        <f>2.82/365*N3047+'Breakdown Log'!$H$28*P3047</f>
        <v>0</v>
      </c>
      <c r="U3047" s="78">
        <f>2.82/365*O3047+'Breakdown Log'!$H$28*Q3047</f>
        <v>0.27041095890410954</v>
      </c>
    </row>
    <row r="3048" spans="2:21" ht="14.4" customHeight="1" x14ac:dyDescent="0.4">
      <c r="B3048" s="30">
        <f t="shared" si="287"/>
        <v>3047</v>
      </c>
      <c r="C3048" s="2" t="s">
        <v>518</v>
      </c>
      <c r="D3048" s="2" t="s">
        <v>2410</v>
      </c>
      <c r="E3048" s="2">
        <v>1180</v>
      </c>
      <c r="F3048" s="2" t="s">
        <v>2442</v>
      </c>
      <c r="G3048" s="2">
        <v>3428</v>
      </c>
      <c r="H3048" s="2">
        <v>6</v>
      </c>
      <c r="I3048" s="2" t="s">
        <v>2461</v>
      </c>
      <c r="J3048" s="31">
        <v>43497</v>
      </c>
      <c r="K3048" s="31">
        <v>44347</v>
      </c>
      <c r="L3048" s="31">
        <v>44926</v>
      </c>
      <c r="M3048" s="2">
        <f t="shared" si="282"/>
        <v>580</v>
      </c>
      <c r="N3048" s="2">
        <f>IFERROR(VLOOKUP($G3048,'Breakdown Log'!$B$3:$E$940,2,FALSE),0)</f>
        <v>0</v>
      </c>
      <c r="O3048" s="2">
        <f>IFERROR(VLOOKUP($G3048,'Breakdown Log'!$B$3:$E$940,3,FALSE),0)</f>
        <v>4</v>
      </c>
      <c r="P3048" s="2">
        <f t="shared" si="283"/>
        <v>215</v>
      </c>
      <c r="Q3048" s="2">
        <f t="shared" si="284"/>
        <v>361</v>
      </c>
      <c r="R3048" s="38">
        <f t="shared" si="285"/>
        <v>1.6610958904109587</v>
      </c>
      <c r="S3048" s="76">
        <f t="shared" si="286"/>
        <v>2.82</v>
      </c>
      <c r="T3048" s="38">
        <f>2.82/365*N3048+'Breakdown Log'!$H$28*P3048</f>
        <v>0</v>
      </c>
      <c r="U3048" s="78">
        <f>2.82/365*O3048+'Breakdown Log'!$H$28*Q3048</f>
        <v>3.0904109589041093E-2</v>
      </c>
    </row>
    <row r="3049" spans="2:21" ht="14.4" customHeight="1" x14ac:dyDescent="0.4">
      <c r="B3049" s="30">
        <f t="shared" si="287"/>
        <v>3048</v>
      </c>
      <c r="C3049" s="2" t="s">
        <v>518</v>
      </c>
      <c r="D3049" s="2" t="s">
        <v>2410</v>
      </c>
      <c r="E3049" s="2">
        <v>1180</v>
      </c>
      <c r="F3049" s="2" t="s">
        <v>2442</v>
      </c>
      <c r="G3049" s="2">
        <v>3429</v>
      </c>
      <c r="H3049" s="2">
        <v>7</v>
      </c>
      <c r="I3049" s="2" t="s">
        <v>2726</v>
      </c>
      <c r="J3049" s="31">
        <v>43497</v>
      </c>
      <c r="K3049" s="31">
        <v>44347</v>
      </c>
      <c r="L3049" s="31">
        <v>44926</v>
      </c>
      <c r="M3049" s="2">
        <f t="shared" si="282"/>
        <v>580</v>
      </c>
      <c r="N3049" s="2">
        <f>IFERROR(VLOOKUP($G3049,'Breakdown Log'!$B$3:$E$940,2,FALSE),0)</f>
        <v>208</v>
      </c>
      <c r="O3049" s="2">
        <f>IFERROR(VLOOKUP($G3049,'Breakdown Log'!$B$3:$E$940,3,FALSE),0)</f>
        <v>4</v>
      </c>
      <c r="P3049" s="2">
        <f t="shared" si="283"/>
        <v>7</v>
      </c>
      <c r="Q3049" s="2">
        <f t="shared" si="284"/>
        <v>361</v>
      </c>
      <c r="R3049" s="38">
        <f t="shared" si="285"/>
        <v>1.6610958904109587</v>
      </c>
      <c r="S3049" s="76">
        <f t="shared" si="286"/>
        <v>2.82</v>
      </c>
      <c r="T3049" s="38">
        <f>2.82/365*N3049+'Breakdown Log'!$H$28*P3049</f>
        <v>1.6070136986301369</v>
      </c>
      <c r="U3049" s="78">
        <f>2.82/365*O3049+'Breakdown Log'!$H$28*Q3049</f>
        <v>3.0904109589041093E-2</v>
      </c>
    </row>
    <row r="3050" spans="2:21" ht="14.4" customHeight="1" x14ac:dyDescent="0.4">
      <c r="B3050" s="30">
        <f t="shared" si="287"/>
        <v>3049</v>
      </c>
      <c r="C3050" s="2" t="s">
        <v>518</v>
      </c>
      <c r="D3050" s="2" t="s">
        <v>2410</v>
      </c>
      <c r="E3050" s="2">
        <v>1180</v>
      </c>
      <c r="F3050" s="2" t="s">
        <v>2442</v>
      </c>
      <c r="G3050" s="2">
        <v>3430</v>
      </c>
      <c r="H3050" s="2">
        <v>8</v>
      </c>
      <c r="I3050" s="2" t="s">
        <v>2727</v>
      </c>
      <c r="J3050" s="31">
        <v>43497</v>
      </c>
      <c r="K3050" s="31">
        <v>44347</v>
      </c>
      <c r="L3050" s="31">
        <v>44926</v>
      </c>
      <c r="M3050" s="2">
        <f t="shared" si="282"/>
        <v>580</v>
      </c>
      <c r="N3050" s="2">
        <f>IFERROR(VLOOKUP($G3050,'Breakdown Log'!$B$3:$E$940,2,FALSE),0)</f>
        <v>214</v>
      </c>
      <c r="O3050" s="2">
        <f>IFERROR(VLOOKUP($G3050,'Breakdown Log'!$B$3:$E$940,3,FALSE),0)</f>
        <v>7</v>
      </c>
      <c r="P3050" s="2">
        <f t="shared" si="283"/>
        <v>1</v>
      </c>
      <c r="Q3050" s="2">
        <f t="shared" si="284"/>
        <v>358</v>
      </c>
      <c r="R3050" s="38">
        <f t="shared" si="285"/>
        <v>1.6610958904109587</v>
      </c>
      <c r="S3050" s="76">
        <f t="shared" si="286"/>
        <v>2.82</v>
      </c>
      <c r="T3050" s="38">
        <f>2.82/365*N3050+'Breakdown Log'!$H$28*P3050</f>
        <v>1.6533698630136984</v>
      </c>
      <c r="U3050" s="78">
        <f>2.82/365*O3050+'Breakdown Log'!$H$28*Q3050</f>
        <v>5.4082191780821909E-2</v>
      </c>
    </row>
    <row r="3051" spans="2:21" ht="14.4" customHeight="1" x14ac:dyDescent="0.4">
      <c r="B3051" s="30">
        <f t="shared" si="287"/>
        <v>3050</v>
      </c>
      <c r="C3051" s="2" t="s">
        <v>518</v>
      </c>
      <c r="D3051" s="2" t="s">
        <v>2410</v>
      </c>
      <c r="E3051" s="2">
        <v>1180</v>
      </c>
      <c r="F3051" s="2" t="s">
        <v>2442</v>
      </c>
      <c r="G3051" s="2">
        <v>3431</v>
      </c>
      <c r="H3051" s="2">
        <v>9</v>
      </c>
      <c r="I3051" s="2" t="s">
        <v>461</v>
      </c>
      <c r="J3051" s="31">
        <v>43497</v>
      </c>
      <c r="K3051" s="31">
        <v>44347</v>
      </c>
      <c r="L3051" s="31">
        <v>44926</v>
      </c>
      <c r="M3051" s="2">
        <f t="shared" si="282"/>
        <v>580</v>
      </c>
      <c r="N3051" s="2">
        <f>IFERROR(VLOOKUP($G3051,'Breakdown Log'!$B$3:$E$940,2,FALSE),0)</f>
        <v>0</v>
      </c>
      <c r="O3051" s="2">
        <f>IFERROR(VLOOKUP($G3051,'Breakdown Log'!$B$3:$E$940,3,FALSE),0)</f>
        <v>0</v>
      </c>
      <c r="P3051" s="2">
        <f t="shared" si="283"/>
        <v>215</v>
      </c>
      <c r="Q3051" s="2">
        <f t="shared" si="284"/>
        <v>365</v>
      </c>
      <c r="R3051" s="38">
        <f t="shared" si="285"/>
        <v>1.6610958904109587</v>
      </c>
      <c r="S3051" s="76">
        <f t="shared" si="286"/>
        <v>2.82</v>
      </c>
      <c r="T3051" s="38">
        <f>2.82/365*N3051+'Breakdown Log'!$H$28*P3051</f>
        <v>0</v>
      </c>
      <c r="U3051" s="78">
        <f>2.82/365*O3051+'Breakdown Log'!$H$28*Q3051</f>
        <v>0</v>
      </c>
    </row>
    <row r="3052" spans="2:21" ht="14.4" customHeight="1" x14ac:dyDescent="0.4">
      <c r="B3052" s="30">
        <f t="shared" si="287"/>
        <v>3051</v>
      </c>
      <c r="C3052" s="2" t="s">
        <v>518</v>
      </c>
      <c r="D3052" s="2" t="s">
        <v>2410</v>
      </c>
      <c r="E3052" s="2">
        <v>1180</v>
      </c>
      <c r="F3052" s="2" t="s">
        <v>2442</v>
      </c>
      <c r="G3052" s="2">
        <v>3432</v>
      </c>
      <c r="H3052" s="2">
        <v>10</v>
      </c>
      <c r="I3052" s="2" t="s">
        <v>2462</v>
      </c>
      <c r="J3052" s="31">
        <v>43497</v>
      </c>
      <c r="K3052" s="31">
        <v>44347</v>
      </c>
      <c r="L3052" s="31">
        <v>44926</v>
      </c>
      <c r="M3052" s="2">
        <f t="shared" si="282"/>
        <v>580</v>
      </c>
      <c r="N3052" s="2">
        <f>IFERROR(VLOOKUP($G3052,'Breakdown Log'!$B$3:$E$940,2,FALSE),0)</f>
        <v>0</v>
      </c>
      <c r="O3052" s="2">
        <f>IFERROR(VLOOKUP($G3052,'Breakdown Log'!$B$3:$E$940,3,FALSE),0)</f>
        <v>3</v>
      </c>
      <c r="P3052" s="2">
        <f t="shared" si="283"/>
        <v>215</v>
      </c>
      <c r="Q3052" s="2">
        <f t="shared" si="284"/>
        <v>362</v>
      </c>
      <c r="R3052" s="38">
        <f t="shared" si="285"/>
        <v>1.6610958904109587</v>
      </c>
      <c r="S3052" s="76">
        <f t="shared" si="286"/>
        <v>2.82</v>
      </c>
      <c r="T3052" s="38">
        <f>2.82/365*N3052+'Breakdown Log'!$H$28*P3052</f>
        <v>0</v>
      </c>
      <c r="U3052" s="78">
        <f>2.82/365*O3052+'Breakdown Log'!$H$28*Q3052</f>
        <v>2.317808219178082E-2</v>
      </c>
    </row>
    <row r="3053" spans="2:21" ht="14.4" customHeight="1" x14ac:dyDescent="0.4">
      <c r="B3053" s="30">
        <f t="shared" si="287"/>
        <v>3052</v>
      </c>
      <c r="C3053" s="2" t="s">
        <v>518</v>
      </c>
      <c r="D3053" s="2" t="s">
        <v>2410</v>
      </c>
      <c r="E3053" s="2">
        <v>1180</v>
      </c>
      <c r="F3053" s="2" t="s">
        <v>2442</v>
      </c>
      <c r="G3053" s="2">
        <v>3433</v>
      </c>
      <c r="H3053" s="2">
        <v>11</v>
      </c>
      <c r="I3053" s="2" t="s">
        <v>2719</v>
      </c>
      <c r="J3053" s="31">
        <v>43495</v>
      </c>
      <c r="K3053" s="31">
        <v>44347</v>
      </c>
      <c r="L3053" s="31">
        <v>44926</v>
      </c>
      <c r="M3053" s="2">
        <f t="shared" si="282"/>
        <v>580</v>
      </c>
      <c r="N3053" s="2">
        <f>IFERROR(VLOOKUP($G3053,'Breakdown Log'!$B$3:$E$940,2,FALSE),0)</f>
        <v>0</v>
      </c>
      <c r="O3053" s="2">
        <f>IFERROR(VLOOKUP($G3053,'Breakdown Log'!$B$3:$E$940,3,FALSE),0)</f>
        <v>3</v>
      </c>
      <c r="P3053" s="2">
        <f t="shared" si="283"/>
        <v>215</v>
      </c>
      <c r="Q3053" s="2">
        <f t="shared" si="284"/>
        <v>362</v>
      </c>
      <c r="R3053" s="38">
        <f t="shared" si="285"/>
        <v>1.6610958904109587</v>
      </c>
      <c r="S3053" s="76">
        <f t="shared" si="286"/>
        <v>2.82</v>
      </c>
      <c r="T3053" s="38">
        <f>2.82/365*N3053+'Breakdown Log'!$H$28*P3053</f>
        <v>0</v>
      </c>
      <c r="U3053" s="78">
        <f>2.82/365*O3053+'Breakdown Log'!$H$28*Q3053</f>
        <v>2.317808219178082E-2</v>
      </c>
    </row>
    <row r="3054" spans="2:21" ht="14.4" customHeight="1" x14ac:dyDescent="0.4">
      <c r="B3054" s="30">
        <f t="shared" si="287"/>
        <v>3053</v>
      </c>
      <c r="C3054" s="2" t="s">
        <v>518</v>
      </c>
      <c r="D3054" s="2" t="s">
        <v>2410</v>
      </c>
      <c r="E3054" s="2">
        <v>1180</v>
      </c>
      <c r="F3054" s="2" t="s">
        <v>2442</v>
      </c>
      <c r="G3054" s="2">
        <v>3434</v>
      </c>
      <c r="H3054" s="2">
        <v>12</v>
      </c>
      <c r="I3054" s="2" t="s">
        <v>2728</v>
      </c>
      <c r="J3054" s="31">
        <v>43497</v>
      </c>
      <c r="K3054" s="31">
        <v>44347</v>
      </c>
      <c r="L3054" s="31">
        <v>44926</v>
      </c>
      <c r="M3054" s="2">
        <f t="shared" si="282"/>
        <v>580</v>
      </c>
      <c r="N3054" s="2">
        <f>IFERROR(VLOOKUP($G3054,'Breakdown Log'!$B$3:$E$940,2,FALSE),0)</f>
        <v>476</v>
      </c>
      <c r="O3054" s="2">
        <f>IFERROR(VLOOKUP($G3054,'Breakdown Log'!$B$3:$E$940,3,FALSE),0)</f>
        <v>42</v>
      </c>
      <c r="P3054" s="2">
        <f t="shared" si="283"/>
        <v>-261</v>
      </c>
      <c r="Q3054" s="2">
        <f t="shared" si="284"/>
        <v>323</v>
      </c>
      <c r="R3054" s="38">
        <f t="shared" si="285"/>
        <v>1.6610958904109587</v>
      </c>
      <c r="S3054" s="76">
        <f t="shared" si="286"/>
        <v>2.82</v>
      </c>
      <c r="T3054" s="38">
        <f>2.82/365*N3054+'Breakdown Log'!$H$28*P3054</f>
        <v>3.67758904109589</v>
      </c>
      <c r="U3054" s="78">
        <f>2.82/365*O3054+'Breakdown Log'!$H$28*Q3054</f>
        <v>0.32449315068493145</v>
      </c>
    </row>
    <row r="3055" spans="2:21" ht="14.4" customHeight="1" x14ac:dyDescent="0.4">
      <c r="B3055" s="30">
        <f t="shared" si="287"/>
        <v>3054</v>
      </c>
      <c r="C3055" s="2" t="s">
        <v>518</v>
      </c>
      <c r="D3055" s="2" t="s">
        <v>2410</v>
      </c>
      <c r="E3055" s="2">
        <v>1180</v>
      </c>
      <c r="F3055" s="2" t="s">
        <v>2442</v>
      </c>
      <c r="G3055" s="2">
        <v>3435</v>
      </c>
      <c r="H3055" s="2">
        <v>13</v>
      </c>
      <c r="I3055" s="2" t="s">
        <v>2463</v>
      </c>
      <c r="J3055" s="31">
        <v>43497</v>
      </c>
      <c r="K3055" s="31">
        <v>44347</v>
      </c>
      <c r="L3055" s="31">
        <v>44926</v>
      </c>
      <c r="M3055" s="2">
        <f t="shared" si="282"/>
        <v>580</v>
      </c>
      <c r="N3055" s="2">
        <f>IFERROR(VLOOKUP($G3055,'Breakdown Log'!$B$3:$E$940,2,FALSE),0)</f>
        <v>494</v>
      </c>
      <c r="O3055" s="2">
        <f>IFERROR(VLOOKUP($G3055,'Breakdown Log'!$B$3:$E$940,3,FALSE),0)</f>
        <v>13</v>
      </c>
      <c r="P3055" s="2">
        <f t="shared" si="283"/>
        <v>-279</v>
      </c>
      <c r="Q3055" s="2">
        <f t="shared" si="284"/>
        <v>352</v>
      </c>
      <c r="R3055" s="38">
        <f t="shared" si="285"/>
        <v>1.6610958904109587</v>
      </c>
      <c r="S3055" s="76">
        <f t="shared" si="286"/>
        <v>2.82</v>
      </c>
      <c r="T3055" s="38">
        <f>2.82/365*N3055+'Breakdown Log'!$H$28*P3055</f>
        <v>3.8166575342465752</v>
      </c>
      <c r="U3055" s="78">
        <f>2.82/365*O3055+'Breakdown Log'!$H$28*Q3055</f>
        <v>0.10043835616438355</v>
      </c>
    </row>
    <row r="3056" spans="2:21" ht="14.4" customHeight="1" x14ac:dyDescent="0.4">
      <c r="B3056" s="30">
        <f t="shared" si="287"/>
        <v>3055</v>
      </c>
      <c r="C3056" s="2" t="s">
        <v>518</v>
      </c>
      <c r="D3056" s="2" t="s">
        <v>2410</v>
      </c>
      <c r="E3056" s="2">
        <v>1180</v>
      </c>
      <c r="F3056" s="2" t="s">
        <v>2442</v>
      </c>
      <c r="G3056" s="2">
        <v>3436</v>
      </c>
      <c r="H3056" s="2">
        <v>14</v>
      </c>
      <c r="I3056" s="2" t="s">
        <v>2464</v>
      </c>
      <c r="J3056" s="31">
        <v>43497</v>
      </c>
      <c r="K3056" s="31">
        <v>44347</v>
      </c>
      <c r="L3056" s="31">
        <v>44926</v>
      </c>
      <c r="M3056" s="2">
        <f t="shared" si="282"/>
        <v>580</v>
      </c>
      <c r="N3056" s="2">
        <f>IFERROR(VLOOKUP($G3056,'Breakdown Log'!$B$3:$E$940,2,FALSE),0)</f>
        <v>0</v>
      </c>
      <c r="O3056" s="2">
        <f>IFERROR(VLOOKUP($G3056,'Breakdown Log'!$B$3:$E$940,3,FALSE),0)</f>
        <v>1</v>
      </c>
      <c r="P3056" s="2">
        <f t="shared" si="283"/>
        <v>215</v>
      </c>
      <c r="Q3056" s="2">
        <f t="shared" si="284"/>
        <v>364</v>
      </c>
      <c r="R3056" s="38">
        <f t="shared" si="285"/>
        <v>1.6610958904109587</v>
      </c>
      <c r="S3056" s="76">
        <f t="shared" si="286"/>
        <v>2.82</v>
      </c>
      <c r="T3056" s="38">
        <f>2.82/365*N3056+'Breakdown Log'!$H$28*P3056</f>
        <v>0</v>
      </c>
      <c r="U3056" s="78">
        <f>2.82/365*O3056+'Breakdown Log'!$H$28*Q3056</f>
        <v>7.7260273972602732E-3</v>
      </c>
    </row>
    <row r="3057" spans="2:21" ht="14.4" customHeight="1" x14ac:dyDescent="0.4">
      <c r="B3057" s="30">
        <f t="shared" si="287"/>
        <v>3056</v>
      </c>
      <c r="C3057" s="2" t="s">
        <v>518</v>
      </c>
      <c r="D3057" s="2" t="s">
        <v>2410</v>
      </c>
      <c r="E3057" s="2">
        <v>1180</v>
      </c>
      <c r="F3057" s="2" t="s">
        <v>2442</v>
      </c>
      <c r="G3057" s="2">
        <v>3437</v>
      </c>
      <c r="H3057" s="2">
        <v>15</v>
      </c>
      <c r="I3057" s="2" t="s">
        <v>2729</v>
      </c>
      <c r="J3057" s="31">
        <v>43497</v>
      </c>
      <c r="K3057" s="31">
        <v>44347</v>
      </c>
      <c r="L3057" s="31">
        <v>44926</v>
      </c>
      <c r="M3057" s="2">
        <f t="shared" si="282"/>
        <v>580</v>
      </c>
      <c r="N3057" s="2">
        <f>IFERROR(VLOOKUP($G3057,'Breakdown Log'!$B$3:$E$940,2,FALSE),0)</f>
        <v>45</v>
      </c>
      <c r="O3057" s="2">
        <f>IFERROR(VLOOKUP($G3057,'Breakdown Log'!$B$3:$E$940,3,FALSE),0)</f>
        <v>1</v>
      </c>
      <c r="P3057" s="2">
        <f t="shared" si="283"/>
        <v>170</v>
      </c>
      <c r="Q3057" s="2">
        <f t="shared" si="284"/>
        <v>364</v>
      </c>
      <c r="R3057" s="38">
        <f t="shared" si="285"/>
        <v>1.6610958904109587</v>
      </c>
      <c r="S3057" s="76">
        <f t="shared" si="286"/>
        <v>2.82</v>
      </c>
      <c r="T3057" s="38">
        <f>2.82/365*N3057+'Breakdown Log'!$H$28*P3057</f>
        <v>0.34767123287671231</v>
      </c>
      <c r="U3057" s="78">
        <f>2.82/365*O3057+'Breakdown Log'!$H$28*Q3057</f>
        <v>7.7260273972602732E-3</v>
      </c>
    </row>
    <row r="3058" spans="2:21" ht="14.4" customHeight="1" x14ac:dyDescent="0.4">
      <c r="B3058" s="30">
        <f t="shared" si="287"/>
        <v>3057</v>
      </c>
      <c r="C3058" s="2" t="s">
        <v>518</v>
      </c>
      <c r="D3058" s="2" t="s">
        <v>2410</v>
      </c>
      <c r="E3058" s="2">
        <v>1180</v>
      </c>
      <c r="F3058" s="2" t="s">
        <v>2442</v>
      </c>
      <c r="G3058" s="2">
        <v>3438</v>
      </c>
      <c r="H3058" s="2">
        <v>16</v>
      </c>
      <c r="I3058" s="2" t="s">
        <v>2465</v>
      </c>
      <c r="J3058" s="31">
        <v>43497</v>
      </c>
      <c r="K3058" s="31">
        <v>44347</v>
      </c>
      <c r="L3058" s="31">
        <v>44926</v>
      </c>
      <c r="M3058" s="2">
        <f t="shared" si="282"/>
        <v>580</v>
      </c>
      <c r="N3058" s="2">
        <f>IFERROR(VLOOKUP($G3058,'Breakdown Log'!$B$3:$E$940,2,FALSE),0)</f>
        <v>0</v>
      </c>
      <c r="O3058" s="2">
        <f>IFERROR(VLOOKUP($G3058,'Breakdown Log'!$B$3:$E$940,3,FALSE),0)</f>
        <v>3</v>
      </c>
      <c r="P3058" s="2">
        <f t="shared" si="283"/>
        <v>215</v>
      </c>
      <c r="Q3058" s="2">
        <f t="shared" si="284"/>
        <v>362</v>
      </c>
      <c r="R3058" s="38">
        <f t="shared" si="285"/>
        <v>1.6610958904109587</v>
      </c>
      <c r="S3058" s="76">
        <f t="shared" si="286"/>
        <v>2.82</v>
      </c>
      <c r="T3058" s="38">
        <f>2.82/365*N3058+'Breakdown Log'!$H$28*P3058</f>
        <v>0</v>
      </c>
      <c r="U3058" s="78">
        <f>2.82/365*O3058+'Breakdown Log'!$H$28*Q3058</f>
        <v>2.317808219178082E-2</v>
      </c>
    </row>
    <row r="3059" spans="2:21" ht="14.4" customHeight="1" x14ac:dyDescent="0.4">
      <c r="B3059" s="30">
        <f t="shared" si="287"/>
        <v>3058</v>
      </c>
      <c r="C3059" s="2" t="s">
        <v>518</v>
      </c>
      <c r="D3059" s="2" t="s">
        <v>2410</v>
      </c>
      <c r="E3059" s="2">
        <v>1180</v>
      </c>
      <c r="F3059" s="2" t="s">
        <v>2442</v>
      </c>
      <c r="G3059" s="2">
        <v>3439</v>
      </c>
      <c r="H3059" s="2">
        <v>17</v>
      </c>
      <c r="I3059" s="2" t="s">
        <v>1144</v>
      </c>
      <c r="J3059" s="31">
        <v>43497</v>
      </c>
      <c r="K3059" s="31">
        <v>44347</v>
      </c>
      <c r="L3059" s="31">
        <v>44926</v>
      </c>
      <c r="M3059" s="2">
        <f t="shared" si="282"/>
        <v>580</v>
      </c>
      <c r="N3059" s="2">
        <f>IFERROR(VLOOKUP($G3059,'Breakdown Log'!$B$3:$E$940,2,FALSE),0)</f>
        <v>222</v>
      </c>
      <c r="O3059" s="2">
        <f>IFERROR(VLOOKUP($G3059,'Breakdown Log'!$B$3:$E$940,3,FALSE),0)</f>
        <v>5</v>
      </c>
      <c r="P3059" s="2">
        <f t="shared" si="283"/>
        <v>-7</v>
      </c>
      <c r="Q3059" s="2">
        <f t="shared" si="284"/>
        <v>360</v>
      </c>
      <c r="R3059" s="38">
        <f t="shared" si="285"/>
        <v>1.6610958904109587</v>
      </c>
      <c r="S3059" s="76">
        <f t="shared" si="286"/>
        <v>2.82</v>
      </c>
      <c r="T3059" s="38">
        <f>2.82/365*N3059+'Breakdown Log'!$H$28*P3059</f>
        <v>1.7151780821917806</v>
      </c>
      <c r="U3059" s="78">
        <f>2.82/365*O3059+'Breakdown Log'!$H$28*Q3059</f>
        <v>3.8630136986301369E-2</v>
      </c>
    </row>
    <row r="3060" spans="2:21" ht="14.4" customHeight="1" x14ac:dyDescent="0.4">
      <c r="B3060" s="30">
        <f t="shared" si="287"/>
        <v>3059</v>
      </c>
      <c r="C3060" s="2" t="s">
        <v>518</v>
      </c>
      <c r="D3060" s="2" t="s">
        <v>2410</v>
      </c>
      <c r="E3060" s="2">
        <v>1180</v>
      </c>
      <c r="F3060" s="2" t="s">
        <v>2442</v>
      </c>
      <c r="G3060" s="2">
        <v>3440</v>
      </c>
      <c r="H3060" s="2">
        <v>18</v>
      </c>
      <c r="I3060" s="2" t="s">
        <v>2466</v>
      </c>
      <c r="J3060" s="31">
        <v>43497</v>
      </c>
      <c r="K3060" s="31">
        <v>44347</v>
      </c>
      <c r="L3060" s="31">
        <v>44926</v>
      </c>
      <c r="M3060" s="2">
        <f t="shared" si="282"/>
        <v>580</v>
      </c>
      <c r="N3060" s="2">
        <f>IFERROR(VLOOKUP($G3060,'Breakdown Log'!$B$3:$E$940,2,FALSE),0)</f>
        <v>110</v>
      </c>
      <c r="O3060" s="2">
        <f>IFERROR(VLOOKUP($G3060,'Breakdown Log'!$B$3:$E$940,3,FALSE),0)</f>
        <v>4</v>
      </c>
      <c r="P3060" s="2">
        <f t="shared" si="283"/>
        <v>105</v>
      </c>
      <c r="Q3060" s="2">
        <f t="shared" si="284"/>
        <v>361</v>
      </c>
      <c r="R3060" s="38">
        <f t="shared" si="285"/>
        <v>1.6610958904109587</v>
      </c>
      <c r="S3060" s="76">
        <f t="shared" si="286"/>
        <v>2.82</v>
      </c>
      <c r="T3060" s="38">
        <f>2.82/365*N3060+'Breakdown Log'!$H$28*P3060</f>
        <v>0.84986301369863004</v>
      </c>
      <c r="U3060" s="78">
        <f>2.82/365*O3060+'Breakdown Log'!$H$28*Q3060</f>
        <v>3.0904109589041093E-2</v>
      </c>
    </row>
    <row r="3061" spans="2:21" ht="14.4" customHeight="1" x14ac:dyDescent="0.4">
      <c r="B3061" s="30">
        <f t="shared" si="287"/>
        <v>3060</v>
      </c>
      <c r="C3061" s="2" t="s">
        <v>12</v>
      </c>
      <c r="D3061" s="2" t="s">
        <v>127</v>
      </c>
      <c r="E3061" s="2">
        <v>238</v>
      </c>
      <c r="F3061" s="2" t="s">
        <v>210</v>
      </c>
      <c r="G3061" s="2">
        <v>3443</v>
      </c>
      <c r="H3061" s="2">
        <v>82</v>
      </c>
      <c r="I3061" s="2" t="s">
        <v>2467</v>
      </c>
      <c r="J3061" s="31">
        <v>43449</v>
      </c>
      <c r="K3061" s="31">
        <v>44347</v>
      </c>
      <c r="L3061" s="31">
        <v>44926</v>
      </c>
      <c r="M3061" s="2">
        <f t="shared" si="282"/>
        <v>580</v>
      </c>
      <c r="N3061" s="2">
        <f>IFERROR(VLOOKUP($G3061,'Breakdown Log'!$B$3:$E$940,2,FALSE),0)</f>
        <v>215</v>
      </c>
      <c r="O3061" s="2">
        <f>IFERROR(VLOOKUP($G3061,'Breakdown Log'!$B$3:$E$940,3,FALSE),0)</f>
        <v>365</v>
      </c>
      <c r="P3061" s="2">
        <f t="shared" si="283"/>
        <v>0</v>
      </c>
      <c r="Q3061" s="2">
        <f t="shared" si="284"/>
        <v>0</v>
      </c>
      <c r="R3061" s="38">
        <f t="shared" si="285"/>
        <v>1.6610958904109587</v>
      </c>
      <c r="S3061" s="76">
        <f t="shared" si="286"/>
        <v>2.82</v>
      </c>
      <c r="T3061" s="38">
        <f>2.82/365*N3061+'Breakdown Log'!$H$28*P3061</f>
        <v>1.6610958904109587</v>
      </c>
      <c r="U3061" s="78">
        <f>2.82/365*O3061+'Breakdown Log'!$H$28*Q3061</f>
        <v>2.82</v>
      </c>
    </row>
    <row r="3062" spans="2:21" ht="14.4" customHeight="1" x14ac:dyDescent="0.4">
      <c r="B3062" s="30">
        <f t="shared" si="287"/>
        <v>3061</v>
      </c>
      <c r="C3062" s="2" t="s">
        <v>12</v>
      </c>
      <c r="D3062" s="2" t="s">
        <v>127</v>
      </c>
      <c r="E3062" s="2">
        <v>288</v>
      </c>
      <c r="F3062" s="2" t="s">
        <v>128</v>
      </c>
      <c r="G3062" s="2">
        <v>3444</v>
      </c>
      <c r="H3062" s="2">
        <v>73</v>
      </c>
      <c r="I3062" s="2" t="s">
        <v>2468</v>
      </c>
      <c r="J3062" s="31">
        <v>43421</v>
      </c>
      <c r="K3062" s="31">
        <v>44347</v>
      </c>
      <c r="L3062" s="31">
        <v>44926</v>
      </c>
      <c r="M3062" s="2">
        <f t="shared" si="282"/>
        <v>580</v>
      </c>
      <c r="N3062" s="2">
        <f>IFERROR(VLOOKUP($G3062,'Breakdown Log'!$B$3:$E$940,2,FALSE),0)</f>
        <v>0</v>
      </c>
      <c r="O3062" s="2">
        <f>IFERROR(VLOOKUP($G3062,'Breakdown Log'!$B$3:$E$940,3,FALSE),0)</f>
        <v>0</v>
      </c>
      <c r="P3062" s="2">
        <f t="shared" si="283"/>
        <v>215</v>
      </c>
      <c r="Q3062" s="2">
        <f t="shared" si="284"/>
        <v>365</v>
      </c>
      <c r="R3062" s="38">
        <f t="shared" si="285"/>
        <v>1.6610958904109587</v>
      </c>
      <c r="S3062" s="76">
        <f t="shared" si="286"/>
        <v>2.82</v>
      </c>
      <c r="T3062" s="38">
        <f>2.82/365*N3062+'Breakdown Log'!$H$28*P3062</f>
        <v>0</v>
      </c>
      <c r="U3062" s="78">
        <f>2.82/365*O3062+'Breakdown Log'!$H$28*Q3062</f>
        <v>0</v>
      </c>
    </row>
    <row r="3063" spans="2:21" ht="14.4" customHeight="1" x14ac:dyDescent="0.4">
      <c r="B3063" s="30">
        <f t="shared" si="287"/>
        <v>3062</v>
      </c>
      <c r="C3063" s="2" t="s">
        <v>493</v>
      </c>
      <c r="D3063" s="2" t="s">
        <v>2256</v>
      </c>
      <c r="E3063" s="2">
        <v>1157</v>
      </c>
      <c r="F3063" s="2" t="s">
        <v>2256</v>
      </c>
      <c r="G3063" s="2">
        <v>3445</v>
      </c>
      <c r="H3063" s="2">
        <v>16</v>
      </c>
      <c r="I3063" s="2" t="s">
        <v>2384</v>
      </c>
      <c r="J3063" s="31">
        <v>43475</v>
      </c>
      <c r="K3063" s="31">
        <v>44347</v>
      </c>
      <c r="L3063" s="31">
        <v>44926</v>
      </c>
      <c r="M3063" s="2">
        <f t="shared" si="282"/>
        <v>580</v>
      </c>
      <c r="N3063" s="2">
        <f>IFERROR(VLOOKUP($G3063,'Breakdown Log'!$B$3:$E$940,2,FALSE),0)</f>
        <v>0</v>
      </c>
      <c r="O3063" s="2">
        <f>IFERROR(VLOOKUP($G3063,'Breakdown Log'!$B$3:$E$940,3,FALSE),0)</f>
        <v>0</v>
      </c>
      <c r="P3063" s="2">
        <f t="shared" si="283"/>
        <v>215</v>
      </c>
      <c r="Q3063" s="2">
        <f t="shared" si="284"/>
        <v>365</v>
      </c>
      <c r="R3063" s="38">
        <f t="shared" si="285"/>
        <v>1.6610958904109587</v>
      </c>
      <c r="S3063" s="76">
        <f t="shared" si="286"/>
        <v>2.82</v>
      </c>
      <c r="T3063" s="38">
        <f>2.82/365*N3063+'Breakdown Log'!$H$28*P3063</f>
        <v>0</v>
      </c>
      <c r="U3063" s="78">
        <f>2.82/365*O3063+'Breakdown Log'!$H$28*Q3063</f>
        <v>0</v>
      </c>
    </row>
    <row r="3064" spans="2:21" ht="14.4" customHeight="1" x14ac:dyDescent="0.4">
      <c r="B3064" s="30">
        <f t="shared" si="287"/>
        <v>3063</v>
      </c>
      <c r="C3064" s="2" t="s">
        <v>493</v>
      </c>
      <c r="D3064" s="2" t="s">
        <v>2256</v>
      </c>
      <c r="E3064" s="2">
        <v>1157</v>
      </c>
      <c r="F3064" s="2" t="s">
        <v>2256</v>
      </c>
      <c r="G3064" s="2">
        <v>3446</v>
      </c>
      <c r="H3064" s="2">
        <v>17</v>
      </c>
      <c r="I3064" s="2" t="s">
        <v>2469</v>
      </c>
      <c r="J3064" s="31">
        <v>43492</v>
      </c>
      <c r="K3064" s="31">
        <v>44347</v>
      </c>
      <c r="L3064" s="31">
        <v>44926</v>
      </c>
      <c r="M3064" s="2">
        <f t="shared" si="282"/>
        <v>580</v>
      </c>
      <c r="N3064" s="2">
        <f>IFERROR(VLOOKUP($G3064,'Breakdown Log'!$B$3:$E$940,2,FALSE),0)</f>
        <v>153</v>
      </c>
      <c r="O3064" s="2">
        <f>IFERROR(VLOOKUP($G3064,'Breakdown Log'!$B$3:$E$940,3,FALSE),0)</f>
        <v>1</v>
      </c>
      <c r="P3064" s="2">
        <f t="shared" si="283"/>
        <v>62</v>
      </c>
      <c r="Q3064" s="2">
        <f t="shared" si="284"/>
        <v>364</v>
      </c>
      <c r="R3064" s="38">
        <f t="shared" si="285"/>
        <v>1.6610958904109587</v>
      </c>
      <c r="S3064" s="76">
        <f t="shared" si="286"/>
        <v>2.82</v>
      </c>
      <c r="T3064" s="38">
        <f>2.82/365*N3064+'Breakdown Log'!$H$28*P3064</f>
        <v>1.1820821917808217</v>
      </c>
      <c r="U3064" s="78">
        <f>2.82/365*O3064+'Breakdown Log'!$H$28*Q3064</f>
        <v>7.7260273972602732E-3</v>
      </c>
    </row>
    <row r="3065" spans="2:21" ht="14.4" customHeight="1" x14ac:dyDescent="0.4">
      <c r="B3065" s="30">
        <f t="shared" si="287"/>
        <v>3064</v>
      </c>
      <c r="C3065" s="2" t="s">
        <v>518</v>
      </c>
      <c r="D3065" s="2" t="s">
        <v>519</v>
      </c>
      <c r="E3065" s="2">
        <v>1049</v>
      </c>
      <c r="F3065" s="2" t="s">
        <v>519</v>
      </c>
      <c r="G3065" s="2">
        <v>3447</v>
      </c>
      <c r="H3065" s="2">
        <v>28</v>
      </c>
      <c r="I3065" s="2" t="s">
        <v>2451</v>
      </c>
      <c r="J3065" s="31">
        <v>43511</v>
      </c>
      <c r="K3065" s="31">
        <v>44347</v>
      </c>
      <c r="L3065" s="31">
        <v>44926</v>
      </c>
      <c r="M3065" s="2">
        <f t="shared" si="282"/>
        <v>580</v>
      </c>
      <c r="N3065" s="2">
        <f>IFERROR(VLOOKUP($G3065,'Breakdown Log'!$B$3:$E$940,2,FALSE),0)</f>
        <v>77</v>
      </c>
      <c r="O3065" s="2">
        <f>IFERROR(VLOOKUP($G3065,'Breakdown Log'!$B$3:$E$940,3,FALSE),0)</f>
        <v>2</v>
      </c>
      <c r="P3065" s="2">
        <f t="shared" si="283"/>
        <v>138</v>
      </c>
      <c r="Q3065" s="2">
        <f t="shared" si="284"/>
        <v>363</v>
      </c>
      <c r="R3065" s="38">
        <f t="shared" si="285"/>
        <v>1.6610958904109587</v>
      </c>
      <c r="S3065" s="76">
        <f t="shared" si="286"/>
        <v>2.82</v>
      </c>
      <c r="T3065" s="38">
        <f>2.82/365*N3065+'Breakdown Log'!$H$28*P3065</f>
        <v>0.59490410958904105</v>
      </c>
      <c r="U3065" s="78">
        <f>2.82/365*O3065+'Breakdown Log'!$H$28*Q3065</f>
        <v>1.5452054794520546E-2</v>
      </c>
    </row>
    <row r="3066" spans="2:21" ht="14.4" customHeight="1" x14ac:dyDescent="0.4">
      <c r="B3066" s="30">
        <f t="shared" si="287"/>
        <v>3065</v>
      </c>
      <c r="C3066" s="2" t="s">
        <v>518</v>
      </c>
      <c r="D3066" s="2" t="s">
        <v>519</v>
      </c>
      <c r="E3066" s="2">
        <v>1049</v>
      </c>
      <c r="F3066" s="2" t="s">
        <v>519</v>
      </c>
      <c r="G3066" s="2">
        <v>3448</v>
      </c>
      <c r="H3066" s="2">
        <v>29</v>
      </c>
      <c r="I3066" s="2" t="s">
        <v>2470</v>
      </c>
      <c r="J3066" s="31">
        <v>43511</v>
      </c>
      <c r="K3066" s="31">
        <v>44347</v>
      </c>
      <c r="L3066" s="31">
        <v>44926</v>
      </c>
      <c r="M3066" s="2">
        <f t="shared" si="282"/>
        <v>580</v>
      </c>
      <c r="N3066" s="2">
        <f>IFERROR(VLOOKUP($G3066,'Breakdown Log'!$B$3:$E$940,2,FALSE),0)</f>
        <v>348</v>
      </c>
      <c r="O3066" s="2">
        <f>IFERROR(VLOOKUP($G3066,'Breakdown Log'!$B$3:$E$940,3,FALSE),0)</f>
        <v>3</v>
      </c>
      <c r="P3066" s="2">
        <f t="shared" si="283"/>
        <v>-133</v>
      </c>
      <c r="Q3066" s="2">
        <f t="shared" si="284"/>
        <v>362</v>
      </c>
      <c r="R3066" s="38">
        <f t="shared" si="285"/>
        <v>1.6610958904109587</v>
      </c>
      <c r="S3066" s="76">
        <f t="shared" si="286"/>
        <v>2.82</v>
      </c>
      <c r="T3066" s="38">
        <f>2.82/365*N3066+'Breakdown Log'!$H$28*P3066</f>
        <v>2.6886575342465751</v>
      </c>
      <c r="U3066" s="78">
        <f>2.82/365*O3066+'Breakdown Log'!$H$28*Q3066</f>
        <v>2.317808219178082E-2</v>
      </c>
    </row>
    <row r="3067" spans="2:21" ht="14.4" customHeight="1" x14ac:dyDescent="0.4">
      <c r="B3067" s="30">
        <f t="shared" si="287"/>
        <v>3066</v>
      </c>
      <c r="C3067" s="2" t="s">
        <v>45</v>
      </c>
      <c r="D3067" s="2" t="s">
        <v>46</v>
      </c>
      <c r="E3067" s="2">
        <v>23</v>
      </c>
      <c r="F3067" s="2" t="s">
        <v>46</v>
      </c>
      <c r="G3067" s="2">
        <v>3449</v>
      </c>
      <c r="H3067" s="2">
        <v>41</v>
      </c>
      <c r="I3067" s="2" t="s">
        <v>2851</v>
      </c>
      <c r="J3067" s="31">
        <v>44225</v>
      </c>
      <c r="K3067" s="31">
        <v>44347</v>
      </c>
      <c r="L3067" s="31">
        <v>44926</v>
      </c>
      <c r="M3067" s="2">
        <f t="shared" si="282"/>
        <v>580</v>
      </c>
      <c r="N3067" s="2">
        <f>IFERROR(VLOOKUP($G3067,'Breakdown Log'!$B$3:$E$940,2,FALSE),0)</f>
        <v>0</v>
      </c>
      <c r="O3067" s="2">
        <f>IFERROR(VLOOKUP($G3067,'Breakdown Log'!$B$3:$E$940,3,FALSE),0)</f>
        <v>0</v>
      </c>
      <c r="P3067" s="2">
        <f t="shared" si="283"/>
        <v>215</v>
      </c>
      <c r="Q3067" s="2">
        <f t="shared" si="284"/>
        <v>365</v>
      </c>
      <c r="R3067" s="38">
        <f t="shared" si="285"/>
        <v>1.6610958904109587</v>
      </c>
      <c r="S3067" s="76">
        <f t="shared" si="286"/>
        <v>2.82</v>
      </c>
      <c r="T3067" s="38">
        <f>2.82/365*N3067+'Breakdown Log'!$H$28*P3067</f>
        <v>0</v>
      </c>
      <c r="U3067" s="78">
        <f>2.82/365*O3067+'Breakdown Log'!$H$28*Q3067</f>
        <v>0</v>
      </c>
    </row>
    <row r="3068" spans="2:21" ht="14.4" customHeight="1" x14ac:dyDescent="0.4">
      <c r="B3068" s="30">
        <f t="shared" si="287"/>
        <v>3067</v>
      </c>
      <c r="C3068" s="2" t="s">
        <v>45</v>
      </c>
      <c r="D3068" s="2" t="s">
        <v>46</v>
      </c>
      <c r="E3068" s="2">
        <v>23</v>
      </c>
      <c r="F3068" s="2" t="s">
        <v>46</v>
      </c>
      <c r="G3068" s="2">
        <v>3450</v>
      </c>
      <c r="H3068" s="2">
        <v>42</v>
      </c>
      <c r="I3068" s="2" t="s">
        <v>2441</v>
      </c>
      <c r="J3068" s="31">
        <v>44225</v>
      </c>
      <c r="K3068" s="31">
        <v>44347</v>
      </c>
      <c r="L3068" s="31">
        <v>44926</v>
      </c>
      <c r="M3068" s="2">
        <f t="shared" si="282"/>
        <v>580</v>
      </c>
      <c r="N3068" s="2">
        <f>IFERROR(VLOOKUP($G3068,'Breakdown Log'!$B$3:$E$940,2,FALSE),0)</f>
        <v>0</v>
      </c>
      <c r="O3068" s="2">
        <f>IFERROR(VLOOKUP($G3068,'Breakdown Log'!$B$3:$E$940,3,FALSE),0)</f>
        <v>0</v>
      </c>
      <c r="P3068" s="2">
        <f t="shared" si="283"/>
        <v>215</v>
      </c>
      <c r="Q3068" s="2">
        <f t="shared" si="284"/>
        <v>365</v>
      </c>
      <c r="R3068" s="38">
        <f t="shared" si="285"/>
        <v>1.6610958904109587</v>
      </c>
      <c r="S3068" s="76">
        <f t="shared" si="286"/>
        <v>2.82</v>
      </c>
      <c r="T3068" s="38">
        <f>2.82/365*N3068+'Breakdown Log'!$H$28*P3068</f>
        <v>0</v>
      </c>
      <c r="U3068" s="78">
        <f>2.82/365*O3068+'Breakdown Log'!$H$28*Q3068</f>
        <v>0</v>
      </c>
    </row>
    <row r="3069" spans="2:21" ht="14.4" customHeight="1" x14ac:dyDescent="0.4">
      <c r="B3069" s="30">
        <f t="shared" si="287"/>
        <v>3068</v>
      </c>
      <c r="C3069" s="2" t="s">
        <v>45</v>
      </c>
      <c r="D3069" s="2" t="s">
        <v>46</v>
      </c>
      <c r="E3069" s="2">
        <v>23</v>
      </c>
      <c r="F3069" s="2" t="s">
        <v>46</v>
      </c>
      <c r="G3069" s="2">
        <v>3451</v>
      </c>
      <c r="H3069" s="2">
        <v>43</v>
      </c>
      <c r="I3069" s="2" t="s">
        <v>1955</v>
      </c>
      <c r="J3069" s="31">
        <v>44225</v>
      </c>
      <c r="K3069" s="31">
        <v>44347</v>
      </c>
      <c r="L3069" s="31">
        <v>44926</v>
      </c>
      <c r="M3069" s="2">
        <f t="shared" si="282"/>
        <v>580</v>
      </c>
      <c r="N3069" s="2">
        <f>IFERROR(VLOOKUP($G3069,'Breakdown Log'!$B$3:$E$940,2,FALSE),0)</f>
        <v>0</v>
      </c>
      <c r="O3069" s="2">
        <f>IFERROR(VLOOKUP($G3069,'Breakdown Log'!$B$3:$E$940,3,FALSE),0)</f>
        <v>0</v>
      </c>
      <c r="P3069" s="2">
        <f t="shared" si="283"/>
        <v>215</v>
      </c>
      <c r="Q3069" s="2">
        <f t="shared" si="284"/>
        <v>365</v>
      </c>
      <c r="R3069" s="38">
        <f t="shared" si="285"/>
        <v>1.6610958904109587</v>
      </c>
      <c r="S3069" s="76">
        <f t="shared" si="286"/>
        <v>2.82</v>
      </c>
      <c r="T3069" s="38">
        <f>2.82/365*N3069+'Breakdown Log'!$H$28*P3069</f>
        <v>0</v>
      </c>
      <c r="U3069" s="78">
        <f>2.82/365*O3069+'Breakdown Log'!$H$28*Q3069</f>
        <v>0</v>
      </c>
    </row>
    <row r="3070" spans="2:21" ht="14.4" customHeight="1" x14ac:dyDescent="0.4">
      <c r="B3070" s="30">
        <f t="shared" si="287"/>
        <v>3069</v>
      </c>
      <c r="C3070" s="2" t="s">
        <v>45</v>
      </c>
      <c r="D3070" s="2" t="s">
        <v>84</v>
      </c>
      <c r="E3070" s="2">
        <v>12</v>
      </c>
      <c r="F3070" s="2" t="s">
        <v>84</v>
      </c>
      <c r="G3070" s="2">
        <v>3452</v>
      </c>
      <c r="H3070" s="2">
        <v>76</v>
      </c>
      <c r="I3070" s="2" t="s">
        <v>2830</v>
      </c>
      <c r="J3070" s="31">
        <v>44221</v>
      </c>
      <c r="K3070" s="31">
        <v>44347</v>
      </c>
      <c r="L3070" s="31">
        <v>44926</v>
      </c>
      <c r="M3070" s="2">
        <f t="shared" si="282"/>
        <v>580</v>
      </c>
      <c r="N3070" s="2">
        <f>IFERROR(VLOOKUP($G3070,'Breakdown Log'!$B$3:$E$940,2,FALSE),0)</f>
        <v>0</v>
      </c>
      <c r="O3070" s="2">
        <f>IFERROR(VLOOKUP($G3070,'Breakdown Log'!$B$3:$E$940,3,FALSE),0)</f>
        <v>0</v>
      </c>
      <c r="P3070" s="2">
        <f t="shared" si="283"/>
        <v>215</v>
      </c>
      <c r="Q3070" s="2">
        <f t="shared" si="284"/>
        <v>365</v>
      </c>
      <c r="R3070" s="38">
        <f t="shared" si="285"/>
        <v>1.6610958904109587</v>
      </c>
      <c r="S3070" s="76">
        <f t="shared" si="286"/>
        <v>2.82</v>
      </c>
      <c r="T3070" s="38">
        <f>2.82/365*N3070+'Breakdown Log'!$H$28*P3070</f>
        <v>0</v>
      </c>
      <c r="U3070" s="78">
        <f>2.82/365*O3070+'Breakdown Log'!$H$28*Q3070</f>
        <v>0</v>
      </c>
    </row>
    <row r="3071" spans="2:21" ht="14.4" customHeight="1" x14ac:dyDescent="0.4">
      <c r="B3071" s="30">
        <f t="shared" si="287"/>
        <v>3070</v>
      </c>
      <c r="C3071" s="2" t="s">
        <v>518</v>
      </c>
      <c r="D3071" s="2" t="s">
        <v>2410</v>
      </c>
      <c r="E3071" s="2">
        <v>1180</v>
      </c>
      <c r="F3071" s="2" t="s">
        <v>2442</v>
      </c>
      <c r="G3071" s="2">
        <v>3473</v>
      </c>
      <c r="H3071" s="2">
        <v>21</v>
      </c>
      <c r="I3071" s="2" t="s">
        <v>2962</v>
      </c>
      <c r="J3071" s="31">
        <v>43853</v>
      </c>
      <c r="K3071" s="31">
        <v>44347</v>
      </c>
      <c r="L3071" s="31">
        <v>44926</v>
      </c>
      <c r="M3071" s="2">
        <f t="shared" si="282"/>
        <v>580</v>
      </c>
      <c r="N3071" s="2">
        <f>IFERROR(VLOOKUP($G3071,'Breakdown Log'!$B$3:$E$940,2,FALSE),0)</f>
        <v>0</v>
      </c>
      <c r="O3071" s="2">
        <f>IFERROR(VLOOKUP($G3071,'Breakdown Log'!$B$3:$E$940,3,FALSE),0)</f>
        <v>8</v>
      </c>
      <c r="P3071" s="2">
        <f t="shared" si="283"/>
        <v>215</v>
      </c>
      <c r="Q3071" s="2">
        <f t="shared" si="284"/>
        <v>357</v>
      </c>
      <c r="R3071" s="38">
        <f t="shared" si="285"/>
        <v>1.6610958904109587</v>
      </c>
      <c r="S3071" s="76">
        <f t="shared" si="286"/>
        <v>2.82</v>
      </c>
      <c r="T3071" s="38">
        <f>2.82/365*N3071+'Breakdown Log'!$H$28*P3071</f>
        <v>0</v>
      </c>
      <c r="U3071" s="78">
        <f>2.82/365*O3071+'Breakdown Log'!$H$28*Q3071</f>
        <v>6.1808219178082185E-2</v>
      </c>
    </row>
    <row r="3072" spans="2:21" ht="14.4" customHeight="1" x14ac:dyDescent="0.4">
      <c r="B3072" s="30">
        <f t="shared" si="287"/>
        <v>3071</v>
      </c>
      <c r="C3072" s="2" t="s">
        <v>518</v>
      </c>
      <c r="D3072" s="2" t="s">
        <v>2410</v>
      </c>
      <c r="E3072" s="2">
        <v>1180</v>
      </c>
      <c r="F3072" s="2" t="s">
        <v>2442</v>
      </c>
      <c r="G3072" s="2">
        <v>3474</v>
      </c>
      <c r="H3072" s="2">
        <v>22</v>
      </c>
      <c r="I3072" s="2" t="s">
        <v>2963</v>
      </c>
      <c r="J3072" s="31">
        <v>43853</v>
      </c>
      <c r="K3072" s="31">
        <v>44347</v>
      </c>
      <c r="L3072" s="31">
        <v>44926</v>
      </c>
      <c r="M3072" s="2">
        <f t="shared" si="282"/>
        <v>580</v>
      </c>
      <c r="N3072" s="2">
        <f>IFERROR(VLOOKUP($G3072,'Breakdown Log'!$B$3:$E$940,2,FALSE),0)</f>
        <v>67</v>
      </c>
      <c r="O3072" s="2">
        <f>IFERROR(VLOOKUP($G3072,'Breakdown Log'!$B$3:$E$940,3,FALSE),0)</f>
        <v>4</v>
      </c>
      <c r="P3072" s="2">
        <f t="shared" si="283"/>
        <v>148</v>
      </c>
      <c r="Q3072" s="2">
        <f t="shared" si="284"/>
        <v>361</v>
      </c>
      <c r="R3072" s="38">
        <f t="shared" si="285"/>
        <v>1.6610958904109587</v>
      </c>
      <c r="S3072" s="76">
        <f t="shared" si="286"/>
        <v>2.82</v>
      </c>
      <c r="T3072" s="38">
        <f>2.82/365*N3072+'Breakdown Log'!$H$28*P3072</f>
        <v>0.51764383561643834</v>
      </c>
      <c r="U3072" s="78">
        <f>2.82/365*O3072+'Breakdown Log'!$H$28*Q3072</f>
        <v>3.0904109589041093E-2</v>
      </c>
    </row>
    <row r="3073" spans="2:21" ht="14.4" customHeight="1" x14ac:dyDescent="0.4">
      <c r="B3073" s="30">
        <f t="shared" si="287"/>
        <v>3072</v>
      </c>
      <c r="C3073" s="2" t="s">
        <v>518</v>
      </c>
      <c r="D3073" s="2" t="s">
        <v>2410</v>
      </c>
      <c r="E3073" s="2">
        <v>1180</v>
      </c>
      <c r="F3073" s="2" t="s">
        <v>2442</v>
      </c>
      <c r="G3073" s="2">
        <v>3475</v>
      </c>
      <c r="H3073" s="2">
        <v>23</v>
      </c>
      <c r="I3073" s="2" t="s">
        <v>2964</v>
      </c>
      <c r="J3073" s="31">
        <v>43855</v>
      </c>
      <c r="K3073" s="31">
        <v>44347</v>
      </c>
      <c r="L3073" s="31">
        <v>44926</v>
      </c>
      <c r="M3073" s="2">
        <f t="shared" si="282"/>
        <v>580</v>
      </c>
      <c r="N3073" s="2">
        <f>IFERROR(VLOOKUP($G3073,'Breakdown Log'!$B$3:$E$940,2,FALSE),0)</f>
        <v>0</v>
      </c>
      <c r="O3073" s="2">
        <f>IFERROR(VLOOKUP($G3073,'Breakdown Log'!$B$3:$E$940,3,FALSE),0)</f>
        <v>3</v>
      </c>
      <c r="P3073" s="2">
        <f t="shared" si="283"/>
        <v>215</v>
      </c>
      <c r="Q3073" s="2">
        <f t="shared" si="284"/>
        <v>362</v>
      </c>
      <c r="R3073" s="38">
        <f t="shared" si="285"/>
        <v>1.6610958904109587</v>
      </c>
      <c r="S3073" s="76">
        <f t="shared" si="286"/>
        <v>2.82</v>
      </c>
      <c r="T3073" s="38">
        <f>2.82/365*N3073+'Breakdown Log'!$H$28*P3073</f>
        <v>0</v>
      </c>
      <c r="U3073" s="78">
        <f>2.82/365*O3073+'Breakdown Log'!$H$28*Q3073</f>
        <v>2.317808219178082E-2</v>
      </c>
    </row>
    <row r="3074" spans="2:21" ht="14.4" customHeight="1" x14ac:dyDescent="0.4">
      <c r="B3074" s="30">
        <f t="shared" si="287"/>
        <v>3073</v>
      </c>
      <c r="C3074" s="2" t="s">
        <v>518</v>
      </c>
      <c r="D3074" s="2" t="s">
        <v>2410</v>
      </c>
      <c r="E3074" s="2">
        <v>1180</v>
      </c>
      <c r="F3074" s="2" t="s">
        <v>2442</v>
      </c>
      <c r="G3074" s="2">
        <v>3476</v>
      </c>
      <c r="H3074" s="2">
        <v>24</v>
      </c>
      <c r="I3074" s="2" t="s">
        <v>2965</v>
      </c>
      <c r="J3074" s="31">
        <v>43867</v>
      </c>
      <c r="K3074" s="31">
        <v>44347</v>
      </c>
      <c r="L3074" s="31">
        <v>44926</v>
      </c>
      <c r="M3074" s="2">
        <f t="shared" ref="M3074:M3137" si="288">IFERROR(L3074-K3074+1,0)</f>
        <v>580</v>
      </c>
      <c r="N3074" s="2">
        <f>IFERROR(VLOOKUP($G3074,'Breakdown Log'!$B$3:$E$940,2,FALSE),0)</f>
        <v>0</v>
      </c>
      <c r="O3074" s="2">
        <f>IFERROR(VLOOKUP($G3074,'Breakdown Log'!$B$3:$E$940,3,FALSE),0)</f>
        <v>2</v>
      </c>
      <c r="P3074" s="2">
        <f t="shared" si="283"/>
        <v>215</v>
      </c>
      <c r="Q3074" s="2">
        <f t="shared" si="284"/>
        <v>363</v>
      </c>
      <c r="R3074" s="38">
        <f t="shared" si="285"/>
        <v>1.6610958904109587</v>
      </c>
      <c r="S3074" s="76">
        <f t="shared" si="286"/>
        <v>2.82</v>
      </c>
      <c r="T3074" s="38">
        <f>2.82/365*N3074+'Breakdown Log'!$H$28*P3074</f>
        <v>0</v>
      </c>
      <c r="U3074" s="78">
        <f>2.82/365*O3074+'Breakdown Log'!$H$28*Q3074</f>
        <v>1.5452054794520546E-2</v>
      </c>
    </row>
    <row r="3075" spans="2:21" ht="14.4" customHeight="1" x14ac:dyDescent="0.4">
      <c r="B3075" s="30">
        <f t="shared" si="287"/>
        <v>3074</v>
      </c>
      <c r="C3075" s="2" t="s">
        <v>518</v>
      </c>
      <c r="D3075" s="2" t="s">
        <v>2410</v>
      </c>
      <c r="E3075" s="2">
        <v>1180</v>
      </c>
      <c r="F3075" s="2" t="s">
        <v>2442</v>
      </c>
      <c r="G3075" s="2">
        <v>3477</v>
      </c>
      <c r="H3075" s="2">
        <v>25</v>
      </c>
      <c r="I3075" s="2" t="s">
        <v>188</v>
      </c>
      <c r="J3075" s="31">
        <v>43855</v>
      </c>
      <c r="K3075" s="31">
        <v>44347</v>
      </c>
      <c r="L3075" s="31">
        <v>44926</v>
      </c>
      <c r="M3075" s="2">
        <f t="shared" si="288"/>
        <v>580</v>
      </c>
      <c r="N3075" s="2">
        <f>IFERROR(VLOOKUP($G3075,'Breakdown Log'!$B$3:$E$940,2,FALSE),0)</f>
        <v>45</v>
      </c>
      <c r="O3075" s="2">
        <f>IFERROR(VLOOKUP($G3075,'Breakdown Log'!$B$3:$E$940,3,FALSE),0)</f>
        <v>1</v>
      </c>
      <c r="P3075" s="2">
        <f t="shared" ref="P3075:P3138" si="289">DATE(2021,12,31)-DATE(2021,5,31)+1-N3075</f>
        <v>170</v>
      </c>
      <c r="Q3075" s="2">
        <f t="shared" ref="Q3075:Q3138" si="290">365-O3075</f>
        <v>364</v>
      </c>
      <c r="R3075" s="38">
        <f t="shared" ref="R3075:R3138" si="291">2.82/365*215</f>
        <v>1.6610958904109587</v>
      </c>
      <c r="S3075" s="76">
        <f t="shared" ref="S3075:S3138" si="292">2.82/365*365</f>
        <v>2.82</v>
      </c>
      <c r="T3075" s="38">
        <f>2.82/365*N3075+'Breakdown Log'!$H$28*P3075</f>
        <v>0.34767123287671231</v>
      </c>
      <c r="U3075" s="78">
        <f>2.82/365*O3075+'Breakdown Log'!$H$28*Q3075</f>
        <v>7.7260273972602732E-3</v>
      </c>
    </row>
    <row r="3076" spans="2:21" ht="14.4" customHeight="1" x14ac:dyDescent="0.4">
      <c r="B3076" s="30">
        <f t="shared" ref="B3076:B3139" si="293">B3075+1</f>
        <v>3075</v>
      </c>
      <c r="C3076" s="2" t="s">
        <v>518</v>
      </c>
      <c r="D3076" s="2" t="s">
        <v>2827</v>
      </c>
      <c r="E3076" s="2">
        <v>1187</v>
      </c>
      <c r="F3076" s="2" t="s">
        <v>2828</v>
      </c>
      <c r="G3076" s="2">
        <v>3479</v>
      </c>
      <c r="H3076" s="2">
        <v>1</v>
      </c>
      <c r="I3076" s="2" t="s">
        <v>2928</v>
      </c>
      <c r="J3076" s="31">
        <v>43889</v>
      </c>
      <c r="K3076" s="31">
        <v>44347</v>
      </c>
      <c r="L3076" s="31">
        <v>44926</v>
      </c>
      <c r="M3076" s="2">
        <f t="shared" si="288"/>
        <v>580</v>
      </c>
      <c r="N3076" s="2">
        <f>IFERROR(VLOOKUP($G3076,'Breakdown Log'!$B$3:$E$940,2,FALSE),0)</f>
        <v>236</v>
      </c>
      <c r="O3076" s="2">
        <f>IFERROR(VLOOKUP($G3076,'Breakdown Log'!$B$3:$E$940,3,FALSE),0)</f>
        <v>0</v>
      </c>
      <c r="P3076" s="2">
        <f t="shared" si="289"/>
        <v>-21</v>
      </c>
      <c r="Q3076" s="2">
        <f t="shared" si="290"/>
        <v>365</v>
      </c>
      <c r="R3076" s="38">
        <f t="shared" si="291"/>
        <v>1.6610958904109587</v>
      </c>
      <c r="S3076" s="76">
        <f t="shared" si="292"/>
        <v>2.82</v>
      </c>
      <c r="T3076" s="38">
        <f>2.82/365*N3076+'Breakdown Log'!$H$28*P3076</f>
        <v>1.8233424657534245</v>
      </c>
      <c r="U3076" s="78">
        <f>2.82/365*O3076+'Breakdown Log'!$H$28*Q3076</f>
        <v>0</v>
      </c>
    </row>
    <row r="3077" spans="2:21" ht="14.4" customHeight="1" x14ac:dyDescent="0.4">
      <c r="B3077" s="30">
        <f t="shared" si="293"/>
        <v>3076</v>
      </c>
      <c r="C3077" s="2" t="s">
        <v>2599</v>
      </c>
      <c r="D3077" s="2" t="s">
        <v>1500</v>
      </c>
      <c r="E3077" s="2">
        <v>1138</v>
      </c>
      <c r="F3077" s="2" t="s">
        <v>2127</v>
      </c>
      <c r="G3077" s="2">
        <v>3480</v>
      </c>
      <c r="H3077" s="2">
        <v>10</v>
      </c>
      <c r="I3077" s="2" t="s">
        <v>1050</v>
      </c>
      <c r="J3077" s="31">
        <v>43850</v>
      </c>
      <c r="K3077" s="31">
        <v>44347</v>
      </c>
      <c r="L3077" s="31">
        <v>44926</v>
      </c>
      <c r="M3077" s="2">
        <f t="shared" si="288"/>
        <v>580</v>
      </c>
      <c r="N3077" s="2">
        <f>IFERROR(VLOOKUP($G3077,'Breakdown Log'!$B$3:$E$940,2,FALSE),0)</f>
        <v>0</v>
      </c>
      <c r="O3077" s="2">
        <f>IFERROR(VLOOKUP($G3077,'Breakdown Log'!$B$3:$E$940,3,FALSE),0)</f>
        <v>0</v>
      </c>
      <c r="P3077" s="2">
        <f t="shared" si="289"/>
        <v>215</v>
      </c>
      <c r="Q3077" s="2">
        <f t="shared" si="290"/>
        <v>365</v>
      </c>
      <c r="R3077" s="38">
        <f t="shared" si="291"/>
        <v>1.6610958904109587</v>
      </c>
      <c r="S3077" s="76">
        <f t="shared" si="292"/>
        <v>2.82</v>
      </c>
      <c r="T3077" s="38">
        <f>2.82/365*N3077+'Breakdown Log'!$H$28*P3077</f>
        <v>0</v>
      </c>
      <c r="U3077" s="78">
        <f>2.82/365*O3077+'Breakdown Log'!$H$28*Q3077</f>
        <v>0</v>
      </c>
    </row>
    <row r="3078" spans="2:21" ht="14.4" customHeight="1" x14ac:dyDescent="0.4">
      <c r="B3078" s="30">
        <f t="shared" si="293"/>
        <v>3077</v>
      </c>
      <c r="C3078" s="2" t="s">
        <v>2852</v>
      </c>
      <c r="D3078" s="2" t="s">
        <v>2945</v>
      </c>
      <c r="E3078" s="2">
        <v>1186</v>
      </c>
      <c r="F3078" s="2" t="s">
        <v>2966</v>
      </c>
      <c r="G3078" s="2">
        <v>3481</v>
      </c>
      <c r="H3078" s="2">
        <v>1</v>
      </c>
      <c r="I3078" s="2" t="s">
        <v>2967</v>
      </c>
      <c r="J3078" s="31">
        <v>43853</v>
      </c>
      <c r="K3078" s="31">
        <v>44347</v>
      </c>
      <c r="L3078" s="31">
        <v>44926</v>
      </c>
      <c r="M3078" s="2">
        <f t="shared" si="288"/>
        <v>580</v>
      </c>
      <c r="N3078" s="2">
        <f>IFERROR(VLOOKUP($G3078,'Breakdown Log'!$B$3:$E$940,2,FALSE),0)</f>
        <v>0</v>
      </c>
      <c r="O3078" s="2">
        <f>IFERROR(VLOOKUP($G3078,'Breakdown Log'!$B$3:$E$940,3,FALSE),0)</f>
        <v>29</v>
      </c>
      <c r="P3078" s="2">
        <f t="shared" si="289"/>
        <v>215</v>
      </c>
      <c r="Q3078" s="2">
        <f t="shared" si="290"/>
        <v>336</v>
      </c>
      <c r="R3078" s="38">
        <f t="shared" si="291"/>
        <v>1.6610958904109587</v>
      </c>
      <c r="S3078" s="76">
        <f t="shared" si="292"/>
        <v>2.82</v>
      </c>
      <c r="T3078" s="38">
        <f>2.82/365*N3078+'Breakdown Log'!$H$28*P3078</f>
        <v>0</v>
      </c>
      <c r="U3078" s="78">
        <f>2.82/365*O3078+'Breakdown Log'!$H$28*Q3078</f>
        <v>0.22405479452054791</v>
      </c>
    </row>
    <row r="3079" spans="2:21" ht="14.4" customHeight="1" x14ac:dyDescent="0.4">
      <c r="B3079" s="30">
        <f t="shared" si="293"/>
        <v>3078</v>
      </c>
      <c r="C3079" s="2" t="s">
        <v>2852</v>
      </c>
      <c r="D3079" s="2" t="s">
        <v>2945</v>
      </c>
      <c r="E3079" s="2">
        <v>1185</v>
      </c>
      <c r="F3079" s="2" t="s">
        <v>2946</v>
      </c>
      <c r="G3079" s="2">
        <v>3482</v>
      </c>
      <c r="H3079" s="2">
        <v>1</v>
      </c>
      <c r="I3079" s="2" t="s">
        <v>2947</v>
      </c>
      <c r="J3079" s="31">
        <v>43881</v>
      </c>
      <c r="K3079" s="31">
        <v>44347</v>
      </c>
      <c r="L3079" s="31">
        <v>44926</v>
      </c>
      <c r="M3079" s="2">
        <f t="shared" si="288"/>
        <v>580</v>
      </c>
      <c r="N3079" s="2">
        <f>IFERROR(VLOOKUP($G3079,'Breakdown Log'!$B$3:$E$940,2,FALSE),0)</f>
        <v>0</v>
      </c>
      <c r="O3079" s="2">
        <f>IFERROR(VLOOKUP($G3079,'Breakdown Log'!$B$3:$E$940,3,FALSE),0)</f>
        <v>0</v>
      </c>
      <c r="P3079" s="2">
        <f t="shared" si="289"/>
        <v>215</v>
      </c>
      <c r="Q3079" s="2">
        <f t="shared" si="290"/>
        <v>365</v>
      </c>
      <c r="R3079" s="38">
        <f t="shared" si="291"/>
        <v>1.6610958904109587</v>
      </c>
      <c r="S3079" s="76">
        <f t="shared" si="292"/>
        <v>2.82</v>
      </c>
      <c r="T3079" s="38">
        <f>2.82/365*N3079+'Breakdown Log'!$H$28*P3079</f>
        <v>0</v>
      </c>
      <c r="U3079" s="78">
        <f>2.82/365*O3079+'Breakdown Log'!$H$28*Q3079</f>
        <v>0</v>
      </c>
    </row>
    <row r="3080" spans="2:21" ht="14.4" customHeight="1" x14ac:dyDescent="0.4">
      <c r="B3080" s="30">
        <f t="shared" si="293"/>
        <v>3079</v>
      </c>
      <c r="C3080" s="2" t="s">
        <v>518</v>
      </c>
      <c r="D3080" s="2" t="s">
        <v>2827</v>
      </c>
      <c r="E3080" s="2">
        <v>1187</v>
      </c>
      <c r="F3080" s="2" t="s">
        <v>2828</v>
      </c>
      <c r="G3080" s="2">
        <v>3483</v>
      </c>
      <c r="H3080" s="2">
        <v>2</v>
      </c>
      <c r="I3080" s="2" t="s">
        <v>2929</v>
      </c>
      <c r="J3080" s="31">
        <v>43889</v>
      </c>
      <c r="K3080" s="31">
        <v>44347</v>
      </c>
      <c r="L3080" s="31">
        <v>44926</v>
      </c>
      <c r="M3080" s="2">
        <f t="shared" si="288"/>
        <v>580</v>
      </c>
      <c r="N3080" s="2">
        <f>IFERROR(VLOOKUP($G3080,'Breakdown Log'!$B$3:$E$940,2,FALSE),0)</f>
        <v>0</v>
      </c>
      <c r="O3080" s="2">
        <f>IFERROR(VLOOKUP($G3080,'Breakdown Log'!$B$3:$E$940,3,FALSE),0)</f>
        <v>0</v>
      </c>
      <c r="P3080" s="2">
        <f t="shared" si="289"/>
        <v>215</v>
      </c>
      <c r="Q3080" s="2">
        <f t="shared" si="290"/>
        <v>365</v>
      </c>
      <c r="R3080" s="38">
        <f t="shared" si="291"/>
        <v>1.6610958904109587</v>
      </c>
      <c r="S3080" s="76">
        <f t="shared" si="292"/>
        <v>2.82</v>
      </c>
      <c r="T3080" s="38">
        <f>2.82/365*N3080+'Breakdown Log'!$H$28*P3080</f>
        <v>0</v>
      </c>
      <c r="U3080" s="78">
        <f>2.82/365*O3080+'Breakdown Log'!$H$28*Q3080</f>
        <v>0</v>
      </c>
    </row>
    <row r="3081" spans="2:21" ht="14.4" customHeight="1" x14ac:dyDescent="0.4">
      <c r="B3081" s="30">
        <f t="shared" si="293"/>
        <v>3080</v>
      </c>
      <c r="C3081" s="2" t="s">
        <v>518</v>
      </c>
      <c r="D3081" s="2" t="s">
        <v>2827</v>
      </c>
      <c r="E3081" s="2">
        <v>1187</v>
      </c>
      <c r="F3081" s="2" t="s">
        <v>2828</v>
      </c>
      <c r="G3081" s="2">
        <v>3484</v>
      </c>
      <c r="H3081" s="2">
        <v>3</v>
      </c>
      <c r="I3081" s="2" t="s">
        <v>2903</v>
      </c>
      <c r="J3081" s="31">
        <v>43998</v>
      </c>
      <c r="K3081" s="31">
        <v>44347</v>
      </c>
      <c r="L3081" s="31">
        <v>44926</v>
      </c>
      <c r="M3081" s="2">
        <f t="shared" si="288"/>
        <v>580</v>
      </c>
      <c r="N3081" s="2">
        <f>IFERROR(VLOOKUP($G3081,'Breakdown Log'!$B$3:$E$940,2,FALSE),0)</f>
        <v>0</v>
      </c>
      <c r="O3081" s="2">
        <f>IFERROR(VLOOKUP($G3081,'Breakdown Log'!$B$3:$E$940,3,FALSE),0)</f>
        <v>1</v>
      </c>
      <c r="P3081" s="2">
        <f t="shared" si="289"/>
        <v>215</v>
      </c>
      <c r="Q3081" s="2">
        <f t="shared" si="290"/>
        <v>364</v>
      </c>
      <c r="R3081" s="38">
        <f t="shared" si="291"/>
        <v>1.6610958904109587</v>
      </c>
      <c r="S3081" s="76">
        <f t="shared" si="292"/>
        <v>2.82</v>
      </c>
      <c r="T3081" s="38">
        <f>2.82/365*N3081+'Breakdown Log'!$H$28*P3081</f>
        <v>0</v>
      </c>
      <c r="U3081" s="78">
        <f>2.82/365*O3081+'Breakdown Log'!$H$28*Q3081</f>
        <v>7.7260273972602732E-3</v>
      </c>
    </row>
    <row r="3082" spans="2:21" ht="14.4" customHeight="1" x14ac:dyDescent="0.4">
      <c r="B3082" s="30">
        <f t="shared" si="293"/>
        <v>3081</v>
      </c>
      <c r="C3082" s="2" t="s">
        <v>518</v>
      </c>
      <c r="D3082" s="2" t="s">
        <v>2827</v>
      </c>
      <c r="E3082" s="2">
        <v>1187</v>
      </c>
      <c r="F3082" s="2" t="s">
        <v>2828</v>
      </c>
      <c r="G3082" s="2">
        <v>3485</v>
      </c>
      <c r="H3082" s="2">
        <v>4</v>
      </c>
      <c r="I3082" s="2" t="s">
        <v>2904</v>
      </c>
      <c r="J3082" s="31">
        <v>43998</v>
      </c>
      <c r="K3082" s="31">
        <v>44347</v>
      </c>
      <c r="L3082" s="31">
        <v>44926</v>
      </c>
      <c r="M3082" s="2">
        <f t="shared" si="288"/>
        <v>580</v>
      </c>
      <c r="N3082" s="2">
        <f>IFERROR(VLOOKUP($G3082,'Breakdown Log'!$B$3:$E$940,2,FALSE),0)</f>
        <v>0</v>
      </c>
      <c r="O3082" s="2">
        <f>IFERROR(VLOOKUP($G3082,'Breakdown Log'!$B$3:$E$940,3,FALSE),0)</f>
        <v>3</v>
      </c>
      <c r="P3082" s="2">
        <f t="shared" si="289"/>
        <v>215</v>
      </c>
      <c r="Q3082" s="2">
        <f t="shared" si="290"/>
        <v>362</v>
      </c>
      <c r="R3082" s="38">
        <f t="shared" si="291"/>
        <v>1.6610958904109587</v>
      </c>
      <c r="S3082" s="76">
        <f t="shared" si="292"/>
        <v>2.82</v>
      </c>
      <c r="T3082" s="38">
        <f>2.82/365*N3082+'Breakdown Log'!$H$28*P3082</f>
        <v>0</v>
      </c>
      <c r="U3082" s="78">
        <f>2.82/365*O3082+'Breakdown Log'!$H$28*Q3082</f>
        <v>2.317808219178082E-2</v>
      </c>
    </row>
    <row r="3083" spans="2:21" ht="14.4" customHeight="1" x14ac:dyDescent="0.4">
      <c r="B3083" s="30">
        <f t="shared" si="293"/>
        <v>3082</v>
      </c>
      <c r="C3083" s="2" t="s">
        <v>518</v>
      </c>
      <c r="D3083" s="2" t="s">
        <v>2827</v>
      </c>
      <c r="E3083" s="2">
        <v>1187</v>
      </c>
      <c r="F3083" s="2" t="s">
        <v>2828</v>
      </c>
      <c r="G3083" s="2">
        <v>3486</v>
      </c>
      <c r="H3083" s="2">
        <v>5</v>
      </c>
      <c r="I3083" s="2" t="s">
        <v>2930</v>
      </c>
      <c r="J3083" s="31">
        <v>43889</v>
      </c>
      <c r="K3083" s="31">
        <v>44347</v>
      </c>
      <c r="L3083" s="31">
        <v>44926</v>
      </c>
      <c r="M3083" s="2">
        <f t="shared" si="288"/>
        <v>580</v>
      </c>
      <c r="N3083" s="2">
        <f>IFERROR(VLOOKUP($G3083,'Breakdown Log'!$B$3:$E$940,2,FALSE),0)</f>
        <v>0</v>
      </c>
      <c r="O3083" s="2">
        <f>IFERROR(VLOOKUP($G3083,'Breakdown Log'!$B$3:$E$940,3,FALSE),0)</f>
        <v>0</v>
      </c>
      <c r="P3083" s="2">
        <f t="shared" si="289"/>
        <v>215</v>
      </c>
      <c r="Q3083" s="2">
        <f t="shared" si="290"/>
        <v>365</v>
      </c>
      <c r="R3083" s="38">
        <f t="shared" si="291"/>
        <v>1.6610958904109587</v>
      </c>
      <c r="S3083" s="76">
        <f t="shared" si="292"/>
        <v>2.82</v>
      </c>
      <c r="T3083" s="38">
        <f>2.82/365*N3083+'Breakdown Log'!$H$28*P3083</f>
        <v>0</v>
      </c>
      <c r="U3083" s="78">
        <f>2.82/365*O3083+'Breakdown Log'!$H$28*Q3083</f>
        <v>0</v>
      </c>
    </row>
    <row r="3084" spans="2:21" ht="14.4" customHeight="1" x14ac:dyDescent="0.4">
      <c r="B3084" s="30">
        <f t="shared" si="293"/>
        <v>3083</v>
      </c>
      <c r="C3084" s="2" t="s">
        <v>518</v>
      </c>
      <c r="D3084" s="2" t="s">
        <v>2827</v>
      </c>
      <c r="E3084" s="2">
        <v>1187</v>
      </c>
      <c r="F3084" s="2" t="s">
        <v>2828</v>
      </c>
      <c r="G3084" s="2">
        <v>3487</v>
      </c>
      <c r="H3084" s="2">
        <v>6</v>
      </c>
      <c r="I3084" s="2" t="s">
        <v>2931</v>
      </c>
      <c r="J3084" s="31">
        <v>43889</v>
      </c>
      <c r="K3084" s="31">
        <v>44347</v>
      </c>
      <c r="L3084" s="31">
        <v>44926</v>
      </c>
      <c r="M3084" s="2">
        <f t="shared" si="288"/>
        <v>580</v>
      </c>
      <c r="N3084" s="2">
        <f>IFERROR(VLOOKUP($G3084,'Breakdown Log'!$B$3:$E$940,2,FALSE),0)</f>
        <v>118</v>
      </c>
      <c r="O3084" s="2">
        <f>IFERROR(VLOOKUP($G3084,'Breakdown Log'!$B$3:$E$940,3,FALSE),0)</f>
        <v>0</v>
      </c>
      <c r="P3084" s="2">
        <f t="shared" si="289"/>
        <v>97</v>
      </c>
      <c r="Q3084" s="2">
        <f t="shared" si="290"/>
        <v>365</v>
      </c>
      <c r="R3084" s="38">
        <f t="shared" si="291"/>
        <v>1.6610958904109587</v>
      </c>
      <c r="S3084" s="76">
        <f t="shared" si="292"/>
        <v>2.82</v>
      </c>
      <c r="T3084" s="38">
        <f>2.82/365*N3084+'Breakdown Log'!$H$28*P3084</f>
        <v>0.91167123287671226</v>
      </c>
      <c r="U3084" s="78">
        <f>2.82/365*O3084+'Breakdown Log'!$H$28*Q3084</f>
        <v>0</v>
      </c>
    </row>
    <row r="3085" spans="2:21" ht="14.4" customHeight="1" x14ac:dyDescent="0.4">
      <c r="B3085" s="30">
        <f t="shared" si="293"/>
        <v>3084</v>
      </c>
      <c r="C3085" s="2" t="s">
        <v>518</v>
      </c>
      <c r="D3085" s="2" t="s">
        <v>2827</v>
      </c>
      <c r="E3085" s="2">
        <v>1187</v>
      </c>
      <c r="F3085" s="2" t="s">
        <v>2828</v>
      </c>
      <c r="G3085" s="2">
        <v>3488</v>
      </c>
      <c r="H3085" s="2">
        <v>7</v>
      </c>
      <c r="I3085" s="2" t="s">
        <v>2932</v>
      </c>
      <c r="J3085" s="31">
        <v>43889</v>
      </c>
      <c r="K3085" s="31">
        <v>44347</v>
      </c>
      <c r="L3085" s="31">
        <v>44926</v>
      </c>
      <c r="M3085" s="2">
        <f t="shared" si="288"/>
        <v>580</v>
      </c>
      <c r="N3085" s="2">
        <f>IFERROR(VLOOKUP($G3085,'Breakdown Log'!$B$3:$E$940,2,FALSE),0)</f>
        <v>118</v>
      </c>
      <c r="O3085" s="2">
        <f>IFERROR(VLOOKUP($G3085,'Breakdown Log'!$B$3:$E$940,3,FALSE),0)</f>
        <v>0</v>
      </c>
      <c r="P3085" s="2">
        <f t="shared" si="289"/>
        <v>97</v>
      </c>
      <c r="Q3085" s="2">
        <f t="shared" si="290"/>
        <v>365</v>
      </c>
      <c r="R3085" s="38">
        <f t="shared" si="291"/>
        <v>1.6610958904109587</v>
      </c>
      <c r="S3085" s="76">
        <f t="shared" si="292"/>
        <v>2.82</v>
      </c>
      <c r="T3085" s="38">
        <f>2.82/365*N3085+'Breakdown Log'!$H$28*P3085</f>
        <v>0.91167123287671226</v>
      </c>
      <c r="U3085" s="78">
        <f>2.82/365*O3085+'Breakdown Log'!$H$28*Q3085</f>
        <v>0</v>
      </c>
    </row>
    <row r="3086" spans="2:21" ht="14.4" customHeight="1" x14ac:dyDescent="0.4">
      <c r="B3086" s="30">
        <f t="shared" si="293"/>
        <v>3085</v>
      </c>
      <c r="C3086" s="2" t="s">
        <v>518</v>
      </c>
      <c r="D3086" s="2" t="s">
        <v>2827</v>
      </c>
      <c r="E3086" s="2">
        <v>1187</v>
      </c>
      <c r="F3086" s="2" t="s">
        <v>2828</v>
      </c>
      <c r="G3086" s="2">
        <v>3489</v>
      </c>
      <c r="H3086" s="2">
        <v>8</v>
      </c>
      <c r="I3086" s="2" t="s">
        <v>2933</v>
      </c>
      <c r="J3086" s="31">
        <v>43889</v>
      </c>
      <c r="K3086" s="31">
        <v>44347</v>
      </c>
      <c r="L3086" s="31">
        <v>44926</v>
      </c>
      <c r="M3086" s="2">
        <f t="shared" si="288"/>
        <v>580</v>
      </c>
      <c r="N3086" s="2">
        <f>IFERROR(VLOOKUP($G3086,'Breakdown Log'!$B$3:$E$940,2,FALSE),0)</f>
        <v>0</v>
      </c>
      <c r="O3086" s="2">
        <f>IFERROR(VLOOKUP($G3086,'Breakdown Log'!$B$3:$E$940,3,FALSE),0)</f>
        <v>1</v>
      </c>
      <c r="P3086" s="2">
        <f t="shared" si="289"/>
        <v>215</v>
      </c>
      <c r="Q3086" s="2">
        <f t="shared" si="290"/>
        <v>364</v>
      </c>
      <c r="R3086" s="38">
        <f t="shared" si="291"/>
        <v>1.6610958904109587</v>
      </c>
      <c r="S3086" s="76">
        <f t="shared" si="292"/>
        <v>2.82</v>
      </c>
      <c r="T3086" s="38">
        <f>2.82/365*N3086+'Breakdown Log'!$H$28*P3086</f>
        <v>0</v>
      </c>
      <c r="U3086" s="78">
        <f>2.82/365*O3086+'Breakdown Log'!$H$28*Q3086</f>
        <v>7.7260273972602732E-3</v>
      </c>
    </row>
    <row r="3087" spans="2:21" ht="14.4" customHeight="1" x14ac:dyDescent="0.4">
      <c r="B3087" s="30">
        <f t="shared" si="293"/>
        <v>3086</v>
      </c>
      <c r="C3087" s="2" t="s">
        <v>518</v>
      </c>
      <c r="D3087" s="2" t="s">
        <v>2827</v>
      </c>
      <c r="E3087" s="2">
        <v>1187</v>
      </c>
      <c r="F3087" s="2" t="s">
        <v>2828</v>
      </c>
      <c r="G3087" s="2">
        <v>3490</v>
      </c>
      <c r="H3087" s="2">
        <v>9</v>
      </c>
      <c r="I3087" s="2" t="s">
        <v>2866</v>
      </c>
      <c r="J3087" s="31">
        <v>44228</v>
      </c>
      <c r="K3087" s="31">
        <v>44347</v>
      </c>
      <c r="L3087" s="31">
        <v>44926</v>
      </c>
      <c r="M3087" s="2">
        <f t="shared" si="288"/>
        <v>580</v>
      </c>
      <c r="N3087" s="2">
        <f>IFERROR(VLOOKUP($G3087,'Breakdown Log'!$B$3:$E$940,2,FALSE),0)</f>
        <v>0</v>
      </c>
      <c r="O3087" s="2">
        <f>IFERROR(VLOOKUP($G3087,'Breakdown Log'!$B$3:$E$940,3,FALSE),0)</f>
        <v>0</v>
      </c>
      <c r="P3087" s="2">
        <f t="shared" si="289"/>
        <v>215</v>
      </c>
      <c r="Q3087" s="2">
        <f t="shared" si="290"/>
        <v>365</v>
      </c>
      <c r="R3087" s="38">
        <f t="shared" si="291"/>
        <v>1.6610958904109587</v>
      </c>
      <c r="S3087" s="76">
        <f t="shared" si="292"/>
        <v>2.82</v>
      </c>
      <c r="T3087" s="38">
        <f>2.82/365*N3087+'Breakdown Log'!$H$28*P3087</f>
        <v>0</v>
      </c>
      <c r="U3087" s="78">
        <f>2.82/365*O3087+'Breakdown Log'!$H$28*Q3087</f>
        <v>0</v>
      </c>
    </row>
    <row r="3088" spans="2:21" ht="14.4" customHeight="1" x14ac:dyDescent="0.4">
      <c r="B3088" s="30">
        <f t="shared" si="293"/>
        <v>3087</v>
      </c>
      <c r="C3088" s="2" t="s">
        <v>518</v>
      </c>
      <c r="D3088" s="2" t="s">
        <v>2827</v>
      </c>
      <c r="E3088" s="2">
        <v>1187</v>
      </c>
      <c r="F3088" s="2" t="s">
        <v>2828</v>
      </c>
      <c r="G3088" s="2">
        <v>3491</v>
      </c>
      <c r="H3088" s="2">
        <v>10</v>
      </c>
      <c r="I3088" s="2" t="s">
        <v>2934</v>
      </c>
      <c r="J3088" s="31">
        <v>44075</v>
      </c>
      <c r="K3088" s="31">
        <v>44347</v>
      </c>
      <c r="L3088" s="31">
        <v>44926</v>
      </c>
      <c r="M3088" s="2">
        <f t="shared" si="288"/>
        <v>580</v>
      </c>
      <c r="N3088" s="2">
        <f>IFERROR(VLOOKUP($G3088,'Breakdown Log'!$B$3:$E$940,2,FALSE),0)</f>
        <v>118</v>
      </c>
      <c r="O3088" s="2">
        <f>IFERROR(VLOOKUP($G3088,'Breakdown Log'!$B$3:$E$940,3,FALSE),0)</f>
        <v>0</v>
      </c>
      <c r="P3088" s="2">
        <f t="shared" si="289"/>
        <v>97</v>
      </c>
      <c r="Q3088" s="2">
        <f t="shared" si="290"/>
        <v>365</v>
      </c>
      <c r="R3088" s="38">
        <f t="shared" si="291"/>
        <v>1.6610958904109587</v>
      </c>
      <c r="S3088" s="76">
        <f t="shared" si="292"/>
        <v>2.82</v>
      </c>
      <c r="T3088" s="38">
        <f>2.82/365*N3088+'Breakdown Log'!$H$28*P3088</f>
        <v>0.91167123287671226</v>
      </c>
      <c r="U3088" s="78">
        <f>2.82/365*O3088+'Breakdown Log'!$H$28*Q3088</f>
        <v>0</v>
      </c>
    </row>
    <row r="3089" spans="2:21" ht="14.4" customHeight="1" x14ac:dyDescent="0.4">
      <c r="B3089" s="30">
        <f t="shared" si="293"/>
        <v>3088</v>
      </c>
      <c r="C3089" s="2" t="s">
        <v>518</v>
      </c>
      <c r="D3089" s="2" t="s">
        <v>2827</v>
      </c>
      <c r="E3089" s="2">
        <v>1187</v>
      </c>
      <c r="F3089" s="2" t="s">
        <v>2828</v>
      </c>
      <c r="G3089" s="2">
        <v>3492</v>
      </c>
      <c r="H3089" s="2">
        <v>11</v>
      </c>
      <c r="I3089" s="2" t="s">
        <v>2935</v>
      </c>
      <c r="J3089" s="31">
        <v>43889</v>
      </c>
      <c r="K3089" s="31">
        <v>44347</v>
      </c>
      <c r="L3089" s="31">
        <v>44926</v>
      </c>
      <c r="M3089" s="2">
        <f t="shared" si="288"/>
        <v>580</v>
      </c>
      <c r="N3089" s="2">
        <f>IFERROR(VLOOKUP($G3089,'Breakdown Log'!$B$3:$E$940,2,FALSE),0)</f>
        <v>118</v>
      </c>
      <c r="O3089" s="2">
        <f>IFERROR(VLOOKUP($G3089,'Breakdown Log'!$B$3:$E$940,3,FALSE),0)</f>
        <v>0</v>
      </c>
      <c r="P3089" s="2">
        <f t="shared" si="289"/>
        <v>97</v>
      </c>
      <c r="Q3089" s="2">
        <f t="shared" si="290"/>
        <v>365</v>
      </c>
      <c r="R3089" s="38">
        <f t="shared" si="291"/>
        <v>1.6610958904109587</v>
      </c>
      <c r="S3089" s="76">
        <f t="shared" si="292"/>
        <v>2.82</v>
      </c>
      <c r="T3089" s="38">
        <f>2.82/365*N3089+'Breakdown Log'!$H$28*P3089</f>
        <v>0.91167123287671226</v>
      </c>
      <c r="U3089" s="78">
        <f>2.82/365*O3089+'Breakdown Log'!$H$28*Q3089</f>
        <v>0</v>
      </c>
    </row>
    <row r="3090" spans="2:21" ht="14.4" customHeight="1" x14ac:dyDescent="0.4">
      <c r="B3090" s="30">
        <f t="shared" si="293"/>
        <v>3089</v>
      </c>
      <c r="C3090" s="2" t="s">
        <v>518</v>
      </c>
      <c r="D3090" s="2" t="s">
        <v>2827</v>
      </c>
      <c r="E3090" s="2">
        <v>1187</v>
      </c>
      <c r="F3090" s="2" t="s">
        <v>2828</v>
      </c>
      <c r="G3090" s="2">
        <v>3493</v>
      </c>
      <c r="H3090" s="2">
        <v>12</v>
      </c>
      <c r="I3090" s="2" t="s">
        <v>2936</v>
      </c>
      <c r="J3090" s="31">
        <v>43998</v>
      </c>
      <c r="K3090" s="31">
        <v>44347</v>
      </c>
      <c r="L3090" s="31">
        <v>44926</v>
      </c>
      <c r="M3090" s="2">
        <f t="shared" si="288"/>
        <v>580</v>
      </c>
      <c r="N3090" s="2">
        <f>IFERROR(VLOOKUP($G3090,'Breakdown Log'!$B$3:$E$940,2,FALSE),0)</f>
        <v>0</v>
      </c>
      <c r="O3090" s="2">
        <f>IFERROR(VLOOKUP($G3090,'Breakdown Log'!$B$3:$E$940,3,FALSE),0)</f>
        <v>1</v>
      </c>
      <c r="P3090" s="2">
        <f t="shared" si="289"/>
        <v>215</v>
      </c>
      <c r="Q3090" s="2">
        <f t="shared" si="290"/>
        <v>364</v>
      </c>
      <c r="R3090" s="38">
        <f t="shared" si="291"/>
        <v>1.6610958904109587</v>
      </c>
      <c r="S3090" s="76">
        <f t="shared" si="292"/>
        <v>2.82</v>
      </c>
      <c r="T3090" s="38">
        <f>2.82/365*N3090+'Breakdown Log'!$H$28*P3090</f>
        <v>0</v>
      </c>
      <c r="U3090" s="78">
        <f>2.82/365*O3090+'Breakdown Log'!$H$28*Q3090</f>
        <v>7.7260273972602732E-3</v>
      </c>
    </row>
    <row r="3091" spans="2:21" ht="14.4" customHeight="1" x14ac:dyDescent="0.4">
      <c r="B3091" s="30">
        <f t="shared" si="293"/>
        <v>3090</v>
      </c>
      <c r="C3091" s="2" t="s">
        <v>518</v>
      </c>
      <c r="D3091" s="2" t="s">
        <v>2827</v>
      </c>
      <c r="E3091" s="2">
        <v>1187</v>
      </c>
      <c r="F3091" s="2" t="s">
        <v>2828</v>
      </c>
      <c r="G3091" s="2">
        <v>3494</v>
      </c>
      <c r="H3091" s="2">
        <v>13</v>
      </c>
      <c r="I3091" s="2" t="s">
        <v>2937</v>
      </c>
      <c r="J3091" s="31">
        <v>43850</v>
      </c>
      <c r="K3091" s="31">
        <v>44347</v>
      </c>
      <c r="L3091" s="31">
        <v>44926</v>
      </c>
      <c r="M3091" s="2">
        <f t="shared" si="288"/>
        <v>580</v>
      </c>
      <c r="N3091" s="2">
        <f>IFERROR(VLOOKUP($G3091,'Breakdown Log'!$B$3:$E$940,2,FALSE),0)</f>
        <v>208</v>
      </c>
      <c r="O3091" s="2">
        <f>IFERROR(VLOOKUP($G3091,'Breakdown Log'!$B$3:$E$940,3,FALSE),0)</f>
        <v>0</v>
      </c>
      <c r="P3091" s="2">
        <f t="shared" si="289"/>
        <v>7</v>
      </c>
      <c r="Q3091" s="2">
        <f t="shared" si="290"/>
        <v>365</v>
      </c>
      <c r="R3091" s="38">
        <f t="shared" si="291"/>
        <v>1.6610958904109587</v>
      </c>
      <c r="S3091" s="76">
        <f t="shared" si="292"/>
        <v>2.82</v>
      </c>
      <c r="T3091" s="38">
        <f>2.82/365*N3091+'Breakdown Log'!$H$28*P3091</f>
        <v>1.6070136986301369</v>
      </c>
      <c r="U3091" s="78">
        <f>2.82/365*O3091+'Breakdown Log'!$H$28*Q3091</f>
        <v>0</v>
      </c>
    </row>
    <row r="3092" spans="2:21" ht="14.4" customHeight="1" x14ac:dyDescent="0.4">
      <c r="B3092" s="30">
        <f t="shared" si="293"/>
        <v>3091</v>
      </c>
      <c r="C3092" s="2" t="s">
        <v>518</v>
      </c>
      <c r="D3092" s="2" t="s">
        <v>2827</v>
      </c>
      <c r="E3092" s="2">
        <v>1187</v>
      </c>
      <c r="F3092" s="2" t="s">
        <v>2828</v>
      </c>
      <c r="G3092" s="2">
        <v>3495</v>
      </c>
      <c r="H3092" s="2">
        <v>14</v>
      </c>
      <c r="I3092" s="2" t="s">
        <v>2938</v>
      </c>
      <c r="J3092" s="31">
        <v>43889</v>
      </c>
      <c r="K3092" s="31">
        <v>44347</v>
      </c>
      <c r="L3092" s="31">
        <v>44926</v>
      </c>
      <c r="M3092" s="2">
        <f t="shared" si="288"/>
        <v>580</v>
      </c>
      <c r="N3092" s="2">
        <f>IFERROR(VLOOKUP($G3092,'Breakdown Log'!$B$3:$E$940,2,FALSE),0)</f>
        <v>0</v>
      </c>
      <c r="O3092" s="2">
        <f>IFERROR(VLOOKUP($G3092,'Breakdown Log'!$B$3:$E$940,3,FALSE),0)</f>
        <v>0</v>
      </c>
      <c r="P3092" s="2">
        <f t="shared" si="289"/>
        <v>215</v>
      </c>
      <c r="Q3092" s="2">
        <f t="shared" si="290"/>
        <v>365</v>
      </c>
      <c r="R3092" s="38">
        <f t="shared" si="291"/>
        <v>1.6610958904109587</v>
      </c>
      <c r="S3092" s="76">
        <f t="shared" si="292"/>
        <v>2.82</v>
      </c>
      <c r="T3092" s="38">
        <f>2.82/365*N3092+'Breakdown Log'!$H$28*P3092</f>
        <v>0</v>
      </c>
      <c r="U3092" s="78">
        <f>2.82/365*O3092+'Breakdown Log'!$H$28*Q3092</f>
        <v>0</v>
      </c>
    </row>
    <row r="3093" spans="2:21" ht="14.4" customHeight="1" x14ac:dyDescent="0.4">
      <c r="B3093" s="30">
        <f t="shared" si="293"/>
        <v>3092</v>
      </c>
      <c r="C3093" s="2" t="s">
        <v>518</v>
      </c>
      <c r="D3093" s="2" t="s">
        <v>2827</v>
      </c>
      <c r="E3093" s="2">
        <v>1187</v>
      </c>
      <c r="F3093" s="2" t="s">
        <v>2828</v>
      </c>
      <c r="G3093" s="2">
        <v>3496</v>
      </c>
      <c r="H3093" s="2">
        <v>15</v>
      </c>
      <c r="I3093" s="2" t="s">
        <v>2939</v>
      </c>
      <c r="J3093" s="31">
        <v>43850</v>
      </c>
      <c r="K3093" s="31">
        <v>44347</v>
      </c>
      <c r="L3093" s="31">
        <v>44926</v>
      </c>
      <c r="M3093" s="2">
        <f t="shared" si="288"/>
        <v>580</v>
      </c>
      <c r="N3093" s="2">
        <f>IFERROR(VLOOKUP($G3093,'Breakdown Log'!$B$3:$E$940,2,FALSE),0)</f>
        <v>0</v>
      </c>
      <c r="O3093" s="2">
        <f>IFERROR(VLOOKUP($G3093,'Breakdown Log'!$B$3:$E$940,3,FALSE),0)</f>
        <v>32</v>
      </c>
      <c r="P3093" s="2">
        <f t="shared" si="289"/>
        <v>215</v>
      </c>
      <c r="Q3093" s="2">
        <f t="shared" si="290"/>
        <v>333</v>
      </c>
      <c r="R3093" s="38">
        <f t="shared" si="291"/>
        <v>1.6610958904109587</v>
      </c>
      <c r="S3093" s="76">
        <f t="shared" si="292"/>
        <v>2.82</v>
      </c>
      <c r="T3093" s="38">
        <f>2.82/365*N3093+'Breakdown Log'!$H$28*P3093</f>
        <v>0</v>
      </c>
      <c r="U3093" s="78">
        <f>2.82/365*O3093+'Breakdown Log'!$H$28*Q3093</f>
        <v>0.24723287671232874</v>
      </c>
    </row>
    <row r="3094" spans="2:21" ht="14.4" customHeight="1" x14ac:dyDescent="0.4">
      <c r="B3094" s="30">
        <f t="shared" si="293"/>
        <v>3093</v>
      </c>
      <c r="C3094" s="2" t="s">
        <v>518</v>
      </c>
      <c r="D3094" s="2" t="s">
        <v>2827</v>
      </c>
      <c r="E3094" s="2">
        <v>1187</v>
      </c>
      <c r="F3094" s="2" t="s">
        <v>2828</v>
      </c>
      <c r="G3094" s="2">
        <v>3497</v>
      </c>
      <c r="H3094" s="2">
        <v>16</v>
      </c>
      <c r="I3094" s="2" t="s">
        <v>2940</v>
      </c>
      <c r="J3094" s="31">
        <v>44075</v>
      </c>
      <c r="K3094" s="31">
        <v>44347</v>
      </c>
      <c r="L3094" s="31">
        <v>44926</v>
      </c>
      <c r="M3094" s="2">
        <f t="shared" si="288"/>
        <v>580</v>
      </c>
      <c r="N3094" s="2">
        <f>IFERROR(VLOOKUP($G3094,'Breakdown Log'!$B$3:$E$940,2,FALSE),0)</f>
        <v>0</v>
      </c>
      <c r="O3094" s="2">
        <f>IFERROR(VLOOKUP($G3094,'Breakdown Log'!$B$3:$E$940,3,FALSE),0)</f>
        <v>3</v>
      </c>
      <c r="P3094" s="2">
        <f t="shared" si="289"/>
        <v>215</v>
      </c>
      <c r="Q3094" s="2">
        <f t="shared" si="290"/>
        <v>362</v>
      </c>
      <c r="R3094" s="38">
        <f t="shared" si="291"/>
        <v>1.6610958904109587</v>
      </c>
      <c r="S3094" s="76">
        <f t="shared" si="292"/>
        <v>2.82</v>
      </c>
      <c r="T3094" s="38">
        <f>2.82/365*N3094+'Breakdown Log'!$H$28*P3094</f>
        <v>0</v>
      </c>
      <c r="U3094" s="78">
        <f>2.82/365*O3094+'Breakdown Log'!$H$28*Q3094</f>
        <v>2.317808219178082E-2</v>
      </c>
    </row>
    <row r="3095" spans="2:21" ht="14.4" customHeight="1" x14ac:dyDescent="0.4">
      <c r="B3095" s="30">
        <f t="shared" si="293"/>
        <v>3094</v>
      </c>
      <c r="C3095" s="2" t="s">
        <v>518</v>
      </c>
      <c r="D3095" s="2" t="s">
        <v>2827</v>
      </c>
      <c r="E3095" s="2">
        <v>1187</v>
      </c>
      <c r="F3095" s="2" t="s">
        <v>2828</v>
      </c>
      <c r="G3095" s="2">
        <v>3498</v>
      </c>
      <c r="H3095" s="2">
        <v>17</v>
      </c>
      <c r="I3095" s="2" t="s">
        <v>2941</v>
      </c>
      <c r="J3095" s="31">
        <v>43854</v>
      </c>
      <c r="K3095" s="31">
        <v>44347</v>
      </c>
      <c r="L3095" s="31">
        <v>44926</v>
      </c>
      <c r="M3095" s="2">
        <f t="shared" si="288"/>
        <v>580</v>
      </c>
      <c r="N3095" s="2">
        <f>IFERROR(VLOOKUP($G3095,'Breakdown Log'!$B$3:$E$940,2,FALSE),0)</f>
        <v>0</v>
      </c>
      <c r="O3095" s="2">
        <f>IFERROR(VLOOKUP($G3095,'Breakdown Log'!$B$3:$E$940,3,FALSE),0)</f>
        <v>1</v>
      </c>
      <c r="P3095" s="2">
        <f t="shared" si="289"/>
        <v>215</v>
      </c>
      <c r="Q3095" s="2">
        <f t="shared" si="290"/>
        <v>364</v>
      </c>
      <c r="R3095" s="38">
        <f t="shared" si="291"/>
        <v>1.6610958904109587</v>
      </c>
      <c r="S3095" s="76">
        <f t="shared" si="292"/>
        <v>2.82</v>
      </c>
      <c r="T3095" s="38">
        <f>2.82/365*N3095+'Breakdown Log'!$H$28*P3095</f>
        <v>0</v>
      </c>
      <c r="U3095" s="78">
        <f>2.82/365*O3095+'Breakdown Log'!$H$28*Q3095</f>
        <v>7.7260273972602732E-3</v>
      </c>
    </row>
    <row r="3096" spans="2:21" ht="14.4" customHeight="1" x14ac:dyDescent="0.4">
      <c r="B3096" s="30">
        <f t="shared" si="293"/>
        <v>3095</v>
      </c>
      <c r="C3096" s="2" t="s">
        <v>518</v>
      </c>
      <c r="D3096" s="2" t="s">
        <v>2827</v>
      </c>
      <c r="E3096" s="2">
        <v>1187</v>
      </c>
      <c r="F3096" s="2" t="s">
        <v>2828</v>
      </c>
      <c r="G3096" s="2">
        <v>3499</v>
      </c>
      <c r="H3096" s="2">
        <v>18</v>
      </c>
      <c r="I3096" s="2" t="s">
        <v>2942</v>
      </c>
      <c r="J3096" s="31">
        <v>43998</v>
      </c>
      <c r="K3096" s="31">
        <v>44347</v>
      </c>
      <c r="L3096" s="31">
        <v>44926</v>
      </c>
      <c r="M3096" s="2">
        <f t="shared" si="288"/>
        <v>580</v>
      </c>
      <c r="N3096" s="2">
        <f>IFERROR(VLOOKUP($G3096,'Breakdown Log'!$B$3:$E$940,2,FALSE),0)</f>
        <v>0</v>
      </c>
      <c r="O3096" s="2">
        <f>IFERROR(VLOOKUP($G3096,'Breakdown Log'!$B$3:$E$940,3,FALSE),0)</f>
        <v>0</v>
      </c>
      <c r="P3096" s="2">
        <f t="shared" si="289"/>
        <v>215</v>
      </c>
      <c r="Q3096" s="2">
        <f t="shared" si="290"/>
        <v>365</v>
      </c>
      <c r="R3096" s="38">
        <f t="shared" si="291"/>
        <v>1.6610958904109587</v>
      </c>
      <c r="S3096" s="76">
        <f t="shared" si="292"/>
        <v>2.82</v>
      </c>
      <c r="T3096" s="38">
        <f>2.82/365*N3096+'Breakdown Log'!$H$28*P3096</f>
        <v>0</v>
      </c>
      <c r="U3096" s="78">
        <f>2.82/365*O3096+'Breakdown Log'!$H$28*Q3096</f>
        <v>0</v>
      </c>
    </row>
    <row r="3097" spans="2:21" ht="14.4" customHeight="1" x14ac:dyDescent="0.4">
      <c r="B3097" s="30">
        <f t="shared" si="293"/>
        <v>3096</v>
      </c>
      <c r="C3097" s="2" t="s">
        <v>518</v>
      </c>
      <c r="D3097" s="2" t="s">
        <v>2827</v>
      </c>
      <c r="E3097" s="2">
        <v>1187</v>
      </c>
      <c r="F3097" s="2" t="s">
        <v>2828</v>
      </c>
      <c r="G3097" s="2">
        <v>3500</v>
      </c>
      <c r="H3097" s="2">
        <v>19</v>
      </c>
      <c r="I3097" s="2" t="s">
        <v>2943</v>
      </c>
      <c r="J3097" s="31">
        <v>43892</v>
      </c>
      <c r="K3097" s="31">
        <v>44347</v>
      </c>
      <c r="L3097" s="31">
        <v>44926</v>
      </c>
      <c r="M3097" s="2">
        <f t="shared" si="288"/>
        <v>580</v>
      </c>
      <c r="N3097" s="2">
        <f>IFERROR(VLOOKUP($G3097,'Breakdown Log'!$B$3:$E$940,2,FALSE),0)</f>
        <v>0</v>
      </c>
      <c r="O3097" s="2">
        <f>IFERROR(VLOOKUP($G3097,'Breakdown Log'!$B$3:$E$940,3,FALSE),0)</f>
        <v>1</v>
      </c>
      <c r="P3097" s="2">
        <f t="shared" si="289"/>
        <v>215</v>
      </c>
      <c r="Q3097" s="2">
        <f t="shared" si="290"/>
        <v>364</v>
      </c>
      <c r="R3097" s="38">
        <f t="shared" si="291"/>
        <v>1.6610958904109587</v>
      </c>
      <c r="S3097" s="76">
        <f t="shared" si="292"/>
        <v>2.82</v>
      </c>
      <c r="T3097" s="38">
        <f>2.82/365*N3097+'Breakdown Log'!$H$28*P3097</f>
        <v>0</v>
      </c>
      <c r="U3097" s="78">
        <f>2.82/365*O3097+'Breakdown Log'!$H$28*Q3097</f>
        <v>7.7260273972602732E-3</v>
      </c>
    </row>
    <row r="3098" spans="2:21" ht="14.4" customHeight="1" x14ac:dyDescent="0.4">
      <c r="B3098" s="30">
        <f t="shared" si="293"/>
        <v>3097</v>
      </c>
      <c r="C3098" s="2" t="s">
        <v>518</v>
      </c>
      <c r="D3098" s="2" t="s">
        <v>2410</v>
      </c>
      <c r="E3098" s="2">
        <v>1180</v>
      </c>
      <c r="F3098" s="2" t="s">
        <v>2442</v>
      </c>
      <c r="G3098" s="2">
        <v>3501</v>
      </c>
      <c r="H3098" s="2">
        <v>26</v>
      </c>
      <c r="I3098" s="2" t="s">
        <v>2968</v>
      </c>
      <c r="J3098" s="31">
        <v>43867</v>
      </c>
      <c r="K3098" s="31">
        <v>44347</v>
      </c>
      <c r="L3098" s="31">
        <v>44926</v>
      </c>
      <c r="M3098" s="2">
        <f t="shared" si="288"/>
        <v>580</v>
      </c>
      <c r="N3098" s="2">
        <f>IFERROR(VLOOKUP($G3098,'Breakdown Log'!$B$3:$E$940,2,FALSE),0)</f>
        <v>112</v>
      </c>
      <c r="O3098" s="2">
        <f>IFERROR(VLOOKUP($G3098,'Breakdown Log'!$B$3:$E$940,3,FALSE),0)</f>
        <v>0</v>
      </c>
      <c r="P3098" s="2">
        <f t="shared" si="289"/>
        <v>103</v>
      </c>
      <c r="Q3098" s="2">
        <f t="shared" si="290"/>
        <v>365</v>
      </c>
      <c r="R3098" s="38">
        <f t="shared" si="291"/>
        <v>1.6610958904109587</v>
      </c>
      <c r="S3098" s="76">
        <f t="shared" si="292"/>
        <v>2.82</v>
      </c>
      <c r="T3098" s="38">
        <f>2.82/365*N3098+'Breakdown Log'!$H$28*P3098</f>
        <v>0.86531506849315054</v>
      </c>
      <c r="U3098" s="78">
        <f>2.82/365*O3098+'Breakdown Log'!$H$28*Q3098</f>
        <v>0</v>
      </c>
    </row>
    <row r="3099" spans="2:21" ht="14.4" customHeight="1" x14ac:dyDescent="0.4">
      <c r="B3099" s="30">
        <f t="shared" si="293"/>
        <v>3098</v>
      </c>
      <c r="C3099" s="2" t="s">
        <v>2599</v>
      </c>
      <c r="D3099" s="2" t="s">
        <v>1500</v>
      </c>
      <c r="E3099" s="2">
        <v>1138</v>
      </c>
      <c r="F3099" s="2" t="s">
        <v>2127</v>
      </c>
      <c r="G3099" s="2">
        <v>3502</v>
      </c>
      <c r="H3099" s="2">
        <v>11</v>
      </c>
      <c r="I3099" s="2" t="s">
        <v>2973</v>
      </c>
      <c r="J3099" s="31">
        <v>43850</v>
      </c>
      <c r="K3099" s="31">
        <v>44347</v>
      </c>
      <c r="L3099" s="31">
        <v>44926</v>
      </c>
      <c r="M3099" s="2">
        <f t="shared" si="288"/>
        <v>580</v>
      </c>
      <c r="N3099" s="2">
        <f>IFERROR(VLOOKUP($G3099,'Breakdown Log'!$B$3:$E$940,2,FALSE),0)</f>
        <v>0</v>
      </c>
      <c r="O3099" s="2">
        <f>IFERROR(VLOOKUP($G3099,'Breakdown Log'!$B$3:$E$940,3,FALSE),0)</f>
        <v>0</v>
      </c>
      <c r="P3099" s="2">
        <f t="shared" si="289"/>
        <v>215</v>
      </c>
      <c r="Q3099" s="2">
        <f t="shared" si="290"/>
        <v>365</v>
      </c>
      <c r="R3099" s="38">
        <f t="shared" si="291"/>
        <v>1.6610958904109587</v>
      </c>
      <c r="S3099" s="76">
        <f t="shared" si="292"/>
        <v>2.82</v>
      </c>
      <c r="T3099" s="38">
        <f>2.82/365*N3099+'Breakdown Log'!$H$28*P3099</f>
        <v>0</v>
      </c>
      <c r="U3099" s="78">
        <f>2.82/365*O3099+'Breakdown Log'!$H$28*Q3099</f>
        <v>0</v>
      </c>
    </row>
    <row r="3100" spans="2:21" ht="14.4" customHeight="1" x14ac:dyDescent="0.4">
      <c r="B3100" s="30">
        <f t="shared" si="293"/>
        <v>3099</v>
      </c>
      <c r="C3100" s="2" t="s">
        <v>2599</v>
      </c>
      <c r="D3100" s="2" t="s">
        <v>1500</v>
      </c>
      <c r="E3100" s="2">
        <v>1138</v>
      </c>
      <c r="F3100" s="2" t="s">
        <v>2127</v>
      </c>
      <c r="G3100" s="2">
        <v>3503</v>
      </c>
      <c r="H3100" s="2">
        <v>12</v>
      </c>
      <c r="I3100" s="2" t="s">
        <v>2974</v>
      </c>
      <c r="J3100" s="31">
        <v>43850</v>
      </c>
      <c r="K3100" s="31">
        <v>44347</v>
      </c>
      <c r="L3100" s="31">
        <v>44926</v>
      </c>
      <c r="M3100" s="2">
        <f t="shared" si="288"/>
        <v>580</v>
      </c>
      <c r="N3100" s="2">
        <f>IFERROR(VLOOKUP($G3100,'Breakdown Log'!$B$3:$E$940,2,FALSE),0)</f>
        <v>0</v>
      </c>
      <c r="O3100" s="2">
        <f>IFERROR(VLOOKUP($G3100,'Breakdown Log'!$B$3:$E$940,3,FALSE),0)</f>
        <v>0</v>
      </c>
      <c r="P3100" s="2">
        <f t="shared" si="289"/>
        <v>215</v>
      </c>
      <c r="Q3100" s="2">
        <f t="shared" si="290"/>
        <v>365</v>
      </c>
      <c r="R3100" s="38">
        <f t="shared" si="291"/>
        <v>1.6610958904109587</v>
      </c>
      <c r="S3100" s="76">
        <f t="shared" si="292"/>
        <v>2.82</v>
      </c>
      <c r="T3100" s="38">
        <f>2.82/365*N3100+'Breakdown Log'!$H$28*P3100</f>
        <v>0</v>
      </c>
      <c r="U3100" s="78">
        <f>2.82/365*O3100+'Breakdown Log'!$H$28*Q3100</f>
        <v>0</v>
      </c>
    </row>
    <row r="3101" spans="2:21" ht="14.4" customHeight="1" x14ac:dyDescent="0.4">
      <c r="B3101" s="30">
        <f t="shared" si="293"/>
        <v>3100</v>
      </c>
      <c r="C3101" s="2" t="s">
        <v>2599</v>
      </c>
      <c r="D3101" s="2" t="s">
        <v>1500</v>
      </c>
      <c r="E3101" s="2">
        <v>1138</v>
      </c>
      <c r="F3101" s="2" t="s">
        <v>2127</v>
      </c>
      <c r="G3101" s="2">
        <v>3504</v>
      </c>
      <c r="H3101" s="2">
        <v>13</v>
      </c>
      <c r="I3101" s="2" t="s">
        <v>2975</v>
      </c>
      <c r="J3101" s="31">
        <v>43850</v>
      </c>
      <c r="K3101" s="31">
        <v>44347</v>
      </c>
      <c r="L3101" s="31">
        <v>44926</v>
      </c>
      <c r="M3101" s="2">
        <f t="shared" si="288"/>
        <v>580</v>
      </c>
      <c r="N3101" s="2">
        <f>IFERROR(VLOOKUP($G3101,'Breakdown Log'!$B$3:$E$940,2,FALSE),0)</f>
        <v>0</v>
      </c>
      <c r="O3101" s="2">
        <f>IFERROR(VLOOKUP($G3101,'Breakdown Log'!$B$3:$E$940,3,FALSE),0)</f>
        <v>0</v>
      </c>
      <c r="P3101" s="2">
        <f t="shared" si="289"/>
        <v>215</v>
      </c>
      <c r="Q3101" s="2">
        <f t="shared" si="290"/>
        <v>365</v>
      </c>
      <c r="R3101" s="38">
        <f t="shared" si="291"/>
        <v>1.6610958904109587</v>
      </c>
      <c r="S3101" s="76">
        <f t="shared" si="292"/>
        <v>2.82</v>
      </c>
      <c r="T3101" s="38">
        <f>2.82/365*N3101+'Breakdown Log'!$H$28*P3101</f>
        <v>0</v>
      </c>
      <c r="U3101" s="78">
        <f>2.82/365*O3101+'Breakdown Log'!$H$28*Q3101</f>
        <v>0</v>
      </c>
    </row>
    <row r="3102" spans="2:21" ht="14.4" customHeight="1" x14ac:dyDescent="0.4">
      <c r="B3102" s="30">
        <f t="shared" si="293"/>
        <v>3101</v>
      </c>
      <c r="C3102" s="2" t="s">
        <v>2599</v>
      </c>
      <c r="D3102" s="2" t="s">
        <v>1500</v>
      </c>
      <c r="E3102" s="2">
        <v>1138</v>
      </c>
      <c r="F3102" s="2" t="s">
        <v>2127</v>
      </c>
      <c r="G3102" s="2">
        <v>3505</v>
      </c>
      <c r="H3102" s="2">
        <v>14</v>
      </c>
      <c r="I3102" s="2" t="s">
        <v>331</v>
      </c>
      <c r="J3102" s="31">
        <v>43850</v>
      </c>
      <c r="K3102" s="31">
        <v>44347</v>
      </c>
      <c r="L3102" s="31">
        <v>44926</v>
      </c>
      <c r="M3102" s="2">
        <f t="shared" si="288"/>
        <v>580</v>
      </c>
      <c r="N3102" s="2">
        <f>IFERROR(VLOOKUP($G3102,'Breakdown Log'!$B$3:$E$940,2,FALSE),0)</f>
        <v>0</v>
      </c>
      <c r="O3102" s="2">
        <f>IFERROR(VLOOKUP($G3102,'Breakdown Log'!$B$3:$E$940,3,FALSE),0)</f>
        <v>0</v>
      </c>
      <c r="P3102" s="2">
        <f t="shared" si="289"/>
        <v>215</v>
      </c>
      <c r="Q3102" s="2">
        <f t="shared" si="290"/>
        <v>365</v>
      </c>
      <c r="R3102" s="38">
        <f t="shared" si="291"/>
        <v>1.6610958904109587</v>
      </c>
      <c r="S3102" s="76">
        <f t="shared" si="292"/>
        <v>2.82</v>
      </c>
      <c r="T3102" s="38">
        <f>2.82/365*N3102+'Breakdown Log'!$H$28*P3102</f>
        <v>0</v>
      </c>
      <c r="U3102" s="78">
        <f>2.82/365*O3102+'Breakdown Log'!$H$28*Q3102</f>
        <v>0</v>
      </c>
    </row>
    <row r="3103" spans="2:21" ht="14.4" customHeight="1" x14ac:dyDescent="0.4">
      <c r="B3103" s="30">
        <f t="shared" si="293"/>
        <v>3102</v>
      </c>
      <c r="C3103" s="2" t="s">
        <v>2852</v>
      </c>
      <c r="D3103" s="2" t="s">
        <v>2945</v>
      </c>
      <c r="E3103" s="2">
        <v>1186</v>
      </c>
      <c r="F3103" s="2" t="s">
        <v>2966</v>
      </c>
      <c r="G3103" s="2">
        <v>3506</v>
      </c>
      <c r="H3103" s="2">
        <v>2</v>
      </c>
      <c r="I3103" s="2" t="s">
        <v>2969</v>
      </c>
      <c r="J3103" s="31">
        <v>43853</v>
      </c>
      <c r="K3103" s="31">
        <v>44347</v>
      </c>
      <c r="L3103" s="31">
        <v>44926</v>
      </c>
      <c r="M3103" s="2">
        <f t="shared" si="288"/>
        <v>580</v>
      </c>
      <c r="N3103" s="2">
        <f>IFERROR(VLOOKUP($G3103,'Breakdown Log'!$B$3:$E$940,2,FALSE),0)</f>
        <v>0</v>
      </c>
      <c r="O3103" s="2">
        <f>IFERROR(VLOOKUP($G3103,'Breakdown Log'!$B$3:$E$940,3,FALSE),0)</f>
        <v>0</v>
      </c>
      <c r="P3103" s="2">
        <f t="shared" si="289"/>
        <v>215</v>
      </c>
      <c r="Q3103" s="2">
        <f t="shared" si="290"/>
        <v>365</v>
      </c>
      <c r="R3103" s="38">
        <f t="shared" si="291"/>
        <v>1.6610958904109587</v>
      </c>
      <c r="S3103" s="76">
        <f t="shared" si="292"/>
        <v>2.82</v>
      </c>
      <c r="T3103" s="38">
        <f>2.82/365*N3103+'Breakdown Log'!$H$28*P3103</f>
        <v>0</v>
      </c>
      <c r="U3103" s="78">
        <f>2.82/365*O3103+'Breakdown Log'!$H$28*Q3103</f>
        <v>0</v>
      </c>
    </row>
    <row r="3104" spans="2:21" ht="14.4" customHeight="1" x14ac:dyDescent="0.4">
      <c r="B3104" s="30">
        <f t="shared" si="293"/>
        <v>3103</v>
      </c>
      <c r="C3104" s="2" t="s">
        <v>2852</v>
      </c>
      <c r="D3104" s="2" t="s">
        <v>2945</v>
      </c>
      <c r="E3104" s="2">
        <v>1186</v>
      </c>
      <c r="F3104" s="2" t="s">
        <v>2966</v>
      </c>
      <c r="G3104" s="2">
        <v>3507</v>
      </c>
      <c r="H3104" s="2">
        <v>3</v>
      </c>
      <c r="I3104" s="2" t="s">
        <v>2970</v>
      </c>
      <c r="J3104" s="31">
        <v>43853</v>
      </c>
      <c r="K3104" s="31">
        <v>44347</v>
      </c>
      <c r="L3104" s="31">
        <v>44926</v>
      </c>
      <c r="M3104" s="2">
        <f t="shared" si="288"/>
        <v>580</v>
      </c>
      <c r="N3104" s="2">
        <f>IFERROR(VLOOKUP($G3104,'Breakdown Log'!$B$3:$E$940,2,FALSE),0)</f>
        <v>0</v>
      </c>
      <c r="O3104" s="2">
        <f>IFERROR(VLOOKUP($G3104,'Breakdown Log'!$B$3:$E$940,3,FALSE),0)</f>
        <v>0</v>
      </c>
      <c r="P3104" s="2">
        <f t="shared" si="289"/>
        <v>215</v>
      </c>
      <c r="Q3104" s="2">
        <f t="shared" si="290"/>
        <v>365</v>
      </c>
      <c r="R3104" s="38">
        <f t="shared" si="291"/>
        <v>1.6610958904109587</v>
      </c>
      <c r="S3104" s="76">
        <f t="shared" si="292"/>
        <v>2.82</v>
      </c>
      <c r="T3104" s="38">
        <f>2.82/365*N3104+'Breakdown Log'!$H$28*P3104</f>
        <v>0</v>
      </c>
      <c r="U3104" s="78">
        <f>2.82/365*O3104+'Breakdown Log'!$H$28*Q3104</f>
        <v>0</v>
      </c>
    </row>
    <row r="3105" spans="2:21" ht="14.4" customHeight="1" x14ac:dyDescent="0.4">
      <c r="B3105" s="30">
        <f t="shared" si="293"/>
        <v>3104</v>
      </c>
      <c r="C3105" s="2" t="s">
        <v>2852</v>
      </c>
      <c r="D3105" s="2" t="s">
        <v>2945</v>
      </c>
      <c r="E3105" s="2">
        <v>1186</v>
      </c>
      <c r="F3105" s="2" t="s">
        <v>2966</v>
      </c>
      <c r="G3105" s="2">
        <v>3508</v>
      </c>
      <c r="H3105" s="2">
        <v>4</v>
      </c>
      <c r="I3105" s="2" t="s">
        <v>2971</v>
      </c>
      <c r="J3105" s="31">
        <v>43853</v>
      </c>
      <c r="K3105" s="31">
        <v>44347</v>
      </c>
      <c r="L3105" s="31">
        <v>44926</v>
      </c>
      <c r="M3105" s="2">
        <f t="shared" si="288"/>
        <v>580</v>
      </c>
      <c r="N3105" s="2">
        <f>IFERROR(VLOOKUP($G3105,'Breakdown Log'!$B$3:$E$940,2,FALSE),0)</f>
        <v>0</v>
      </c>
      <c r="O3105" s="2">
        <f>IFERROR(VLOOKUP($G3105,'Breakdown Log'!$B$3:$E$940,3,FALSE),0)</f>
        <v>1</v>
      </c>
      <c r="P3105" s="2">
        <f t="shared" si="289"/>
        <v>215</v>
      </c>
      <c r="Q3105" s="2">
        <f t="shared" si="290"/>
        <v>364</v>
      </c>
      <c r="R3105" s="38">
        <f t="shared" si="291"/>
        <v>1.6610958904109587</v>
      </c>
      <c r="S3105" s="76">
        <f t="shared" si="292"/>
        <v>2.82</v>
      </c>
      <c r="T3105" s="38">
        <f>2.82/365*N3105+'Breakdown Log'!$H$28*P3105</f>
        <v>0</v>
      </c>
      <c r="U3105" s="78">
        <f>2.82/365*O3105+'Breakdown Log'!$H$28*Q3105</f>
        <v>7.7260273972602732E-3</v>
      </c>
    </row>
    <row r="3106" spans="2:21" ht="14.4" customHeight="1" x14ac:dyDescent="0.4">
      <c r="B3106" s="30">
        <f t="shared" si="293"/>
        <v>3105</v>
      </c>
      <c r="C3106" s="2" t="s">
        <v>2852</v>
      </c>
      <c r="D3106" s="2" t="s">
        <v>2945</v>
      </c>
      <c r="E3106" s="2">
        <v>1186</v>
      </c>
      <c r="F3106" s="2" t="s">
        <v>2966</v>
      </c>
      <c r="G3106" s="2">
        <v>3509</v>
      </c>
      <c r="H3106" s="2">
        <v>5</v>
      </c>
      <c r="I3106" s="2" t="s">
        <v>1927</v>
      </c>
      <c r="J3106" s="31">
        <v>43853</v>
      </c>
      <c r="K3106" s="31">
        <v>44347</v>
      </c>
      <c r="L3106" s="31">
        <v>44926</v>
      </c>
      <c r="M3106" s="2">
        <f t="shared" si="288"/>
        <v>580</v>
      </c>
      <c r="N3106" s="2">
        <f>IFERROR(VLOOKUP($G3106,'Breakdown Log'!$B$3:$E$940,2,FALSE),0)</f>
        <v>0</v>
      </c>
      <c r="O3106" s="2">
        <f>IFERROR(VLOOKUP($G3106,'Breakdown Log'!$B$3:$E$940,3,FALSE),0)</f>
        <v>0</v>
      </c>
      <c r="P3106" s="2">
        <f t="shared" si="289"/>
        <v>215</v>
      </c>
      <c r="Q3106" s="2">
        <f t="shared" si="290"/>
        <v>365</v>
      </c>
      <c r="R3106" s="38">
        <f t="shared" si="291"/>
        <v>1.6610958904109587</v>
      </c>
      <c r="S3106" s="76">
        <f t="shared" si="292"/>
        <v>2.82</v>
      </c>
      <c r="T3106" s="38">
        <f>2.82/365*N3106+'Breakdown Log'!$H$28*P3106</f>
        <v>0</v>
      </c>
      <c r="U3106" s="78">
        <f>2.82/365*O3106+'Breakdown Log'!$H$28*Q3106</f>
        <v>0</v>
      </c>
    </row>
    <row r="3107" spans="2:21" ht="14.4" customHeight="1" x14ac:dyDescent="0.4">
      <c r="B3107" s="30">
        <f t="shared" si="293"/>
        <v>3106</v>
      </c>
      <c r="C3107" s="2" t="s">
        <v>2852</v>
      </c>
      <c r="D3107" s="2" t="s">
        <v>2945</v>
      </c>
      <c r="E3107" s="2">
        <v>1186</v>
      </c>
      <c r="F3107" s="2" t="s">
        <v>2966</v>
      </c>
      <c r="G3107" s="2">
        <v>3510</v>
      </c>
      <c r="H3107" s="2">
        <v>6</v>
      </c>
      <c r="I3107" s="2" t="s">
        <v>2982</v>
      </c>
      <c r="J3107" s="31">
        <v>43881</v>
      </c>
      <c r="K3107" s="31">
        <v>44347</v>
      </c>
      <c r="L3107" s="31">
        <v>44926</v>
      </c>
      <c r="M3107" s="2">
        <f t="shared" si="288"/>
        <v>580</v>
      </c>
      <c r="N3107" s="2">
        <f>IFERROR(VLOOKUP($G3107,'Breakdown Log'!$B$3:$E$940,2,FALSE),0)</f>
        <v>0</v>
      </c>
      <c r="O3107" s="2">
        <f>IFERROR(VLOOKUP($G3107,'Breakdown Log'!$B$3:$E$940,3,FALSE),0)</f>
        <v>0</v>
      </c>
      <c r="P3107" s="2">
        <f t="shared" si="289"/>
        <v>215</v>
      </c>
      <c r="Q3107" s="2">
        <f t="shared" si="290"/>
        <v>365</v>
      </c>
      <c r="R3107" s="38">
        <f t="shared" si="291"/>
        <v>1.6610958904109587</v>
      </c>
      <c r="S3107" s="76">
        <f t="shared" si="292"/>
        <v>2.82</v>
      </c>
      <c r="T3107" s="38">
        <f>2.82/365*N3107+'Breakdown Log'!$H$28*P3107</f>
        <v>0</v>
      </c>
      <c r="U3107" s="78">
        <f>2.82/365*O3107+'Breakdown Log'!$H$28*Q3107</f>
        <v>0</v>
      </c>
    </row>
    <row r="3108" spans="2:21" ht="14.4" customHeight="1" x14ac:dyDescent="0.4">
      <c r="B3108" s="30">
        <f t="shared" si="293"/>
        <v>3107</v>
      </c>
      <c r="C3108" s="2" t="s">
        <v>2852</v>
      </c>
      <c r="D3108" s="2" t="s">
        <v>2945</v>
      </c>
      <c r="E3108" s="2">
        <v>1186</v>
      </c>
      <c r="F3108" s="2" t="s">
        <v>2966</v>
      </c>
      <c r="G3108" s="2">
        <v>3511</v>
      </c>
      <c r="H3108" s="2">
        <v>7</v>
      </c>
      <c r="I3108" s="2" t="s">
        <v>2983</v>
      </c>
      <c r="J3108" s="31">
        <v>43881</v>
      </c>
      <c r="K3108" s="31">
        <v>44347</v>
      </c>
      <c r="L3108" s="31">
        <v>44926</v>
      </c>
      <c r="M3108" s="2">
        <f t="shared" si="288"/>
        <v>580</v>
      </c>
      <c r="N3108" s="2">
        <f>IFERROR(VLOOKUP($G3108,'Breakdown Log'!$B$3:$E$940,2,FALSE),0)</f>
        <v>0</v>
      </c>
      <c r="O3108" s="2">
        <f>IFERROR(VLOOKUP($G3108,'Breakdown Log'!$B$3:$E$940,3,FALSE),0)</f>
        <v>2</v>
      </c>
      <c r="P3108" s="2">
        <f t="shared" si="289"/>
        <v>215</v>
      </c>
      <c r="Q3108" s="2">
        <f t="shared" si="290"/>
        <v>363</v>
      </c>
      <c r="R3108" s="38">
        <f t="shared" si="291"/>
        <v>1.6610958904109587</v>
      </c>
      <c r="S3108" s="76">
        <f t="shared" si="292"/>
        <v>2.82</v>
      </c>
      <c r="T3108" s="38">
        <f>2.82/365*N3108+'Breakdown Log'!$H$28*P3108</f>
        <v>0</v>
      </c>
      <c r="U3108" s="78">
        <f>2.82/365*O3108+'Breakdown Log'!$H$28*Q3108</f>
        <v>1.5452054794520546E-2</v>
      </c>
    </row>
    <row r="3109" spans="2:21" ht="14.4" customHeight="1" x14ac:dyDescent="0.4">
      <c r="B3109" s="30">
        <f t="shared" si="293"/>
        <v>3108</v>
      </c>
      <c r="C3109" s="2" t="s">
        <v>2852</v>
      </c>
      <c r="D3109" s="2" t="s">
        <v>2945</v>
      </c>
      <c r="E3109" s="2">
        <v>1186</v>
      </c>
      <c r="F3109" s="2" t="s">
        <v>2966</v>
      </c>
      <c r="G3109" s="2">
        <v>3512</v>
      </c>
      <c r="H3109" s="2">
        <v>8</v>
      </c>
      <c r="I3109" s="2" t="s">
        <v>2984</v>
      </c>
      <c r="J3109" s="31">
        <v>43881</v>
      </c>
      <c r="K3109" s="31">
        <v>44347</v>
      </c>
      <c r="L3109" s="31">
        <v>44926</v>
      </c>
      <c r="M3109" s="2">
        <f t="shared" si="288"/>
        <v>580</v>
      </c>
      <c r="N3109" s="2">
        <f>IFERROR(VLOOKUP($G3109,'Breakdown Log'!$B$3:$E$940,2,FALSE),0)</f>
        <v>0</v>
      </c>
      <c r="O3109" s="2">
        <f>IFERROR(VLOOKUP($G3109,'Breakdown Log'!$B$3:$E$940,3,FALSE),0)</f>
        <v>1</v>
      </c>
      <c r="P3109" s="2">
        <f t="shared" si="289"/>
        <v>215</v>
      </c>
      <c r="Q3109" s="2">
        <f t="shared" si="290"/>
        <v>364</v>
      </c>
      <c r="R3109" s="38">
        <f t="shared" si="291"/>
        <v>1.6610958904109587</v>
      </c>
      <c r="S3109" s="76">
        <f t="shared" si="292"/>
        <v>2.82</v>
      </c>
      <c r="T3109" s="38">
        <f>2.82/365*N3109+'Breakdown Log'!$H$28*P3109</f>
        <v>0</v>
      </c>
      <c r="U3109" s="78">
        <f>2.82/365*O3109+'Breakdown Log'!$H$28*Q3109</f>
        <v>7.7260273972602732E-3</v>
      </c>
    </row>
    <row r="3110" spans="2:21" ht="14.4" customHeight="1" x14ac:dyDescent="0.4">
      <c r="B3110" s="30">
        <f t="shared" si="293"/>
        <v>3109</v>
      </c>
      <c r="C3110" s="2" t="s">
        <v>2852</v>
      </c>
      <c r="D3110" s="2" t="s">
        <v>2945</v>
      </c>
      <c r="E3110" s="2">
        <v>1186</v>
      </c>
      <c r="F3110" s="2" t="s">
        <v>2966</v>
      </c>
      <c r="G3110" s="2">
        <v>3513</v>
      </c>
      <c r="H3110" s="2">
        <v>9</v>
      </c>
      <c r="I3110" s="2" t="s">
        <v>2985</v>
      </c>
      <c r="J3110" s="31">
        <v>43881</v>
      </c>
      <c r="K3110" s="31">
        <v>44347</v>
      </c>
      <c r="L3110" s="31">
        <v>44926</v>
      </c>
      <c r="M3110" s="2">
        <f t="shared" si="288"/>
        <v>580</v>
      </c>
      <c r="N3110" s="2">
        <f>IFERROR(VLOOKUP($G3110,'Breakdown Log'!$B$3:$E$940,2,FALSE),0)</f>
        <v>0</v>
      </c>
      <c r="O3110" s="2">
        <f>IFERROR(VLOOKUP($G3110,'Breakdown Log'!$B$3:$E$940,3,FALSE),0)</f>
        <v>0</v>
      </c>
      <c r="P3110" s="2">
        <f t="shared" si="289"/>
        <v>215</v>
      </c>
      <c r="Q3110" s="2">
        <f t="shared" si="290"/>
        <v>365</v>
      </c>
      <c r="R3110" s="38">
        <f t="shared" si="291"/>
        <v>1.6610958904109587</v>
      </c>
      <c r="S3110" s="76">
        <f t="shared" si="292"/>
        <v>2.82</v>
      </c>
      <c r="T3110" s="38">
        <f>2.82/365*N3110+'Breakdown Log'!$H$28*P3110</f>
        <v>0</v>
      </c>
      <c r="U3110" s="78">
        <f>2.82/365*O3110+'Breakdown Log'!$H$28*Q3110</f>
        <v>0</v>
      </c>
    </row>
    <row r="3111" spans="2:21" ht="14.4" customHeight="1" x14ac:dyDescent="0.4">
      <c r="B3111" s="30">
        <f t="shared" si="293"/>
        <v>3110</v>
      </c>
      <c r="C3111" s="2" t="s">
        <v>2852</v>
      </c>
      <c r="D3111" s="2" t="s">
        <v>2945</v>
      </c>
      <c r="E3111" s="2">
        <v>1186</v>
      </c>
      <c r="F3111" s="2" t="s">
        <v>2966</v>
      </c>
      <c r="G3111" s="2">
        <v>3514</v>
      </c>
      <c r="H3111" s="2">
        <v>10</v>
      </c>
      <c r="I3111" s="2" t="s">
        <v>2986</v>
      </c>
      <c r="J3111" s="31">
        <v>43881</v>
      </c>
      <c r="K3111" s="31">
        <v>44347</v>
      </c>
      <c r="L3111" s="31">
        <v>44926</v>
      </c>
      <c r="M3111" s="2">
        <f t="shared" si="288"/>
        <v>580</v>
      </c>
      <c r="N3111" s="2">
        <f>IFERROR(VLOOKUP($G3111,'Breakdown Log'!$B$3:$E$940,2,FALSE),0)</f>
        <v>0</v>
      </c>
      <c r="O3111" s="2">
        <f>IFERROR(VLOOKUP($G3111,'Breakdown Log'!$B$3:$E$940,3,FALSE),0)</f>
        <v>0</v>
      </c>
      <c r="P3111" s="2">
        <f t="shared" si="289"/>
        <v>215</v>
      </c>
      <c r="Q3111" s="2">
        <f t="shared" si="290"/>
        <v>365</v>
      </c>
      <c r="R3111" s="38">
        <f t="shared" si="291"/>
        <v>1.6610958904109587</v>
      </c>
      <c r="S3111" s="76">
        <f t="shared" si="292"/>
        <v>2.82</v>
      </c>
      <c r="T3111" s="38">
        <f>2.82/365*N3111+'Breakdown Log'!$H$28*P3111</f>
        <v>0</v>
      </c>
      <c r="U3111" s="78">
        <f>2.82/365*O3111+'Breakdown Log'!$H$28*Q3111</f>
        <v>0</v>
      </c>
    </row>
    <row r="3112" spans="2:21" ht="14.4" customHeight="1" x14ac:dyDescent="0.4">
      <c r="B3112" s="30">
        <f t="shared" si="293"/>
        <v>3111</v>
      </c>
      <c r="C3112" s="2" t="s">
        <v>2852</v>
      </c>
      <c r="D3112" s="2" t="s">
        <v>2945</v>
      </c>
      <c r="E3112" s="2">
        <v>1186</v>
      </c>
      <c r="F3112" s="2" t="s">
        <v>2966</v>
      </c>
      <c r="G3112" s="2">
        <v>3515</v>
      </c>
      <c r="H3112" s="2">
        <v>11</v>
      </c>
      <c r="I3112" s="2" t="s">
        <v>985</v>
      </c>
      <c r="J3112" s="31">
        <v>43881</v>
      </c>
      <c r="K3112" s="31">
        <v>44347</v>
      </c>
      <c r="L3112" s="31">
        <v>44926</v>
      </c>
      <c r="M3112" s="2">
        <f t="shared" si="288"/>
        <v>580</v>
      </c>
      <c r="N3112" s="2">
        <f>IFERROR(VLOOKUP($G3112,'Breakdown Log'!$B$3:$E$940,2,FALSE),0)</f>
        <v>0</v>
      </c>
      <c r="O3112" s="2">
        <f>IFERROR(VLOOKUP($G3112,'Breakdown Log'!$B$3:$E$940,3,FALSE),0)</f>
        <v>1</v>
      </c>
      <c r="P3112" s="2">
        <f t="shared" si="289"/>
        <v>215</v>
      </c>
      <c r="Q3112" s="2">
        <f t="shared" si="290"/>
        <v>364</v>
      </c>
      <c r="R3112" s="38">
        <f t="shared" si="291"/>
        <v>1.6610958904109587</v>
      </c>
      <c r="S3112" s="76">
        <f t="shared" si="292"/>
        <v>2.82</v>
      </c>
      <c r="T3112" s="38">
        <f>2.82/365*N3112+'Breakdown Log'!$H$28*P3112</f>
        <v>0</v>
      </c>
      <c r="U3112" s="78">
        <f>2.82/365*O3112+'Breakdown Log'!$H$28*Q3112</f>
        <v>7.7260273972602732E-3</v>
      </c>
    </row>
    <row r="3113" spans="2:21" ht="14.4" customHeight="1" x14ac:dyDescent="0.4">
      <c r="B3113" s="30">
        <f t="shared" si="293"/>
        <v>3112</v>
      </c>
      <c r="C3113" s="2" t="s">
        <v>2852</v>
      </c>
      <c r="D3113" s="2" t="s">
        <v>2945</v>
      </c>
      <c r="E3113" s="2">
        <v>1186</v>
      </c>
      <c r="F3113" s="2" t="s">
        <v>2966</v>
      </c>
      <c r="G3113" s="2">
        <v>3516</v>
      </c>
      <c r="H3113" s="2">
        <v>12</v>
      </c>
      <c r="I3113" s="2" t="s">
        <v>2987</v>
      </c>
      <c r="J3113" s="31">
        <v>43881</v>
      </c>
      <c r="K3113" s="31">
        <v>44347</v>
      </c>
      <c r="L3113" s="31">
        <v>44926</v>
      </c>
      <c r="M3113" s="2">
        <f t="shared" si="288"/>
        <v>580</v>
      </c>
      <c r="N3113" s="2">
        <f>IFERROR(VLOOKUP($G3113,'Breakdown Log'!$B$3:$E$940,2,FALSE),0)</f>
        <v>0</v>
      </c>
      <c r="O3113" s="2">
        <f>IFERROR(VLOOKUP($G3113,'Breakdown Log'!$B$3:$E$940,3,FALSE),0)</f>
        <v>2</v>
      </c>
      <c r="P3113" s="2">
        <f t="shared" si="289"/>
        <v>215</v>
      </c>
      <c r="Q3113" s="2">
        <f t="shared" si="290"/>
        <v>363</v>
      </c>
      <c r="R3113" s="38">
        <f t="shared" si="291"/>
        <v>1.6610958904109587</v>
      </c>
      <c r="S3113" s="76">
        <f t="shared" si="292"/>
        <v>2.82</v>
      </c>
      <c r="T3113" s="38">
        <f>2.82/365*N3113+'Breakdown Log'!$H$28*P3113</f>
        <v>0</v>
      </c>
      <c r="U3113" s="78">
        <f>2.82/365*O3113+'Breakdown Log'!$H$28*Q3113</f>
        <v>1.5452054794520546E-2</v>
      </c>
    </row>
    <row r="3114" spans="2:21" ht="14.4" customHeight="1" x14ac:dyDescent="0.4">
      <c r="B3114" s="30">
        <f t="shared" si="293"/>
        <v>3113</v>
      </c>
      <c r="C3114" s="2" t="s">
        <v>2852</v>
      </c>
      <c r="D3114" s="2" t="s">
        <v>2945</v>
      </c>
      <c r="E3114" s="2">
        <v>1186</v>
      </c>
      <c r="F3114" s="2" t="s">
        <v>2966</v>
      </c>
      <c r="G3114" s="2">
        <v>3517</v>
      </c>
      <c r="H3114" s="2">
        <v>13</v>
      </c>
      <c r="I3114" s="2" t="s">
        <v>2987</v>
      </c>
      <c r="J3114" s="31">
        <v>43881</v>
      </c>
      <c r="K3114" s="31">
        <v>44347</v>
      </c>
      <c r="L3114" s="31">
        <v>44926</v>
      </c>
      <c r="M3114" s="2">
        <f t="shared" si="288"/>
        <v>580</v>
      </c>
      <c r="N3114" s="2">
        <f>IFERROR(VLOOKUP($G3114,'Breakdown Log'!$B$3:$E$940,2,FALSE),0)</f>
        <v>0</v>
      </c>
      <c r="O3114" s="2">
        <f>IFERROR(VLOOKUP($G3114,'Breakdown Log'!$B$3:$E$940,3,FALSE),0)</f>
        <v>0</v>
      </c>
      <c r="P3114" s="2">
        <f t="shared" si="289"/>
        <v>215</v>
      </c>
      <c r="Q3114" s="2">
        <f t="shared" si="290"/>
        <v>365</v>
      </c>
      <c r="R3114" s="38">
        <f t="shared" si="291"/>
        <v>1.6610958904109587</v>
      </c>
      <c r="S3114" s="76">
        <f t="shared" si="292"/>
        <v>2.82</v>
      </c>
      <c r="T3114" s="38">
        <f>2.82/365*N3114+'Breakdown Log'!$H$28*P3114</f>
        <v>0</v>
      </c>
      <c r="U3114" s="78">
        <f>2.82/365*O3114+'Breakdown Log'!$H$28*Q3114</f>
        <v>0</v>
      </c>
    </row>
    <row r="3115" spans="2:21" ht="14.4" customHeight="1" x14ac:dyDescent="0.4">
      <c r="B3115" s="30">
        <f t="shared" si="293"/>
        <v>3114</v>
      </c>
      <c r="C3115" s="2" t="s">
        <v>2852</v>
      </c>
      <c r="D3115" s="2" t="s">
        <v>2945</v>
      </c>
      <c r="E3115" s="2">
        <v>1186</v>
      </c>
      <c r="F3115" s="2" t="s">
        <v>2966</v>
      </c>
      <c r="G3115" s="2">
        <v>3518</v>
      </c>
      <c r="H3115" s="2">
        <v>14</v>
      </c>
      <c r="I3115" s="2" t="s">
        <v>2988</v>
      </c>
      <c r="J3115" s="31">
        <v>43881</v>
      </c>
      <c r="K3115" s="31">
        <v>44347</v>
      </c>
      <c r="L3115" s="31">
        <v>44926</v>
      </c>
      <c r="M3115" s="2">
        <f t="shared" si="288"/>
        <v>580</v>
      </c>
      <c r="N3115" s="2">
        <f>IFERROR(VLOOKUP($G3115,'Breakdown Log'!$B$3:$E$940,2,FALSE),0)</f>
        <v>0</v>
      </c>
      <c r="O3115" s="2">
        <f>IFERROR(VLOOKUP($G3115,'Breakdown Log'!$B$3:$E$940,3,FALSE),0)</f>
        <v>2</v>
      </c>
      <c r="P3115" s="2">
        <f t="shared" si="289"/>
        <v>215</v>
      </c>
      <c r="Q3115" s="2">
        <f t="shared" si="290"/>
        <v>363</v>
      </c>
      <c r="R3115" s="38">
        <f t="shared" si="291"/>
        <v>1.6610958904109587</v>
      </c>
      <c r="S3115" s="76">
        <f t="shared" si="292"/>
        <v>2.82</v>
      </c>
      <c r="T3115" s="38">
        <f>2.82/365*N3115+'Breakdown Log'!$H$28*P3115</f>
        <v>0</v>
      </c>
      <c r="U3115" s="78">
        <f>2.82/365*O3115+'Breakdown Log'!$H$28*Q3115</f>
        <v>1.5452054794520546E-2</v>
      </c>
    </row>
    <row r="3116" spans="2:21" ht="14.4" customHeight="1" x14ac:dyDescent="0.4">
      <c r="B3116" s="30">
        <f t="shared" si="293"/>
        <v>3115</v>
      </c>
      <c r="C3116" s="2" t="s">
        <v>2852</v>
      </c>
      <c r="D3116" s="2" t="s">
        <v>2945</v>
      </c>
      <c r="E3116" s="2">
        <v>1186</v>
      </c>
      <c r="F3116" s="2" t="s">
        <v>2966</v>
      </c>
      <c r="G3116" s="2">
        <v>3519</v>
      </c>
      <c r="H3116" s="2">
        <v>15</v>
      </c>
      <c r="I3116" s="2" t="s">
        <v>467</v>
      </c>
      <c r="J3116" s="31">
        <v>43881</v>
      </c>
      <c r="K3116" s="31">
        <v>44347</v>
      </c>
      <c r="L3116" s="31">
        <v>44926</v>
      </c>
      <c r="M3116" s="2">
        <f t="shared" si="288"/>
        <v>580</v>
      </c>
      <c r="N3116" s="2">
        <f>IFERROR(VLOOKUP($G3116,'Breakdown Log'!$B$3:$E$940,2,FALSE),0)</f>
        <v>0</v>
      </c>
      <c r="O3116" s="2">
        <f>IFERROR(VLOOKUP($G3116,'Breakdown Log'!$B$3:$E$940,3,FALSE),0)</f>
        <v>0</v>
      </c>
      <c r="P3116" s="2">
        <f t="shared" si="289"/>
        <v>215</v>
      </c>
      <c r="Q3116" s="2">
        <f t="shared" si="290"/>
        <v>365</v>
      </c>
      <c r="R3116" s="38">
        <f t="shared" si="291"/>
        <v>1.6610958904109587</v>
      </c>
      <c r="S3116" s="76">
        <f t="shared" si="292"/>
        <v>2.82</v>
      </c>
      <c r="T3116" s="38">
        <f>2.82/365*N3116+'Breakdown Log'!$H$28*P3116</f>
        <v>0</v>
      </c>
      <c r="U3116" s="78">
        <f>2.82/365*O3116+'Breakdown Log'!$H$28*Q3116</f>
        <v>0</v>
      </c>
    </row>
    <row r="3117" spans="2:21" ht="14.4" customHeight="1" x14ac:dyDescent="0.4">
      <c r="B3117" s="30">
        <f t="shared" si="293"/>
        <v>3116</v>
      </c>
      <c r="C3117" s="2" t="s">
        <v>2852</v>
      </c>
      <c r="D3117" s="2" t="s">
        <v>2945</v>
      </c>
      <c r="E3117" s="2">
        <v>1186</v>
      </c>
      <c r="F3117" s="2" t="s">
        <v>2966</v>
      </c>
      <c r="G3117" s="2">
        <v>3520</v>
      </c>
      <c r="H3117" s="2">
        <v>16</v>
      </c>
      <c r="I3117" s="2" t="s">
        <v>3019</v>
      </c>
      <c r="J3117" s="31">
        <v>43900</v>
      </c>
      <c r="K3117" s="31">
        <v>44347</v>
      </c>
      <c r="L3117" s="31">
        <v>44926</v>
      </c>
      <c r="M3117" s="2">
        <f t="shared" si="288"/>
        <v>580</v>
      </c>
      <c r="N3117" s="2">
        <f>IFERROR(VLOOKUP($G3117,'Breakdown Log'!$B$3:$E$940,2,FALSE),0)</f>
        <v>0</v>
      </c>
      <c r="O3117" s="2">
        <f>IFERROR(VLOOKUP($G3117,'Breakdown Log'!$B$3:$E$940,3,FALSE),0)</f>
        <v>0</v>
      </c>
      <c r="P3117" s="2">
        <f t="shared" si="289"/>
        <v>215</v>
      </c>
      <c r="Q3117" s="2">
        <f t="shared" si="290"/>
        <v>365</v>
      </c>
      <c r="R3117" s="38">
        <f t="shared" si="291"/>
        <v>1.6610958904109587</v>
      </c>
      <c r="S3117" s="76">
        <f t="shared" si="292"/>
        <v>2.82</v>
      </c>
      <c r="T3117" s="38">
        <f>2.82/365*N3117+'Breakdown Log'!$H$28*P3117</f>
        <v>0</v>
      </c>
      <c r="U3117" s="78">
        <f>2.82/365*O3117+'Breakdown Log'!$H$28*Q3117</f>
        <v>0</v>
      </c>
    </row>
    <row r="3118" spans="2:21" ht="14.4" customHeight="1" x14ac:dyDescent="0.4">
      <c r="B3118" s="30">
        <f t="shared" si="293"/>
        <v>3117</v>
      </c>
      <c r="C3118" s="2" t="s">
        <v>2852</v>
      </c>
      <c r="D3118" s="2" t="s">
        <v>2945</v>
      </c>
      <c r="E3118" s="2">
        <v>1186</v>
      </c>
      <c r="F3118" s="2" t="s">
        <v>2966</v>
      </c>
      <c r="G3118" s="2">
        <v>3521</v>
      </c>
      <c r="H3118" s="2">
        <v>17</v>
      </c>
      <c r="I3118" s="2" t="s">
        <v>3020</v>
      </c>
      <c r="J3118" s="31">
        <v>43900</v>
      </c>
      <c r="K3118" s="31">
        <v>44347</v>
      </c>
      <c r="L3118" s="31">
        <v>44926</v>
      </c>
      <c r="M3118" s="2">
        <f t="shared" si="288"/>
        <v>580</v>
      </c>
      <c r="N3118" s="2">
        <f>IFERROR(VLOOKUP($G3118,'Breakdown Log'!$B$3:$E$940,2,FALSE),0)</f>
        <v>0</v>
      </c>
      <c r="O3118" s="2">
        <f>IFERROR(VLOOKUP($G3118,'Breakdown Log'!$B$3:$E$940,3,FALSE),0)</f>
        <v>1</v>
      </c>
      <c r="P3118" s="2">
        <f t="shared" si="289"/>
        <v>215</v>
      </c>
      <c r="Q3118" s="2">
        <f t="shared" si="290"/>
        <v>364</v>
      </c>
      <c r="R3118" s="38">
        <f t="shared" si="291"/>
        <v>1.6610958904109587</v>
      </c>
      <c r="S3118" s="76">
        <f t="shared" si="292"/>
        <v>2.82</v>
      </c>
      <c r="T3118" s="38">
        <f>2.82/365*N3118+'Breakdown Log'!$H$28*P3118</f>
        <v>0</v>
      </c>
      <c r="U3118" s="78">
        <f>2.82/365*O3118+'Breakdown Log'!$H$28*Q3118</f>
        <v>7.7260273972602732E-3</v>
      </c>
    </row>
    <row r="3119" spans="2:21" ht="14.4" customHeight="1" x14ac:dyDescent="0.4">
      <c r="B3119" s="30">
        <f t="shared" si="293"/>
        <v>3118</v>
      </c>
      <c r="C3119" s="2" t="s">
        <v>2852</v>
      </c>
      <c r="D3119" s="2" t="s">
        <v>2945</v>
      </c>
      <c r="E3119" s="2">
        <v>1186</v>
      </c>
      <c r="F3119" s="2" t="s">
        <v>2966</v>
      </c>
      <c r="G3119" s="2">
        <v>3522</v>
      </c>
      <c r="H3119" s="2">
        <v>18</v>
      </c>
      <c r="I3119" s="2" t="s">
        <v>3021</v>
      </c>
      <c r="J3119" s="31">
        <v>43900</v>
      </c>
      <c r="K3119" s="31">
        <v>44347</v>
      </c>
      <c r="L3119" s="31">
        <v>44926</v>
      </c>
      <c r="M3119" s="2">
        <f t="shared" si="288"/>
        <v>580</v>
      </c>
      <c r="N3119" s="2">
        <f>IFERROR(VLOOKUP($G3119,'Breakdown Log'!$B$3:$E$940,2,FALSE),0)</f>
        <v>0</v>
      </c>
      <c r="O3119" s="2">
        <f>IFERROR(VLOOKUP($G3119,'Breakdown Log'!$B$3:$E$940,3,FALSE),0)</f>
        <v>2</v>
      </c>
      <c r="P3119" s="2">
        <f t="shared" si="289"/>
        <v>215</v>
      </c>
      <c r="Q3119" s="2">
        <f t="shared" si="290"/>
        <v>363</v>
      </c>
      <c r="R3119" s="38">
        <f t="shared" si="291"/>
        <v>1.6610958904109587</v>
      </c>
      <c r="S3119" s="76">
        <f t="shared" si="292"/>
        <v>2.82</v>
      </c>
      <c r="T3119" s="38">
        <f>2.82/365*N3119+'Breakdown Log'!$H$28*P3119</f>
        <v>0</v>
      </c>
      <c r="U3119" s="78">
        <f>2.82/365*O3119+'Breakdown Log'!$H$28*Q3119</f>
        <v>1.5452054794520546E-2</v>
      </c>
    </row>
    <row r="3120" spans="2:21" ht="14.4" customHeight="1" x14ac:dyDescent="0.4">
      <c r="B3120" s="30">
        <f t="shared" si="293"/>
        <v>3119</v>
      </c>
      <c r="C3120" s="2" t="s">
        <v>2852</v>
      </c>
      <c r="D3120" s="2" t="s">
        <v>2945</v>
      </c>
      <c r="E3120" s="2">
        <v>1186</v>
      </c>
      <c r="F3120" s="2" t="s">
        <v>2966</v>
      </c>
      <c r="G3120" s="2">
        <v>3523</v>
      </c>
      <c r="H3120" s="2">
        <v>19</v>
      </c>
      <c r="I3120" s="2" t="s">
        <v>3022</v>
      </c>
      <c r="J3120" s="31">
        <v>43900</v>
      </c>
      <c r="K3120" s="31">
        <v>44347</v>
      </c>
      <c r="L3120" s="31">
        <v>44926</v>
      </c>
      <c r="M3120" s="2">
        <f t="shared" si="288"/>
        <v>580</v>
      </c>
      <c r="N3120" s="2">
        <f>IFERROR(VLOOKUP($G3120,'Breakdown Log'!$B$3:$E$940,2,FALSE),0)</f>
        <v>0</v>
      </c>
      <c r="O3120" s="2">
        <f>IFERROR(VLOOKUP($G3120,'Breakdown Log'!$B$3:$E$940,3,FALSE),0)</f>
        <v>0</v>
      </c>
      <c r="P3120" s="2">
        <f t="shared" si="289"/>
        <v>215</v>
      </c>
      <c r="Q3120" s="2">
        <f t="shared" si="290"/>
        <v>365</v>
      </c>
      <c r="R3120" s="38">
        <f t="shared" si="291"/>
        <v>1.6610958904109587</v>
      </c>
      <c r="S3120" s="76">
        <f t="shared" si="292"/>
        <v>2.82</v>
      </c>
      <c r="T3120" s="38">
        <f>2.82/365*N3120+'Breakdown Log'!$H$28*P3120</f>
        <v>0</v>
      </c>
      <c r="U3120" s="78">
        <f>2.82/365*O3120+'Breakdown Log'!$H$28*Q3120</f>
        <v>0</v>
      </c>
    </row>
    <row r="3121" spans="2:21" ht="14.4" customHeight="1" x14ac:dyDescent="0.4">
      <c r="B3121" s="30">
        <f t="shared" si="293"/>
        <v>3120</v>
      </c>
      <c r="C3121" s="2" t="s">
        <v>2852</v>
      </c>
      <c r="D3121" s="2" t="s">
        <v>2945</v>
      </c>
      <c r="E3121" s="2">
        <v>1186</v>
      </c>
      <c r="F3121" s="2" t="s">
        <v>2966</v>
      </c>
      <c r="G3121" s="2">
        <v>3524</v>
      </c>
      <c r="H3121" s="2">
        <v>20</v>
      </c>
      <c r="I3121" s="2" t="s">
        <v>3023</v>
      </c>
      <c r="J3121" s="31">
        <v>43900</v>
      </c>
      <c r="K3121" s="31">
        <v>44347</v>
      </c>
      <c r="L3121" s="31">
        <v>44926</v>
      </c>
      <c r="M3121" s="2">
        <f t="shared" si="288"/>
        <v>580</v>
      </c>
      <c r="N3121" s="2">
        <f>IFERROR(VLOOKUP($G3121,'Breakdown Log'!$B$3:$E$940,2,FALSE),0)</f>
        <v>0</v>
      </c>
      <c r="O3121" s="2">
        <f>IFERROR(VLOOKUP($G3121,'Breakdown Log'!$B$3:$E$940,3,FALSE),0)</f>
        <v>3</v>
      </c>
      <c r="P3121" s="2">
        <f t="shared" si="289"/>
        <v>215</v>
      </c>
      <c r="Q3121" s="2">
        <f t="shared" si="290"/>
        <v>362</v>
      </c>
      <c r="R3121" s="38">
        <f t="shared" si="291"/>
        <v>1.6610958904109587</v>
      </c>
      <c r="S3121" s="76">
        <f t="shared" si="292"/>
        <v>2.82</v>
      </c>
      <c r="T3121" s="38">
        <f>2.82/365*N3121+'Breakdown Log'!$H$28*P3121</f>
        <v>0</v>
      </c>
      <c r="U3121" s="78">
        <f>2.82/365*O3121+'Breakdown Log'!$H$28*Q3121</f>
        <v>2.317808219178082E-2</v>
      </c>
    </row>
    <row r="3122" spans="2:21" ht="14.4" customHeight="1" x14ac:dyDescent="0.4">
      <c r="B3122" s="30">
        <f t="shared" si="293"/>
        <v>3121</v>
      </c>
      <c r="C3122" s="2" t="s">
        <v>2852</v>
      </c>
      <c r="D3122" s="2" t="s">
        <v>2945</v>
      </c>
      <c r="E3122" s="2">
        <v>1186</v>
      </c>
      <c r="F3122" s="2" t="s">
        <v>2966</v>
      </c>
      <c r="G3122" s="2">
        <v>3525</v>
      </c>
      <c r="H3122" s="2">
        <v>21</v>
      </c>
      <c r="I3122" s="2" t="s">
        <v>3024</v>
      </c>
      <c r="J3122" s="31">
        <v>43900</v>
      </c>
      <c r="K3122" s="31">
        <v>44347</v>
      </c>
      <c r="L3122" s="31">
        <v>44926</v>
      </c>
      <c r="M3122" s="2">
        <f t="shared" si="288"/>
        <v>580</v>
      </c>
      <c r="N3122" s="2">
        <f>IFERROR(VLOOKUP($G3122,'Breakdown Log'!$B$3:$E$940,2,FALSE),0)</f>
        <v>0</v>
      </c>
      <c r="O3122" s="2">
        <f>IFERROR(VLOOKUP($G3122,'Breakdown Log'!$B$3:$E$940,3,FALSE),0)</f>
        <v>0</v>
      </c>
      <c r="P3122" s="2">
        <f t="shared" si="289"/>
        <v>215</v>
      </c>
      <c r="Q3122" s="2">
        <f t="shared" si="290"/>
        <v>365</v>
      </c>
      <c r="R3122" s="38">
        <f t="shared" si="291"/>
        <v>1.6610958904109587</v>
      </c>
      <c r="S3122" s="76">
        <f t="shared" si="292"/>
        <v>2.82</v>
      </c>
      <c r="T3122" s="38">
        <f>2.82/365*N3122+'Breakdown Log'!$H$28*P3122</f>
        <v>0</v>
      </c>
      <c r="U3122" s="78">
        <f>2.82/365*O3122+'Breakdown Log'!$H$28*Q3122</f>
        <v>0</v>
      </c>
    </row>
    <row r="3123" spans="2:21" ht="14.4" customHeight="1" x14ac:dyDescent="0.4">
      <c r="B3123" s="30">
        <f t="shared" si="293"/>
        <v>3122</v>
      </c>
      <c r="C3123" s="2" t="s">
        <v>2852</v>
      </c>
      <c r="D3123" s="2" t="s">
        <v>2945</v>
      </c>
      <c r="E3123" s="2">
        <v>1186</v>
      </c>
      <c r="F3123" s="2" t="s">
        <v>2966</v>
      </c>
      <c r="G3123" s="2">
        <v>3526</v>
      </c>
      <c r="H3123" s="2">
        <v>22</v>
      </c>
      <c r="I3123" s="2" t="s">
        <v>513</v>
      </c>
      <c r="J3123" s="31">
        <v>43900</v>
      </c>
      <c r="K3123" s="31">
        <v>44347</v>
      </c>
      <c r="L3123" s="31">
        <v>44926</v>
      </c>
      <c r="M3123" s="2">
        <f t="shared" si="288"/>
        <v>580</v>
      </c>
      <c r="N3123" s="2">
        <f>IFERROR(VLOOKUP($G3123,'Breakdown Log'!$B$3:$E$940,2,FALSE),0)</f>
        <v>0</v>
      </c>
      <c r="O3123" s="2">
        <f>IFERROR(VLOOKUP($G3123,'Breakdown Log'!$B$3:$E$940,3,FALSE),0)</f>
        <v>2</v>
      </c>
      <c r="P3123" s="2">
        <f t="shared" si="289"/>
        <v>215</v>
      </c>
      <c r="Q3123" s="2">
        <f t="shared" si="290"/>
        <v>363</v>
      </c>
      <c r="R3123" s="38">
        <f t="shared" si="291"/>
        <v>1.6610958904109587</v>
      </c>
      <c r="S3123" s="76">
        <f t="shared" si="292"/>
        <v>2.82</v>
      </c>
      <c r="T3123" s="38">
        <f>2.82/365*N3123+'Breakdown Log'!$H$28*P3123</f>
        <v>0</v>
      </c>
      <c r="U3123" s="78">
        <f>2.82/365*O3123+'Breakdown Log'!$H$28*Q3123</f>
        <v>1.5452054794520546E-2</v>
      </c>
    </row>
    <row r="3124" spans="2:21" ht="14.4" customHeight="1" x14ac:dyDescent="0.4">
      <c r="B3124" s="30">
        <f t="shared" si="293"/>
        <v>3123</v>
      </c>
      <c r="C3124" s="2" t="s">
        <v>2852</v>
      </c>
      <c r="D3124" s="2" t="s">
        <v>2945</v>
      </c>
      <c r="E3124" s="2">
        <v>1186</v>
      </c>
      <c r="F3124" s="2" t="s">
        <v>2966</v>
      </c>
      <c r="G3124" s="2">
        <v>3527</v>
      </c>
      <c r="H3124" s="2">
        <v>23</v>
      </c>
      <c r="I3124" s="2" t="s">
        <v>3025</v>
      </c>
      <c r="J3124" s="31">
        <v>43900</v>
      </c>
      <c r="K3124" s="31">
        <v>44347</v>
      </c>
      <c r="L3124" s="31">
        <v>44926</v>
      </c>
      <c r="M3124" s="2">
        <f t="shared" si="288"/>
        <v>580</v>
      </c>
      <c r="N3124" s="2">
        <f>IFERROR(VLOOKUP($G3124,'Breakdown Log'!$B$3:$E$940,2,FALSE),0)</f>
        <v>0</v>
      </c>
      <c r="O3124" s="2">
        <f>IFERROR(VLOOKUP($G3124,'Breakdown Log'!$B$3:$E$940,3,FALSE),0)</f>
        <v>3</v>
      </c>
      <c r="P3124" s="2">
        <f t="shared" si="289"/>
        <v>215</v>
      </c>
      <c r="Q3124" s="2">
        <f t="shared" si="290"/>
        <v>362</v>
      </c>
      <c r="R3124" s="38">
        <f t="shared" si="291"/>
        <v>1.6610958904109587</v>
      </c>
      <c r="S3124" s="76">
        <f t="shared" si="292"/>
        <v>2.82</v>
      </c>
      <c r="T3124" s="38">
        <f>2.82/365*N3124+'Breakdown Log'!$H$28*P3124</f>
        <v>0</v>
      </c>
      <c r="U3124" s="78">
        <f>2.82/365*O3124+'Breakdown Log'!$H$28*Q3124</f>
        <v>2.317808219178082E-2</v>
      </c>
    </row>
    <row r="3125" spans="2:21" ht="14.4" customHeight="1" x14ac:dyDescent="0.4">
      <c r="B3125" s="30">
        <f t="shared" si="293"/>
        <v>3124</v>
      </c>
      <c r="C3125" s="2" t="s">
        <v>2852</v>
      </c>
      <c r="D3125" s="2" t="s">
        <v>2945</v>
      </c>
      <c r="E3125" s="2">
        <v>1186</v>
      </c>
      <c r="F3125" s="2" t="s">
        <v>2966</v>
      </c>
      <c r="G3125" s="2">
        <v>3528</v>
      </c>
      <c r="H3125" s="2">
        <v>24</v>
      </c>
      <c r="I3125" s="2" t="s">
        <v>3026</v>
      </c>
      <c r="J3125" s="31">
        <v>43900</v>
      </c>
      <c r="K3125" s="31">
        <v>44347</v>
      </c>
      <c r="L3125" s="31">
        <v>44926</v>
      </c>
      <c r="M3125" s="2">
        <f t="shared" si="288"/>
        <v>580</v>
      </c>
      <c r="N3125" s="2">
        <f>IFERROR(VLOOKUP($G3125,'Breakdown Log'!$B$3:$E$940,2,FALSE),0)</f>
        <v>0</v>
      </c>
      <c r="O3125" s="2">
        <f>IFERROR(VLOOKUP($G3125,'Breakdown Log'!$B$3:$E$940,3,FALSE),0)</f>
        <v>0</v>
      </c>
      <c r="P3125" s="2">
        <f t="shared" si="289"/>
        <v>215</v>
      </c>
      <c r="Q3125" s="2">
        <f t="shared" si="290"/>
        <v>365</v>
      </c>
      <c r="R3125" s="38">
        <f t="shared" si="291"/>
        <v>1.6610958904109587</v>
      </c>
      <c r="S3125" s="76">
        <f t="shared" si="292"/>
        <v>2.82</v>
      </c>
      <c r="T3125" s="38">
        <f>2.82/365*N3125+'Breakdown Log'!$H$28*P3125</f>
        <v>0</v>
      </c>
      <c r="U3125" s="78">
        <f>2.82/365*O3125+'Breakdown Log'!$H$28*Q3125</f>
        <v>0</v>
      </c>
    </row>
    <row r="3126" spans="2:21" ht="14.4" customHeight="1" x14ac:dyDescent="0.4">
      <c r="B3126" s="30">
        <f t="shared" si="293"/>
        <v>3125</v>
      </c>
      <c r="C3126" s="2" t="s">
        <v>2852</v>
      </c>
      <c r="D3126" s="2" t="s">
        <v>2945</v>
      </c>
      <c r="E3126" s="2">
        <v>1186</v>
      </c>
      <c r="F3126" s="2" t="s">
        <v>2966</v>
      </c>
      <c r="G3126" s="2">
        <v>3529</v>
      </c>
      <c r="H3126" s="2">
        <v>25</v>
      </c>
      <c r="I3126" s="2" t="s">
        <v>3027</v>
      </c>
      <c r="J3126" s="31">
        <v>43900</v>
      </c>
      <c r="K3126" s="31">
        <v>44347</v>
      </c>
      <c r="L3126" s="31">
        <v>44926</v>
      </c>
      <c r="M3126" s="2">
        <f t="shared" si="288"/>
        <v>580</v>
      </c>
      <c r="N3126" s="2">
        <f>IFERROR(VLOOKUP($G3126,'Breakdown Log'!$B$3:$E$940,2,FALSE),0)</f>
        <v>0</v>
      </c>
      <c r="O3126" s="2">
        <f>IFERROR(VLOOKUP($G3126,'Breakdown Log'!$B$3:$E$940,3,FALSE),0)</f>
        <v>0</v>
      </c>
      <c r="P3126" s="2">
        <f t="shared" si="289"/>
        <v>215</v>
      </c>
      <c r="Q3126" s="2">
        <f t="shared" si="290"/>
        <v>365</v>
      </c>
      <c r="R3126" s="38">
        <f t="shared" si="291"/>
        <v>1.6610958904109587</v>
      </c>
      <c r="S3126" s="76">
        <f t="shared" si="292"/>
        <v>2.82</v>
      </c>
      <c r="T3126" s="38">
        <f>2.82/365*N3126+'Breakdown Log'!$H$28*P3126</f>
        <v>0</v>
      </c>
      <c r="U3126" s="78">
        <f>2.82/365*O3126+'Breakdown Log'!$H$28*Q3126</f>
        <v>0</v>
      </c>
    </row>
    <row r="3127" spans="2:21" ht="14.4" customHeight="1" x14ac:dyDescent="0.4">
      <c r="B3127" s="30">
        <f t="shared" si="293"/>
        <v>3126</v>
      </c>
      <c r="C3127" s="2" t="s">
        <v>302</v>
      </c>
      <c r="D3127" s="2" t="s">
        <v>2776</v>
      </c>
      <c r="E3127" s="2">
        <v>1008</v>
      </c>
      <c r="F3127" s="2" t="s">
        <v>2776</v>
      </c>
      <c r="G3127" s="2">
        <v>3531</v>
      </c>
      <c r="H3127" s="2">
        <v>1</v>
      </c>
      <c r="I3127" s="2" t="s">
        <v>2777</v>
      </c>
      <c r="J3127" s="31">
        <v>44208</v>
      </c>
      <c r="K3127" s="31">
        <v>44347</v>
      </c>
      <c r="L3127" s="31">
        <v>44926</v>
      </c>
      <c r="M3127" s="2">
        <f t="shared" si="288"/>
        <v>580</v>
      </c>
      <c r="N3127" s="2">
        <f>IFERROR(VLOOKUP($G3127,'Breakdown Log'!$B$3:$E$940,2,FALSE),0)</f>
        <v>0</v>
      </c>
      <c r="O3127" s="2">
        <f>IFERROR(VLOOKUP($G3127,'Breakdown Log'!$B$3:$E$940,3,FALSE),0)</f>
        <v>0</v>
      </c>
      <c r="P3127" s="2">
        <f t="shared" si="289"/>
        <v>215</v>
      </c>
      <c r="Q3127" s="2">
        <f t="shared" si="290"/>
        <v>365</v>
      </c>
      <c r="R3127" s="38">
        <f t="shared" si="291"/>
        <v>1.6610958904109587</v>
      </c>
      <c r="S3127" s="76">
        <f t="shared" si="292"/>
        <v>2.82</v>
      </c>
      <c r="T3127" s="38">
        <f>2.82/365*N3127+'Breakdown Log'!$H$28*P3127</f>
        <v>0</v>
      </c>
      <c r="U3127" s="78">
        <f>2.82/365*O3127+'Breakdown Log'!$H$28*Q3127</f>
        <v>0</v>
      </c>
    </row>
    <row r="3128" spans="2:21" ht="14.4" customHeight="1" x14ac:dyDescent="0.4">
      <c r="B3128" s="30">
        <f t="shared" si="293"/>
        <v>3127</v>
      </c>
      <c r="C3128" s="2" t="s">
        <v>302</v>
      </c>
      <c r="D3128" s="2" t="s">
        <v>2776</v>
      </c>
      <c r="E3128" s="2">
        <v>1008</v>
      </c>
      <c r="F3128" s="2" t="s">
        <v>2776</v>
      </c>
      <c r="G3128" s="2">
        <v>3532</v>
      </c>
      <c r="H3128" s="2">
        <v>2</v>
      </c>
      <c r="I3128" s="2" t="s">
        <v>2778</v>
      </c>
      <c r="J3128" s="31">
        <v>44208</v>
      </c>
      <c r="K3128" s="31">
        <v>44347</v>
      </c>
      <c r="L3128" s="31">
        <v>44926</v>
      </c>
      <c r="M3128" s="2">
        <f t="shared" si="288"/>
        <v>580</v>
      </c>
      <c r="N3128" s="2">
        <f>IFERROR(VLOOKUP($G3128,'Breakdown Log'!$B$3:$E$940,2,FALSE),0)</f>
        <v>0</v>
      </c>
      <c r="O3128" s="2">
        <f>IFERROR(VLOOKUP($G3128,'Breakdown Log'!$B$3:$E$940,3,FALSE),0)</f>
        <v>0</v>
      </c>
      <c r="P3128" s="2">
        <f t="shared" si="289"/>
        <v>215</v>
      </c>
      <c r="Q3128" s="2">
        <f t="shared" si="290"/>
        <v>365</v>
      </c>
      <c r="R3128" s="38">
        <f t="shared" si="291"/>
        <v>1.6610958904109587</v>
      </c>
      <c r="S3128" s="76">
        <f t="shared" si="292"/>
        <v>2.82</v>
      </c>
      <c r="T3128" s="38">
        <f>2.82/365*N3128+'Breakdown Log'!$H$28*P3128</f>
        <v>0</v>
      </c>
      <c r="U3128" s="78">
        <f>2.82/365*O3128+'Breakdown Log'!$H$28*Q3128</f>
        <v>0</v>
      </c>
    </row>
    <row r="3129" spans="2:21" ht="14.4" customHeight="1" x14ac:dyDescent="0.4">
      <c r="B3129" s="30">
        <f t="shared" si="293"/>
        <v>3128</v>
      </c>
      <c r="C3129" s="2" t="s">
        <v>302</v>
      </c>
      <c r="D3129" s="2" t="s">
        <v>2776</v>
      </c>
      <c r="E3129" s="2">
        <v>1008</v>
      </c>
      <c r="F3129" s="2" t="s">
        <v>2776</v>
      </c>
      <c r="G3129" s="2">
        <v>3533</v>
      </c>
      <c r="H3129" s="2">
        <v>3</v>
      </c>
      <c r="I3129" s="2" t="s">
        <v>2779</v>
      </c>
      <c r="J3129" s="31">
        <v>44208</v>
      </c>
      <c r="K3129" s="31">
        <v>44347</v>
      </c>
      <c r="L3129" s="31">
        <v>44926</v>
      </c>
      <c r="M3129" s="2">
        <f t="shared" si="288"/>
        <v>580</v>
      </c>
      <c r="N3129" s="2">
        <f>IFERROR(VLOOKUP($G3129,'Breakdown Log'!$B$3:$E$940,2,FALSE),0)</f>
        <v>0</v>
      </c>
      <c r="O3129" s="2">
        <f>IFERROR(VLOOKUP($G3129,'Breakdown Log'!$B$3:$E$940,3,FALSE),0)</f>
        <v>0</v>
      </c>
      <c r="P3129" s="2">
        <f t="shared" si="289"/>
        <v>215</v>
      </c>
      <c r="Q3129" s="2">
        <f t="shared" si="290"/>
        <v>365</v>
      </c>
      <c r="R3129" s="38">
        <f t="shared" si="291"/>
        <v>1.6610958904109587</v>
      </c>
      <c r="S3129" s="76">
        <f t="shared" si="292"/>
        <v>2.82</v>
      </c>
      <c r="T3129" s="38">
        <f>2.82/365*N3129+'Breakdown Log'!$H$28*P3129</f>
        <v>0</v>
      </c>
      <c r="U3129" s="78">
        <f>2.82/365*O3129+'Breakdown Log'!$H$28*Q3129</f>
        <v>0</v>
      </c>
    </row>
    <row r="3130" spans="2:21" ht="14.4" customHeight="1" x14ac:dyDescent="0.4">
      <c r="B3130" s="30">
        <f t="shared" si="293"/>
        <v>3129</v>
      </c>
      <c r="C3130" s="2" t="s">
        <v>302</v>
      </c>
      <c r="D3130" s="2" t="s">
        <v>2776</v>
      </c>
      <c r="E3130" s="2">
        <v>1008</v>
      </c>
      <c r="F3130" s="2" t="s">
        <v>2776</v>
      </c>
      <c r="G3130" s="2">
        <v>3534</v>
      </c>
      <c r="H3130" s="2">
        <v>4</v>
      </c>
      <c r="I3130" s="2" t="s">
        <v>2780</v>
      </c>
      <c r="J3130" s="31">
        <v>44208</v>
      </c>
      <c r="K3130" s="31">
        <v>44347</v>
      </c>
      <c r="L3130" s="31">
        <v>44926</v>
      </c>
      <c r="M3130" s="2">
        <f t="shared" si="288"/>
        <v>580</v>
      </c>
      <c r="N3130" s="2">
        <f>IFERROR(VLOOKUP($G3130,'Breakdown Log'!$B$3:$E$940,2,FALSE),0)</f>
        <v>0</v>
      </c>
      <c r="O3130" s="2">
        <f>IFERROR(VLOOKUP($G3130,'Breakdown Log'!$B$3:$E$940,3,FALSE),0)</f>
        <v>0</v>
      </c>
      <c r="P3130" s="2">
        <f t="shared" si="289"/>
        <v>215</v>
      </c>
      <c r="Q3130" s="2">
        <f t="shared" si="290"/>
        <v>365</v>
      </c>
      <c r="R3130" s="38">
        <f t="shared" si="291"/>
        <v>1.6610958904109587</v>
      </c>
      <c r="S3130" s="76">
        <f t="shared" si="292"/>
        <v>2.82</v>
      </c>
      <c r="T3130" s="38">
        <f>2.82/365*N3130+'Breakdown Log'!$H$28*P3130</f>
        <v>0</v>
      </c>
      <c r="U3130" s="78">
        <f>2.82/365*O3130+'Breakdown Log'!$H$28*Q3130</f>
        <v>0</v>
      </c>
    </row>
    <row r="3131" spans="2:21" ht="14.4" customHeight="1" x14ac:dyDescent="0.4">
      <c r="B3131" s="30">
        <f t="shared" si="293"/>
        <v>3130</v>
      </c>
      <c r="C3131" s="2" t="s">
        <v>302</v>
      </c>
      <c r="D3131" s="2" t="s">
        <v>2776</v>
      </c>
      <c r="E3131" s="2">
        <v>1008</v>
      </c>
      <c r="F3131" s="2" t="s">
        <v>2776</v>
      </c>
      <c r="G3131" s="2">
        <v>3535</v>
      </c>
      <c r="H3131" s="2">
        <v>5</v>
      </c>
      <c r="I3131" s="2" t="s">
        <v>2781</v>
      </c>
      <c r="J3131" s="31">
        <v>44208</v>
      </c>
      <c r="K3131" s="31">
        <v>44347</v>
      </c>
      <c r="L3131" s="31">
        <v>44926</v>
      </c>
      <c r="M3131" s="2">
        <f t="shared" si="288"/>
        <v>580</v>
      </c>
      <c r="N3131" s="2">
        <f>IFERROR(VLOOKUP($G3131,'Breakdown Log'!$B$3:$E$940,2,FALSE),0)</f>
        <v>0</v>
      </c>
      <c r="O3131" s="2">
        <f>IFERROR(VLOOKUP($G3131,'Breakdown Log'!$B$3:$E$940,3,FALSE),0)</f>
        <v>0</v>
      </c>
      <c r="P3131" s="2">
        <f t="shared" si="289"/>
        <v>215</v>
      </c>
      <c r="Q3131" s="2">
        <f t="shared" si="290"/>
        <v>365</v>
      </c>
      <c r="R3131" s="38">
        <f t="shared" si="291"/>
        <v>1.6610958904109587</v>
      </c>
      <c r="S3131" s="76">
        <f t="shared" si="292"/>
        <v>2.82</v>
      </c>
      <c r="T3131" s="38">
        <f>2.82/365*N3131+'Breakdown Log'!$H$28*P3131</f>
        <v>0</v>
      </c>
      <c r="U3131" s="78">
        <f>2.82/365*O3131+'Breakdown Log'!$H$28*Q3131</f>
        <v>0</v>
      </c>
    </row>
    <row r="3132" spans="2:21" ht="14.4" customHeight="1" x14ac:dyDescent="0.4">
      <c r="B3132" s="30">
        <f t="shared" si="293"/>
        <v>3131</v>
      </c>
      <c r="C3132" s="2" t="s">
        <v>302</v>
      </c>
      <c r="D3132" s="2" t="s">
        <v>2786</v>
      </c>
      <c r="E3132" s="2">
        <v>1006</v>
      </c>
      <c r="F3132" s="2" t="s">
        <v>2786</v>
      </c>
      <c r="G3132" s="2">
        <v>3536</v>
      </c>
      <c r="H3132" s="2">
        <v>1</v>
      </c>
      <c r="I3132" s="2" t="s">
        <v>2207</v>
      </c>
      <c r="J3132" s="31">
        <v>43857</v>
      </c>
      <c r="K3132" s="31">
        <v>44347</v>
      </c>
      <c r="L3132" s="31">
        <v>44926</v>
      </c>
      <c r="M3132" s="2">
        <f t="shared" si="288"/>
        <v>580</v>
      </c>
      <c r="N3132" s="2">
        <f>IFERROR(VLOOKUP($G3132,'Breakdown Log'!$B$3:$E$940,2,FALSE),0)</f>
        <v>181</v>
      </c>
      <c r="O3132" s="2">
        <f>IFERROR(VLOOKUP($G3132,'Breakdown Log'!$B$3:$E$940,3,FALSE),0)</f>
        <v>0</v>
      </c>
      <c r="P3132" s="2">
        <f t="shared" si="289"/>
        <v>34</v>
      </c>
      <c r="Q3132" s="2">
        <f t="shared" si="290"/>
        <v>365</v>
      </c>
      <c r="R3132" s="38">
        <f t="shared" si="291"/>
        <v>1.6610958904109587</v>
      </c>
      <c r="S3132" s="76">
        <f t="shared" si="292"/>
        <v>2.82</v>
      </c>
      <c r="T3132" s="38">
        <f>2.82/365*N3132+'Breakdown Log'!$H$28*P3132</f>
        <v>1.3984109589041094</v>
      </c>
      <c r="U3132" s="78">
        <f>2.82/365*O3132+'Breakdown Log'!$H$28*Q3132</f>
        <v>0</v>
      </c>
    </row>
    <row r="3133" spans="2:21" ht="14.4" customHeight="1" x14ac:dyDescent="0.4">
      <c r="B3133" s="30">
        <f t="shared" si="293"/>
        <v>3132</v>
      </c>
      <c r="C3133" s="2" t="s">
        <v>302</v>
      </c>
      <c r="D3133" s="2" t="s">
        <v>2786</v>
      </c>
      <c r="E3133" s="2">
        <v>1006</v>
      </c>
      <c r="F3133" s="2" t="s">
        <v>2786</v>
      </c>
      <c r="G3133" s="2">
        <v>3537</v>
      </c>
      <c r="H3133" s="2">
        <v>2</v>
      </c>
      <c r="I3133" s="2" t="s">
        <v>2787</v>
      </c>
      <c r="J3133" s="31">
        <v>43925</v>
      </c>
      <c r="K3133" s="31">
        <v>44347</v>
      </c>
      <c r="L3133" s="31">
        <v>44926</v>
      </c>
      <c r="M3133" s="2">
        <f t="shared" si="288"/>
        <v>580</v>
      </c>
      <c r="N3133" s="2">
        <f>IFERROR(VLOOKUP($G3133,'Breakdown Log'!$B$3:$E$940,2,FALSE),0)</f>
        <v>0</v>
      </c>
      <c r="O3133" s="2">
        <f>IFERROR(VLOOKUP($G3133,'Breakdown Log'!$B$3:$E$940,3,FALSE),0)</f>
        <v>0</v>
      </c>
      <c r="P3133" s="2">
        <f t="shared" si="289"/>
        <v>215</v>
      </c>
      <c r="Q3133" s="2">
        <f t="shared" si="290"/>
        <v>365</v>
      </c>
      <c r="R3133" s="38">
        <f t="shared" si="291"/>
        <v>1.6610958904109587</v>
      </c>
      <c r="S3133" s="76">
        <f t="shared" si="292"/>
        <v>2.82</v>
      </c>
      <c r="T3133" s="38">
        <f>2.82/365*N3133+'Breakdown Log'!$H$28*P3133</f>
        <v>0</v>
      </c>
      <c r="U3133" s="78">
        <f>2.82/365*O3133+'Breakdown Log'!$H$28*Q3133</f>
        <v>0</v>
      </c>
    </row>
    <row r="3134" spans="2:21" ht="14.4" customHeight="1" x14ac:dyDescent="0.4">
      <c r="B3134" s="30">
        <f t="shared" si="293"/>
        <v>3133</v>
      </c>
      <c r="C3134" s="2" t="s">
        <v>302</v>
      </c>
      <c r="D3134" s="2" t="s">
        <v>2786</v>
      </c>
      <c r="E3134" s="2">
        <v>1006</v>
      </c>
      <c r="F3134" s="2" t="s">
        <v>2786</v>
      </c>
      <c r="G3134" s="2">
        <v>3538</v>
      </c>
      <c r="H3134" s="2">
        <v>3</v>
      </c>
      <c r="I3134" s="2" t="s">
        <v>887</v>
      </c>
      <c r="J3134" s="31">
        <v>43862</v>
      </c>
      <c r="K3134" s="31">
        <v>44347</v>
      </c>
      <c r="L3134" s="31">
        <v>44926</v>
      </c>
      <c r="M3134" s="2">
        <f t="shared" si="288"/>
        <v>580</v>
      </c>
      <c r="N3134" s="2">
        <f>IFERROR(VLOOKUP($G3134,'Breakdown Log'!$B$3:$E$940,2,FALSE),0)</f>
        <v>0</v>
      </c>
      <c r="O3134" s="2">
        <f>IFERROR(VLOOKUP($G3134,'Breakdown Log'!$B$3:$E$940,3,FALSE),0)</f>
        <v>0</v>
      </c>
      <c r="P3134" s="2">
        <f t="shared" si="289"/>
        <v>215</v>
      </c>
      <c r="Q3134" s="2">
        <f t="shared" si="290"/>
        <v>365</v>
      </c>
      <c r="R3134" s="38">
        <f t="shared" si="291"/>
        <v>1.6610958904109587</v>
      </c>
      <c r="S3134" s="76">
        <f t="shared" si="292"/>
        <v>2.82</v>
      </c>
      <c r="T3134" s="38">
        <f>2.82/365*N3134+'Breakdown Log'!$H$28*P3134</f>
        <v>0</v>
      </c>
      <c r="U3134" s="78">
        <f>2.82/365*O3134+'Breakdown Log'!$H$28*Q3134</f>
        <v>0</v>
      </c>
    </row>
    <row r="3135" spans="2:21" ht="14.4" customHeight="1" x14ac:dyDescent="0.4">
      <c r="B3135" s="30">
        <f t="shared" si="293"/>
        <v>3134</v>
      </c>
      <c r="C3135" s="2" t="s">
        <v>302</v>
      </c>
      <c r="D3135" s="2" t="s">
        <v>2786</v>
      </c>
      <c r="E3135" s="2">
        <v>1006</v>
      </c>
      <c r="F3135" s="2" t="s">
        <v>2786</v>
      </c>
      <c r="G3135" s="2">
        <v>3539</v>
      </c>
      <c r="H3135" s="2">
        <v>4</v>
      </c>
      <c r="I3135" s="2" t="s">
        <v>1849</v>
      </c>
      <c r="J3135" s="31">
        <v>43862</v>
      </c>
      <c r="K3135" s="31">
        <v>44347</v>
      </c>
      <c r="L3135" s="31">
        <v>44926</v>
      </c>
      <c r="M3135" s="2">
        <f t="shared" si="288"/>
        <v>580</v>
      </c>
      <c r="N3135" s="2">
        <f>IFERROR(VLOOKUP($G3135,'Breakdown Log'!$B$3:$E$940,2,FALSE),0)</f>
        <v>0</v>
      </c>
      <c r="O3135" s="2">
        <f>IFERROR(VLOOKUP($G3135,'Breakdown Log'!$B$3:$E$940,3,FALSE),0)</f>
        <v>0</v>
      </c>
      <c r="P3135" s="2">
        <f t="shared" si="289"/>
        <v>215</v>
      </c>
      <c r="Q3135" s="2">
        <f t="shared" si="290"/>
        <v>365</v>
      </c>
      <c r="R3135" s="38">
        <f t="shared" si="291"/>
        <v>1.6610958904109587</v>
      </c>
      <c r="S3135" s="76">
        <f t="shared" si="292"/>
        <v>2.82</v>
      </c>
      <c r="T3135" s="38">
        <f>2.82/365*N3135+'Breakdown Log'!$H$28*P3135</f>
        <v>0</v>
      </c>
      <c r="U3135" s="78">
        <f>2.82/365*O3135+'Breakdown Log'!$H$28*Q3135</f>
        <v>0</v>
      </c>
    </row>
    <row r="3136" spans="2:21" ht="14.4" customHeight="1" x14ac:dyDescent="0.4">
      <c r="B3136" s="30">
        <f t="shared" si="293"/>
        <v>3135</v>
      </c>
      <c r="C3136" s="2" t="s">
        <v>302</v>
      </c>
      <c r="D3136" s="2" t="s">
        <v>2786</v>
      </c>
      <c r="E3136" s="2">
        <v>1006</v>
      </c>
      <c r="F3136" s="2" t="s">
        <v>2786</v>
      </c>
      <c r="G3136" s="2">
        <v>3540</v>
      </c>
      <c r="H3136" s="2">
        <v>5</v>
      </c>
      <c r="I3136" s="2" t="s">
        <v>2788</v>
      </c>
      <c r="J3136" s="31">
        <v>43910</v>
      </c>
      <c r="K3136" s="31">
        <v>44347</v>
      </c>
      <c r="L3136" s="31">
        <v>44926</v>
      </c>
      <c r="M3136" s="2">
        <f t="shared" si="288"/>
        <v>580</v>
      </c>
      <c r="N3136" s="2">
        <f>IFERROR(VLOOKUP($G3136,'Breakdown Log'!$B$3:$E$940,2,FALSE),0)</f>
        <v>0</v>
      </c>
      <c r="O3136" s="2">
        <f>IFERROR(VLOOKUP($G3136,'Breakdown Log'!$B$3:$E$940,3,FALSE),0)</f>
        <v>0</v>
      </c>
      <c r="P3136" s="2">
        <f t="shared" si="289"/>
        <v>215</v>
      </c>
      <c r="Q3136" s="2">
        <f t="shared" si="290"/>
        <v>365</v>
      </c>
      <c r="R3136" s="38">
        <f t="shared" si="291"/>
        <v>1.6610958904109587</v>
      </c>
      <c r="S3136" s="76">
        <f t="shared" si="292"/>
        <v>2.82</v>
      </c>
      <c r="T3136" s="38">
        <f>2.82/365*N3136+'Breakdown Log'!$H$28*P3136</f>
        <v>0</v>
      </c>
      <c r="U3136" s="78">
        <f>2.82/365*O3136+'Breakdown Log'!$H$28*Q3136</f>
        <v>0</v>
      </c>
    </row>
    <row r="3137" spans="2:21" ht="14.4" customHeight="1" x14ac:dyDescent="0.4">
      <c r="B3137" s="30">
        <f t="shared" si="293"/>
        <v>3136</v>
      </c>
      <c r="C3137" s="2" t="s">
        <v>302</v>
      </c>
      <c r="D3137" s="2" t="s">
        <v>2786</v>
      </c>
      <c r="E3137" s="2">
        <v>1006</v>
      </c>
      <c r="F3137" s="2" t="s">
        <v>2786</v>
      </c>
      <c r="G3137" s="2">
        <v>3541</v>
      </c>
      <c r="H3137" s="2">
        <v>6</v>
      </c>
      <c r="I3137" s="2" t="s">
        <v>2789</v>
      </c>
      <c r="J3137" s="31">
        <v>43926</v>
      </c>
      <c r="K3137" s="31">
        <v>44347</v>
      </c>
      <c r="L3137" s="31">
        <v>44926</v>
      </c>
      <c r="M3137" s="2">
        <f t="shared" si="288"/>
        <v>580</v>
      </c>
      <c r="N3137" s="2">
        <f>IFERROR(VLOOKUP($G3137,'Breakdown Log'!$B$3:$E$940,2,FALSE),0)</f>
        <v>0</v>
      </c>
      <c r="O3137" s="2">
        <f>IFERROR(VLOOKUP($G3137,'Breakdown Log'!$B$3:$E$940,3,FALSE),0)</f>
        <v>0</v>
      </c>
      <c r="P3137" s="2">
        <f t="shared" si="289"/>
        <v>215</v>
      </c>
      <c r="Q3137" s="2">
        <f t="shared" si="290"/>
        <v>365</v>
      </c>
      <c r="R3137" s="38">
        <f t="shared" si="291"/>
        <v>1.6610958904109587</v>
      </c>
      <c r="S3137" s="76">
        <f t="shared" si="292"/>
        <v>2.82</v>
      </c>
      <c r="T3137" s="38">
        <f>2.82/365*N3137+'Breakdown Log'!$H$28*P3137</f>
        <v>0</v>
      </c>
      <c r="U3137" s="78">
        <f>2.82/365*O3137+'Breakdown Log'!$H$28*Q3137</f>
        <v>0</v>
      </c>
    </row>
    <row r="3138" spans="2:21" ht="14.4" customHeight="1" x14ac:dyDescent="0.4">
      <c r="B3138" s="30">
        <f t="shared" si="293"/>
        <v>3137</v>
      </c>
      <c r="C3138" s="2" t="s">
        <v>302</v>
      </c>
      <c r="D3138" s="2" t="s">
        <v>2786</v>
      </c>
      <c r="E3138" s="2">
        <v>1006</v>
      </c>
      <c r="F3138" s="2" t="s">
        <v>2786</v>
      </c>
      <c r="G3138" s="2">
        <v>3542</v>
      </c>
      <c r="H3138" s="2">
        <v>7</v>
      </c>
      <c r="I3138" s="2" t="s">
        <v>1254</v>
      </c>
      <c r="J3138" s="31">
        <v>43921</v>
      </c>
      <c r="K3138" s="31">
        <v>44347</v>
      </c>
      <c r="L3138" s="31">
        <v>44926</v>
      </c>
      <c r="M3138" s="2">
        <f t="shared" ref="M3138:M3201" si="294">IFERROR(L3138-K3138+1,0)</f>
        <v>580</v>
      </c>
      <c r="N3138" s="2">
        <f>IFERROR(VLOOKUP($G3138,'Breakdown Log'!$B$3:$E$940,2,FALSE),0)</f>
        <v>0</v>
      </c>
      <c r="O3138" s="2">
        <f>IFERROR(VLOOKUP($G3138,'Breakdown Log'!$B$3:$E$940,3,FALSE),0)</f>
        <v>0</v>
      </c>
      <c r="P3138" s="2">
        <f t="shared" si="289"/>
        <v>215</v>
      </c>
      <c r="Q3138" s="2">
        <f t="shared" si="290"/>
        <v>365</v>
      </c>
      <c r="R3138" s="38">
        <f t="shared" si="291"/>
        <v>1.6610958904109587</v>
      </c>
      <c r="S3138" s="76">
        <f t="shared" si="292"/>
        <v>2.82</v>
      </c>
      <c r="T3138" s="38">
        <f>2.82/365*N3138+'Breakdown Log'!$H$28*P3138</f>
        <v>0</v>
      </c>
      <c r="U3138" s="78">
        <f>2.82/365*O3138+'Breakdown Log'!$H$28*Q3138</f>
        <v>0</v>
      </c>
    </row>
    <row r="3139" spans="2:21" ht="14.4" customHeight="1" x14ac:dyDescent="0.4">
      <c r="B3139" s="30">
        <f t="shared" si="293"/>
        <v>3138</v>
      </c>
      <c r="C3139" s="2" t="s">
        <v>2852</v>
      </c>
      <c r="D3139" s="2" t="s">
        <v>2945</v>
      </c>
      <c r="E3139" s="2">
        <v>1185</v>
      </c>
      <c r="F3139" s="2" t="s">
        <v>2946</v>
      </c>
      <c r="G3139" s="2">
        <v>3572</v>
      </c>
      <c r="H3139" s="2">
        <v>2</v>
      </c>
      <c r="I3139" s="2" t="s">
        <v>2165</v>
      </c>
      <c r="J3139" s="31">
        <v>43881</v>
      </c>
      <c r="K3139" s="31">
        <v>44347</v>
      </c>
      <c r="L3139" s="31">
        <v>44926</v>
      </c>
      <c r="M3139" s="2">
        <f t="shared" si="294"/>
        <v>580</v>
      </c>
      <c r="N3139" s="2">
        <f>IFERROR(VLOOKUP($G3139,'Breakdown Log'!$B$3:$E$940,2,FALSE),0)</f>
        <v>0</v>
      </c>
      <c r="O3139" s="2">
        <f>IFERROR(VLOOKUP($G3139,'Breakdown Log'!$B$3:$E$940,3,FALSE),0)</f>
        <v>0</v>
      </c>
      <c r="P3139" s="2">
        <f t="shared" ref="P3139:P3202" si="295">DATE(2021,12,31)-DATE(2021,5,31)+1-N3139</f>
        <v>215</v>
      </c>
      <c r="Q3139" s="2">
        <f t="shared" ref="Q3139:Q3202" si="296">365-O3139</f>
        <v>365</v>
      </c>
      <c r="R3139" s="38">
        <f t="shared" ref="R3139:R3202" si="297">2.82/365*215</f>
        <v>1.6610958904109587</v>
      </c>
      <c r="S3139" s="76">
        <f t="shared" ref="S3139:S3202" si="298">2.82/365*365</f>
        <v>2.82</v>
      </c>
      <c r="T3139" s="38">
        <f>2.82/365*N3139+'Breakdown Log'!$H$28*P3139</f>
        <v>0</v>
      </c>
      <c r="U3139" s="78">
        <f>2.82/365*O3139+'Breakdown Log'!$H$28*Q3139</f>
        <v>0</v>
      </c>
    </row>
    <row r="3140" spans="2:21" ht="14.4" customHeight="1" x14ac:dyDescent="0.4">
      <c r="B3140" s="30">
        <f t="shared" ref="B3140:B3203" si="299">B3139+1</f>
        <v>3139</v>
      </c>
      <c r="C3140" s="2" t="s">
        <v>2852</v>
      </c>
      <c r="D3140" s="2" t="s">
        <v>2945</v>
      </c>
      <c r="E3140" s="2">
        <v>1185</v>
      </c>
      <c r="F3140" s="2" t="s">
        <v>2946</v>
      </c>
      <c r="G3140" s="2">
        <v>3573</v>
      </c>
      <c r="H3140" s="2">
        <v>3</v>
      </c>
      <c r="I3140" s="2" t="s">
        <v>2948</v>
      </c>
      <c r="J3140" s="31">
        <v>43881</v>
      </c>
      <c r="K3140" s="31">
        <v>44347</v>
      </c>
      <c r="L3140" s="31">
        <v>44926</v>
      </c>
      <c r="M3140" s="2">
        <f t="shared" si="294"/>
        <v>580</v>
      </c>
      <c r="N3140" s="2">
        <f>IFERROR(VLOOKUP($G3140,'Breakdown Log'!$B$3:$E$940,2,FALSE),0)</f>
        <v>0</v>
      </c>
      <c r="O3140" s="2">
        <f>IFERROR(VLOOKUP($G3140,'Breakdown Log'!$B$3:$E$940,3,FALSE),0)</f>
        <v>0</v>
      </c>
      <c r="P3140" s="2">
        <f t="shared" si="295"/>
        <v>215</v>
      </c>
      <c r="Q3140" s="2">
        <f t="shared" si="296"/>
        <v>365</v>
      </c>
      <c r="R3140" s="38">
        <f t="shared" si="297"/>
        <v>1.6610958904109587</v>
      </c>
      <c r="S3140" s="76">
        <f t="shared" si="298"/>
        <v>2.82</v>
      </c>
      <c r="T3140" s="38">
        <f>2.82/365*N3140+'Breakdown Log'!$H$28*P3140</f>
        <v>0</v>
      </c>
      <c r="U3140" s="78">
        <f>2.82/365*O3140+'Breakdown Log'!$H$28*Q3140</f>
        <v>0</v>
      </c>
    </row>
    <row r="3141" spans="2:21" ht="14.4" customHeight="1" x14ac:dyDescent="0.4">
      <c r="B3141" s="30">
        <f t="shared" si="299"/>
        <v>3140</v>
      </c>
      <c r="C3141" s="2" t="s">
        <v>2852</v>
      </c>
      <c r="D3141" s="2" t="s">
        <v>2945</v>
      </c>
      <c r="E3141" s="2">
        <v>1185</v>
      </c>
      <c r="F3141" s="2" t="s">
        <v>2946</v>
      </c>
      <c r="G3141" s="2">
        <v>3574</v>
      </c>
      <c r="H3141" s="2">
        <v>4</v>
      </c>
      <c r="I3141" s="2" t="s">
        <v>2949</v>
      </c>
      <c r="J3141" s="31">
        <v>43881</v>
      </c>
      <c r="K3141" s="31">
        <v>44347</v>
      </c>
      <c r="L3141" s="31">
        <v>44926</v>
      </c>
      <c r="M3141" s="2">
        <f t="shared" si="294"/>
        <v>580</v>
      </c>
      <c r="N3141" s="2">
        <f>IFERROR(VLOOKUP($G3141,'Breakdown Log'!$B$3:$E$940,2,FALSE),0)</f>
        <v>0</v>
      </c>
      <c r="O3141" s="2">
        <f>IFERROR(VLOOKUP($G3141,'Breakdown Log'!$B$3:$E$940,3,FALSE),0)</f>
        <v>0</v>
      </c>
      <c r="P3141" s="2">
        <f t="shared" si="295"/>
        <v>215</v>
      </c>
      <c r="Q3141" s="2">
        <f t="shared" si="296"/>
        <v>365</v>
      </c>
      <c r="R3141" s="38">
        <f t="shared" si="297"/>
        <v>1.6610958904109587</v>
      </c>
      <c r="S3141" s="76">
        <f t="shared" si="298"/>
        <v>2.82</v>
      </c>
      <c r="T3141" s="38">
        <f>2.82/365*N3141+'Breakdown Log'!$H$28*P3141</f>
        <v>0</v>
      </c>
      <c r="U3141" s="78">
        <f>2.82/365*O3141+'Breakdown Log'!$H$28*Q3141</f>
        <v>0</v>
      </c>
    </row>
    <row r="3142" spans="2:21" ht="14.4" customHeight="1" x14ac:dyDescent="0.4">
      <c r="B3142" s="30">
        <f t="shared" si="299"/>
        <v>3141</v>
      </c>
      <c r="C3142" s="2" t="s">
        <v>2852</v>
      </c>
      <c r="D3142" s="2" t="s">
        <v>2945</v>
      </c>
      <c r="E3142" s="2">
        <v>1185</v>
      </c>
      <c r="F3142" s="2" t="s">
        <v>2946</v>
      </c>
      <c r="G3142" s="2">
        <v>3575</v>
      </c>
      <c r="H3142" s="2">
        <v>5</v>
      </c>
      <c r="I3142" s="2" t="s">
        <v>979</v>
      </c>
      <c r="J3142" s="31">
        <v>43881</v>
      </c>
      <c r="K3142" s="31">
        <v>44347</v>
      </c>
      <c r="L3142" s="31">
        <v>44926</v>
      </c>
      <c r="M3142" s="2">
        <f t="shared" si="294"/>
        <v>580</v>
      </c>
      <c r="N3142" s="2">
        <f>IFERROR(VLOOKUP($G3142,'Breakdown Log'!$B$3:$E$940,2,FALSE),0)</f>
        <v>0</v>
      </c>
      <c r="O3142" s="2">
        <f>IFERROR(VLOOKUP($G3142,'Breakdown Log'!$B$3:$E$940,3,FALSE),0)</f>
        <v>0</v>
      </c>
      <c r="P3142" s="2">
        <f t="shared" si="295"/>
        <v>215</v>
      </c>
      <c r="Q3142" s="2">
        <f t="shared" si="296"/>
        <v>365</v>
      </c>
      <c r="R3142" s="38">
        <f t="shared" si="297"/>
        <v>1.6610958904109587</v>
      </c>
      <c r="S3142" s="76">
        <f t="shared" si="298"/>
        <v>2.82</v>
      </c>
      <c r="T3142" s="38">
        <f>2.82/365*N3142+'Breakdown Log'!$H$28*P3142</f>
        <v>0</v>
      </c>
      <c r="U3142" s="78">
        <f>2.82/365*O3142+'Breakdown Log'!$H$28*Q3142</f>
        <v>0</v>
      </c>
    </row>
    <row r="3143" spans="2:21" ht="14.4" customHeight="1" x14ac:dyDescent="0.4">
      <c r="B3143" s="30">
        <f t="shared" si="299"/>
        <v>3142</v>
      </c>
      <c r="C3143" s="2" t="s">
        <v>2852</v>
      </c>
      <c r="D3143" s="2" t="s">
        <v>2945</v>
      </c>
      <c r="E3143" s="2">
        <v>1185</v>
      </c>
      <c r="F3143" s="2" t="s">
        <v>2946</v>
      </c>
      <c r="G3143" s="2">
        <v>3576</v>
      </c>
      <c r="H3143" s="2">
        <v>6</v>
      </c>
      <c r="I3143" s="2" t="s">
        <v>2950</v>
      </c>
      <c r="J3143" s="31">
        <v>43881</v>
      </c>
      <c r="K3143" s="31">
        <v>44347</v>
      </c>
      <c r="L3143" s="31">
        <v>44926</v>
      </c>
      <c r="M3143" s="2">
        <f t="shared" si="294"/>
        <v>580</v>
      </c>
      <c r="N3143" s="2">
        <f>IFERROR(VLOOKUP($G3143,'Breakdown Log'!$B$3:$E$940,2,FALSE),0)</f>
        <v>0</v>
      </c>
      <c r="O3143" s="2">
        <f>IFERROR(VLOOKUP($G3143,'Breakdown Log'!$B$3:$E$940,3,FALSE),0)</f>
        <v>0</v>
      </c>
      <c r="P3143" s="2">
        <f t="shared" si="295"/>
        <v>215</v>
      </c>
      <c r="Q3143" s="2">
        <f t="shared" si="296"/>
        <v>365</v>
      </c>
      <c r="R3143" s="38">
        <f t="shared" si="297"/>
        <v>1.6610958904109587</v>
      </c>
      <c r="S3143" s="76">
        <f t="shared" si="298"/>
        <v>2.82</v>
      </c>
      <c r="T3143" s="38">
        <f>2.82/365*N3143+'Breakdown Log'!$H$28*P3143</f>
        <v>0</v>
      </c>
      <c r="U3143" s="78">
        <f>2.82/365*O3143+'Breakdown Log'!$H$28*Q3143</f>
        <v>0</v>
      </c>
    </row>
    <row r="3144" spans="2:21" ht="14.4" customHeight="1" x14ac:dyDescent="0.4">
      <c r="B3144" s="30">
        <f t="shared" si="299"/>
        <v>3143</v>
      </c>
      <c r="C3144" s="2" t="s">
        <v>2852</v>
      </c>
      <c r="D3144" s="2" t="s">
        <v>2945</v>
      </c>
      <c r="E3144" s="2">
        <v>1185</v>
      </c>
      <c r="F3144" s="2" t="s">
        <v>2946</v>
      </c>
      <c r="G3144" s="2">
        <v>3577</v>
      </c>
      <c r="H3144" s="2">
        <v>7</v>
      </c>
      <c r="I3144" s="2" t="s">
        <v>2951</v>
      </c>
      <c r="J3144" s="31">
        <v>43881</v>
      </c>
      <c r="K3144" s="31">
        <v>44347</v>
      </c>
      <c r="L3144" s="31">
        <v>44926</v>
      </c>
      <c r="M3144" s="2">
        <f t="shared" si="294"/>
        <v>580</v>
      </c>
      <c r="N3144" s="2">
        <f>IFERROR(VLOOKUP($G3144,'Breakdown Log'!$B$3:$E$940,2,FALSE),0)</f>
        <v>0</v>
      </c>
      <c r="O3144" s="2">
        <f>IFERROR(VLOOKUP($G3144,'Breakdown Log'!$B$3:$E$940,3,FALSE),0)</f>
        <v>0</v>
      </c>
      <c r="P3144" s="2">
        <f t="shared" si="295"/>
        <v>215</v>
      </c>
      <c r="Q3144" s="2">
        <f t="shared" si="296"/>
        <v>365</v>
      </c>
      <c r="R3144" s="38">
        <f t="shared" si="297"/>
        <v>1.6610958904109587</v>
      </c>
      <c r="S3144" s="76">
        <f t="shared" si="298"/>
        <v>2.82</v>
      </c>
      <c r="T3144" s="38">
        <f>2.82/365*N3144+'Breakdown Log'!$H$28*P3144</f>
        <v>0</v>
      </c>
      <c r="U3144" s="78">
        <f>2.82/365*O3144+'Breakdown Log'!$H$28*Q3144</f>
        <v>0</v>
      </c>
    </row>
    <row r="3145" spans="2:21" ht="14.4" customHeight="1" x14ac:dyDescent="0.4">
      <c r="B3145" s="30">
        <f t="shared" si="299"/>
        <v>3144</v>
      </c>
      <c r="C3145" s="2" t="s">
        <v>2852</v>
      </c>
      <c r="D3145" s="2" t="s">
        <v>2945</v>
      </c>
      <c r="E3145" s="2">
        <v>1185</v>
      </c>
      <c r="F3145" s="2" t="s">
        <v>2946</v>
      </c>
      <c r="G3145" s="2">
        <v>3578</v>
      </c>
      <c r="H3145" s="2">
        <v>8</v>
      </c>
      <c r="I3145" s="2" t="s">
        <v>2868</v>
      </c>
      <c r="J3145" s="31">
        <v>43881</v>
      </c>
      <c r="K3145" s="31">
        <v>44347</v>
      </c>
      <c r="L3145" s="31">
        <v>44926</v>
      </c>
      <c r="M3145" s="2">
        <f t="shared" si="294"/>
        <v>580</v>
      </c>
      <c r="N3145" s="2">
        <f>IFERROR(VLOOKUP($G3145,'Breakdown Log'!$B$3:$E$940,2,FALSE),0)</f>
        <v>0</v>
      </c>
      <c r="O3145" s="2">
        <f>IFERROR(VLOOKUP($G3145,'Breakdown Log'!$B$3:$E$940,3,FALSE),0)</f>
        <v>0</v>
      </c>
      <c r="P3145" s="2">
        <f t="shared" si="295"/>
        <v>215</v>
      </c>
      <c r="Q3145" s="2">
        <f t="shared" si="296"/>
        <v>365</v>
      </c>
      <c r="R3145" s="38">
        <f t="shared" si="297"/>
        <v>1.6610958904109587</v>
      </c>
      <c r="S3145" s="76">
        <f t="shared" si="298"/>
        <v>2.82</v>
      </c>
      <c r="T3145" s="38">
        <f>2.82/365*N3145+'Breakdown Log'!$H$28*P3145</f>
        <v>0</v>
      </c>
      <c r="U3145" s="78">
        <f>2.82/365*O3145+'Breakdown Log'!$H$28*Q3145</f>
        <v>0</v>
      </c>
    </row>
    <row r="3146" spans="2:21" ht="14.4" customHeight="1" x14ac:dyDescent="0.4">
      <c r="B3146" s="30">
        <f t="shared" si="299"/>
        <v>3145</v>
      </c>
      <c r="C3146" s="2" t="s">
        <v>2852</v>
      </c>
      <c r="D3146" s="2" t="s">
        <v>2945</v>
      </c>
      <c r="E3146" s="2">
        <v>1185</v>
      </c>
      <c r="F3146" s="2" t="s">
        <v>2946</v>
      </c>
      <c r="G3146" s="2">
        <v>3579</v>
      </c>
      <c r="H3146" s="2">
        <v>9</v>
      </c>
      <c r="I3146" s="2" t="s">
        <v>2421</v>
      </c>
      <c r="J3146" s="31">
        <v>43881</v>
      </c>
      <c r="K3146" s="31">
        <v>44347</v>
      </c>
      <c r="L3146" s="31">
        <v>44926</v>
      </c>
      <c r="M3146" s="2">
        <f t="shared" si="294"/>
        <v>580</v>
      </c>
      <c r="N3146" s="2">
        <f>IFERROR(VLOOKUP($G3146,'Breakdown Log'!$B$3:$E$940,2,FALSE),0)</f>
        <v>0</v>
      </c>
      <c r="O3146" s="2">
        <f>IFERROR(VLOOKUP($G3146,'Breakdown Log'!$B$3:$E$940,3,FALSE),0)</f>
        <v>0</v>
      </c>
      <c r="P3146" s="2">
        <f t="shared" si="295"/>
        <v>215</v>
      </c>
      <c r="Q3146" s="2">
        <f t="shared" si="296"/>
        <v>365</v>
      </c>
      <c r="R3146" s="38">
        <f t="shared" si="297"/>
        <v>1.6610958904109587</v>
      </c>
      <c r="S3146" s="76">
        <f t="shared" si="298"/>
        <v>2.82</v>
      </c>
      <c r="T3146" s="38">
        <f>2.82/365*N3146+'Breakdown Log'!$H$28*P3146</f>
        <v>0</v>
      </c>
      <c r="U3146" s="78">
        <f>2.82/365*O3146+'Breakdown Log'!$H$28*Q3146</f>
        <v>0</v>
      </c>
    </row>
    <row r="3147" spans="2:21" ht="14.4" customHeight="1" x14ac:dyDescent="0.4">
      <c r="B3147" s="30">
        <f t="shared" si="299"/>
        <v>3146</v>
      </c>
      <c r="C3147" s="2" t="s">
        <v>2852</v>
      </c>
      <c r="D3147" s="2" t="s">
        <v>2945</v>
      </c>
      <c r="E3147" s="2">
        <v>1185</v>
      </c>
      <c r="F3147" s="2" t="s">
        <v>2946</v>
      </c>
      <c r="G3147" s="2">
        <v>3580</v>
      </c>
      <c r="H3147" s="2">
        <v>10</v>
      </c>
      <c r="I3147" s="2" t="s">
        <v>2165</v>
      </c>
      <c r="J3147" s="31">
        <v>43881</v>
      </c>
      <c r="K3147" s="31">
        <v>44347</v>
      </c>
      <c r="L3147" s="31">
        <v>44926</v>
      </c>
      <c r="M3147" s="2">
        <f t="shared" si="294"/>
        <v>580</v>
      </c>
      <c r="N3147" s="2">
        <f>IFERROR(VLOOKUP($G3147,'Breakdown Log'!$B$3:$E$940,2,FALSE),0)</f>
        <v>0</v>
      </c>
      <c r="O3147" s="2">
        <f>IFERROR(VLOOKUP($G3147,'Breakdown Log'!$B$3:$E$940,3,FALSE),0)</f>
        <v>0</v>
      </c>
      <c r="P3147" s="2">
        <f t="shared" si="295"/>
        <v>215</v>
      </c>
      <c r="Q3147" s="2">
        <f t="shared" si="296"/>
        <v>365</v>
      </c>
      <c r="R3147" s="38">
        <f t="shared" si="297"/>
        <v>1.6610958904109587</v>
      </c>
      <c r="S3147" s="76">
        <f t="shared" si="298"/>
        <v>2.82</v>
      </c>
      <c r="T3147" s="38">
        <f>2.82/365*N3147+'Breakdown Log'!$H$28*P3147</f>
        <v>0</v>
      </c>
      <c r="U3147" s="78">
        <f>2.82/365*O3147+'Breakdown Log'!$H$28*Q3147</f>
        <v>0</v>
      </c>
    </row>
    <row r="3148" spans="2:21" ht="14.4" customHeight="1" x14ac:dyDescent="0.4">
      <c r="B3148" s="30">
        <f t="shared" si="299"/>
        <v>3147</v>
      </c>
      <c r="C3148" s="2" t="s">
        <v>302</v>
      </c>
      <c r="D3148" s="2" t="s">
        <v>2776</v>
      </c>
      <c r="E3148" s="2">
        <v>1008</v>
      </c>
      <c r="F3148" s="2" t="s">
        <v>2776</v>
      </c>
      <c r="G3148" s="2">
        <v>3581</v>
      </c>
      <c r="H3148" s="2">
        <v>6</v>
      </c>
      <c r="I3148" s="2" t="s">
        <v>2782</v>
      </c>
      <c r="J3148" s="31">
        <v>44208</v>
      </c>
      <c r="K3148" s="31">
        <v>44347</v>
      </c>
      <c r="L3148" s="31">
        <v>44926</v>
      </c>
      <c r="M3148" s="2">
        <f t="shared" si="294"/>
        <v>580</v>
      </c>
      <c r="N3148" s="2">
        <f>IFERROR(VLOOKUP($G3148,'Breakdown Log'!$B$3:$E$940,2,FALSE),0)</f>
        <v>0</v>
      </c>
      <c r="O3148" s="2">
        <f>IFERROR(VLOOKUP($G3148,'Breakdown Log'!$B$3:$E$940,3,FALSE),0)</f>
        <v>0</v>
      </c>
      <c r="P3148" s="2">
        <f t="shared" si="295"/>
        <v>215</v>
      </c>
      <c r="Q3148" s="2">
        <f t="shared" si="296"/>
        <v>365</v>
      </c>
      <c r="R3148" s="38">
        <f t="shared" si="297"/>
        <v>1.6610958904109587</v>
      </c>
      <c r="S3148" s="76">
        <f t="shared" si="298"/>
        <v>2.82</v>
      </c>
      <c r="T3148" s="38">
        <f>2.82/365*N3148+'Breakdown Log'!$H$28*P3148</f>
        <v>0</v>
      </c>
      <c r="U3148" s="78">
        <f>2.82/365*O3148+'Breakdown Log'!$H$28*Q3148</f>
        <v>0</v>
      </c>
    </row>
    <row r="3149" spans="2:21" ht="14.4" customHeight="1" x14ac:dyDescent="0.4">
      <c r="B3149" s="30">
        <f t="shared" si="299"/>
        <v>3148</v>
      </c>
      <c r="C3149" s="2" t="s">
        <v>493</v>
      </c>
      <c r="D3149" s="2" t="s">
        <v>2757</v>
      </c>
      <c r="E3149" s="2">
        <v>1207</v>
      </c>
      <c r="F3149" s="2" t="s">
        <v>2758</v>
      </c>
      <c r="G3149" s="2">
        <v>3582</v>
      </c>
      <c r="H3149" s="2">
        <v>10</v>
      </c>
      <c r="I3149" s="2" t="s">
        <v>2847</v>
      </c>
      <c r="J3149" s="31">
        <v>44224</v>
      </c>
      <c r="K3149" s="31">
        <v>44347</v>
      </c>
      <c r="L3149" s="31">
        <v>44926</v>
      </c>
      <c r="M3149" s="2">
        <f t="shared" si="294"/>
        <v>580</v>
      </c>
      <c r="N3149" s="2">
        <f>IFERROR(VLOOKUP($G3149,'Breakdown Log'!$B$3:$E$940,2,FALSE),0)</f>
        <v>0</v>
      </c>
      <c r="O3149" s="2">
        <f>IFERROR(VLOOKUP($G3149,'Breakdown Log'!$B$3:$E$940,3,FALSE),0)</f>
        <v>3</v>
      </c>
      <c r="P3149" s="2">
        <f t="shared" si="295"/>
        <v>215</v>
      </c>
      <c r="Q3149" s="2">
        <f t="shared" si="296"/>
        <v>362</v>
      </c>
      <c r="R3149" s="38">
        <f t="shared" si="297"/>
        <v>1.6610958904109587</v>
      </c>
      <c r="S3149" s="76">
        <f t="shared" si="298"/>
        <v>2.82</v>
      </c>
      <c r="T3149" s="38">
        <f>2.82/365*N3149+'Breakdown Log'!$H$28*P3149</f>
        <v>0</v>
      </c>
      <c r="U3149" s="78">
        <f>2.82/365*O3149+'Breakdown Log'!$H$28*Q3149</f>
        <v>2.317808219178082E-2</v>
      </c>
    </row>
    <row r="3150" spans="2:21" ht="14.4" customHeight="1" x14ac:dyDescent="0.4">
      <c r="B3150" s="30">
        <f t="shared" si="299"/>
        <v>3149</v>
      </c>
      <c r="C3150" s="2" t="s">
        <v>493</v>
      </c>
      <c r="D3150" s="2" t="s">
        <v>2757</v>
      </c>
      <c r="E3150" s="2">
        <v>1207</v>
      </c>
      <c r="F3150" s="2" t="s">
        <v>2758</v>
      </c>
      <c r="G3150" s="2">
        <v>3583</v>
      </c>
      <c r="H3150" s="2">
        <v>11</v>
      </c>
      <c r="I3150" s="2" t="s">
        <v>2759</v>
      </c>
      <c r="J3150" s="31">
        <v>44206</v>
      </c>
      <c r="K3150" s="31">
        <v>44347</v>
      </c>
      <c r="L3150" s="31">
        <v>44926</v>
      </c>
      <c r="M3150" s="2">
        <f t="shared" si="294"/>
        <v>580</v>
      </c>
      <c r="N3150" s="2">
        <f>IFERROR(VLOOKUP($G3150,'Breakdown Log'!$B$3:$E$940,2,FALSE),0)</f>
        <v>0</v>
      </c>
      <c r="O3150" s="2">
        <f>IFERROR(VLOOKUP($G3150,'Breakdown Log'!$B$3:$E$940,3,FALSE),0)</f>
        <v>0</v>
      </c>
      <c r="P3150" s="2">
        <f t="shared" si="295"/>
        <v>215</v>
      </c>
      <c r="Q3150" s="2">
        <f t="shared" si="296"/>
        <v>365</v>
      </c>
      <c r="R3150" s="38">
        <f t="shared" si="297"/>
        <v>1.6610958904109587</v>
      </c>
      <c r="S3150" s="76">
        <f t="shared" si="298"/>
        <v>2.82</v>
      </c>
      <c r="T3150" s="38">
        <f>2.82/365*N3150+'Breakdown Log'!$H$28*P3150</f>
        <v>0</v>
      </c>
      <c r="U3150" s="78">
        <f>2.82/365*O3150+'Breakdown Log'!$H$28*Q3150</f>
        <v>0</v>
      </c>
    </row>
    <row r="3151" spans="2:21" ht="14.4" customHeight="1" x14ac:dyDescent="0.4">
      <c r="B3151" s="30">
        <f t="shared" si="299"/>
        <v>3150</v>
      </c>
      <c r="C3151" s="2" t="s">
        <v>493</v>
      </c>
      <c r="D3151" s="2" t="s">
        <v>2757</v>
      </c>
      <c r="E3151" s="2">
        <v>1209</v>
      </c>
      <c r="F3151" s="2" t="s">
        <v>2757</v>
      </c>
      <c r="G3151" s="2">
        <v>3584</v>
      </c>
      <c r="H3151" s="2">
        <v>4</v>
      </c>
      <c r="I3151" s="2" t="s">
        <v>2848</v>
      </c>
      <c r="J3151" s="31">
        <v>44224</v>
      </c>
      <c r="K3151" s="31">
        <v>44347</v>
      </c>
      <c r="L3151" s="31">
        <v>44926</v>
      </c>
      <c r="M3151" s="2">
        <f t="shared" si="294"/>
        <v>580</v>
      </c>
      <c r="N3151" s="2">
        <f>IFERROR(VLOOKUP($G3151,'Breakdown Log'!$B$3:$E$940,2,FALSE),0)</f>
        <v>0</v>
      </c>
      <c r="O3151" s="2">
        <f>IFERROR(VLOOKUP($G3151,'Breakdown Log'!$B$3:$E$940,3,FALSE),0)</f>
        <v>0</v>
      </c>
      <c r="P3151" s="2">
        <f t="shared" si="295"/>
        <v>215</v>
      </c>
      <c r="Q3151" s="2">
        <f t="shared" si="296"/>
        <v>365</v>
      </c>
      <c r="R3151" s="38">
        <f t="shared" si="297"/>
        <v>1.6610958904109587</v>
      </c>
      <c r="S3151" s="76">
        <f t="shared" si="298"/>
        <v>2.82</v>
      </c>
      <c r="T3151" s="38">
        <f>2.82/365*N3151+'Breakdown Log'!$H$28*P3151</f>
        <v>0</v>
      </c>
      <c r="U3151" s="78">
        <f>2.82/365*O3151+'Breakdown Log'!$H$28*Q3151</f>
        <v>0</v>
      </c>
    </row>
    <row r="3152" spans="2:21" ht="14.4" customHeight="1" x14ac:dyDescent="0.4">
      <c r="B3152" s="30">
        <f t="shared" si="299"/>
        <v>3151</v>
      </c>
      <c r="C3152" s="2" t="s">
        <v>493</v>
      </c>
      <c r="D3152" s="2" t="s">
        <v>2757</v>
      </c>
      <c r="E3152" s="2">
        <v>1209</v>
      </c>
      <c r="F3152" s="2" t="s">
        <v>2757</v>
      </c>
      <c r="G3152" s="2">
        <v>3585</v>
      </c>
      <c r="H3152" s="2">
        <v>5</v>
      </c>
      <c r="I3152" s="2" t="s">
        <v>1262</v>
      </c>
      <c r="J3152" s="31">
        <v>44224</v>
      </c>
      <c r="K3152" s="31">
        <v>44347</v>
      </c>
      <c r="L3152" s="31">
        <v>44926</v>
      </c>
      <c r="M3152" s="2">
        <f t="shared" si="294"/>
        <v>580</v>
      </c>
      <c r="N3152" s="2">
        <f>IFERROR(VLOOKUP($G3152,'Breakdown Log'!$B$3:$E$940,2,FALSE),0)</f>
        <v>0</v>
      </c>
      <c r="O3152" s="2">
        <f>IFERROR(VLOOKUP($G3152,'Breakdown Log'!$B$3:$E$940,3,FALSE),0)</f>
        <v>0</v>
      </c>
      <c r="P3152" s="2">
        <f t="shared" si="295"/>
        <v>215</v>
      </c>
      <c r="Q3152" s="2">
        <f t="shared" si="296"/>
        <v>365</v>
      </c>
      <c r="R3152" s="38">
        <f t="shared" si="297"/>
        <v>1.6610958904109587</v>
      </c>
      <c r="S3152" s="76">
        <f t="shared" si="298"/>
        <v>2.82</v>
      </c>
      <c r="T3152" s="38">
        <f>2.82/365*N3152+'Breakdown Log'!$H$28*P3152</f>
        <v>0</v>
      </c>
      <c r="U3152" s="78">
        <f>2.82/365*O3152+'Breakdown Log'!$H$28*Q3152</f>
        <v>0</v>
      </c>
    </row>
    <row r="3153" spans="2:21" ht="14.4" customHeight="1" x14ac:dyDescent="0.4">
      <c r="B3153" s="30">
        <f t="shared" si="299"/>
        <v>3152</v>
      </c>
      <c r="C3153" s="2" t="s">
        <v>302</v>
      </c>
      <c r="D3153" s="2" t="s">
        <v>2786</v>
      </c>
      <c r="E3153" s="2">
        <v>1006</v>
      </c>
      <c r="F3153" s="2" t="s">
        <v>2786</v>
      </c>
      <c r="G3153" s="2">
        <v>3586</v>
      </c>
      <c r="H3153" s="2">
        <v>8</v>
      </c>
      <c r="I3153" s="2" t="s">
        <v>2790</v>
      </c>
      <c r="J3153" s="31">
        <v>43870</v>
      </c>
      <c r="K3153" s="31">
        <v>44347</v>
      </c>
      <c r="L3153" s="31">
        <v>44926</v>
      </c>
      <c r="M3153" s="2">
        <f t="shared" si="294"/>
        <v>580</v>
      </c>
      <c r="N3153" s="2">
        <f>IFERROR(VLOOKUP($G3153,'Breakdown Log'!$B$3:$E$940,2,FALSE),0)</f>
        <v>181</v>
      </c>
      <c r="O3153" s="2">
        <f>IFERROR(VLOOKUP($G3153,'Breakdown Log'!$B$3:$E$940,3,FALSE),0)</f>
        <v>0</v>
      </c>
      <c r="P3153" s="2">
        <f t="shared" si="295"/>
        <v>34</v>
      </c>
      <c r="Q3153" s="2">
        <f t="shared" si="296"/>
        <v>365</v>
      </c>
      <c r="R3153" s="38">
        <f t="shared" si="297"/>
        <v>1.6610958904109587</v>
      </c>
      <c r="S3153" s="76">
        <f t="shared" si="298"/>
        <v>2.82</v>
      </c>
      <c r="T3153" s="38">
        <f>2.82/365*N3153+'Breakdown Log'!$H$28*P3153</f>
        <v>1.3984109589041094</v>
      </c>
      <c r="U3153" s="78">
        <f>2.82/365*O3153+'Breakdown Log'!$H$28*Q3153</f>
        <v>0</v>
      </c>
    </row>
    <row r="3154" spans="2:21" ht="14.4" customHeight="1" x14ac:dyDescent="0.4">
      <c r="B3154" s="30">
        <f t="shared" si="299"/>
        <v>3153</v>
      </c>
      <c r="C3154" s="2" t="s">
        <v>302</v>
      </c>
      <c r="D3154" s="2" t="s">
        <v>2786</v>
      </c>
      <c r="E3154" s="2">
        <v>1006</v>
      </c>
      <c r="F3154" s="2" t="s">
        <v>2786</v>
      </c>
      <c r="G3154" s="2">
        <v>3587</v>
      </c>
      <c r="H3154" s="2">
        <v>9</v>
      </c>
      <c r="I3154" s="2" t="s">
        <v>2791</v>
      </c>
      <c r="J3154" s="31">
        <v>43909</v>
      </c>
      <c r="K3154" s="31">
        <v>44347</v>
      </c>
      <c r="L3154" s="31">
        <v>44926</v>
      </c>
      <c r="M3154" s="2">
        <f t="shared" si="294"/>
        <v>580</v>
      </c>
      <c r="N3154" s="2">
        <f>IFERROR(VLOOKUP($G3154,'Breakdown Log'!$B$3:$E$940,2,FALSE),0)</f>
        <v>0</v>
      </c>
      <c r="O3154" s="2">
        <f>IFERROR(VLOOKUP($G3154,'Breakdown Log'!$B$3:$E$940,3,FALSE),0)</f>
        <v>0</v>
      </c>
      <c r="P3154" s="2">
        <f t="shared" si="295"/>
        <v>215</v>
      </c>
      <c r="Q3154" s="2">
        <f t="shared" si="296"/>
        <v>365</v>
      </c>
      <c r="R3154" s="38">
        <f t="shared" si="297"/>
        <v>1.6610958904109587</v>
      </c>
      <c r="S3154" s="76">
        <f t="shared" si="298"/>
        <v>2.82</v>
      </c>
      <c r="T3154" s="38">
        <f>2.82/365*N3154+'Breakdown Log'!$H$28*P3154</f>
        <v>0</v>
      </c>
      <c r="U3154" s="78">
        <f>2.82/365*O3154+'Breakdown Log'!$H$28*Q3154</f>
        <v>0</v>
      </c>
    </row>
    <row r="3155" spans="2:21" ht="14.4" customHeight="1" x14ac:dyDescent="0.4">
      <c r="B3155" s="30">
        <f t="shared" si="299"/>
        <v>3154</v>
      </c>
      <c r="C3155" s="2" t="s">
        <v>302</v>
      </c>
      <c r="D3155" s="2" t="s">
        <v>2786</v>
      </c>
      <c r="E3155" s="2">
        <v>1006</v>
      </c>
      <c r="F3155" s="2" t="s">
        <v>2786</v>
      </c>
      <c r="G3155" s="2">
        <v>3588</v>
      </c>
      <c r="H3155" s="2">
        <v>10</v>
      </c>
      <c r="I3155" s="2" t="s">
        <v>2792</v>
      </c>
      <c r="J3155" s="31">
        <v>43861</v>
      </c>
      <c r="K3155" s="31">
        <v>44347</v>
      </c>
      <c r="L3155" s="31">
        <v>44926</v>
      </c>
      <c r="M3155" s="2">
        <f t="shared" si="294"/>
        <v>580</v>
      </c>
      <c r="N3155" s="2">
        <f>IFERROR(VLOOKUP($G3155,'Breakdown Log'!$B$3:$E$940,2,FALSE),0)</f>
        <v>0</v>
      </c>
      <c r="O3155" s="2">
        <f>IFERROR(VLOOKUP($G3155,'Breakdown Log'!$B$3:$E$940,3,FALSE),0)</f>
        <v>0</v>
      </c>
      <c r="P3155" s="2">
        <f t="shared" si="295"/>
        <v>215</v>
      </c>
      <c r="Q3155" s="2">
        <f t="shared" si="296"/>
        <v>365</v>
      </c>
      <c r="R3155" s="38">
        <f t="shared" si="297"/>
        <v>1.6610958904109587</v>
      </c>
      <c r="S3155" s="76">
        <f t="shared" si="298"/>
        <v>2.82</v>
      </c>
      <c r="T3155" s="38">
        <f>2.82/365*N3155+'Breakdown Log'!$H$28*P3155</f>
        <v>0</v>
      </c>
      <c r="U3155" s="78">
        <f>2.82/365*O3155+'Breakdown Log'!$H$28*Q3155</f>
        <v>0</v>
      </c>
    </row>
    <row r="3156" spans="2:21" ht="14.4" customHeight="1" x14ac:dyDescent="0.4">
      <c r="B3156" s="30">
        <f t="shared" si="299"/>
        <v>3155</v>
      </c>
      <c r="C3156" s="2" t="s">
        <v>302</v>
      </c>
      <c r="D3156" s="2" t="s">
        <v>2786</v>
      </c>
      <c r="E3156" s="2">
        <v>1006</v>
      </c>
      <c r="F3156" s="2" t="s">
        <v>2786</v>
      </c>
      <c r="G3156" s="2">
        <v>3589</v>
      </c>
      <c r="H3156" s="2">
        <v>11</v>
      </c>
      <c r="I3156" s="2" t="s">
        <v>2793</v>
      </c>
      <c r="J3156" s="31">
        <v>43931</v>
      </c>
      <c r="K3156" s="31">
        <v>44347</v>
      </c>
      <c r="L3156" s="31">
        <v>44926</v>
      </c>
      <c r="M3156" s="2">
        <f t="shared" si="294"/>
        <v>580</v>
      </c>
      <c r="N3156" s="2">
        <f>IFERROR(VLOOKUP($G3156,'Breakdown Log'!$B$3:$E$940,2,FALSE),0)</f>
        <v>0</v>
      </c>
      <c r="O3156" s="2">
        <f>IFERROR(VLOOKUP($G3156,'Breakdown Log'!$B$3:$E$940,3,FALSE),0)</f>
        <v>0</v>
      </c>
      <c r="P3156" s="2">
        <f t="shared" si="295"/>
        <v>215</v>
      </c>
      <c r="Q3156" s="2">
        <f t="shared" si="296"/>
        <v>365</v>
      </c>
      <c r="R3156" s="38">
        <f t="shared" si="297"/>
        <v>1.6610958904109587</v>
      </c>
      <c r="S3156" s="76">
        <f t="shared" si="298"/>
        <v>2.82</v>
      </c>
      <c r="T3156" s="38">
        <f>2.82/365*N3156+'Breakdown Log'!$H$28*P3156</f>
        <v>0</v>
      </c>
      <c r="U3156" s="78">
        <f>2.82/365*O3156+'Breakdown Log'!$H$28*Q3156</f>
        <v>0</v>
      </c>
    </row>
    <row r="3157" spans="2:21" ht="14.4" customHeight="1" x14ac:dyDescent="0.4">
      <c r="B3157" s="30">
        <f t="shared" si="299"/>
        <v>3156</v>
      </c>
      <c r="C3157" s="2" t="s">
        <v>302</v>
      </c>
      <c r="D3157" s="2" t="s">
        <v>2786</v>
      </c>
      <c r="E3157" s="2">
        <v>1006</v>
      </c>
      <c r="F3157" s="2" t="s">
        <v>2786</v>
      </c>
      <c r="G3157" s="2">
        <v>3590</v>
      </c>
      <c r="H3157" s="2">
        <v>12</v>
      </c>
      <c r="I3157" s="2" t="s">
        <v>1772</v>
      </c>
      <c r="J3157" s="31">
        <v>43915</v>
      </c>
      <c r="K3157" s="31">
        <v>44347</v>
      </c>
      <c r="L3157" s="31">
        <v>44926</v>
      </c>
      <c r="M3157" s="2">
        <f t="shared" si="294"/>
        <v>580</v>
      </c>
      <c r="N3157" s="2">
        <f>IFERROR(VLOOKUP($G3157,'Breakdown Log'!$B$3:$E$940,2,FALSE),0)</f>
        <v>0</v>
      </c>
      <c r="O3157" s="2">
        <f>IFERROR(VLOOKUP($G3157,'Breakdown Log'!$B$3:$E$940,3,FALSE),0)</f>
        <v>0</v>
      </c>
      <c r="P3157" s="2">
        <f t="shared" si="295"/>
        <v>215</v>
      </c>
      <c r="Q3157" s="2">
        <f t="shared" si="296"/>
        <v>365</v>
      </c>
      <c r="R3157" s="38">
        <f t="shared" si="297"/>
        <v>1.6610958904109587</v>
      </c>
      <c r="S3157" s="76">
        <f t="shared" si="298"/>
        <v>2.82</v>
      </c>
      <c r="T3157" s="38">
        <f>2.82/365*N3157+'Breakdown Log'!$H$28*P3157</f>
        <v>0</v>
      </c>
      <c r="U3157" s="78">
        <f>2.82/365*O3157+'Breakdown Log'!$H$28*Q3157</f>
        <v>0</v>
      </c>
    </row>
    <row r="3158" spans="2:21" ht="14.4" customHeight="1" x14ac:dyDescent="0.4">
      <c r="B3158" s="30">
        <f t="shared" si="299"/>
        <v>3157</v>
      </c>
      <c r="C3158" s="2" t="s">
        <v>302</v>
      </c>
      <c r="D3158" s="2" t="s">
        <v>2786</v>
      </c>
      <c r="E3158" s="2">
        <v>1006</v>
      </c>
      <c r="F3158" s="2" t="s">
        <v>2786</v>
      </c>
      <c r="G3158" s="2">
        <v>3591</v>
      </c>
      <c r="H3158" s="2">
        <v>13</v>
      </c>
      <c r="I3158" s="2" t="s">
        <v>2794</v>
      </c>
      <c r="J3158" s="31">
        <v>43909</v>
      </c>
      <c r="K3158" s="31">
        <v>44347</v>
      </c>
      <c r="L3158" s="31">
        <v>44926</v>
      </c>
      <c r="M3158" s="2">
        <f t="shared" si="294"/>
        <v>580</v>
      </c>
      <c r="N3158" s="2">
        <f>IFERROR(VLOOKUP($G3158,'Breakdown Log'!$B$3:$E$940,2,FALSE),0)</f>
        <v>0</v>
      </c>
      <c r="O3158" s="2">
        <f>IFERROR(VLOOKUP($G3158,'Breakdown Log'!$B$3:$E$940,3,FALSE),0)</f>
        <v>0</v>
      </c>
      <c r="P3158" s="2">
        <f t="shared" si="295"/>
        <v>215</v>
      </c>
      <c r="Q3158" s="2">
        <f t="shared" si="296"/>
        <v>365</v>
      </c>
      <c r="R3158" s="38">
        <f t="shared" si="297"/>
        <v>1.6610958904109587</v>
      </c>
      <c r="S3158" s="76">
        <f t="shared" si="298"/>
        <v>2.82</v>
      </c>
      <c r="T3158" s="38">
        <f>2.82/365*N3158+'Breakdown Log'!$H$28*P3158</f>
        <v>0</v>
      </c>
      <c r="U3158" s="78">
        <f>2.82/365*O3158+'Breakdown Log'!$H$28*Q3158</f>
        <v>0</v>
      </c>
    </row>
    <row r="3159" spans="2:21" ht="14.4" customHeight="1" x14ac:dyDescent="0.4">
      <c r="B3159" s="30">
        <f t="shared" si="299"/>
        <v>3158</v>
      </c>
      <c r="C3159" s="2" t="s">
        <v>302</v>
      </c>
      <c r="D3159" s="2" t="s">
        <v>2786</v>
      </c>
      <c r="E3159" s="2">
        <v>1006</v>
      </c>
      <c r="F3159" s="2" t="s">
        <v>2786</v>
      </c>
      <c r="G3159" s="2">
        <v>3592</v>
      </c>
      <c r="H3159" s="2">
        <v>14</v>
      </c>
      <c r="I3159" s="2" t="s">
        <v>2795</v>
      </c>
      <c r="J3159" s="31">
        <v>43909</v>
      </c>
      <c r="K3159" s="31">
        <v>44347</v>
      </c>
      <c r="L3159" s="31">
        <v>44926</v>
      </c>
      <c r="M3159" s="2">
        <f t="shared" si="294"/>
        <v>580</v>
      </c>
      <c r="N3159" s="2">
        <f>IFERROR(VLOOKUP($G3159,'Breakdown Log'!$B$3:$E$940,2,FALSE),0)</f>
        <v>0</v>
      </c>
      <c r="O3159" s="2">
        <f>IFERROR(VLOOKUP($G3159,'Breakdown Log'!$B$3:$E$940,3,FALSE),0)</f>
        <v>0</v>
      </c>
      <c r="P3159" s="2">
        <f t="shared" si="295"/>
        <v>215</v>
      </c>
      <c r="Q3159" s="2">
        <f t="shared" si="296"/>
        <v>365</v>
      </c>
      <c r="R3159" s="38">
        <f t="shared" si="297"/>
        <v>1.6610958904109587</v>
      </c>
      <c r="S3159" s="76">
        <f t="shared" si="298"/>
        <v>2.82</v>
      </c>
      <c r="T3159" s="38">
        <f>2.82/365*N3159+'Breakdown Log'!$H$28*P3159</f>
        <v>0</v>
      </c>
      <c r="U3159" s="78">
        <f>2.82/365*O3159+'Breakdown Log'!$H$28*Q3159</f>
        <v>0</v>
      </c>
    </row>
    <row r="3160" spans="2:21" x14ac:dyDescent="0.4">
      <c r="B3160" s="30">
        <f t="shared" si="299"/>
        <v>3159</v>
      </c>
      <c r="C3160" s="2" t="s">
        <v>302</v>
      </c>
      <c r="D3160" s="2" t="s">
        <v>2786</v>
      </c>
      <c r="E3160" s="2">
        <v>1006</v>
      </c>
      <c r="F3160" s="2" t="s">
        <v>2786</v>
      </c>
      <c r="G3160" s="2">
        <v>3593</v>
      </c>
      <c r="H3160" s="2">
        <v>15</v>
      </c>
      <c r="I3160" s="2" t="s">
        <v>2906</v>
      </c>
      <c r="J3160" s="31">
        <v>43926</v>
      </c>
      <c r="K3160" s="31">
        <v>44347</v>
      </c>
      <c r="L3160" s="31">
        <v>44926</v>
      </c>
      <c r="M3160" s="2">
        <f t="shared" si="294"/>
        <v>580</v>
      </c>
      <c r="N3160" s="2">
        <f>IFERROR(VLOOKUP($G3160,'Breakdown Log'!$B$3:$E$940,2,FALSE),0)</f>
        <v>0</v>
      </c>
      <c r="O3160" s="2">
        <f>IFERROR(VLOOKUP($G3160,'Breakdown Log'!$B$3:$E$940,3,FALSE),0)</f>
        <v>0</v>
      </c>
      <c r="P3160" s="2">
        <f t="shared" si="295"/>
        <v>215</v>
      </c>
      <c r="Q3160" s="2">
        <f t="shared" si="296"/>
        <v>365</v>
      </c>
      <c r="R3160" s="38">
        <f t="shared" si="297"/>
        <v>1.6610958904109587</v>
      </c>
      <c r="S3160" s="76">
        <f t="shared" si="298"/>
        <v>2.82</v>
      </c>
      <c r="T3160" s="38">
        <f>2.82/365*N3160+'Breakdown Log'!$H$28*P3160</f>
        <v>0</v>
      </c>
      <c r="U3160" s="78">
        <f>2.82/365*O3160+'Breakdown Log'!$H$28*Q3160</f>
        <v>0</v>
      </c>
    </row>
    <row r="3161" spans="2:21" x14ac:dyDescent="0.4">
      <c r="B3161" s="30">
        <f t="shared" si="299"/>
        <v>3160</v>
      </c>
      <c r="C3161" s="2" t="s">
        <v>302</v>
      </c>
      <c r="D3161" s="2" t="s">
        <v>2786</v>
      </c>
      <c r="E3161" s="2">
        <v>1006</v>
      </c>
      <c r="F3161" s="2" t="s">
        <v>2786</v>
      </c>
      <c r="G3161" s="2">
        <v>3594</v>
      </c>
      <c r="H3161" s="2">
        <v>16</v>
      </c>
      <c r="I3161" s="2" t="s">
        <v>400</v>
      </c>
      <c r="J3161" s="31">
        <v>43921</v>
      </c>
      <c r="K3161" s="31">
        <v>44347</v>
      </c>
      <c r="L3161" s="31">
        <v>44926</v>
      </c>
      <c r="M3161" s="2">
        <f t="shared" si="294"/>
        <v>580</v>
      </c>
      <c r="N3161" s="2">
        <f>IFERROR(VLOOKUP($G3161,'Breakdown Log'!$B$3:$E$940,2,FALSE),0)</f>
        <v>0</v>
      </c>
      <c r="O3161" s="2">
        <f>IFERROR(VLOOKUP($G3161,'Breakdown Log'!$B$3:$E$940,3,FALSE),0)</f>
        <v>0</v>
      </c>
      <c r="P3161" s="2">
        <f t="shared" si="295"/>
        <v>215</v>
      </c>
      <c r="Q3161" s="2">
        <f t="shared" si="296"/>
        <v>365</v>
      </c>
      <c r="R3161" s="38">
        <f t="shared" si="297"/>
        <v>1.6610958904109587</v>
      </c>
      <c r="S3161" s="76">
        <f t="shared" si="298"/>
        <v>2.82</v>
      </c>
      <c r="T3161" s="38">
        <f>2.82/365*N3161+'Breakdown Log'!$H$28*P3161</f>
        <v>0</v>
      </c>
      <c r="U3161" s="78">
        <f>2.82/365*O3161+'Breakdown Log'!$H$28*Q3161</f>
        <v>0</v>
      </c>
    </row>
    <row r="3162" spans="2:21" x14ac:dyDescent="0.4">
      <c r="B3162" s="30">
        <f t="shared" si="299"/>
        <v>3161</v>
      </c>
      <c r="C3162" s="2" t="s">
        <v>302</v>
      </c>
      <c r="D3162" s="2" t="s">
        <v>2786</v>
      </c>
      <c r="E3162" s="2">
        <v>1006</v>
      </c>
      <c r="F3162" s="2" t="s">
        <v>2786</v>
      </c>
      <c r="G3162" s="2">
        <v>3595</v>
      </c>
      <c r="H3162" s="2">
        <v>17</v>
      </c>
      <c r="I3162" s="2" t="s">
        <v>2907</v>
      </c>
      <c r="J3162" s="31">
        <v>43909</v>
      </c>
      <c r="K3162" s="31">
        <v>44347</v>
      </c>
      <c r="L3162" s="31">
        <v>44926</v>
      </c>
      <c r="M3162" s="2">
        <f t="shared" si="294"/>
        <v>580</v>
      </c>
      <c r="N3162" s="2">
        <f>IFERROR(VLOOKUP($G3162,'Breakdown Log'!$B$3:$E$940,2,FALSE),0)</f>
        <v>0</v>
      </c>
      <c r="O3162" s="2">
        <f>IFERROR(VLOOKUP($G3162,'Breakdown Log'!$B$3:$E$940,3,FALSE),0)</f>
        <v>0</v>
      </c>
      <c r="P3162" s="2">
        <f t="shared" si="295"/>
        <v>215</v>
      </c>
      <c r="Q3162" s="2">
        <f t="shared" si="296"/>
        <v>365</v>
      </c>
      <c r="R3162" s="38">
        <f t="shared" si="297"/>
        <v>1.6610958904109587</v>
      </c>
      <c r="S3162" s="76">
        <f t="shared" si="298"/>
        <v>2.82</v>
      </c>
      <c r="T3162" s="38">
        <f>2.82/365*N3162+'Breakdown Log'!$H$28*P3162</f>
        <v>0</v>
      </c>
      <c r="U3162" s="78">
        <f>2.82/365*O3162+'Breakdown Log'!$H$28*Q3162</f>
        <v>0</v>
      </c>
    </row>
    <row r="3163" spans="2:21" x14ac:dyDescent="0.4">
      <c r="B3163" s="30">
        <f t="shared" si="299"/>
        <v>3162</v>
      </c>
      <c r="C3163" s="2" t="s">
        <v>302</v>
      </c>
      <c r="D3163" s="2" t="s">
        <v>2786</v>
      </c>
      <c r="E3163" s="2">
        <v>1006</v>
      </c>
      <c r="F3163" s="2" t="s">
        <v>2786</v>
      </c>
      <c r="G3163" s="2">
        <v>3596</v>
      </c>
      <c r="H3163" s="2">
        <v>18</v>
      </c>
      <c r="I3163" s="2" t="s">
        <v>2908</v>
      </c>
      <c r="J3163" s="31">
        <v>43912</v>
      </c>
      <c r="K3163" s="31">
        <v>44347</v>
      </c>
      <c r="L3163" s="31">
        <v>44926</v>
      </c>
      <c r="M3163" s="2">
        <f t="shared" si="294"/>
        <v>580</v>
      </c>
      <c r="N3163" s="2">
        <f>IFERROR(VLOOKUP($G3163,'Breakdown Log'!$B$3:$E$940,2,FALSE),0)</f>
        <v>0</v>
      </c>
      <c r="O3163" s="2">
        <f>IFERROR(VLOOKUP($G3163,'Breakdown Log'!$B$3:$E$940,3,FALSE),0)</f>
        <v>0</v>
      </c>
      <c r="P3163" s="2">
        <f t="shared" si="295"/>
        <v>215</v>
      </c>
      <c r="Q3163" s="2">
        <f t="shared" si="296"/>
        <v>365</v>
      </c>
      <c r="R3163" s="38">
        <f t="shared" si="297"/>
        <v>1.6610958904109587</v>
      </c>
      <c r="S3163" s="76">
        <f t="shared" si="298"/>
        <v>2.82</v>
      </c>
      <c r="T3163" s="38">
        <f>2.82/365*N3163+'Breakdown Log'!$H$28*P3163</f>
        <v>0</v>
      </c>
      <c r="U3163" s="78">
        <f>2.82/365*O3163+'Breakdown Log'!$H$28*Q3163</f>
        <v>0</v>
      </c>
    </row>
    <row r="3164" spans="2:21" x14ac:dyDescent="0.4">
      <c r="B3164" s="30">
        <f t="shared" si="299"/>
        <v>3163</v>
      </c>
      <c r="C3164" s="2" t="s">
        <v>302</v>
      </c>
      <c r="D3164" s="2" t="s">
        <v>2786</v>
      </c>
      <c r="E3164" s="2">
        <v>1006</v>
      </c>
      <c r="F3164" s="2" t="s">
        <v>2786</v>
      </c>
      <c r="G3164" s="2">
        <v>3597</v>
      </c>
      <c r="H3164" s="2">
        <v>19</v>
      </c>
      <c r="I3164" s="2" t="s">
        <v>1012</v>
      </c>
      <c r="J3164" s="31">
        <v>43912</v>
      </c>
      <c r="K3164" s="31">
        <v>44347</v>
      </c>
      <c r="L3164" s="31">
        <v>44926</v>
      </c>
      <c r="M3164" s="2">
        <f t="shared" si="294"/>
        <v>580</v>
      </c>
      <c r="N3164" s="2">
        <f>IFERROR(VLOOKUP($G3164,'Breakdown Log'!$B$3:$E$940,2,FALSE),0)</f>
        <v>0</v>
      </c>
      <c r="O3164" s="2">
        <f>IFERROR(VLOOKUP($G3164,'Breakdown Log'!$B$3:$E$940,3,FALSE),0)</f>
        <v>0</v>
      </c>
      <c r="P3164" s="2">
        <f t="shared" si="295"/>
        <v>215</v>
      </c>
      <c r="Q3164" s="2">
        <f t="shared" si="296"/>
        <v>365</v>
      </c>
      <c r="R3164" s="38">
        <f t="shared" si="297"/>
        <v>1.6610958904109587</v>
      </c>
      <c r="S3164" s="76">
        <f t="shared" si="298"/>
        <v>2.82</v>
      </c>
      <c r="T3164" s="38">
        <f>2.82/365*N3164+'Breakdown Log'!$H$28*P3164</f>
        <v>0</v>
      </c>
      <c r="U3164" s="78">
        <f>2.82/365*O3164+'Breakdown Log'!$H$28*Q3164</f>
        <v>0</v>
      </c>
    </row>
    <row r="3165" spans="2:21" x14ac:dyDescent="0.4">
      <c r="B3165" s="30">
        <f t="shared" si="299"/>
        <v>3164</v>
      </c>
      <c r="C3165" s="2" t="s">
        <v>302</v>
      </c>
      <c r="D3165" s="2" t="s">
        <v>2786</v>
      </c>
      <c r="E3165" s="2">
        <v>1006</v>
      </c>
      <c r="F3165" s="2" t="s">
        <v>2786</v>
      </c>
      <c r="G3165" s="2">
        <v>3598</v>
      </c>
      <c r="H3165" s="2">
        <v>20</v>
      </c>
      <c r="I3165" s="2" t="s">
        <v>653</v>
      </c>
      <c r="J3165" s="31">
        <v>43910</v>
      </c>
      <c r="K3165" s="31">
        <v>44347</v>
      </c>
      <c r="L3165" s="31">
        <v>44926</v>
      </c>
      <c r="M3165" s="2">
        <f t="shared" si="294"/>
        <v>580</v>
      </c>
      <c r="N3165" s="2">
        <f>IFERROR(VLOOKUP($G3165,'Breakdown Log'!$B$3:$E$940,2,FALSE),0)</f>
        <v>0</v>
      </c>
      <c r="O3165" s="2">
        <f>IFERROR(VLOOKUP($G3165,'Breakdown Log'!$B$3:$E$940,3,FALSE),0)</f>
        <v>0</v>
      </c>
      <c r="P3165" s="2">
        <f t="shared" si="295"/>
        <v>215</v>
      </c>
      <c r="Q3165" s="2">
        <f t="shared" si="296"/>
        <v>365</v>
      </c>
      <c r="R3165" s="38">
        <f t="shared" si="297"/>
        <v>1.6610958904109587</v>
      </c>
      <c r="S3165" s="76">
        <f t="shared" si="298"/>
        <v>2.82</v>
      </c>
      <c r="T3165" s="38">
        <f>2.82/365*N3165+'Breakdown Log'!$H$28*P3165</f>
        <v>0</v>
      </c>
      <c r="U3165" s="78">
        <f>2.82/365*O3165+'Breakdown Log'!$H$28*Q3165</f>
        <v>0</v>
      </c>
    </row>
    <row r="3166" spans="2:21" x14ac:dyDescent="0.4">
      <c r="B3166" s="30">
        <f t="shared" si="299"/>
        <v>3165</v>
      </c>
      <c r="C3166" s="2" t="s">
        <v>518</v>
      </c>
      <c r="D3166" s="2" t="s">
        <v>2744</v>
      </c>
      <c r="E3166" s="2">
        <v>1193</v>
      </c>
      <c r="F3166" s="2" t="s">
        <v>2744</v>
      </c>
      <c r="G3166" s="2">
        <v>3599</v>
      </c>
      <c r="H3166" s="2">
        <v>1</v>
      </c>
      <c r="I3166" s="2" t="s">
        <v>2821</v>
      </c>
      <c r="J3166" s="31">
        <v>43892</v>
      </c>
      <c r="K3166" s="31">
        <v>44347</v>
      </c>
      <c r="L3166" s="31">
        <v>44926</v>
      </c>
      <c r="M3166" s="2">
        <f t="shared" si="294"/>
        <v>580</v>
      </c>
      <c r="N3166" s="2">
        <f>IFERROR(VLOOKUP($G3166,'Breakdown Log'!$B$3:$E$940,2,FALSE),0)</f>
        <v>302</v>
      </c>
      <c r="O3166" s="2">
        <f>IFERROR(VLOOKUP($G3166,'Breakdown Log'!$B$3:$E$940,3,FALSE),0)</f>
        <v>2</v>
      </c>
      <c r="P3166" s="2">
        <f t="shared" si="295"/>
        <v>-87</v>
      </c>
      <c r="Q3166" s="2">
        <f t="shared" si="296"/>
        <v>363</v>
      </c>
      <c r="R3166" s="38">
        <f t="shared" si="297"/>
        <v>1.6610958904109587</v>
      </c>
      <c r="S3166" s="76">
        <f t="shared" si="298"/>
        <v>2.82</v>
      </c>
      <c r="T3166" s="38">
        <f>2.82/365*N3166+'Breakdown Log'!$H$28*P3166</f>
        <v>2.3332602739726025</v>
      </c>
      <c r="U3166" s="78">
        <f>2.82/365*O3166+'Breakdown Log'!$H$28*Q3166</f>
        <v>1.5452054794520546E-2</v>
      </c>
    </row>
    <row r="3167" spans="2:21" x14ac:dyDescent="0.4">
      <c r="B3167" s="30">
        <f t="shared" si="299"/>
        <v>3166</v>
      </c>
      <c r="C3167" s="2" t="s">
        <v>518</v>
      </c>
      <c r="D3167" s="2" t="s">
        <v>2744</v>
      </c>
      <c r="E3167" s="2">
        <v>1193</v>
      </c>
      <c r="F3167" s="2" t="s">
        <v>2744</v>
      </c>
      <c r="G3167" s="2">
        <v>3600</v>
      </c>
      <c r="H3167" s="2">
        <v>2</v>
      </c>
      <c r="I3167" s="2" t="s">
        <v>2989</v>
      </c>
      <c r="J3167" s="31">
        <v>43983</v>
      </c>
      <c r="K3167" s="31">
        <v>44347</v>
      </c>
      <c r="L3167" s="31">
        <v>44926</v>
      </c>
      <c r="M3167" s="2">
        <f t="shared" si="294"/>
        <v>580</v>
      </c>
      <c r="N3167" s="2">
        <f>IFERROR(VLOOKUP($G3167,'Breakdown Log'!$B$3:$E$940,2,FALSE),0)</f>
        <v>201</v>
      </c>
      <c r="O3167" s="2">
        <f>IFERROR(VLOOKUP($G3167,'Breakdown Log'!$B$3:$E$940,3,FALSE),0)</f>
        <v>3</v>
      </c>
      <c r="P3167" s="2">
        <f t="shared" si="295"/>
        <v>14</v>
      </c>
      <c r="Q3167" s="2">
        <f t="shared" si="296"/>
        <v>362</v>
      </c>
      <c r="R3167" s="38">
        <f t="shared" si="297"/>
        <v>1.6610958904109587</v>
      </c>
      <c r="S3167" s="76">
        <f t="shared" si="298"/>
        <v>2.82</v>
      </c>
      <c r="T3167" s="38">
        <f>2.82/365*N3167+'Breakdown Log'!$H$28*P3167</f>
        <v>1.5529315068493148</v>
      </c>
      <c r="U3167" s="78">
        <f>2.82/365*O3167+'Breakdown Log'!$H$28*Q3167</f>
        <v>2.317808219178082E-2</v>
      </c>
    </row>
    <row r="3168" spans="2:21" x14ac:dyDescent="0.4">
      <c r="B3168" s="30">
        <f t="shared" si="299"/>
        <v>3167</v>
      </c>
      <c r="C3168" s="2" t="s">
        <v>518</v>
      </c>
      <c r="D3168" s="2" t="s">
        <v>2744</v>
      </c>
      <c r="E3168" s="2">
        <v>1193</v>
      </c>
      <c r="F3168" s="2" t="s">
        <v>2744</v>
      </c>
      <c r="G3168" s="2">
        <v>3601</v>
      </c>
      <c r="H3168" s="2">
        <v>3</v>
      </c>
      <c r="I3168" s="2" t="s">
        <v>994</v>
      </c>
      <c r="J3168" s="31">
        <v>43983</v>
      </c>
      <c r="K3168" s="31">
        <v>44347</v>
      </c>
      <c r="L3168" s="31">
        <v>44926</v>
      </c>
      <c r="M3168" s="2">
        <f t="shared" si="294"/>
        <v>580</v>
      </c>
      <c r="N3168" s="2">
        <f>IFERROR(VLOOKUP($G3168,'Breakdown Log'!$B$3:$E$940,2,FALSE),0)</f>
        <v>138</v>
      </c>
      <c r="O3168" s="2">
        <f>IFERROR(VLOOKUP($G3168,'Breakdown Log'!$B$3:$E$940,3,FALSE),0)</f>
        <v>2</v>
      </c>
      <c r="P3168" s="2">
        <f t="shared" si="295"/>
        <v>77</v>
      </c>
      <c r="Q3168" s="2">
        <f t="shared" si="296"/>
        <v>363</v>
      </c>
      <c r="R3168" s="38">
        <f t="shared" si="297"/>
        <v>1.6610958904109587</v>
      </c>
      <c r="S3168" s="76">
        <f t="shared" si="298"/>
        <v>2.82</v>
      </c>
      <c r="T3168" s="38">
        <f>2.82/365*N3168+'Breakdown Log'!$H$28*P3168</f>
        <v>1.0661917808219177</v>
      </c>
      <c r="U3168" s="78">
        <f>2.82/365*O3168+'Breakdown Log'!$H$28*Q3168</f>
        <v>1.5452054794520546E-2</v>
      </c>
    </row>
    <row r="3169" spans="2:21" x14ac:dyDescent="0.4">
      <c r="B3169" s="30">
        <f t="shared" si="299"/>
        <v>3168</v>
      </c>
      <c r="C3169" s="2" t="s">
        <v>518</v>
      </c>
      <c r="D3169" s="2" t="s">
        <v>2744</v>
      </c>
      <c r="E3169" s="2">
        <v>1193</v>
      </c>
      <c r="F3169" s="2" t="s">
        <v>2744</v>
      </c>
      <c r="G3169" s="2">
        <v>3602</v>
      </c>
      <c r="H3169" s="2">
        <v>4</v>
      </c>
      <c r="I3169" s="2" t="s">
        <v>3010</v>
      </c>
      <c r="J3169" s="31">
        <v>43892</v>
      </c>
      <c r="K3169" s="31">
        <v>44347</v>
      </c>
      <c r="L3169" s="31">
        <v>44926</v>
      </c>
      <c r="M3169" s="2">
        <f t="shared" si="294"/>
        <v>580</v>
      </c>
      <c r="N3169" s="2">
        <f>IFERROR(VLOOKUP($G3169,'Breakdown Log'!$B$3:$E$940,2,FALSE),0)</f>
        <v>227</v>
      </c>
      <c r="O3169" s="2">
        <f>IFERROR(VLOOKUP($G3169,'Breakdown Log'!$B$3:$E$940,3,FALSE),0)</f>
        <v>2</v>
      </c>
      <c r="P3169" s="2">
        <f t="shared" si="295"/>
        <v>-12</v>
      </c>
      <c r="Q3169" s="2">
        <f t="shared" si="296"/>
        <v>363</v>
      </c>
      <c r="R3169" s="38">
        <f t="shared" si="297"/>
        <v>1.6610958904109587</v>
      </c>
      <c r="S3169" s="76">
        <f t="shared" si="298"/>
        <v>2.82</v>
      </c>
      <c r="T3169" s="38">
        <f>2.82/365*N3169+'Breakdown Log'!$H$28*P3169</f>
        <v>1.7538082191780819</v>
      </c>
      <c r="U3169" s="78">
        <f>2.82/365*O3169+'Breakdown Log'!$H$28*Q3169</f>
        <v>1.5452054794520546E-2</v>
      </c>
    </row>
    <row r="3170" spans="2:21" x14ac:dyDescent="0.4">
      <c r="B3170" s="30">
        <f t="shared" si="299"/>
        <v>3169</v>
      </c>
      <c r="C3170" s="2" t="s">
        <v>518</v>
      </c>
      <c r="D3170" s="2" t="s">
        <v>2744</v>
      </c>
      <c r="E3170" s="2">
        <v>1193</v>
      </c>
      <c r="F3170" s="2" t="s">
        <v>2744</v>
      </c>
      <c r="G3170" s="2">
        <v>3603</v>
      </c>
      <c r="H3170" s="2">
        <v>5</v>
      </c>
      <c r="I3170" s="2" t="s">
        <v>3011</v>
      </c>
      <c r="J3170" s="31">
        <v>43892</v>
      </c>
      <c r="K3170" s="31">
        <v>44347</v>
      </c>
      <c r="L3170" s="31">
        <v>44926</v>
      </c>
      <c r="M3170" s="2">
        <f t="shared" si="294"/>
        <v>580</v>
      </c>
      <c r="N3170" s="2">
        <f>IFERROR(VLOOKUP($G3170,'Breakdown Log'!$B$3:$E$940,2,FALSE),0)</f>
        <v>268</v>
      </c>
      <c r="O3170" s="2">
        <f>IFERROR(VLOOKUP($G3170,'Breakdown Log'!$B$3:$E$940,3,FALSE),0)</f>
        <v>2</v>
      </c>
      <c r="P3170" s="2">
        <f t="shared" si="295"/>
        <v>-53</v>
      </c>
      <c r="Q3170" s="2">
        <f t="shared" si="296"/>
        <v>363</v>
      </c>
      <c r="R3170" s="38">
        <f t="shared" si="297"/>
        <v>1.6610958904109587</v>
      </c>
      <c r="S3170" s="76">
        <f t="shared" si="298"/>
        <v>2.82</v>
      </c>
      <c r="T3170" s="38">
        <f>2.82/365*N3170+'Breakdown Log'!$H$28*P3170</f>
        <v>2.0705753424657534</v>
      </c>
      <c r="U3170" s="78">
        <f>2.82/365*O3170+'Breakdown Log'!$H$28*Q3170</f>
        <v>1.5452054794520546E-2</v>
      </c>
    </row>
    <row r="3171" spans="2:21" x14ac:dyDescent="0.4">
      <c r="B3171" s="30">
        <f t="shared" si="299"/>
        <v>3170</v>
      </c>
      <c r="C3171" s="2" t="s">
        <v>2852</v>
      </c>
      <c r="D3171" s="2" t="s">
        <v>2945</v>
      </c>
      <c r="E3171" s="2">
        <v>1186</v>
      </c>
      <c r="F3171" s="2" t="s">
        <v>2966</v>
      </c>
      <c r="G3171" s="2">
        <v>3604</v>
      </c>
      <c r="H3171" s="2">
        <v>26</v>
      </c>
      <c r="I3171" s="2" t="s">
        <v>2990</v>
      </c>
      <c r="J3171" s="31">
        <v>43900</v>
      </c>
      <c r="K3171" s="31">
        <v>44347</v>
      </c>
      <c r="L3171" s="31">
        <v>44926</v>
      </c>
      <c r="M3171" s="2">
        <f t="shared" si="294"/>
        <v>580</v>
      </c>
      <c r="N3171" s="2">
        <f>IFERROR(VLOOKUP($G3171,'Breakdown Log'!$B$3:$E$940,2,FALSE),0)</f>
        <v>0</v>
      </c>
      <c r="O3171" s="2">
        <f>IFERROR(VLOOKUP($G3171,'Breakdown Log'!$B$3:$E$940,3,FALSE),0)</f>
        <v>0</v>
      </c>
      <c r="P3171" s="2">
        <f t="shared" si="295"/>
        <v>215</v>
      </c>
      <c r="Q3171" s="2">
        <f t="shared" si="296"/>
        <v>365</v>
      </c>
      <c r="R3171" s="38">
        <f t="shared" si="297"/>
        <v>1.6610958904109587</v>
      </c>
      <c r="S3171" s="76">
        <f t="shared" si="298"/>
        <v>2.82</v>
      </c>
      <c r="T3171" s="38">
        <f>2.82/365*N3171+'Breakdown Log'!$H$28*P3171</f>
        <v>0</v>
      </c>
      <c r="U3171" s="78">
        <f>2.82/365*O3171+'Breakdown Log'!$H$28*Q3171</f>
        <v>0</v>
      </c>
    </row>
    <row r="3172" spans="2:21" x14ac:dyDescent="0.4">
      <c r="B3172" s="30">
        <f t="shared" si="299"/>
        <v>3171</v>
      </c>
      <c r="C3172" s="2" t="s">
        <v>462</v>
      </c>
      <c r="D3172" s="2" t="s">
        <v>2142</v>
      </c>
      <c r="E3172" s="2">
        <v>1171</v>
      </c>
      <c r="F3172" s="2" t="s">
        <v>2223</v>
      </c>
      <c r="G3172" s="2">
        <v>3605</v>
      </c>
      <c r="H3172" s="2">
        <v>32</v>
      </c>
      <c r="I3172" s="2" t="s">
        <v>1046</v>
      </c>
      <c r="J3172" s="31">
        <v>44169</v>
      </c>
      <c r="K3172" s="31">
        <v>44347</v>
      </c>
      <c r="L3172" s="31">
        <v>44926</v>
      </c>
      <c r="M3172" s="2">
        <f t="shared" si="294"/>
        <v>580</v>
      </c>
      <c r="N3172" s="2">
        <f>IFERROR(VLOOKUP($G3172,'Breakdown Log'!$B$3:$E$940,2,FALSE),0)</f>
        <v>0</v>
      </c>
      <c r="O3172" s="2">
        <f>IFERROR(VLOOKUP($G3172,'Breakdown Log'!$B$3:$E$940,3,FALSE),0)</f>
        <v>0</v>
      </c>
      <c r="P3172" s="2">
        <f t="shared" si="295"/>
        <v>215</v>
      </c>
      <c r="Q3172" s="2">
        <f t="shared" si="296"/>
        <v>365</v>
      </c>
      <c r="R3172" s="38">
        <f t="shared" si="297"/>
        <v>1.6610958904109587</v>
      </c>
      <c r="S3172" s="76">
        <f t="shared" si="298"/>
        <v>2.82</v>
      </c>
      <c r="T3172" s="38">
        <f>2.82/365*N3172+'Breakdown Log'!$H$28*P3172</f>
        <v>0</v>
      </c>
      <c r="U3172" s="78">
        <f>2.82/365*O3172+'Breakdown Log'!$H$28*Q3172</f>
        <v>0</v>
      </c>
    </row>
    <row r="3173" spans="2:21" x14ac:dyDescent="0.4">
      <c r="B3173" s="30">
        <f t="shared" si="299"/>
        <v>3172</v>
      </c>
      <c r="C3173" s="2" t="s">
        <v>151</v>
      </c>
      <c r="D3173" s="2" t="s">
        <v>510</v>
      </c>
      <c r="E3173" s="2">
        <v>1047</v>
      </c>
      <c r="F3173" s="2" t="s">
        <v>511</v>
      </c>
      <c r="G3173" s="2">
        <v>3606</v>
      </c>
      <c r="H3173" s="2">
        <v>29</v>
      </c>
      <c r="I3173" s="2" t="s">
        <v>3012</v>
      </c>
      <c r="J3173" s="31">
        <v>44030</v>
      </c>
      <c r="K3173" s="31">
        <v>44347</v>
      </c>
      <c r="L3173" s="31">
        <v>44926</v>
      </c>
      <c r="M3173" s="2">
        <f t="shared" si="294"/>
        <v>580</v>
      </c>
      <c r="N3173" s="2">
        <f>IFERROR(VLOOKUP($G3173,'Breakdown Log'!$B$3:$E$940,2,FALSE),0)</f>
        <v>0</v>
      </c>
      <c r="O3173" s="2">
        <f>IFERROR(VLOOKUP($G3173,'Breakdown Log'!$B$3:$E$940,3,FALSE),0)</f>
        <v>0</v>
      </c>
      <c r="P3173" s="2">
        <f t="shared" si="295"/>
        <v>215</v>
      </c>
      <c r="Q3173" s="2">
        <f t="shared" si="296"/>
        <v>365</v>
      </c>
      <c r="R3173" s="38">
        <f t="shared" si="297"/>
        <v>1.6610958904109587</v>
      </c>
      <c r="S3173" s="76">
        <f t="shared" si="298"/>
        <v>2.82</v>
      </c>
      <c r="T3173" s="38">
        <f>2.82/365*N3173+'Breakdown Log'!$H$28*P3173</f>
        <v>0</v>
      </c>
      <c r="U3173" s="78">
        <f>2.82/365*O3173+'Breakdown Log'!$H$28*Q3173</f>
        <v>0</v>
      </c>
    </row>
    <row r="3174" spans="2:21" x14ac:dyDescent="0.4">
      <c r="B3174" s="30">
        <f t="shared" si="299"/>
        <v>3173</v>
      </c>
      <c r="C3174" s="2" t="s">
        <v>462</v>
      </c>
      <c r="D3174" s="2" t="s">
        <v>2142</v>
      </c>
      <c r="E3174" s="2">
        <v>1171</v>
      </c>
      <c r="F3174" s="2" t="s">
        <v>2223</v>
      </c>
      <c r="G3174" s="2">
        <v>3607</v>
      </c>
      <c r="H3174" s="2">
        <v>20</v>
      </c>
      <c r="I3174" s="2" t="s">
        <v>2797</v>
      </c>
      <c r="J3174" s="31">
        <v>43882</v>
      </c>
      <c r="K3174" s="31">
        <v>44347</v>
      </c>
      <c r="L3174" s="31">
        <v>44926</v>
      </c>
      <c r="M3174" s="2">
        <f t="shared" si="294"/>
        <v>580</v>
      </c>
      <c r="N3174" s="2">
        <f>IFERROR(VLOOKUP($G3174,'Breakdown Log'!$B$3:$E$940,2,FALSE),0)</f>
        <v>0</v>
      </c>
      <c r="O3174" s="2">
        <f>IFERROR(VLOOKUP($G3174,'Breakdown Log'!$B$3:$E$940,3,FALSE),0)</f>
        <v>0</v>
      </c>
      <c r="P3174" s="2">
        <f t="shared" si="295"/>
        <v>215</v>
      </c>
      <c r="Q3174" s="2">
        <f t="shared" si="296"/>
        <v>365</v>
      </c>
      <c r="R3174" s="38">
        <f t="shared" si="297"/>
        <v>1.6610958904109587</v>
      </c>
      <c r="S3174" s="76">
        <f t="shared" si="298"/>
        <v>2.82</v>
      </c>
      <c r="T3174" s="38">
        <f>2.82/365*N3174+'Breakdown Log'!$H$28*P3174</f>
        <v>0</v>
      </c>
      <c r="U3174" s="78">
        <f>2.82/365*O3174+'Breakdown Log'!$H$28*Q3174</f>
        <v>0</v>
      </c>
    </row>
    <row r="3175" spans="2:21" x14ac:dyDescent="0.4">
      <c r="B3175" s="30">
        <f t="shared" si="299"/>
        <v>3174</v>
      </c>
      <c r="C3175" s="2" t="s">
        <v>462</v>
      </c>
      <c r="D3175" s="2" t="s">
        <v>2142</v>
      </c>
      <c r="E3175" s="2">
        <v>1171</v>
      </c>
      <c r="F3175" s="2" t="s">
        <v>2223</v>
      </c>
      <c r="G3175" s="2">
        <v>3608</v>
      </c>
      <c r="H3175" s="2">
        <v>21</v>
      </c>
      <c r="I3175" s="2" t="s">
        <v>2798</v>
      </c>
      <c r="J3175" s="31">
        <v>43882</v>
      </c>
      <c r="K3175" s="31">
        <v>44347</v>
      </c>
      <c r="L3175" s="31">
        <v>44926</v>
      </c>
      <c r="M3175" s="2">
        <f t="shared" si="294"/>
        <v>580</v>
      </c>
      <c r="N3175" s="2">
        <f>IFERROR(VLOOKUP($G3175,'Breakdown Log'!$B$3:$E$940,2,FALSE),0)</f>
        <v>0</v>
      </c>
      <c r="O3175" s="2">
        <f>IFERROR(VLOOKUP($G3175,'Breakdown Log'!$B$3:$E$940,3,FALSE),0)</f>
        <v>0</v>
      </c>
      <c r="P3175" s="2">
        <f t="shared" si="295"/>
        <v>215</v>
      </c>
      <c r="Q3175" s="2">
        <f t="shared" si="296"/>
        <v>365</v>
      </c>
      <c r="R3175" s="38">
        <f t="shared" si="297"/>
        <v>1.6610958904109587</v>
      </c>
      <c r="S3175" s="76">
        <f t="shared" si="298"/>
        <v>2.82</v>
      </c>
      <c r="T3175" s="38">
        <f>2.82/365*N3175+'Breakdown Log'!$H$28*P3175</f>
        <v>0</v>
      </c>
      <c r="U3175" s="78">
        <f>2.82/365*O3175+'Breakdown Log'!$H$28*Q3175</f>
        <v>0</v>
      </c>
    </row>
    <row r="3176" spans="2:21" x14ac:dyDescent="0.4">
      <c r="B3176" s="30">
        <f t="shared" si="299"/>
        <v>3175</v>
      </c>
      <c r="C3176" s="2" t="s">
        <v>462</v>
      </c>
      <c r="D3176" s="2" t="s">
        <v>2142</v>
      </c>
      <c r="E3176" s="2">
        <v>1171</v>
      </c>
      <c r="F3176" s="2" t="s">
        <v>2223</v>
      </c>
      <c r="G3176" s="2">
        <v>3609</v>
      </c>
      <c r="H3176" s="2">
        <v>22</v>
      </c>
      <c r="I3176" s="2" t="s">
        <v>2799</v>
      </c>
      <c r="J3176" s="31">
        <v>43882</v>
      </c>
      <c r="K3176" s="31">
        <v>44347</v>
      </c>
      <c r="L3176" s="31">
        <v>44926</v>
      </c>
      <c r="M3176" s="2">
        <f t="shared" si="294"/>
        <v>580</v>
      </c>
      <c r="N3176" s="2">
        <f>IFERROR(VLOOKUP($G3176,'Breakdown Log'!$B$3:$E$940,2,FALSE),0)</f>
        <v>0</v>
      </c>
      <c r="O3176" s="2">
        <f>IFERROR(VLOOKUP($G3176,'Breakdown Log'!$B$3:$E$940,3,FALSE),0)</f>
        <v>0</v>
      </c>
      <c r="P3176" s="2">
        <f t="shared" si="295"/>
        <v>215</v>
      </c>
      <c r="Q3176" s="2">
        <f t="shared" si="296"/>
        <v>365</v>
      </c>
      <c r="R3176" s="38">
        <f t="shared" si="297"/>
        <v>1.6610958904109587</v>
      </c>
      <c r="S3176" s="76">
        <f t="shared" si="298"/>
        <v>2.82</v>
      </c>
      <c r="T3176" s="38">
        <f>2.82/365*N3176+'Breakdown Log'!$H$28*P3176</f>
        <v>0</v>
      </c>
      <c r="U3176" s="78">
        <f>2.82/365*O3176+'Breakdown Log'!$H$28*Q3176</f>
        <v>0</v>
      </c>
    </row>
    <row r="3177" spans="2:21" x14ac:dyDescent="0.4">
      <c r="B3177" s="30">
        <f t="shared" si="299"/>
        <v>3176</v>
      </c>
      <c r="C3177" s="2" t="s">
        <v>462</v>
      </c>
      <c r="D3177" s="2" t="s">
        <v>2142</v>
      </c>
      <c r="E3177" s="2">
        <v>1171</v>
      </c>
      <c r="F3177" s="2" t="s">
        <v>2223</v>
      </c>
      <c r="G3177" s="2">
        <v>3610</v>
      </c>
      <c r="H3177" s="2">
        <v>23</v>
      </c>
      <c r="I3177" s="2" t="s">
        <v>2800</v>
      </c>
      <c r="J3177" s="31">
        <v>43882</v>
      </c>
      <c r="K3177" s="31">
        <v>44347</v>
      </c>
      <c r="L3177" s="31">
        <v>44926</v>
      </c>
      <c r="M3177" s="2">
        <f t="shared" si="294"/>
        <v>580</v>
      </c>
      <c r="N3177" s="2">
        <f>IFERROR(VLOOKUP($G3177,'Breakdown Log'!$B$3:$E$940,2,FALSE),0)</f>
        <v>0</v>
      </c>
      <c r="O3177" s="2">
        <f>IFERROR(VLOOKUP($G3177,'Breakdown Log'!$B$3:$E$940,3,FALSE),0)</f>
        <v>0</v>
      </c>
      <c r="P3177" s="2">
        <f t="shared" si="295"/>
        <v>215</v>
      </c>
      <c r="Q3177" s="2">
        <f t="shared" si="296"/>
        <v>365</v>
      </c>
      <c r="R3177" s="38">
        <f t="shared" si="297"/>
        <v>1.6610958904109587</v>
      </c>
      <c r="S3177" s="76">
        <f t="shared" si="298"/>
        <v>2.82</v>
      </c>
      <c r="T3177" s="38">
        <f>2.82/365*N3177+'Breakdown Log'!$H$28*P3177</f>
        <v>0</v>
      </c>
      <c r="U3177" s="78">
        <f>2.82/365*O3177+'Breakdown Log'!$H$28*Q3177</f>
        <v>0</v>
      </c>
    </row>
    <row r="3178" spans="2:21" x14ac:dyDescent="0.4">
      <c r="B3178" s="30">
        <f t="shared" si="299"/>
        <v>3177</v>
      </c>
      <c r="C3178" s="2" t="s">
        <v>462</v>
      </c>
      <c r="D3178" s="2" t="s">
        <v>2142</v>
      </c>
      <c r="E3178" s="2">
        <v>1171</v>
      </c>
      <c r="F3178" s="2" t="s">
        <v>2223</v>
      </c>
      <c r="G3178" s="2">
        <v>3611</v>
      </c>
      <c r="H3178" s="2">
        <v>24</v>
      </c>
      <c r="I3178" s="2" t="s">
        <v>315</v>
      </c>
      <c r="J3178" s="31">
        <v>43882</v>
      </c>
      <c r="K3178" s="31">
        <v>44347</v>
      </c>
      <c r="L3178" s="31">
        <v>44926</v>
      </c>
      <c r="M3178" s="2">
        <f t="shared" si="294"/>
        <v>580</v>
      </c>
      <c r="N3178" s="2">
        <f>IFERROR(VLOOKUP($G3178,'Breakdown Log'!$B$3:$E$940,2,FALSE),0)</f>
        <v>0</v>
      </c>
      <c r="O3178" s="2">
        <f>IFERROR(VLOOKUP($G3178,'Breakdown Log'!$B$3:$E$940,3,FALSE),0)</f>
        <v>0</v>
      </c>
      <c r="P3178" s="2">
        <f t="shared" si="295"/>
        <v>215</v>
      </c>
      <c r="Q3178" s="2">
        <f t="shared" si="296"/>
        <v>365</v>
      </c>
      <c r="R3178" s="38">
        <f t="shared" si="297"/>
        <v>1.6610958904109587</v>
      </c>
      <c r="S3178" s="76">
        <f t="shared" si="298"/>
        <v>2.82</v>
      </c>
      <c r="T3178" s="38">
        <f>2.82/365*N3178+'Breakdown Log'!$H$28*P3178</f>
        <v>0</v>
      </c>
      <c r="U3178" s="78">
        <f>2.82/365*O3178+'Breakdown Log'!$H$28*Q3178</f>
        <v>0</v>
      </c>
    </row>
    <row r="3179" spans="2:21" x14ac:dyDescent="0.4">
      <c r="B3179" s="30">
        <f t="shared" si="299"/>
        <v>3178</v>
      </c>
      <c r="C3179" s="2" t="s">
        <v>462</v>
      </c>
      <c r="D3179" s="2" t="s">
        <v>2142</v>
      </c>
      <c r="E3179" s="2">
        <v>1171</v>
      </c>
      <c r="F3179" s="2" t="s">
        <v>2223</v>
      </c>
      <c r="G3179" s="2">
        <v>3612</v>
      </c>
      <c r="H3179" s="2">
        <v>25</v>
      </c>
      <c r="I3179" s="2" t="s">
        <v>2801</v>
      </c>
      <c r="J3179" s="31">
        <v>43890</v>
      </c>
      <c r="K3179" s="31">
        <v>44347</v>
      </c>
      <c r="L3179" s="31">
        <v>44926</v>
      </c>
      <c r="M3179" s="2">
        <f t="shared" si="294"/>
        <v>580</v>
      </c>
      <c r="N3179" s="2">
        <f>IFERROR(VLOOKUP($G3179,'Breakdown Log'!$B$3:$E$940,2,FALSE),0)</f>
        <v>0</v>
      </c>
      <c r="O3179" s="2">
        <f>IFERROR(VLOOKUP($G3179,'Breakdown Log'!$B$3:$E$940,3,FALSE),0)</f>
        <v>0</v>
      </c>
      <c r="P3179" s="2">
        <f t="shared" si="295"/>
        <v>215</v>
      </c>
      <c r="Q3179" s="2">
        <f t="shared" si="296"/>
        <v>365</v>
      </c>
      <c r="R3179" s="38">
        <f t="shared" si="297"/>
        <v>1.6610958904109587</v>
      </c>
      <c r="S3179" s="76">
        <f t="shared" si="298"/>
        <v>2.82</v>
      </c>
      <c r="T3179" s="38">
        <f>2.82/365*N3179+'Breakdown Log'!$H$28*P3179</f>
        <v>0</v>
      </c>
      <c r="U3179" s="78">
        <f>2.82/365*O3179+'Breakdown Log'!$H$28*Q3179</f>
        <v>0</v>
      </c>
    </row>
    <row r="3180" spans="2:21" x14ac:dyDescent="0.4">
      <c r="B3180" s="30">
        <f t="shared" si="299"/>
        <v>3179</v>
      </c>
      <c r="C3180" s="2" t="s">
        <v>462</v>
      </c>
      <c r="D3180" s="2" t="s">
        <v>2142</v>
      </c>
      <c r="E3180" s="2">
        <v>1171</v>
      </c>
      <c r="F3180" s="2" t="s">
        <v>2223</v>
      </c>
      <c r="G3180" s="2">
        <v>3613</v>
      </c>
      <c r="H3180" s="2">
        <v>26</v>
      </c>
      <c r="I3180" s="2" t="s">
        <v>2802</v>
      </c>
      <c r="J3180" s="31">
        <v>43890</v>
      </c>
      <c r="K3180" s="31">
        <v>44347</v>
      </c>
      <c r="L3180" s="31">
        <v>44926</v>
      </c>
      <c r="M3180" s="2">
        <f t="shared" si="294"/>
        <v>580</v>
      </c>
      <c r="N3180" s="2">
        <f>IFERROR(VLOOKUP($G3180,'Breakdown Log'!$B$3:$E$940,2,FALSE),0)</f>
        <v>0</v>
      </c>
      <c r="O3180" s="2">
        <f>IFERROR(VLOOKUP($G3180,'Breakdown Log'!$B$3:$E$940,3,FALSE),0)</f>
        <v>0</v>
      </c>
      <c r="P3180" s="2">
        <f t="shared" si="295"/>
        <v>215</v>
      </c>
      <c r="Q3180" s="2">
        <f t="shared" si="296"/>
        <v>365</v>
      </c>
      <c r="R3180" s="38">
        <f t="shared" si="297"/>
        <v>1.6610958904109587</v>
      </c>
      <c r="S3180" s="76">
        <f t="shared" si="298"/>
        <v>2.82</v>
      </c>
      <c r="T3180" s="38">
        <f>2.82/365*N3180+'Breakdown Log'!$H$28*P3180</f>
        <v>0</v>
      </c>
      <c r="U3180" s="78">
        <f>2.82/365*O3180+'Breakdown Log'!$H$28*Q3180</f>
        <v>0</v>
      </c>
    </row>
    <row r="3181" spans="2:21" x14ac:dyDescent="0.4">
      <c r="B3181" s="30">
        <f t="shared" si="299"/>
        <v>3180</v>
      </c>
      <c r="C3181" s="2" t="s">
        <v>462</v>
      </c>
      <c r="D3181" s="2" t="s">
        <v>2142</v>
      </c>
      <c r="E3181" s="2">
        <v>1171</v>
      </c>
      <c r="F3181" s="2" t="s">
        <v>2223</v>
      </c>
      <c r="G3181" s="2">
        <v>3614</v>
      </c>
      <c r="H3181" s="2">
        <v>27</v>
      </c>
      <c r="I3181" s="2" t="s">
        <v>1521</v>
      </c>
      <c r="J3181" s="31">
        <v>43890</v>
      </c>
      <c r="K3181" s="31">
        <v>44347</v>
      </c>
      <c r="L3181" s="31">
        <v>44926</v>
      </c>
      <c r="M3181" s="2">
        <f t="shared" si="294"/>
        <v>580</v>
      </c>
      <c r="N3181" s="2">
        <f>IFERROR(VLOOKUP($G3181,'Breakdown Log'!$B$3:$E$940,2,FALSE),0)</f>
        <v>0</v>
      </c>
      <c r="O3181" s="2">
        <f>IFERROR(VLOOKUP($G3181,'Breakdown Log'!$B$3:$E$940,3,FALSE),0)</f>
        <v>0</v>
      </c>
      <c r="P3181" s="2">
        <f t="shared" si="295"/>
        <v>215</v>
      </c>
      <c r="Q3181" s="2">
        <f t="shared" si="296"/>
        <v>365</v>
      </c>
      <c r="R3181" s="38">
        <f t="shared" si="297"/>
        <v>1.6610958904109587</v>
      </c>
      <c r="S3181" s="76">
        <f t="shared" si="298"/>
        <v>2.82</v>
      </c>
      <c r="T3181" s="38">
        <f>2.82/365*N3181+'Breakdown Log'!$H$28*P3181</f>
        <v>0</v>
      </c>
      <c r="U3181" s="78">
        <f>2.82/365*O3181+'Breakdown Log'!$H$28*Q3181</f>
        <v>0</v>
      </c>
    </row>
    <row r="3182" spans="2:21" x14ac:dyDescent="0.4">
      <c r="B3182" s="30">
        <f t="shared" si="299"/>
        <v>3181</v>
      </c>
      <c r="C3182" s="2" t="s">
        <v>462</v>
      </c>
      <c r="D3182" s="2" t="s">
        <v>2142</v>
      </c>
      <c r="E3182" s="2">
        <v>1171</v>
      </c>
      <c r="F3182" s="2" t="s">
        <v>2223</v>
      </c>
      <c r="G3182" s="2">
        <v>3615</v>
      </c>
      <c r="H3182" s="2">
        <v>28</v>
      </c>
      <c r="I3182" s="2" t="s">
        <v>2803</v>
      </c>
      <c r="J3182" s="31">
        <v>43890</v>
      </c>
      <c r="K3182" s="31">
        <v>44347</v>
      </c>
      <c r="L3182" s="31">
        <v>44926</v>
      </c>
      <c r="M3182" s="2">
        <f t="shared" si="294"/>
        <v>580</v>
      </c>
      <c r="N3182" s="2">
        <f>IFERROR(VLOOKUP($G3182,'Breakdown Log'!$B$3:$E$940,2,FALSE),0)</f>
        <v>0</v>
      </c>
      <c r="O3182" s="2">
        <f>IFERROR(VLOOKUP($G3182,'Breakdown Log'!$B$3:$E$940,3,FALSE),0)</f>
        <v>0</v>
      </c>
      <c r="P3182" s="2">
        <f t="shared" si="295"/>
        <v>215</v>
      </c>
      <c r="Q3182" s="2">
        <f t="shared" si="296"/>
        <v>365</v>
      </c>
      <c r="R3182" s="38">
        <f t="shared" si="297"/>
        <v>1.6610958904109587</v>
      </c>
      <c r="S3182" s="76">
        <f t="shared" si="298"/>
        <v>2.82</v>
      </c>
      <c r="T3182" s="38">
        <f>2.82/365*N3182+'Breakdown Log'!$H$28*P3182</f>
        <v>0</v>
      </c>
      <c r="U3182" s="78">
        <f>2.82/365*O3182+'Breakdown Log'!$H$28*Q3182</f>
        <v>0</v>
      </c>
    </row>
    <row r="3183" spans="2:21" x14ac:dyDescent="0.4">
      <c r="B3183" s="30">
        <f t="shared" si="299"/>
        <v>3182</v>
      </c>
      <c r="C3183" s="2" t="s">
        <v>462</v>
      </c>
      <c r="D3183" s="2" t="s">
        <v>2142</v>
      </c>
      <c r="E3183" s="2">
        <v>1171</v>
      </c>
      <c r="F3183" s="2" t="s">
        <v>2223</v>
      </c>
      <c r="G3183" s="2">
        <v>3616</v>
      </c>
      <c r="H3183" s="2">
        <v>29</v>
      </c>
      <c r="I3183" s="2" t="s">
        <v>2804</v>
      </c>
      <c r="J3183" s="31">
        <v>43890</v>
      </c>
      <c r="K3183" s="31">
        <v>44347</v>
      </c>
      <c r="L3183" s="31">
        <v>44926</v>
      </c>
      <c r="M3183" s="2">
        <f t="shared" si="294"/>
        <v>580</v>
      </c>
      <c r="N3183" s="2">
        <f>IFERROR(VLOOKUP($G3183,'Breakdown Log'!$B$3:$E$940,2,FALSE),0)</f>
        <v>0</v>
      </c>
      <c r="O3183" s="2">
        <f>IFERROR(VLOOKUP($G3183,'Breakdown Log'!$B$3:$E$940,3,FALSE),0)</f>
        <v>0</v>
      </c>
      <c r="P3183" s="2">
        <f t="shared" si="295"/>
        <v>215</v>
      </c>
      <c r="Q3183" s="2">
        <f t="shared" si="296"/>
        <v>365</v>
      </c>
      <c r="R3183" s="38">
        <f t="shared" si="297"/>
        <v>1.6610958904109587</v>
      </c>
      <c r="S3183" s="76">
        <f t="shared" si="298"/>
        <v>2.82</v>
      </c>
      <c r="T3183" s="38">
        <f>2.82/365*N3183+'Breakdown Log'!$H$28*P3183</f>
        <v>0</v>
      </c>
      <c r="U3183" s="78">
        <f>2.82/365*O3183+'Breakdown Log'!$H$28*Q3183</f>
        <v>0</v>
      </c>
    </row>
    <row r="3184" spans="2:21" x14ac:dyDescent="0.4">
      <c r="B3184" s="30">
        <f t="shared" si="299"/>
        <v>3183</v>
      </c>
      <c r="C3184" s="2" t="s">
        <v>518</v>
      </c>
      <c r="D3184" s="2" t="s">
        <v>2744</v>
      </c>
      <c r="E3184" s="2">
        <v>1193</v>
      </c>
      <c r="F3184" s="2" t="s">
        <v>2744</v>
      </c>
      <c r="G3184" s="2">
        <v>3617</v>
      </c>
      <c r="H3184" s="2">
        <v>6</v>
      </c>
      <c r="I3184" s="2" t="s">
        <v>891</v>
      </c>
      <c r="J3184" s="31">
        <v>43983</v>
      </c>
      <c r="K3184" s="31">
        <v>44347</v>
      </c>
      <c r="L3184" s="31">
        <v>44926</v>
      </c>
      <c r="M3184" s="2">
        <f t="shared" si="294"/>
        <v>580</v>
      </c>
      <c r="N3184" s="2">
        <f>IFERROR(VLOOKUP($G3184,'Breakdown Log'!$B$3:$E$940,2,FALSE),0)</f>
        <v>164</v>
      </c>
      <c r="O3184" s="2">
        <f>IFERROR(VLOOKUP($G3184,'Breakdown Log'!$B$3:$E$940,3,FALSE),0)</f>
        <v>2</v>
      </c>
      <c r="P3184" s="2">
        <f t="shared" si="295"/>
        <v>51</v>
      </c>
      <c r="Q3184" s="2">
        <f t="shared" si="296"/>
        <v>363</v>
      </c>
      <c r="R3184" s="38">
        <f t="shared" si="297"/>
        <v>1.6610958904109587</v>
      </c>
      <c r="S3184" s="76">
        <f t="shared" si="298"/>
        <v>2.82</v>
      </c>
      <c r="T3184" s="38">
        <f>2.82/365*N3184+'Breakdown Log'!$H$28*P3184</f>
        <v>1.2670684931506848</v>
      </c>
      <c r="U3184" s="78">
        <f>2.82/365*O3184+'Breakdown Log'!$H$28*Q3184</f>
        <v>1.5452054794520546E-2</v>
      </c>
    </row>
    <row r="3185" spans="2:21" x14ac:dyDescent="0.4">
      <c r="B3185" s="30">
        <f t="shared" si="299"/>
        <v>3184</v>
      </c>
      <c r="C3185" s="2" t="s">
        <v>518</v>
      </c>
      <c r="D3185" s="2" t="s">
        <v>2744</v>
      </c>
      <c r="E3185" s="2">
        <v>1193</v>
      </c>
      <c r="F3185" s="2" t="s">
        <v>2744</v>
      </c>
      <c r="G3185" s="2">
        <v>3618</v>
      </c>
      <c r="H3185" s="2">
        <v>7</v>
      </c>
      <c r="I3185" s="2" t="s">
        <v>2991</v>
      </c>
      <c r="J3185" s="31">
        <v>43983</v>
      </c>
      <c r="K3185" s="31">
        <v>44347</v>
      </c>
      <c r="L3185" s="31">
        <v>44926</v>
      </c>
      <c r="M3185" s="2">
        <f t="shared" si="294"/>
        <v>580</v>
      </c>
      <c r="N3185" s="2">
        <f>IFERROR(VLOOKUP($G3185,'Breakdown Log'!$B$3:$E$940,2,FALSE),0)</f>
        <v>201</v>
      </c>
      <c r="O3185" s="2">
        <f>IFERROR(VLOOKUP($G3185,'Breakdown Log'!$B$3:$E$940,3,FALSE),0)</f>
        <v>8</v>
      </c>
      <c r="P3185" s="2">
        <f t="shared" si="295"/>
        <v>14</v>
      </c>
      <c r="Q3185" s="2">
        <f t="shared" si="296"/>
        <v>357</v>
      </c>
      <c r="R3185" s="38">
        <f t="shared" si="297"/>
        <v>1.6610958904109587</v>
      </c>
      <c r="S3185" s="76">
        <f t="shared" si="298"/>
        <v>2.82</v>
      </c>
      <c r="T3185" s="38">
        <f>2.82/365*N3185+'Breakdown Log'!$H$28*P3185</f>
        <v>1.5529315068493148</v>
      </c>
      <c r="U3185" s="78">
        <f>2.82/365*O3185+'Breakdown Log'!$H$28*Q3185</f>
        <v>6.1808219178082185E-2</v>
      </c>
    </row>
    <row r="3186" spans="2:21" x14ac:dyDescent="0.4">
      <c r="B3186" s="30">
        <f t="shared" si="299"/>
        <v>3185</v>
      </c>
      <c r="C3186" s="2" t="s">
        <v>518</v>
      </c>
      <c r="D3186" s="2" t="s">
        <v>2744</v>
      </c>
      <c r="E3186" s="2">
        <v>1193</v>
      </c>
      <c r="F3186" s="2" t="s">
        <v>2744</v>
      </c>
      <c r="G3186" s="2">
        <v>3619</v>
      </c>
      <c r="H3186" s="2">
        <v>8</v>
      </c>
      <c r="I3186" s="2" t="s">
        <v>1056</v>
      </c>
      <c r="J3186" s="31">
        <v>43892</v>
      </c>
      <c r="K3186" s="31">
        <v>44347</v>
      </c>
      <c r="L3186" s="31">
        <v>44926</v>
      </c>
      <c r="M3186" s="2">
        <f t="shared" si="294"/>
        <v>580</v>
      </c>
      <c r="N3186" s="2">
        <f>IFERROR(VLOOKUP($G3186,'Breakdown Log'!$B$3:$E$940,2,FALSE),0)</f>
        <v>164</v>
      </c>
      <c r="O3186" s="2">
        <f>IFERROR(VLOOKUP($G3186,'Breakdown Log'!$B$3:$E$940,3,FALSE),0)</f>
        <v>2</v>
      </c>
      <c r="P3186" s="2">
        <f t="shared" si="295"/>
        <v>51</v>
      </c>
      <c r="Q3186" s="2">
        <f t="shared" si="296"/>
        <v>363</v>
      </c>
      <c r="R3186" s="38">
        <f t="shared" si="297"/>
        <v>1.6610958904109587</v>
      </c>
      <c r="S3186" s="76">
        <f t="shared" si="298"/>
        <v>2.82</v>
      </c>
      <c r="T3186" s="38">
        <f>2.82/365*N3186+'Breakdown Log'!$H$28*P3186</f>
        <v>1.2670684931506848</v>
      </c>
      <c r="U3186" s="78">
        <f>2.82/365*O3186+'Breakdown Log'!$H$28*Q3186</f>
        <v>1.5452054794520546E-2</v>
      </c>
    </row>
    <row r="3187" spans="2:21" x14ac:dyDescent="0.4">
      <c r="B3187" s="30">
        <f t="shared" si="299"/>
        <v>3186</v>
      </c>
      <c r="C3187" s="2" t="s">
        <v>518</v>
      </c>
      <c r="D3187" s="2" t="s">
        <v>2744</v>
      </c>
      <c r="E3187" s="2">
        <v>1193</v>
      </c>
      <c r="F3187" s="2" t="s">
        <v>2744</v>
      </c>
      <c r="G3187" s="2">
        <v>3620</v>
      </c>
      <c r="H3187" s="2">
        <v>9</v>
      </c>
      <c r="I3187" s="2" t="s">
        <v>2992</v>
      </c>
      <c r="J3187" s="31">
        <v>44047</v>
      </c>
      <c r="K3187" s="31">
        <v>44347</v>
      </c>
      <c r="L3187" s="31">
        <v>44926</v>
      </c>
      <c r="M3187" s="2">
        <f t="shared" si="294"/>
        <v>580</v>
      </c>
      <c r="N3187" s="2">
        <f>IFERROR(VLOOKUP($G3187,'Breakdown Log'!$B$3:$E$940,2,FALSE),0)</f>
        <v>0</v>
      </c>
      <c r="O3187" s="2">
        <f>IFERROR(VLOOKUP($G3187,'Breakdown Log'!$B$3:$E$940,3,FALSE),0)</f>
        <v>2</v>
      </c>
      <c r="P3187" s="2">
        <f t="shared" si="295"/>
        <v>215</v>
      </c>
      <c r="Q3187" s="2">
        <f t="shared" si="296"/>
        <v>363</v>
      </c>
      <c r="R3187" s="38">
        <f t="shared" si="297"/>
        <v>1.6610958904109587</v>
      </c>
      <c r="S3187" s="76">
        <f t="shared" si="298"/>
        <v>2.82</v>
      </c>
      <c r="T3187" s="38">
        <f>2.82/365*N3187+'Breakdown Log'!$H$28*P3187</f>
        <v>0</v>
      </c>
      <c r="U3187" s="78">
        <f>2.82/365*O3187+'Breakdown Log'!$H$28*Q3187</f>
        <v>1.5452054794520546E-2</v>
      </c>
    </row>
    <row r="3188" spans="2:21" x14ac:dyDescent="0.4">
      <c r="B3188" s="30">
        <f t="shared" si="299"/>
        <v>3187</v>
      </c>
      <c r="C3188" s="2" t="s">
        <v>518</v>
      </c>
      <c r="D3188" s="2" t="s">
        <v>2744</v>
      </c>
      <c r="E3188" s="2">
        <v>1193</v>
      </c>
      <c r="F3188" s="2" t="s">
        <v>2744</v>
      </c>
      <c r="G3188" s="2">
        <v>3621</v>
      </c>
      <c r="H3188" s="2">
        <v>10</v>
      </c>
      <c r="I3188" s="2" t="s">
        <v>2993</v>
      </c>
      <c r="J3188" s="31">
        <v>44053</v>
      </c>
      <c r="K3188" s="31">
        <v>44347</v>
      </c>
      <c r="L3188" s="31">
        <v>44926</v>
      </c>
      <c r="M3188" s="2">
        <f t="shared" si="294"/>
        <v>580</v>
      </c>
      <c r="N3188" s="2">
        <f>IFERROR(VLOOKUP($G3188,'Breakdown Log'!$B$3:$E$940,2,FALSE),0)</f>
        <v>201</v>
      </c>
      <c r="O3188" s="2">
        <f>IFERROR(VLOOKUP($G3188,'Breakdown Log'!$B$3:$E$940,3,FALSE),0)</f>
        <v>2</v>
      </c>
      <c r="P3188" s="2">
        <f t="shared" si="295"/>
        <v>14</v>
      </c>
      <c r="Q3188" s="2">
        <f t="shared" si="296"/>
        <v>363</v>
      </c>
      <c r="R3188" s="38">
        <f t="shared" si="297"/>
        <v>1.6610958904109587</v>
      </c>
      <c r="S3188" s="76">
        <f t="shared" si="298"/>
        <v>2.82</v>
      </c>
      <c r="T3188" s="38">
        <f>2.82/365*N3188+'Breakdown Log'!$H$28*P3188</f>
        <v>1.5529315068493148</v>
      </c>
      <c r="U3188" s="78">
        <f>2.82/365*O3188+'Breakdown Log'!$H$28*Q3188</f>
        <v>1.5452054794520546E-2</v>
      </c>
    </row>
    <row r="3189" spans="2:21" x14ac:dyDescent="0.4">
      <c r="B3189" s="30">
        <f t="shared" si="299"/>
        <v>3188</v>
      </c>
      <c r="C3189" s="2" t="s">
        <v>518</v>
      </c>
      <c r="D3189" s="2" t="s">
        <v>2744</v>
      </c>
      <c r="E3189" s="2">
        <v>1193</v>
      </c>
      <c r="F3189" s="2" t="s">
        <v>2744</v>
      </c>
      <c r="G3189" s="2">
        <v>3622</v>
      </c>
      <c r="H3189" s="2">
        <v>11</v>
      </c>
      <c r="I3189" s="2" t="s">
        <v>2994</v>
      </c>
      <c r="J3189" s="31">
        <v>43983</v>
      </c>
      <c r="K3189" s="31">
        <v>44347</v>
      </c>
      <c r="L3189" s="31">
        <v>44926</v>
      </c>
      <c r="M3189" s="2">
        <f t="shared" si="294"/>
        <v>580</v>
      </c>
      <c r="N3189" s="2">
        <f>IFERROR(VLOOKUP($G3189,'Breakdown Log'!$B$3:$E$940,2,FALSE),0)</f>
        <v>113</v>
      </c>
      <c r="O3189" s="2">
        <f>IFERROR(VLOOKUP($G3189,'Breakdown Log'!$B$3:$E$940,3,FALSE),0)</f>
        <v>2</v>
      </c>
      <c r="P3189" s="2">
        <f t="shared" si="295"/>
        <v>102</v>
      </c>
      <c r="Q3189" s="2">
        <f t="shared" si="296"/>
        <v>363</v>
      </c>
      <c r="R3189" s="38">
        <f t="shared" si="297"/>
        <v>1.6610958904109587</v>
      </c>
      <c r="S3189" s="76">
        <f t="shared" si="298"/>
        <v>2.82</v>
      </c>
      <c r="T3189" s="38">
        <f>2.82/365*N3189+'Breakdown Log'!$H$28*P3189</f>
        <v>0.8730410958904109</v>
      </c>
      <c r="U3189" s="78">
        <f>2.82/365*O3189+'Breakdown Log'!$H$28*Q3189</f>
        <v>1.5452054794520546E-2</v>
      </c>
    </row>
    <row r="3190" spans="2:21" x14ac:dyDescent="0.4">
      <c r="B3190" s="30">
        <f t="shared" si="299"/>
        <v>3189</v>
      </c>
      <c r="C3190" s="2" t="s">
        <v>518</v>
      </c>
      <c r="D3190" s="2" t="s">
        <v>2744</v>
      </c>
      <c r="E3190" s="2">
        <v>1193</v>
      </c>
      <c r="F3190" s="2" t="s">
        <v>2744</v>
      </c>
      <c r="G3190" s="2">
        <v>3623</v>
      </c>
      <c r="H3190" s="2">
        <v>12</v>
      </c>
      <c r="I3190" s="2" t="s">
        <v>2995</v>
      </c>
      <c r="J3190" s="31">
        <v>43983</v>
      </c>
      <c r="K3190" s="31">
        <v>44347</v>
      </c>
      <c r="L3190" s="31">
        <v>44926</v>
      </c>
      <c r="M3190" s="2">
        <f t="shared" si="294"/>
        <v>580</v>
      </c>
      <c r="N3190" s="2">
        <f>IFERROR(VLOOKUP($G3190,'Breakdown Log'!$B$3:$E$940,2,FALSE),0)</f>
        <v>175</v>
      </c>
      <c r="O3190" s="2">
        <f>IFERROR(VLOOKUP($G3190,'Breakdown Log'!$B$3:$E$940,3,FALSE),0)</f>
        <v>2</v>
      </c>
      <c r="P3190" s="2">
        <f t="shared" si="295"/>
        <v>40</v>
      </c>
      <c r="Q3190" s="2">
        <f t="shared" si="296"/>
        <v>363</v>
      </c>
      <c r="R3190" s="38">
        <f t="shared" si="297"/>
        <v>1.6610958904109587</v>
      </c>
      <c r="S3190" s="76">
        <f t="shared" si="298"/>
        <v>2.82</v>
      </c>
      <c r="T3190" s="38">
        <f>2.82/365*N3190+'Breakdown Log'!$H$28*P3190</f>
        <v>1.3520547945205479</v>
      </c>
      <c r="U3190" s="78">
        <f>2.82/365*O3190+'Breakdown Log'!$H$28*Q3190</f>
        <v>1.5452054794520546E-2</v>
      </c>
    </row>
    <row r="3191" spans="2:21" x14ac:dyDescent="0.4">
      <c r="B3191" s="30">
        <f t="shared" si="299"/>
        <v>3190</v>
      </c>
      <c r="C3191" s="2" t="s">
        <v>518</v>
      </c>
      <c r="D3191" s="2" t="s">
        <v>2410</v>
      </c>
      <c r="E3191" s="2">
        <v>1180</v>
      </c>
      <c r="F3191" s="2" t="s">
        <v>2442</v>
      </c>
      <c r="G3191" s="2">
        <v>3624</v>
      </c>
      <c r="H3191" s="2">
        <v>27</v>
      </c>
      <c r="I3191" s="2" t="s">
        <v>2972</v>
      </c>
      <c r="J3191" s="31">
        <v>44048</v>
      </c>
      <c r="K3191" s="31">
        <v>44347</v>
      </c>
      <c r="L3191" s="31">
        <v>44926</v>
      </c>
      <c r="M3191" s="2">
        <f t="shared" si="294"/>
        <v>580</v>
      </c>
      <c r="N3191" s="2">
        <f>IFERROR(VLOOKUP($G3191,'Breakdown Log'!$B$3:$E$940,2,FALSE),0)</f>
        <v>0</v>
      </c>
      <c r="O3191" s="2">
        <f>IFERROR(VLOOKUP($G3191,'Breakdown Log'!$B$3:$E$940,3,FALSE),0)</f>
        <v>3</v>
      </c>
      <c r="P3191" s="2">
        <f t="shared" si="295"/>
        <v>215</v>
      </c>
      <c r="Q3191" s="2">
        <f t="shared" si="296"/>
        <v>362</v>
      </c>
      <c r="R3191" s="38">
        <f t="shared" si="297"/>
        <v>1.6610958904109587</v>
      </c>
      <c r="S3191" s="76">
        <f t="shared" si="298"/>
        <v>2.82</v>
      </c>
      <c r="T3191" s="38">
        <f>2.82/365*N3191+'Breakdown Log'!$H$28*P3191</f>
        <v>0</v>
      </c>
      <c r="U3191" s="78">
        <f>2.82/365*O3191+'Breakdown Log'!$H$28*Q3191</f>
        <v>2.317808219178082E-2</v>
      </c>
    </row>
    <row r="3192" spans="2:21" x14ac:dyDescent="0.4">
      <c r="B3192" s="30">
        <f t="shared" si="299"/>
        <v>3191</v>
      </c>
      <c r="C3192" s="2" t="s">
        <v>518</v>
      </c>
      <c r="D3192" s="2" t="s">
        <v>2827</v>
      </c>
      <c r="E3192" s="2">
        <v>1187</v>
      </c>
      <c r="F3192" s="2" t="s">
        <v>2828</v>
      </c>
      <c r="G3192" s="2">
        <v>3625</v>
      </c>
      <c r="H3192" s="2">
        <v>21</v>
      </c>
      <c r="I3192" s="2" t="s">
        <v>2239</v>
      </c>
      <c r="J3192" s="31">
        <v>44075</v>
      </c>
      <c r="K3192" s="31">
        <v>44347</v>
      </c>
      <c r="L3192" s="31">
        <v>44926</v>
      </c>
      <c r="M3192" s="2">
        <f t="shared" si="294"/>
        <v>580</v>
      </c>
      <c r="N3192" s="2">
        <f>IFERROR(VLOOKUP($G3192,'Breakdown Log'!$B$3:$E$940,2,FALSE),0)</f>
        <v>0</v>
      </c>
      <c r="O3192" s="2">
        <f>IFERROR(VLOOKUP($G3192,'Breakdown Log'!$B$3:$E$940,3,FALSE),0)</f>
        <v>1</v>
      </c>
      <c r="P3192" s="2">
        <f t="shared" si="295"/>
        <v>215</v>
      </c>
      <c r="Q3192" s="2">
        <f t="shared" si="296"/>
        <v>364</v>
      </c>
      <c r="R3192" s="38">
        <f t="shared" si="297"/>
        <v>1.6610958904109587</v>
      </c>
      <c r="S3192" s="76">
        <f t="shared" si="298"/>
        <v>2.82</v>
      </c>
      <c r="T3192" s="38">
        <f>2.82/365*N3192+'Breakdown Log'!$H$28*P3192</f>
        <v>0</v>
      </c>
      <c r="U3192" s="78">
        <f>2.82/365*O3192+'Breakdown Log'!$H$28*Q3192</f>
        <v>7.7260273972602732E-3</v>
      </c>
    </row>
    <row r="3193" spans="2:21" x14ac:dyDescent="0.4">
      <c r="B3193" s="30">
        <f t="shared" si="299"/>
        <v>3192</v>
      </c>
      <c r="C3193" s="2" t="s">
        <v>518</v>
      </c>
      <c r="D3193" s="2" t="s">
        <v>2827</v>
      </c>
      <c r="E3193" s="2">
        <v>1187</v>
      </c>
      <c r="F3193" s="2" t="s">
        <v>2828</v>
      </c>
      <c r="G3193" s="2">
        <v>3626</v>
      </c>
      <c r="H3193" s="2">
        <v>22</v>
      </c>
      <c r="I3193" s="2" t="s">
        <v>2944</v>
      </c>
      <c r="J3193" s="31">
        <v>44076</v>
      </c>
      <c r="K3193" s="31">
        <v>44347</v>
      </c>
      <c r="L3193" s="31">
        <v>44926</v>
      </c>
      <c r="M3193" s="2">
        <f t="shared" si="294"/>
        <v>580</v>
      </c>
      <c r="N3193" s="2">
        <f>IFERROR(VLOOKUP($G3193,'Breakdown Log'!$B$3:$E$940,2,FALSE),0)</f>
        <v>208</v>
      </c>
      <c r="O3193" s="2">
        <f>IFERROR(VLOOKUP($G3193,'Breakdown Log'!$B$3:$E$940,3,FALSE),0)</f>
        <v>0</v>
      </c>
      <c r="P3193" s="2">
        <f t="shared" si="295"/>
        <v>7</v>
      </c>
      <c r="Q3193" s="2">
        <f t="shared" si="296"/>
        <v>365</v>
      </c>
      <c r="R3193" s="38">
        <f t="shared" si="297"/>
        <v>1.6610958904109587</v>
      </c>
      <c r="S3193" s="76">
        <f t="shared" si="298"/>
        <v>2.82</v>
      </c>
      <c r="T3193" s="38">
        <f>2.82/365*N3193+'Breakdown Log'!$H$28*P3193</f>
        <v>1.6070136986301369</v>
      </c>
      <c r="U3193" s="78">
        <f>2.82/365*O3193+'Breakdown Log'!$H$28*Q3193</f>
        <v>0</v>
      </c>
    </row>
    <row r="3194" spans="2:21" x14ac:dyDescent="0.4">
      <c r="B3194" s="30">
        <f t="shared" si="299"/>
        <v>3193</v>
      </c>
      <c r="C3194" s="2" t="s">
        <v>2852</v>
      </c>
      <c r="D3194" s="2" t="s">
        <v>2910</v>
      </c>
      <c r="E3194" s="2">
        <v>1196</v>
      </c>
      <c r="F3194" s="2" t="s">
        <v>2910</v>
      </c>
      <c r="G3194" s="2">
        <v>3627</v>
      </c>
      <c r="H3194" s="2">
        <v>1</v>
      </c>
      <c r="I3194" s="2" t="s">
        <v>3028</v>
      </c>
      <c r="J3194" s="31">
        <v>43887</v>
      </c>
      <c r="K3194" s="31">
        <v>44347</v>
      </c>
      <c r="L3194" s="31">
        <v>44926</v>
      </c>
      <c r="M3194" s="2">
        <f t="shared" si="294"/>
        <v>580</v>
      </c>
      <c r="N3194" s="2">
        <f>IFERROR(VLOOKUP($G3194,'Breakdown Log'!$B$3:$E$940,2,FALSE),0)</f>
        <v>0</v>
      </c>
      <c r="O3194" s="2">
        <f>IFERROR(VLOOKUP($G3194,'Breakdown Log'!$B$3:$E$940,3,FALSE),0)</f>
        <v>0</v>
      </c>
      <c r="P3194" s="2">
        <f t="shared" si="295"/>
        <v>215</v>
      </c>
      <c r="Q3194" s="2">
        <f t="shared" si="296"/>
        <v>365</v>
      </c>
      <c r="R3194" s="38">
        <f t="shared" si="297"/>
        <v>1.6610958904109587</v>
      </c>
      <c r="S3194" s="76">
        <f t="shared" si="298"/>
        <v>2.82</v>
      </c>
      <c r="T3194" s="38">
        <f>2.82/365*N3194+'Breakdown Log'!$H$28*P3194</f>
        <v>0</v>
      </c>
      <c r="U3194" s="78">
        <f>2.82/365*O3194+'Breakdown Log'!$H$28*Q3194</f>
        <v>0</v>
      </c>
    </row>
    <row r="3195" spans="2:21" x14ac:dyDescent="0.4">
      <c r="B3195" s="30">
        <f t="shared" si="299"/>
        <v>3194</v>
      </c>
      <c r="C3195" s="2" t="s">
        <v>2852</v>
      </c>
      <c r="D3195" s="2" t="s">
        <v>2910</v>
      </c>
      <c r="E3195" s="2">
        <v>1196</v>
      </c>
      <c r="F3195" s="2" t="s">
        <v>2910</v>
      </c>
      <c r="G3195" s="2">
        <v>3628</v>
      </c>
      <c r="H3195" s="2">
        <v>2</v>
      </c>
      <c r="I3195" s="2" t="s">
        <v>3029</v>
      </c>
      <c r="J3195" s="31">
        <v>43887</v>
      </c>
      <c r="K3195" s="31">
        <v>44347</v>
      </c>
      <c r="L3195" s="31">
        <v>44926</v>
      </c>
      <c r="M3195" s="2">
        <f t="shared" si="294"/>
        <v>580</v>
      </c>
      <c r="N3195" s="2">
        <f>IFERROR(VLOOKUP($G3195,'Breakdown Log'!$B$3:$E$940,2,FALSE),0)</f>
        <v>0</v>
      </c>
      <c r="O3195" s="2">
        <f>IFERROR(VLOOKUP($G3195,'Breakdown Log'!$B$3:$E$940,3,FALSE),0)</f>
        <v>1</v>
      </c>
      <c r="P3195" s="2">
        <f t="shared" si="295"/>
        <v>215</v>
      </c>
      <c r="Q3195" s="2">
        <f t="shared" si="296"/>
        <v>364</v>
      </c>
      <c r="R3195" s="38">
        <f t="shared" si="297"/>
        <v>1.6610958904109587</v>
      </c>
      <c r="S3195" s="76">
        <f t="shared" si="298"/>
        <v>2.82</v>
      </c>
      <c r="T3195" s="38">
        <f>2.82/365*N3195+'Breakdown Log'!$H$28*P3195</f>
        <v>0</v>
      </c>
      <c r="U3195" s="78">
        <f>2.82/365*O3195+'Breakdown Log'!$H$28*Q3195</f>
        <v>7.7260273972602732E-3</v>
      </c>
    </row>
    <row r="3196" spans="2:21" x14ac:dyDescent="0.4">
      <c r="B3196" s="30">
        <f t="shared" si="299"/>
        <v>3195</v>
      </c>
      <c r="C3196" s="2" t="s">
        <v>2852</v>
      </c>
      <c r="D3196" s="2" t="s">
        <v>2910</v>
      </c>
      <c r="E3196" s="2">
        <v>1196</v>
      </c>
      <c r="F3196" s="2" t="s">
        <v>2910</v>
      </c>
      <c r="G3196" s="2">
        <v>3629</v>
      </c>
      <c r="H3196" s="2">
        <v>3</v>
      </c>
      <c r="I3196" s="2" t="s">
        <v>3030</v>
      </c>
      <c r="J3196" s="31">
        <v>43887</v>
      </c>
      <c r="K3196" s="31">
        <v>44347</v>
      </c>
      <c r="L3196" s="31">
        <v>44926</v>
      </c>
      <c r="M3196" s="2">
        <f t="shared" si="294"/>
        <v>580</v>
      </c>
      <c r="N3196" s="2">
        <f>IFERROR(VLOOKUP($G3196,'Breakdown Log'!$B$3:$E$940,2,FALSE),0)</f>
        <v>0</v>
      </c>
      <c r="O3196" s="2">
        <f>IFERROR(VLOOKUP($G3196,'Breakdown Log'!$B$3:$E$940,3,FALSE),0)</f>
        <v>7</v>
      </c>
      <c r="P3196" s="2">
        <f t="shared" si="295"/>
        <v>215</v>
      </c>
      <c r="Q3196" s="2">
        <f t="shared" si="296"/>
        <v>358</v>
      </c>
      <c r="R3196" s="38">
        <f t="shared" si="297"/>
        <v>1.6610958904109587</v>
      </c>
      <c r="S3196" s="76">
        <f t="shared" si="298"/>
        <v>2.82</v>
      </c>
      <c r="T3196" s="38">
        <f>2.82/365*N3196+'Breakdown Log'!$H$28*P3196</f>
        <v>0</v>
      </c>
      <c r="U3196" s="78">
        <f>2.82/365*O3196+'Breakdown Log'!$H$28*Q3196</f>
        <v>5.4082191780821909E-2</v>
      </c>
    </row>
    <row r="3197" spans="2:21" x14ac:dyDescent="0.4">
      <c r="B3197" s="30">
        <f t="shared" si="299"/>
        <v>3196</v>
      </c>
      <c r="C3197" s="2" t="s">
        <v>2852</v>
      </c>
      <c r="D3197" s="2" t="s">
        <v>2910</v>
      </c>
      <c r="E3197" s="2">
        <v>1196</v>
      </c>
      <c r="F3197" s="2" t="s">
        <v>2910</v>
      </c>
      <c r="G3197" s="2">
        <v>3630</v>
      </c>
      <c r="H3197" s="2">
        <v>4</v>
      </c>
      <c r="I3197" s="2" t="s">
        <v>3031</v>
      </c>
      <c r="J3197" s="31">
        <v>43887</v>
      </c>
      <c r="K3197" s="31">
        <v>44347</v>
      </c>
      <c r="L3197" s="31">
        <v>44926</v>
      </c>
      <c r="M3197" s="2">
        <f t="shared" si="294"/>
        <v>580</v>
      </c>
      <c r="N3197" s="2">
        <f>IFERROR(VLOOKUP($G3197,'Breakdown Log'!$B$3:$E$940,2,FALSE),0)</f>
        <v>0</v>
      </c>
      <c r="O3197" s="2">
        <f>IFERROR(VLOOKUP($G3197,'Breakdown Log'!$B$3:$E$940,3,FALSE),0)</f>
        <v>0</v>
      </c>
      <c r="P3197" s="2">
        <f t="shared" si="295"/>
        <v>215</v>
      </c>
      <c r="Q3197" s="2">
        <f t="shared" si="296"/>
        <v>365</v>
      </c>
      <c r="R3197" s="38">
        <f t="shared" si="297"/>
        <v>1.6610958904109587</v>
      </c>
      <c r="S3197" s="76">
        <f t="shared" si="298"/>
        <v>2.82</v>
      </c>
      <c r="T3197" s="38">
        <f>2.82/365*N3197+'Breakdown Log'!$H$28*P3197</f>
        <v>0</v>
      </c>
      <c r="U3197" s="78">
        <f>2.82/365*O3197+'Breakdown Log'!$H$28*Q3197</f>
        <v>0</v>
      </c>
    </row>
    <row r="3198" spans="2:21" x14ac:dyDescent="0.4">
      <c r="B3198" s="30">
        <f t="shared" si="299"/>
        <v>3197</v>
      </c>
      <c r="C3198" s="2" t="s">
        <v>2852</v>
      </c>
      <c r="D3198" s="2" t="s">
        <v>2910</v>
      </c>
      <c r="E3198" s="2">
        <v>1196</v>
      </c>
      <c r="F3198" s="2" t="s">
        <v>2910</v>
      </c>
      <c r="G3198" s="2">
        <v>3631</v>
      </c>
      <c r="H3198" s="2">
        <v>5</v>
      </c>
      <c r="I3198" s="2" t="s">
        <v>3032</v>
      </c>
      <c r="J3198" s="31">
        <v>43887</v>
      </c>
      <c r="K3198" s="31">
        <v>44347</v>
      </c>
      <c r="L3198" s="31">
        <v>44926</v>
      </c>
      <c r="M3198" s="2">
        <f t="shared" si="294"/>
        <v>580</v>
      </c>
      <c r="N3198" s="2">
        <f>IFERROR(VLOOKUP($G3198,'Breakdown Log'!$B$3:$E$940,2,FALSE),0)</f>
        <v>0</v>
      </c>
      <c r="O3198" s="2">
        <f>IFERROR(VLOOKUP($G3198,'Breakdown Log'!$B$3:$E$940,3,FALSE),0)</f>
        <v>0</v>
      </c>
      <c r="P3198" s="2">
        <f t="shared" si="295"/>
        <v>215</v>
      </c>
      <c r="Q3198" s="2">
        <f t="shared" si="296"/>
        <v>365</v>
      </c>
      <c r="R3198" s="38">
        <f t="shared" si="297"/>
        <v>1.6610958904109587</v>
      </c>
      <c r="S3198" s="76">
        <f t="shared" si="298"/>
        <v>2.82</v>
      </c>
      <c r="T3198" s="38">
        <f>2.82/365*N3198+'Breakdown Log'!$H$28*P3198</f>
        <v>0</v>
      </c>
      <c r="U3198" s="78">
        <f>2.82/365*O3198+'Breakdown Log'!$H$28*Q3198</f>
        <v>0</v>
      </c>
    </row>
    <row r="3199" spans="2:21" x14ac:dyDescent="0.4">
      <c r="B3199" s="30">
        <f t="shared" si="299"/>
        <v>3198</v>
      </c>
      <c r="C3199" s="2" t="s">
        <v>2852</v>
      </c>
      <c r="D3199" s="2" t="s">
        <v>2910</v>
      </c>
      <c r="E3199" s="2">
        <v>1196</v>
      </c>
      <c r="F3199" s="2" t="s">
        <v>2910</v>
      </c>
      <c r="G3199" s="2">
        <v>3632</v>
      </c>
      <c r="H3199" s="2">
        <v>6</v>
      </c>
      <c r="I3199" s="2" t="s">
        <v>2911</v>
      </c>
      <c r="J3199" s="31">
        <v>43906</v>
      </c>
      <c r="K3199" s="31">
        <v>44347</v>
      </c>
      <c r="L3199" s="31">
        <v>44926</v>
      </c>
      <c r="M3199" s="2">
        <f t="shared" si="294"/>
        <v>580</v>
      </c>
      <c r="N3199" s="2">
        <f>IFERROR(VLOOKUP($G3199,'Breakdown Log'!$B$3:$E$940,2,FALSE),0)</f>
        <v>0</v>
      </c>
      <c r="O3199" s="2">
        <f>IFERROR(VLOOKUP($G3199,'Breakdown Log'!$B$3:$E$940,3,FALSE),0)</f>
        <v>6</v>
      </c>
      <c r="P3199" s="2">
        <f t="shared" si="295"/>
        <v>215</v>
      </c>
      <c r="Q3199" s="2">
        <f t="shared" si="296"/>
        <v>359</v>
      </c>
      <c r="R3199" s="38">
        <f t="shared" si="297"/>
        <v>1.6610958904109587</v>
      </c>
      <c r="S3199" s="76">
        <f t="shared" si="298"/>
        <v>2.82</v>
      </c>
      <c r="T3199" s="38">
        <f>2.82/365*N3199+'Breakdown Log'!$H$28*P3199</f>
        <v>0</v>
      </c>
      <c r="U3199" s="78">
        <f>2.82/365*O3199+'Breakdown Log'!$H$28*Q3199</f>
        <v>4.6356164383561639E-2</v>
      </c>
    </row>
    <row r="3200" spans="2:21" x14ac:dyDescent="0.4">
      <c r="B3200" s="30">
        <f t="shared" si="299"/>
        <v>3199</v>
      </c>
      <c r="C3200" s="2" t="s">
        <v>2852</v>
      </c>
      <c r="D3200" s="2" t="s">
        <v>2910</v>
      </c>
      <c r="E3200" s="2">
        <v>1196</v>
      </c>
      <c r="F3200" s="2" t="s">
        <v>2910</v>
      </c>
      <c r="G3200" s="2">
        <v>3633</v>
      </c>
      <c r="H3200" s="2">
        <v>7</v>
      </c>
      <c r="I3200" s="2" t="s">
        <v>2912</v>
      </c>
      <c r="J3200" s="31">
        <v>43906</v>
      </c>
      <c r="K3200" s="31">
        <v>44347</v>
      </c>
      <c r="L3200" s="31">
        <v>44926</v>
      </c>
      <c r="M3200" s="2">
        <f t="shared" si="294"/>
        <v>580</v>
      </c>
      <c r="N3200" s="2">
        <f>IFERROR(VLOOKUP($G3200,'Breakdown Log'!$B$3:$E$940,2,FALSE),0)</f>
        <v>0</v>
      </c>
      <c r="O3200" s="2">
        <f>IFERROR(VLOOKUP($G3200,'Breakdown Log'!$B$3:$E$940,3,FALSE),0)</f>
        <v>0</v>
      </c>
      <c r="P3200" s="2">
        <f t="shared" si="295"/>
        <v>215</v>
      </c>
      <c r="Q3200" s="2">
        <f t="shared" si="296"/>
        <v>365</v>
      </c>
      <c r="R3200" s="38">
        <f t="shared" si="297"/>
        <v>1.6610958904109587</v>
      </c>
      <c r="S3200" s="76">
        <f t="shared" si="298"/>
        <v>2.82</v>
      </c>
      <c r="T3200" s="38">
        <f>2.82/365*N3200+'Breakdown Log'!$H$28*P3200</f>
        <v>0</v>
      </c>
      <c r="U3200" s="78">
        <f>2.82/365*O3200+'Breakdown Log'!$H$28*Q3200</f>
        <v>0</v>
      </c>
    </row>
    <row r="3201" spans="2:21" x14ac:dyDescent="0.4">
      <c r="B3201" s="30">
        <f t="shared" si="299"/>
        <v>3200</v>
      </c>
      <c r="C3201" s="2" t="s">
        <v>2852</v>
      </c>
      <c r="D3201" s="2" t="s">
        <v>2910</v>
      </c>
      <c r="E3201" s="2">
        <v>1196</v>
      </c>
      <c r="F3201" s="2" t="s">
        <v>2910</v>
      </c>
      <c r="G3201" s="2">
        <v>3634</v>
      </c>
      <c r="H3201" s="2">
        <v>8</v>
      </c>
      <c r="I3201" s="2" t="s">
        <v>2913</v>
      </c>
      <c r="J3201" s="31">
        <v>43906</v>
      </c>
      <c r="K3201" s="31">
        <v>44347</v>
      </c>
      <c r="L3201" s="31">
        <v>44926</v>
      </c>
      <c r="M3201" s="2">
        <f t="shared" si="294"/>
        <v>580</v>
      </c>
      <c r="N3201" s="2">
        <f>IFERROR(VLOOKUP($G3201,'Breakdown Log'!$B$3:$E$940,2,FALSE),0)</f>
        <v>0</v>
      </c>
      <c r="O3201" s="2">
        <f>IFERROR(VLOOKUP($G3201,'Breakdown Log'!$B$3:$E$940,3,FALSE),0)</f>
        <v>0</v>
      </c>
      <c r="P3201" s="2">
        <f t="shared" si="295"/>
        <v>215</v>
      </c>
      <c r="Q3201" s="2">
        <f t="shared" si="296"/>
        <v>365</v>
      </c>
      <c r="R3201" s="38">
        <f t="shared" si="297"/>
        <v>1.6610958904109587</v>
      </c>
      <c r="S3201" s="76">
        <f t="shared" si="298"/>
        <v>2.82</v>
      </c>
      <c r="T3201" s="38">
        <f>2.82/365*N3201+'Breakdown Log'!$H$28*P3201</f>
        <v>0</v>
      </c>
      <c r="U3201" s="78">
        <f>2.82/365*O3201+'Breakdown Log'!$H$28*Q3201</f>
        <v>0</v>
      </c>
    </row>
    <row r="3202" spans="2:21" x14ac:dyDescent="0.4">
      <c r="B3202" s="30">
        <f t="shared" si="299"/>
        <v>3201</v>
      </c>
      <c r="C3202" s="2" t="s">
        <v>2852</v>
      </c>
      <c r="D3202" s="2" t="s">
        <v>2910</v>
      </c>
      <c r="E3202" s="2">
        <v>1196</v>
      </c>
      <c r="F3202" s="2" t="s">
        <v>2910</v>
      </c>
      <c r="G3202" s="2">
        <v>3635</v>
      </c>
      <c r="H3202" s="2">
        <v>9</v>
      </c>
      <c r="I3202" s="2" t="s">
        <v>2914</v>
      </c>
      <c r="J3202" s="31">
        <v>43906</v>
      </c>
      <c r="K3202" s="31">
        <v>44347</v>
      </c>
      <c r="L3202" s="31">
        <v>44926</v>
      </c>
      <c r="M3202" s="2">
        <f t="shared" ref="M3202:M3265" si="300">IFERROR(L3202-K3202+1,0)</f>
        <v>580</v>
      </c>
      <c r="N3202" s="2">
        <f>IFERROR(VLOOKUP($G3202,'Breakdown Log'!$B$3:$E$940,2,FALSE),0)</f>
        <v>0</v>
      </c>
      <c r="O3202" s="2">
        <f>IFERROR(VLOOKUP($G3202,'Breakdown Log'!$B$3:$E$940,3,FALSE),0)</f>
        <v>1</v>
      </c>
      <c r="P3202" s="2">
        <f t="shared" si="295"/>
        <v>215</v>
      </c>
      <c r="Q3202" s="2">
        <f t="shared" si="296"/>
        <v>364</v>
      </c>
      <c r="R3202" s="38">
        <f t="shared" si="297"/>
        <v>1.6610958904109587</v>
      </c>
      <c r="S3202" s="76">
        <f t="shared" si="298"/>
        <v>2.82</v>
      </c>
      <c r="T3202" s="38">
        <f>2.82/365*N3202+'Breakdown Log'!$H$28*P3202</f>
        <v>0</v>
      </c>
      <c r="U3202" s="78">
        <f>2.82/365*O3202+'Breakdown Log'!$H$28*Q3202</f>
        <v>7.7260273972602732E-3</v>
      </c>
    </row>
    <row r="3203" spans="2:21" x14ac:dyDescent="0.4">
      <c r="B3203" s="30">
        <f t="shared" si="299"/>
        <v>3202</v>
      </c>
      <c r="C3203" s="2" t="s">
        <v>2852</v>
      </c>
      <c r="D3203" s="2" t="s">
        <v>2910</v>
      </c>
      <c r="E3203" s="2">
        <v>1196</v>
      </c>
      <c r="F3203" s="2" t="s">
        <v>2910</v>
      </c>
      <c r="G3203" s="2">
        <v>3636</v>
      </c>
      <c r="H3203" s="2">
        <v>10</v>
      </c>
      <c r="I3203" s="2" t="s">
        <v>663</v>
      </c>
      <c r="J3203" s="31">
        <v>43906</v>
      </c>
      <c r="K3203" s="31">
        <v>44347</v>
      </c>
      <c r="L3203" s="31">
        <v>44926</v>
      </c>
      <c r="M3203" s="2">
        <f t="shared" si="300"/>
        <v>580</v>
      </c>
      <c r="N3203" s="2">
        <f>IFERROR(VLOOKUP($G3203,'Breakdown Log'!$B$3:$E$940,2,FALSE),0)</f>
        <v>0</v>
      </c>
      <c r="O3203" s="2">
        <f>IFERROR(VLOOKUP($G3203,'Breakdown Log'!$B$3:$E$940,3,FALSE),0)</f>
        <v>1</v>
      </c>
      <c r="P3203" s="2">
        <f t="shared" ref="P3203:P3266" si="301">DATE(2021,12,31)-DATE(2021,5,31)+1-N3203</f>
        <v>215</v>
      </c>
      <c r="Q3203" s="2">
        <f t="shared" ref="Q3203:Q3266" si="302">365-O3203</f>
        <v>364</v>
      </c>
      <c r="R3203" s="38">
        <f t="shared" ref="R3203:R3266" si="303">2.82/365*215</f>
        <v>1.6610958904109587</v>
      </c>
      <c r="S3203" s="76">
        <f t="shared" ref="S3203:S3266" si="304">2.82/365*365</f>
        <v>2.82</v>
      </c>
      <c r="T3203" s="38">
        <f>2.82/365*N3203+'Breakdown Log'!$H$28*P3203</f>
        <v>0</v>
      </c>
      <c r="U3203" s="78">
        <f>2.82/365*O3203+'Breakdown Log'!$H$28*Q3203</f>
        <v>7.7260273972602732E-3</v>
      </c>
    </row>
    <row r="3204" spans="2:21" x14ac:dyDescent="0.4">
      <c r="B3204" s="30">
        <f t="shared" ref="B3204:B3267" si="305">B3203+1</f>
        <v>3203</v>
      </c>
      <c r="C3204" s="2" t="s">
        <v>518</v>
      </c>
      <c r="D3204" s="2" t="s">
        <v>2744</v>
      </c>
      <c r="E3204" s="2">
        <v>1197</v>
      </c>
      <c r="F3204" s="2" t="s">
        <v>2817</v>
      </c>
      <c r="G3204" s="2">
        <v>3637</v>
      </c>
      <c r="H3204" s="2">
        <v>1</v>
      </c>
      <c r="I3204" s="2" t="s">
        <v>2106</v>
      </c>
      <c r="J3204" s="31">
        <v>44233</v>
      </c>
      <c r="K3204" s="31">
        <v>44347</v>
      </c>
      <c r="L3204" s="31">
        <v>44926</v>
      </c>
      <c r="M3204" s="2">
        <f t="shared" si="300"/>
        <v>580</v>
      </c>
      <c r="N3204" s="2">
        <f>IFERROR(VLOOKUP($G3204,'Breakdown Log'!$B$3:$E$940,2,FALSE),0)</f>
        <v>0</v>
      </c>
      <c r="O3204" s="2">
        <f>IFERROR(VLOOKUP($G3204,'Breakdown Log'!$B$3:$E$940,3,FALSE),0)</f>
        <v>0</v>
      </c>
      <c r="P3204" s="2">
        <f t="shared" si="301"/>
        <v>215</v>
      </c>
      <c r="Q3204" s="2">
        <f t="shared" si="302"/>
        <v>365</v>
      </c>
      <c r="R3204" s="38">
        <f t="shared" si="303"/>
        <v>1.6610958904109587</v>
      </c>
      <c r="S3204" s="76">
        <f t="shared" si="304"/>
        <v>2.82</v>
      </c>
      <c r="T3204" s="38">
        <f>2.82/365*N3204+'Breakdown Log'!$H$28*P3204</f>
        <v>0</v>
      </c>
      <c r="U3204" s="78">
        <f>2.82/365*O3204+'Breakdown Log'!$H$28*Q3204</f>
        <v>0</v>
      </c>
    </row>
    <row r="3205" spans="2:21" x14ac:dyDescent="0.4">
      <c r="B3205" s="30">
        <f t="shared" si="305"/>
        <v>3204</v>
      </c>
      <c r="C3205" s="2" t="s">
        <v>518</v>
      </c>
      <c r="D3205" s="2" t="s">
        <v>2744</v>
      </c>
      <c r="E3205" s="2">
        <v>1200</v>
      </c>
      <c r="F3205" s="2" t="s">
        <v>2745</v>
      </c>
      <c r="G3205" s="2">
        <v>3638</v>
      </c>
      <c r="H3205" s="2">
        <v>1</v>
      </c>
      <c r="I3205" s="2" t="s">
        <v>1417</v>
      </c>
      <c r="J3205" s="31">
        <v>44228</v>
      </c>
      <c r="K3205" s="31">
        <v>44347</v>
      </c>
      <c r="L3205" s="31">
        <v>44926</v>
      </c>
      <c r="M3205" s="2">
        <f t="shared" si="300"/>
        <v>580</v>
      </c>
      <c r="N3205" s="2">
        <f>IFERROR(VLOOKUP($G3205,'Breakdown Log'!$B$3:$E$940,2,FALSE),0)</f>
        <v>0</v>
      </c>
      <c r="O3205" s="2">
        <f>IFERROR(VLOOKUP($G3205,'Breakdown Log'!$B$3:$E$940,3,FALSE),0)</f>
        <v>0</v>
      </c>
      <c r="P3205" s="2">
        <f t="shared" si="301"/>
        <v>215</v>
      </c>
      <c r="Q3205" s="2">
        <f t="shared" si="302"/>
        <v>365</v>
      </c>
      <c r="R3205" s="38">
        <f t="shared" si="303"/>
        <v>1.6610958904109587</v>
      </c>
      <c r="S3205" s="76">
        <f t="shared" si="304"/>
        <v>2.82</v>
      </c>
      <c r="T3205" s="38">
        <f>2.82/365*N3205+'Breakdown Log'!$H$28*P3205</f>
        <v>0</v>
      </c>
      <c r="U3205" s="78">
        <f>2.82/365*O3205+'Breakdown Log'!$H$28*Q3205</f>
        <v>0</v>
      </c>
    </row>
    <row r="3206" spans="2:21" x14ac:dyDescent="0.4">
      <c r="B3206" s="30">
        <f t="shared" si="305"/>
        <v>3205</v>
      </c>
      <c r="C3206" s="2" t="s">
        <v>493</v>
      </c>
      <c r="D3206" s="2" t="s">
        <v>2757</v>
      </c>
      <c r="E3206" s="2">
        <v>1209</v>
      </c>
      <c r="F3206" s="2" t="s">
        <v>2757</v>
      </c>
      <c r="G3206" s="2">
        <v>3639</v>
      </c>
      <c r="H3206" s="2">
        <v>6</v>
      </c>
      <c r="I3206" s="2" t="s">
        <v>2849</v>
      </c>
      <c r="J3206" s="31">
        <v>44224</v>
      </c>
      <c r="K3206" s="31">
        <v>44347</v>
      </c>
      <c r="L3206" s="31">
        <v>44926</v>
      </c>
      <c r="M3206" s="2">
        <f t="shared" si="300"/>
        <v>580</v>
      </c>
      <c r="N3206" s="2">
        <f>IFERROR(VLOOKUP($G3206,'Breakdown Log'!$B$3:$E$940,2,FALSE),0)</f>
        <v>0</v>
      </c>
      <c r="O3206" s="2">
        <f>IFERROR(VLOOKUP($G3206,'Breakdown Log'!$B$3:$E$940,3,FALSE),0)</f>
        <v>0</v>
      </c>
      <c r="P3206" s="2">
        <f t="shared" si="301"/>
        <v>215</v>
      </c>
      <c r="Q3206" s="2">
        <f t="shared" si="302"/>
        <v>365</v>
      </c>
      <c r="R3206" s="38">
        <f t="shared" si="303"/>
        <v>1.6610958904109587</v>
      </c>
      <c r="S3206" s="76">
        <f t="shared" si="304"/>
        <v>2.82</v>
      </c>
      <c r="T3206" s="38">
        <f>2.82/365*N3206+'Breakdown Log'!$H$28*P3206</f>
        <v>0</v>
      </c>
      <c r="U3206" s="78">
        <f>2.82/365*O3206+'Breakdown Log'!$H$28*Q3206</f>
        <v>0</v>
      </c>
    </row>
    <row r="3207" spans="2:21" x14ac:dyDescent="0.4">
      <c r="B3207" s="30">
        <f t="shared" si="305"/>
        <v>3206</v>
      </c>
      <c r="C3207" s="2" t="s">
        <v>493</v>
      </c>
      <c r="D3207" s="2" t="s">
        <v>2757</v>
      </c>
      <c r="E3207" s="2">
        <v>1209</v>
      </c>
      <c r="F3207" s="2" t="s">
        <v>2757</v>
      </c>
      <c r="G3207" s="2">
        <v>3640</v>
      </c>
      <c r="H3207" s="2">
        <v>7</v>
      </c>
      <c r="I3207" s="2" t="s">
        <v>752</v>
      </c>
      <c r="J3207" s="31">
        <v>44224</v>
      </c>
      <c r="K3207" s="31">
        <v>44347</v>
      </c>
      <c r="L3207" s="31">
        <v>44926</v>
      </c>
      <c r="M3207" s="2">
        <f t="shared" si="300"/>
        <v>580</v>
      </c>
      <c r="N3207" s="2">
        <f>IFERROR(VLOOKUP($G3207,'Breakdown Log'!$B$3:$E$940,2,FALSE),0)</f>
        <v>0</v>
      </c>
      <c r="O3207" s="2">
        <f>IFERROR(VLOOKUP($G3207,'Breakdown Log'!$B$3:$E$940,3,FALSE),0)</f>
        <v>0</v>
      </c>
      <c r="P3207" s="2">
        <f t="shared" si="301"/>
        <v>215</v>
      </c>
      <c r="Q3207" s="2">
        <f t="shared" si="302"/>
        <v>365</v>
      </c>
      <c r="R3207" s="38">
        <f t="shared" si="303"/>
        <v>1.6610958904109587</v>
      </c>
      <c r="S3207" s="76">
        <f t="shared" si="304"/>
        <v>2.82</v>
      </c>
      <c r="T3207" s="38">
        <f>2.82/365*N3207+'Breakdown Log'!$H$28*P3207</f>
        <v>0</v>
      </c>
      <c r="U3207" s="78">
        <f>2.82/365*O3207+'Breakdown Log'!$H$28*Q3207</f>
        <v>0</v>
      </c>
    </row>
    <row r="3208" spans="2:21" x14ac:dyDescent="0.4">
      <c r="B3208" s="30">
        <f t="shared" si="305"/>
        <v>3207</v>
      </c>
      <c r="C3208" s="2" t="s">
        <v>493</v>
      </c>
      <c r="D3208" s="2" t="s">
        <v>2757</v>
      </c>
      <c r="E3208" s="2">
        <v>1209</v>
      </c>
      <c r="F3208" s="2" t="s">
        <v>2757</v>
      </c>
      <c r="G3208" s="2">
        <v>3641</v>
      </c>
      <c r="H3208" s="2">
        <v>8</v>
      </c>
      <c r="I3208" s="2" t="s">
        <v>666</v>
      </c>
      <c r="J3208" s="31">
        <v>44224</v>
      </c>
      <c r="K3208" s="31">
        <v>44347</v>
      </c>
      <c r="L3208" s="31">
        <v>44926</v>
      </c>
      <c r="M3208" s="2">
        <f t="shared" si="300"/>
        <v>580</v>
      </c>
      <c r="N3208" s="2">
        <f>IFERROR(VLOOKUP($G3208,'Breakdown Log'!$B$3:$E$940,2,FALSE),0)</f>
        <v>0</v>
      </c>
      <c r="O3208" s="2">
        <f>IFERROR(VLOOKUP($G3208,'Breakdown Log'!$B$3:$E$940,3,FALSE),0)</f>
        <v>0</v>
      </c>
      <c r="P3208" s="2">
        <f t="shared" si="301"/>
        <v>215</v>
      </c>
      <c r="Q3208" s="2">
        <f t="shared" si="302"/>
        <v>365</v>
      </c>
      <c r="R3208" s="38">
        <f t="shared" si="303"/>
        <v>1.6610958904109587</v>
      </c>
      <c r="S3208" s="76">
        <f t="shared" si="304"/>
        <v>2.82</v>
      </c>
      <c r="T3208" s="38">
        <f>2.82/365*N3208+'Breakdown Log'!$H$28*P3208</f>
        <v>0</v>
      </c>
      <c r="U3208" s="78">
        <f>2.82/365*O3208+'Breakdown Log'!$H$28*Q3208</f>
        <v>0</v>
      </c>
    </row>
    <row r="3209" spans="2:21" x14ac:dyDescent="0.4">
      <c r="B3209" s="30">
        <f t="shared" si="305"/>
        <v>3208</v>
      </c>
      <c r="C3209" s="2" t="s">
        <v>493</v>
      </c>
      <c r="D3209" s="2" t="s">
        <v>2757</v>
      </c>
      <c r="E3209" s="2">
        <v>1207</v>
      </c>
      <c r="F3209" s="2" t="s">
        <v>2758</v>
      </c>
      <c r="G3209" s="2">
        <v>3642</v>
      </c>
      <c r="H3209" s="2">
        <v>12</v>
      </c>
      <c r="I3209" s="2" t="s">
        <v>2831</v>
      </c>
      <c r="J3209" s="31">
        <v>44221</v>
      </c>
      <c r="K3209" s="31">
        <v>44347</v>
      </c>
      <c r="L3209" s="31">
        <v>44926</v>
      </c>
      <c r="M3209" s="2">
        <f t="shared" si="300"/>
        <v>580</v>
      </c>
      <c r="N3209" s="2">
        <f>IFERROR(VLOOKUP($G3209,'Breakdown Log'!$B$3:$E$940,2,FALSE),0)</f>
        <v>0</v>
      </c>
      <c r="O3209" s="2">
        <f>IFERROR(VLOOKUP($G3209,'Breakdown Log'!$B$3:$E$940,3,FALSE),0)</f>
        <v>0</v>
      </c>
      <c r="P3209" s="2">
        <f t="shared" si="301"/>
        <v>215</v>
      </c>
      <c r="Q3209" s="2">
        <f t="shared" si="302"/>
        <v>365</v>
      </c>
      <c r="R3209" s="38">
        <f t="shared" si="303"/>
        <v>1.6610958904109587</v>
      </c>
      <c r="S3209" s="76">
        <f t="shared" si="304"/>
        <v>2.82</v>
      </c>
      <c r="T3209" s="38">
        <f>2.82/365*N3209+'Breakdown Log'!$H$28*P3209</f>
        <v>0</v>
      </c>
      <c r="U3209" s="78">
        <f>2.82/365*O3209+'Breakdown Log'!$H$28*Q3209</f>
        <v>0</v>
      </c>
    </row>
    <row r="3210" spans="2:21" x14ac:dyDescent="0.4">
      <c r="B3210" s="30">
        <f t="shared" si="305"/>
        <v>3209</v>
      </c>
      <c r="C3210" s="2" t="s">
        <v>493</v>
      </c>
      <c r="D3210" s="2" t="s">
        <v>2757</v>
      </c>
      <c r="E3210" s="2">
        <v>1207</v>
      </c>
      <c r="F3210" s="2" t="s">
        <v>2758</v>
      </c>
      <c r="G3210" s="2">
        <v>3643</v>
      </c>
      <c r="H3210" s="2">
        <v>13</v>
      </c>
      <c r="I3210" s="2" t="s">
        <v>2832</v>
      </c>
      <c r="J3210" s="31">
        <v>44221</v>
      </c>
      <c r="K3210" s="31">
        <v>44347</v>
      </c>
      <c r="L3210" s="31">
        <v>44926</v>
      </c>
      <c r="M3210" s="2">
        <f t="shared" si="300"/>
        <v>580</v>
      </c>
      <c r="N3210" s="2">
        <f>IFERROR(VLOOKUP($G3210,'Breakdown Log'!$B$3:$E$940,2,FALSE),0)</f>
        <v>0</v>
      </c>
      <c r="O3210" s="2">
        <f>IFERROR(VLOOKUP($G3210,'Breakdown Log'!$B$3:$E$940,3,FALSE),0)</f>
        <v>2</v>
      </c>
      <c r="P3210" s="2">
        <f t="shared" si="301"/>
        <v>215</v>
      </c>
      <c r="Q3210" s="2">
        <f t="shared" si="302"/>
        <v>363</v>
      </c>
      <c r="R3210" s="38">
        <f t="shared" si="303"/>
        <v>1.6610958904109587</v>
      </c>
      <c r="S3210" s="76">
        <f t="shared" si="304"/>
        <v>2.82</v>
      </c>
      <c r="T3210" s="38">
        <f>2.82/365*N3210+'Breakdown Log'!$H$28*P3210</f>
        <v>0</v>
      </c>
      <c r="U3210" s="78">
        <f>2.82/365*O3210+'Breakdown Log'!$H$28*Q3210</f>
        <v>1.5452054794520546E-2</v>
      </c>
    </row>
    <row r="3211" spans="2:21" x14ac:dyDescent="0.4">
      <c r="B3211" s="30">
        <f t="shared" si="305"/>
        <v>3210</v>
      </c>
      <c r="C3211" s="2" t="s">
        <v>493</v>
      </c>
      <c r="D3211" s="2" t="s">
        <v>2757</v>
      </c>
      <c r="E3211" s="2">
        <v>1207</v>
      </c>
      <c r="F3211" s="2" t="s">
        <v>2758</v>
      </c>
      <c r="G3211" s="2">
        <v>3644</v>
      </c>
      <c r="H3211" s="2">
        <v>1</v>
      </c>
      <c r="I3211" s="2" t="s">
        <v>2833</v>
      </c>
      <c r="J3211" s="31">
        <v>44221</v>
      </c>
      <c r="K3211" s="31">
        <v>44347</v>
      </c>
      <c r="L3211" s="31">
        <v>44926</v>
      </c>
      <c r="M3211" s="2">
        <f t="shared" si="300"/>
        <v>580</v>
      </c>
      <c r="N3211" s="2">
        <f>IFERROR(VLOOKUP($G3211,'Breakdown Log'!$B$3:$E$940,2,FALSE),0)</f>
        <v>0</v>
      </c>
      <c r="O3211" s="2">
        <f>IFERROR(VLOOKUP($G3211,'Breakdown Log'!$B$3:$E$940,3,FALSE),0)</f>
        <v>3</v>
      </c>
      <c r="P3211" s="2">
        <f t="shared" si="301"/>
        <v>215</v>
      </c>
      <c r="Q3211" s="2">
        <f t="shared" si="302"/>
        <v>362</v>
      </c>
      <c r="R3211" s="38">
        <f t="shared" si="303"/>
        <v>1.6610958904109587</v>
      </c>
      <c r="S3211" s="76">
        <f t="shared" si="304"/>
        <v>2.82</v>
      </c>
      <c r="T3211" s="38">
        <f>2.82/365*N3211+'Breakdown Log'!$H$28*P3211</f>
        <v>0</v>
      </c>
      <c r="U3211" s="78">
        <f>2.82/365*O3211+'Breakdown Log'!$H$28*Q3211</f>
        <v>2.317808219178082E-2</v>
      </c>
    </row>
    <row r="3212" spans="2:21" x14ac:dyDescent="0.4">
      <c r="B3212" s="30">
        <f t="shared" si="305"/>
        <v>3211</v>
      </c>
      <c r="C3212" s="2" t="s">
        <v>493</v>
      </c>
      <c r="D3212" s="2" t="s">
        <v>2757</v>
      </c>
      <c r="E3212" s="2">
        <v>1207</v>
      </c>
      <c r="F3212" s="2" t="s">
        <v>2758</v>
      </c>
      <c r="G3212" s="2">
        <v>3645</v>
      </c>
      <c r="H3212" s="2">
        <v>2</v>
      </c>
      <c r="I3212" s="2" t="s">
        <v>2834</v>
      </c>
      <c r="J3212" s="31">
        <v>44221</v>
      </c>
      <c r="K3212" s="31">
        <v>44347</v>
      </c>
      <c r="L3212" s="31">
        <v>44926</v>
      </c>
      <c r="M3212" s="2">
        <f t="shared" si="300"/>
        <v>580</v>
      </c>
      <c r="N3212" s="2">
        <f>IFERROR(VLOOKUP($G3212,'Breakdown Log'!$B$3:$E$940,2,FALSE),0)</f>
        <v>0</v>
      </c>
      <c r="O3212" s="2">
        <f>IFERROR(VLOOKUP($G3212,'Breakdown Log'!$B$3:$E$940,3,FALSE),0)</f>
        <v>2</v>
      </c>
      <c r="P3212" s="2">
        <f t="shared" si="301"/>
        <v>215</v>
      </c>
      <c r="Q3212" s="2">
        <f t="shared" si="302"/>
        <v>363</v>
      </c>
      <c r="R3212" s="38">
        <f t="shared" si="303"/>
        <v>1.6610958904109587</v>
      </c>
      <c r="S3212" s="76">
        <f t="shared" si="304"/>
        <v>2.82</v>
      </c>
      <c r="T3212" s="38">
        <f>2.82/365*N3212+'Breakdown Log'!$H$28*P3212</f>
        <v>0</v>
      </c>
      <c r="U3212" s="78">
        <f>2.82/365*O3212+'Breakdown Log'!$H$28*Q3212</f>
        <v>1.5452054794520546E-2</v>
      </c>
    </row>
    <row r="3213" spans="2:21" x14ac:dyDescent="0.4">
      <c r="B3213" s="30">
        <f t="shared" si="305"/>
        <v>3212</v>
      </c>
      <c r="C3213" s="2" t="s">
        <v>493</v>
      </c>
      <c r="D3213" s="2" t="s">
        <v>2757</v>
      </c>
      <c r="E3213" s="2">
        <v>1207</v>
      </c>
      <c r="F3213" s="2" t="s">
        <v>2758</v>
      </c>
      <c r="G3213" s="2">
        <v>3646</v>
      </c>
      <c r="H3213" s="2">
        <v>3</v>
      </c>
      <c r="I3213" s="2" t="s">
        <v>2835</v>
      </c>
      <c r="J3213" s="31">
        <v>44221</v>
      </c>
      <c r="K3213" s="31">
        <v>44347</v>
      </c>
      <c r="L3213" s="31">
        <v>44926</v>
      </c>
      <c r="M3213" s="2">
        <f t="shared" si="300"/>
        <v>580</v>
      </c>
      <c r="N3213" s="2">
        <f>IFERROR(VLOOKUP($G3213,'Breakdown Log'!$B$3:$E$940,2,FALSE),0)</f>
        <v>0</v>
      </c>
      <c r="O3213" s="2">
        <f>IFERROR(VLOOKUP($G3213,'Breakdown Log'!$B$3:$E$940,3,FALSE),0)</f>
        <v>0</v>
      </c>
      <c r="P3213" s="2">
        <f t="shared" si="301"/>
        <v>215</v>
      </c>
      <c r="Q3213" s="2">
        <f t="shared" si="302"/>
        <v>365</v>
      </c>
      <c r="R3213" s="38">
        <f t="shared" si="303"/>
        <v>1.6610958904109587</v>
      </c>
      <c r="S3213" s="76">
        <f t="shared" si="304"/>
        <v>2.82</v>
      </c>
      <c r="T3213" s="38">
        <f>2.82/365*N3213+'Breakdown Log'!$H$28*P3213</f>
        <v>0</v>
      </c>
      <c r="U3213" s="78">
        <f>2.82/365*O3213+'Breakdown Log'!$H$28*Q3213</f>
        <v>0</v>
      </c>
    </row>
    <row r="3214" spans="2:21" x14ac:dyDescent="0.4">
      <c r="B3214" s="30">
        <f t="shared" si="305"/>
        <v>3213</v>
      </c>
      <c r="C3214" s="2" t="s">
        <v>493</v>
      </c>
      <c r="D3214" s="2" t="s">
        <v>2757</v>
      </c>
      <c r="E3214" s="2">
        <v>1207</v>
      </c>
      <c r="F3214" s="2" t="s">
        <v>2758</v>
      </c>
      <c r="G3214" s="2">
        <v>3647</v>
      </c>
      <c r="H3214" s="2">
        <v>4</v>
      </c>
      <c r="I3214" s="2" t="s">
        <v>2836</v>
      </c>
      <c r="J3214" s="31">
        <v>44221</v>
      </c>
      <c r="K3214" s="31">
        <v>44347</v>
      </c>
      <c r="L3214" s="31">
        <v>44926</v>
      </c>
      <c r="M3214" s="2">
        <f t="shared" si="300"/>
        <v>580</v>
      </c>
      <c r="N3214" s="2">
        <f>IFERROR(VLOOKUP($G3214,'Breakdown Log'!$B$3:$E$940,2,FALSE),0)</f>
        <v>0</v>
      </c>
      <c r="O3214" s="2">
        <f>IFERROR(VLOOKUP($G3214,'Breakdown Log'!$B$3:$E$940,3,FALSE),0)</f>
        <v>3</v>
      </c>
      <c r="P3214" s="2">
        <f t="shared" si="301"/>
        <v>215</v>
      </c>
      <c r="Q3214" s="2">
        <f t="shared" si="302"/>
        <v>362</v>
      </c>
      <c r="R3214" s="38">
        <f t="shared" si="303"/>
        <v>1.6610958904109587</v>
      </c>
      <c r="S3214" s="76">
        <f t="shared" si="304"/>
        <v>2.82</v>
      </c>
      <c r="T3214" s="38">
        <f>2.82/365*N3214+'Breakdown Log'!$H$28*P3214</f>
        <v>0</v>
      </c>
      <c r="U3214" s="78">
        <f>2.82/365*O3214+'Breakdown Log'!$H$28*Q3214</f>
        <v>2.317808219178082E-2</v>
      </c>
    </row>
    <row r="3215" spans="2:21" x14ac:dyDescent="0.4">
      <c r="B3215" s="30">
        <f t="shared" si="305"/>
        <v>3214</v>
      </c>
      <c r="C3215" s="2" t="s">
        <v>493</v>
      </c>
      <c r="D3215" s="2" t="s">
        <v>2757</v>
      </c>
      <c r="E3215" s="2">
        <v>1207</v>
      </c>
      <c r="F3215" s="2" t="s">
        <v>2758</v>
      </c>
      <c r="G3215" s="2">
        <v>3648</v>
      </c>
      <c r="H3215" s="2">
        <v>5</v>
      </c>
      <c r="I3215" s="2" t="s">
        <v>2837</v>
      </c>
      <c r="J3215" s="31">
        <v>44221</v>
      </c>
      <c r="K3215" s="31">
        <v>44347</v>
      </c>
      <c r="L3215" s="31">
        <v>44926</v>
      </c>
      <c r="M3215" s="2">
        <f t="shared" si="300"/>
        <v>580</v>
      </c>
      <c r="N3215" s="2">
        <f>IFERROR(VLOOKUP($G3215,'Breakdown Log'!$B$3:$E$940,2,FALSE),0)</f>
        <v>0</v>
      </c>
      <c r="O3215" s="2">
        <f>IFERROR(VLOOKUP($G3215,'Breakdown Log'!$B$3:$E$940,3,FALSE),0)</f>
        <v>81</v>
      </c>
      <c r="P3215" s="2">
        <f t="shared" si="301"/>
        <v>215</v>
      </c>
      <c r="Q3215" s="2">
        <f t="shared" si="302"/>
        <v>284</v>
      </c>
      <c r="R3215" s="38">
        <f t="shared" si="303"/>
        <v>1.6610958904109587</v>
      </c>
      <c r="S3215" s="76">
        <f t="shared" si="304"/>
        <v>2.82</v>
      </c>
      <c r="T3215" s="38">
        <f>2.82/365*N3215+'Breakdown Log'!$H$28*P3215</f>
        <v>0</v>
      </c>
      <c r="U3215" s="78">
        <f>2.82/365*O3215+'Breakdown Log'!$H$28*Q3215</f>
        <v>0.62580821917808216</v>
      </c>
    </row>
    <row r="3216" spans="2:21" x14ac:dyDescent="0.4">
      <c r="B3216" s="30">
        <f t="shared" si="305"/>
        <v>3215</v>
      </c>
      <c r="C3216" s="2" t="s">
        <v>493</v>
      </c>
      <c r="D3216" s="2" t="s">
        <v>2757</v>
      </c>
      <c r="E3216" s="2">
        <v>1207</v>
      </c>
      <c r="F3216" s="2" t="s">
        <v>2758</v>
      </c>
      <c r="G3216" s="2">
        <v>3649</v>
      </c>
      <c r="H3216" s="2">
        <v>6</v>
      </c>
      <c r="I3216" s="2" t="s">
        <v>1955</v>
      </c>
      <c r="J3216" s="31">
        <v>44221</v>
      </c>
      <c r="K3216" s="31">
        <v>44347</v>
      </c>
      <c r="L3216" s="31">
        <v>44926</v>
      </c>
      <c r="M3216" s="2">
        <f t="shared" si="300"/>
        <v>580</v>
      </c>
      <c r="N3216" s="2">
        <f>IFERROR(VLOOKUP($G3216,'Breakdown Log'!$B$3:$E$940,2,FALSE),0)</f>
        <v>0</v>
      </c>
      <c r="O3216" s="2">
        <f>IFERROR(VLOOKUP($G3216,'Breakdown Log'!$B$3:$E$940,3,FALSE),0)</f>
        <v>0</v>
      </c>
      <c r="P3216" s="2">
        <f t="shared" si="301"/>
        <v>215</v>
      </c>
      <c r="Q3216" s="2">
        <f t="shared" si="302"/>
        <v>365</v>
      </c>
      <c r="R3216" s="38">
        <f t="shared" si="303"/>
        <v>1.6610958904109587</v>
      </c>
      <c r="S3216" s="76">
        <f t="shared" si="304"/>
        <v>2.82</v>
      </c>
      <c r="T3216" s="38">
        <f>2.82/365*N3216+'Breakdown Log'!$H$28*P3216</f>
        <v>0</v>
      </c>
      <c r="U3216" s="78">
        <f>2.82/365*O3216+'Breakdown Log'!$H$28*Q3216</f>
        <v>0</v>
      </c>
    </row>
    <row r="3217" spans="2:21" x14ac:dyDescent="0.4">
      <c r="B3217" s="30">
        <f t="shared" si="305"/>
        <v>3216</v>
      </c>
      <c r="C3217" s="2" t="s">
        <v>493</v>
      </c>
      <c r="D3217" s="2" t="s">
        <v>2757</v>
      </c>
      <c r="E3217" s="2">
        <v>1207</v>
      </c>
      <c r="F3217" s="2" t="s">
        <v>2758</v>
      </c>
      <c r="G3217" s="2">
        <v>3650</v>
      </c>
      <c r="H3217" s="2">
        <v>7</v>
      </c>
      <c r="I3217" s="2" t="s">
        <v>2838</v>
      </c>
      <c r="J3217" s="31">
        <v>44221</v>
      </c>
      <c r="K3217" s="31">
        <v>44347</v>
      </c>
      <c r="L3217" s="31">
        <v>44926</v>
      </c>
      <c r="M3217" s="2">
        <f t="shared" si="300"/>
        <v>580</v>
      </c>
      <c r="N3217" s="2">
        <f>IFERROR(VLOOKUP($G3217,'Breakdown Log'!$B$3:$E$940,2,FALSE),0)</f>
        <v>0</v>
      </c>
      <c r="O3217" s="2">
        <f>IFERROR(VLOOKUP($G3217,'Breakdown Log'!$B$3:$E$940,3,FALSE),0)</f>
        <v>83</v>
      </c>
      <c r="P3217" s="2">
        <f t="shared" si="301"/>
        <v>215</v>
      </c>
      <c r="Q3217" s="2">
        <f t="shared" si="302"/>
        <v>282</v>
      </c>
      <c r="R3217" s="38">
        <f t="shared" si="303"/>
        <v>1.6610958904109587</v>
      </c>
      <c r="S3217" s="76">
        <f t="shared" si="304"/>
        <v>2.82</v>
      </c>
      <c r="T3217" s="38">
        <f>2.82/365*N3217+'Breakdown Log'!$H$28*P3217</f>
        <v>0</v>
      </c>
      <c r="U3217" s="78">
        <f>2.82/365*O3217+'Breakdown Log'!$H$28*Q3217</f>
        <v>0.64126027397260266</v>
      </c>
    </row>
    <row r="3218" spans="2:21" x14ac:dyDescent="0.4">
      <c r="B3218" s="30">
        <f t="shared" si="305"/>
        <v>3217</v>
      </c>
      <c r="C3218" s="2" t="s">
        <v>493</v>
      </c>
      <c r="D3218" s="2" t="s">
        <v>2757</v>
      </c>
      <c r="E3218" s="2">
        <v>1207</v>
      </c>
      <c r="F3218" s="2" t="s">
        <v>2758</v>
      </c>
      <c r="G3218" s="2">
        <v>3651</v>
      </c>
      <c r="H3218" s="2">
        <v>8</v>
      </c>
      <c r="I3218" s="2" t="s">
        <v>2839</v>
      </c>
      <c r="J3218" s="31">
        <v>44221</v>
      </c>
      <c r="K3218" s="31">
        <v>44347</v>
      </c>
      <c r="L3218" s="31">
        <v>44926</v>
      </c>
      <c r="M3218" s="2">
        <f t="shared" si="300"/>
        <v>580</v>
      </c>
      <c r="N3218" s="2">
        <f>IFERROR(VLOOKUP($G3218,'Breakdown Log'!$B$3:$E$940,2,FALSE),0)</f>
        <v>0</v>
      </c>
      <c r="O3218" s="2">
        <f>IFERROR(VLOOKUP($G3218,'Breakdown Log'!$B$3:$E$940,3,FALSE),0)</f>
        <v>0</v>
      </c>
      <c r="P3218" s="2">
        <f t="shared" si="301"/>
        <v>215</v>
      </c>
      <c r="Q3218" s="2">
        <f t="shared" si="302"/>
        <v>365</v>
      </c>
      <c r="R3218" s="38">
        <f t="shared" si="303"/>
        <v>1.6610958904109587</v>
      </c>
      <c r="S3218" s="76">
        <f t="shared" si="304"/>
        <v>2.82</v>
      </c>
      <c r="T3218" s="38">
        <f>2.82/365*N3218+'Breakdown Log'!$H$28*P3218</f>
        <v>0</v>
      </c>
      <c r="U3218" s="78">
        <f>2.82/365*O3218+'Breakdown Log'!$H$28*Q3218</f>
        <v>0</v>
      </c>
    </row>
    <row r="3219" spans="2:21" x14ac:dyDescent="0.4">
      <c r="B3219" s="30">
        <f t="shared" si="305"/>
        <v>3218</v>
      </c>
      <c r="C3219" s="2" t="s">
        <v>493</v>
      </c>
      <c r="D3219" s="2" t="s">
        <v>2757</v>
      </c>
      <c r="E3219" s="2">
        <v>1207</v>
      </c>
      <c r="F3219" s="2" t="s">
        <v>2758</v>
      </c>
      <c r="G3219" s="2">
        <v>3652</v>
      </c>
      <c r="H3219" s="2">
        <v>9</v>
      </c>
      <c r="I3219" s="2" t="s">
        <v>2840</v>
      </c>
      <c r="J3219" s="31">
        <v>44221</v>
      </c>
      <c r="K3219" s="31">
        <v>44347</v>
      </c>
      <c r="L3219" s="31">
        <v>44926</v>
      </c>
      <c r="M3219" s="2">
        <f t="shared" si="300"/>
        <v>580</v>
      </c>
      <c r="N3219" s="2">
        <f>IFERROR(VLOOKUP($G3219,'Breakdown Log'!$B$3:$E$940,2,FALSE),0)</f>
        <v>0</v>
      </c>
      <c r="O3219" s="2">
        <f>IFERROR(VLOOKUP($G3219,'Breakdown Log'!$B$3:$E$940,3,FALSE),0)</f>
        <v>0</v>
      </c>
      <c r="P3219" s="2">
        <f t="shared" si="301"/>
        <v>215</v>
      </c>
      <c r="Q3219" s="2">
        <f t="shared" si="302"/>
        <v>365</v>
      </c>
      <c r="R3219" s="38">
        <f t="shared" si="303"/>
        <v>1.6610958904109587</v>
      </c>
      <c r="S3219" s="76">
        <f t="shared" si="304"/>
        <v>2.82</v>
      </c>
      <c r="T3219" s="38">
        <f>2.82/365*N3219+'Breakdown Log'!$H$28*P3219</f>
        <v>0</v>
      </c>
      <c r="U3219" s="78">
        <f>2.82/365*O3219+'Breakdown Log'!$H$28*Q3219</f>
        <v>0</v>
      </c>
    </row>
    <row r="3220" spans="2:21" x14ac:dyDescent="0.4">
      <c r="B3220" s="30">
        <f t="shared" si="305"/>
        <v>3219</v>
      </c>
      <c r="C3220" s="2" t="s">
        <v>493</v>
      </c>
      <c r="D3220" s="2" t="s">
        <v>2753</v>
      </c>
      <c r="E3220" s="2">
        <v>1206</v>
      </c>
      <c r="F3220" s="2" t="s">
        <v>2753</v>
      </c>
      <c r="G3220" s="2">
        <v>3653</v>
      </c>
      <c r="H3220" s="2">
        <v>1</v>
      </c>
      <c r="I3220" s="2" t="s">
        <v>2810</v>
      </c>
      <c r="J3220" s="31">
        <v>44219</v>
      </c>
      <c r="K3220" s="31">
        <v>44347</v>
      </c>
      <c r="L3220" s="31">
        <v>44926</v>
      </c>
      <c r="M3220" s="2">
        <f t="shared" si="300"/>
        <v>580</v>
      </c>
      <c r="N3220" s="2">
        <f>IFERROR(VLOOKUP($G3220,'Breakdown Log'!$B$3:$E$940,2,FALSE),0)</f>
        <v>0</v>
      </c>
      <c r="O3220" s="2">
        <f>IFERROR(VLOOKUP($G3220,'Breakdown Log'!$B$3:$E$940,3,FALSE),0)</f>
        <v>2</v>
      </c>
      <c r="P3220" s="2">
        <f t="shared" si="301"/>
        <v>215</v>
      </c>
      <c r="Q3220" s="2">
        <f t="shared" si="302"/>
        <v>363</v>
      </c>
      <c r="R3220" s="38">
        <f t="shared" si="303"/>
        <v>1.6610958904109587</v>
      </c>
      <c r="S3220" s="76">
        <f t="shared" si="304"/>
        <v>2.82</v>
      </c>
      <c r="T3220" s="38">
        <f>2.82/365*N3220+'Breakdown Log'!$H$28*P3220</f>
        <v>0</v>
      </c>
      <c r="U3220" s="78">
        <f>2.82/365*O3220+'Breakdown Log'!$H$28*Q3220</f>
        <v>1.5452054794520546E-2</v>
      </c>
    </row>
    <row r="3221" spans="2:21" x14ac:dyDescent="0.4">
      <c r="B3221" s="30">
        <f t="shared" si="305"/>
        <v>3220</v>
      </c>
      <c r="C3221" s="2" t="s">
        <v>493</v>
      </c>
      <c r="D3221" s="2" t="s">
        <v>2753</v>
      </c>
      <c r="E3221" s="2">
        <v>1206</v>
      </c>
      <c r="F3221" s="2" t="s">
        <v>2753</v>
      </c>
      <c r="G3221" s="2">
        <v>3654</v>
      </c>
      <c r="H3221" s="2">
        <v>2</v>
      </c>
      <c r="I3221" s="2" t="s">
        <v>2811</v>
      </c>
      <c r="J3221" s="31">
        <v>44219</v>
      </c>
      <c r="K3221" s="31">
        <v>44347</v>
      </c>
      <c r="L3221" s="31">
        <v>44926</v>
      </c>
      <c r="M3221" s="2">
        <f t="shared" si="300"/>
        <v>580</v>
      </c>
      <c r="N3221" s="2">
        <f>IFERROR(VLOOKUP($G3221,'Breakdown Log'!$B$3:$E$940,2,FALSE),0)</f>
        <v>0</v>
      </c>
      <c r="O3221" s="2">
        <f>IFERROR(VLOOKUP($G3221,'Breakdown Log'!$B$3:$E$940,3,FALSE),0)</f>
        <v>2</v>
      </c>
      <c r="P3221" s="2">
        <f t="shared" si="301"/>
        <v>215</v>
      </c>
      <c r="Q3221" s="2">
        <f t="shared" si="302"/>
        <v>363</v>
      </c>
      <c r="R3221" s="38">
        <f t="shared" si="303"/>
        <v>1.6610958904109587</v>
      </c>
      <c r="S3221" s="76">
        <f t="shared" si="304"/>
        <v>2.82</v>
      </c>
      <c r="T3221" s="38">
        <f>2.82/365*N3221+'Breakdown Log'!$H$28*P3221</f>
        <v>0</v>
      </c>
      <c r="U3221" s="78">
        <f>2.82/365*O3221+'Breakdown Log'!$H$28*Q3221</f>
        <v>1.5452054794520546E-2</v>
      </c>
    </row>
    <row r="3222" spans="2:21" x14ac:dyDescent="0.4">
      <c r="B3222" s="30">
        <f t="shared" si="305"/>
        <v>3221</v>
      </c>
      <c r="C3222" s="2" t="s">
        <v>493</v>
      </c>
      <c r="D3222" s="2" t="s">
        <v>2753</v>
      </c>
      <c r="E3222" s="2">
        <v>1206</v>
      </c>
      <c r="F3222" s="2" t="s">
        <v>2753</v>
      </c>
      <c r="G3222" s="2">
        <v>3655</v>
      </c>
      <c r="H3222" s="2">
        <v>3</v>
      </c>
      <c r="I3222" s="2" t="s">
        <v>2812</v>
      </c>
      <c r="J3222" s="31">
        <v>44219</v>
      </c>
      <c r="K3222" s="31">
        <v>44347</v>
      </c>
      <c r="L3222" s="31">
        <v>44926</v>
      </c>
      <c r="M3222" s="2">
        <f t="shared" si="300"/>
        <v>580</v>
      </c>
      <c r="N3222" s="2">
        <f>IFERROR(VLOOKUP($G3222,'Breakdown Log'!$B$3:$E$940,2,FALSE),0)</f>
        <v>0</v>
      </c>
      <c r="O3222" s="2">
        <f>IFERROR(VLOOKUP($G3222,'Breakdown Log'!$B$3:$E$940,3,FALSE),0)</f>
        <v>0</v>
      </c>
      <c r="P3222" s="2">
        <f t="shared" si="301"/>
        <v>215</v>
      </c>
      <c r="Q3222" s="2">
        <f t="shared" si="302"/>
        <v>365</v>
      </c>
      <c r="R3222" s="38">
        <f t="shared" si="303"/>
        <v>1.6610958904109587</v>
      </c>
      <c r="S3222" s="76">
        <f t="shared" si="304"/>
        <v>2.82</v>
      </c>
      <c r="T3222" s="38">
        <f>2.82/365*N3222+'Breakdown Log'!$H$28*P3222</f>
        <v>0</v>
      </c>
      <c r="U3222" s="78">
        <f>2.82/365*O3222+'Breakdown Log'!$H$28*Q3222</f>
        <v>0</v>
      </c>
    </row>
    <row r="3223" spans="2:21" x14ac:dyDescent="0.4">
      <c r="B3223" s="30">
        <f t="shared" si="305"/>
        <v>3222</v>
      </c>
      <c r="C3223" s="2" t="s">
        <v>493</v>
      </c>
      <c r="D3223" s="2" t="s">
        <v>2757</v>
      </c>
      <c r="E3223" s="2">
        <v>1209</v>
      </c>
      <c r="F3223" s="2" t="s">
        <v>2757</v>
      </c>
      <c r="G3223" s="2">
        <v>3656</v>
      </c>
      <c r="H3223" s="2">
        <v>1</v>
      </c>
      <c r="I3223" s="2" t="s">
        <v>2850</v>
      </c>
      <c r="J3223" s="31">
        <v>44224</v>
      </c>
      <c r="K3223" s="31">
        <v>44347</v>
      </c>
      <c r="L3223" s="31">
        <v>44926</v>
      </c>
      <c r="M3223" s="2">
        <f t="shared" si="300"/>
        <v>580</v>
      </c>
      <c r="N3223" s="2">
        <f>IFERROR(VLOOKUP($G3223,'Breakdown Log'!$B$3:$E$940,2,FALSE),0)</f>
        <v>0</v>
      </c>
      <c r="O3223" s="2">
        <f>IFERROR(VLOOKUP($G3223,'Breakdown Log'!$B$3:$E$940,3,FALSE),0)</f>
        <v>0</v>
      </c>
      <c r="P3223" s="2">
        <f t="shared" si="301"/>
        <v>215</v>
      </c>
      <c r="Q3223" s="2">
        <f t="shared" si="302"/>
        <v>365</v>
      </c>
      <c r="R3223" s="38">
        <f t="shared" si="303"/>
        <v>1.6610958904109587</v>
      </c>
      <c r="S3223" s="76">
        <f t="shared" si="304"/>
        <v>2.82</v>
      </c>
      <c r="T3223" s="38">
        <f>2.82/365*N3223+'Breakdown Log'!$H$28*P3223</f>
        <v>0</v>
      </c>
      <c r="U3223" s="78">
        <f>2.82/365*O3223+'Breakdown Log'!$H$28*Q3223</f>
        <v>0</v>
      </c>
    </row>
    <row r="3224" spans="2:21" x14ac:dyDescent="0.4">
      <c r="B3224" s="30">
        <f t="shared" si="305"/>
        <v>3223</v>
      </c>
      <c r="C3224" s="2" t="s">
        <v>493</v>
      </c>
      <c r="D3224" s="2" t="s">
        <v>2757</v>
      </c>
      <c r="E3224" s="2">
        <v>1209</v>
      </c>
      <c r="F3224" s="2" t="s">
        <v>2757</v>
      </c>
      <c r="G3224" s="2">
        <v>3657</v>
      </c>
      <c r="H3224" s="2">
        <v>2</v>
      </c>
      <c r="I3224" s="2" t="s">
        <v>931</v>
      </c>
      <c r="J3224" s="31">
        <v>44224</v>
      </c>
      <c r="K3224" s="31">
        <v>44347</v>
      </c>
      <c r="L3224" s="31">
        <v>44926</v>
      </c>
      <c r="M3224" s="2">
        <f t="shared" si="300"/>
        <v>580</v>
      </c>
      <c r="N3224" s="2">
        <f>IFERROR(VLOOKUP($G3224,'Breakdown Log'!$B$3:$E$940,2,FALSE),0)</f>
        <v>0</v>
      </c>
      <c r="O3224" s="2">
        <f>IFERROR(VLOOKUP($G3224,'Breakdown Log'!$B$3:$E$940,3,FALSE),0)</f>
        <v>0</v>
      </c>
      <c r="P3224" s="2">
        <f t="shared" si="301"/>
        <v>215</v>
      </c>
      <c r="Q3224" s="2">
        <f t="shared" si="302"/>
        <v>365</v>
      </c>
      <c r="R3224" s="38">
        <f t="shared" si="303"/>
        <v>1.6610958904109587</v>
      </c>
      <c r="S3224" s="76">
        <f t="shared" si="304"/>
        <v>2.82</v>
      </c>
      <c r="T3224" s="38">
        <f>2.82/365*N3224+'Breakdown Log'!$H$28*P3224</f>
        <v>0</v>
      </c>
      <c r="U3224" s="78">
        <f>2.82/365*O3224+'Breakdown Log'!$H$28*Q3224</f>
        <v>0</v>
      </c>
    </row>
    <row r="3225" spans="2:21" x14ac:dyDescent="0.4">
      <c r="B3225" s="30">
        <f t="shared" si="305"/>
        <v>3224</v>
      </c>
      <c r="C3225" s="2" t="s">
        <v>493</v>
      </c>
      <c r="D3225" s="2" t="s">
        <v>2753</v>
      </c>
      <c r="E3225" s="2">
        <v>1206</v>
      </c>
      <c r="F3225" s="2" t="s">
        <v>2753</v>
      </c>
      <c r="G3225" s="2">
        <v>3658</v>
      </c>
      <c r="H3225" s="2">
        <v>4</v>
      </c>
      <c r="I3225" s="2" t="s">
        <v>2813</v>
      </c>
      <c r="J3225" s="31">
        <v>44219</v>
      </c>
      <c r="K3225" s="31">
        <v>44347</v>
      </c>
      <c r="L3225" s="31">
        <v>44926</v>
      </c>
      <c r="M3225" s="2">
        <f t="shared" si="300"/>
        <v>580</v>
      </c>
      <c r="N3225" s="2">
        <f>IFERROR(VLOOKUP($G3225,'Breakdown Log'!$B$3:$E$940,2,FALSE),0)</f>
        <v>0</v>
      </c>
      <c r="O3225" s="2">
        <f>IFERROR(VLOOKUP($G3225,'Breakdown Log'!$B$3:$E$940,3,FALSE),0)</f>
        <v>2</v>
      </c>
      <c r="P3225" s="2">
        <f t="shared" si="301"/>
        <v>215</v>
      </c>
      <c r="Q3225" s="2">
        <f t="shared" si="302"/>
        <v>363</v>
      </c>
      <c r="R3225" s="38">
        <f t="shared" si="303"/>
        <v>1.6610958904109587</v>
      </c>
      <c r="S3225" s="76">
        <f t="shared" si="304"/>
        <v>2.82</v>
      </c>
      <c r="T3225" s="38">
        <f>2.82/365*N3225+'Breakdown Log'!$H$28*P3225</f>
        <v>0</v>
      </c>
      <c r="U3225" s="78">
        <f>2.82/365*O3225+'Breakdown Log'!$H$28*Q3225</f>
        <v>1.5452054794520546E-2</v>
      </c>
    </row>
    <row r="3226" spans="2:21" x14ac:dyDescent="0.4">
      <c r="B3226" s="30">
        <f t="shared" si="305"/>
        <v>3225</v>
      </c>
      <c r="C3226" s="2" t="s">
        <v>493</v>
      </c>
      <c r="D3226" s="2" t="s">
        <v>2753</v>
      </c>
      <c r="E3226" s="2">
        <v>1206</v>
      </c>
      <c r="F3226" s="2" t="s">
        <v>2753</v>
      </c>
      <c r="G3226" s="2">
        <v>3659</v>
      </c>
      <c r="H3226" s="2">
        <v>5</v>
      </c>
      <c r="I3226" s="2" t="s">
        <v>2814</v>
      </c>
      <c r="J3226" s="31">
        <v>44219</v>
      </c>
      <c r="K3226" s="31">
        <v>44347</v>
      </c>
      <c r="L3226" s="31">
        <v>44926</v>
      </c>
      <c r="M3226" s="2">
        <f t="shared" si="300"/>
        <v>580</v>
      </c>
      <c r="N3226" s="2">
        <f>IFERROR(VLOOKUP($G3226,'Breakdown Log'!$B$3:$E$940,2,FALSE),0)</f>
        <v>0</v>
      </c>
      <c r="O3226" s="2">
        <f>IFERROR(VLOOKUP($G3226,'Breakdown Log'!$B$3:$E$940,3,FALSE),0)</f>
        <v>1</v>
      </c>
      <c r="P3226" s="2">
        <f t="shared" si="301"/>
        <v>215</v>
      </c>
      <c r="Q3226" s="2">
        <f t="shared" si="302"/>
        <v>364</v>
      </c>
      <c r="R3226" s="38">
        <f t="shared" si="303"/>
        <v>1.6610958904109587</v>
      </c>
      <c r="S3226" s="76">
        <f t="shared" si="304"/>
        <v>2.82</v>
      </c>
      <c r="T3226" s="38">
        <f>2.82/365*N3226+'Breakdown Log'!$H$28*P3226</f>
        <v>0</v>
      </c>
      <c r="U3226" s="78">
        <f>2.82/365*O3226+'Breakdown Log'!$H$28*Q3226</f>
        <v>7.7260273972602732E-3</v>
      </c>
    </row>
    <row r="3227" spans="2:21" x14ac:dyDescent="0.4">
      <c r="B3227" s="30">
        <f t="shared" si="305"/>
        <v>3226</v>
      </c>
      <c r="C3227" s="2" t="s">
        <v>493</v>
      </c>
      <c r="D3227" s="2" t="s">
        <v>2753</v>
      </c>
      <c r="E3227" s="2">
        <v>1206</v>
      </c>
      <c r="F3227" s="2" t="s">
        <v>2753</v>
      </c>
      <c r="G3227" s="2">
        <v>3660</v>
      </c>
      <c r="H3227" s="2">
        <v>6</v>
      </c>
      <c r="I3227" s="2" t="s">
        <v>2815</v>
      </c>
      <c r="J3227" s="31">
        <v>44219</v>
      </c>
      <c r="K3227" s="31">
        <v>44347</v>
      </c>
      <c r="L3227" s="31">
        <v>44926</v>
      </c>
      <c r="M3227" s="2">
        <f t="shared" si="300"/>
        <v>580</v>
      </c>
      <c r="N3227" s="2">
        <f>IFERROR(VLOOKUP($G3227,'Breakdown Log'!$B$3:$E$940,2,FALSE),0)</f>
        <v>0</v>
      </c>
      <c r="O3227" s="2">
        <f>IFERROR(VLOOKUP($G3227,'Breakdown Log'!$B$3:$E$940,3,FALSE),0)</f>
        <v>0</v>
      </c>
      <c r="P3227" s="2">
        <f t="shared" si="301"/>
        <v>215</v>
      </c>
      <c r="Q3227" s="2">
        <f t="shared" si="302"/>
        <v>365</v>
      </c>
      <c r="R3227" s="38">
        <f t="shared" si="303"/>
        <v>1.6610958904109587</v>
      </c>
      <c r="S3227" s="76">
        <f t="shared" si="304"/>
        <v>2.82</v>
      </c>
      <c r="T3227" s="38">
        <f>2.82/365*N3227+'Breakdown Log'!$H$28*P3227</f>
        <v>0</v>
      </c>
      <c r="U3227" s="78">
        <f>2.82/365*O3227+'Breakdown Log'!$H$28*Q3227</f>
        <v>0</v>
      </c>
    </row>
    <row r="3228" spans="2:21" x14ac:dyDescent="0.4">
      <c r="B3228" s="30">
        <f t="shared" si="305"/>
        <v>3227</v>
      </c>
      <c r="C3228" s="2" t="s">
        <v>493</v>
      </c>
      <c r="D3228" s="2" t="s">
        <v>2753</v>
      </c>
      <c r="E3228" s="2">
        <v>1206</v>
      </c>
      <c r="F3228" s="2" t="s">
        <v>2753</v>
      </c>
      <c r="G3228" s="2">
        <v>3661</v>
      </c>
      <c r="H3228" s="2">
        <v>7</v>
      </c>
      <c r="I3228" s="2" t="s">
        <v>2816</v>
      </c>
      <c r="J3228" s="31">
        <v>44219</v>
      </c>
      <c r="K3228" s="31">
        <v>44347</v>
      </c>
      <c r="L3228" s="31">
        <v>44926</v>
      </c>
      <c r="M3228" s="2">
        <f t="shared" si="300"/>
        <v>580</v>
      </c>
      <c r="N3228" s="2">
        <f>IFERROR(VLOOKUP($G3228,'Breakdown Log'!$B$3:$E$940,2,FALSE),0)</f>
        <v>0</v>
      </c>
      <c r="O3228" s="2">
        <f>IFERROR(VLOOKUP($G3228,'Breakdown Log'!$B$3:$E$940,3,FALSE),0)</f>
        <v>0</v>
      </c>
      <c r="P3228" s="2">
        <f t="shared" si="301"/>
        <v>215</v>
      </c>
      <c r="Q3228" s="2">
        <f t="shared" si="302"/>
        <v>365</v>
      </c>
      <c r="R3228" s="38">
        <f t="shared" si="303"/>
        <v>1.6610958904109587</v>
      </c>
      <c r="S3228" s="76">
        <f t="shared" si="304"/>
        <v>2.82</v>
      </c>
      <c r="T3228" s="38">
        <f>2.82/365*N3228+'Breakdown Log'!$H$28*P3228</f>
        <v>0</v>
      </c>
      <c r="U3228" s="78">
        <f>2.82/365*O3228+'Breakdown Log'!$H$28*Q3228</f>
        <v>0</v>
      </c>
    </row>
    <row r="3229" spans="2:21" x14ac:dyDescent="0.4">
      <c r="B3229" s="30">
        <f t="shared" si="305"/>
        <v>3228</v>
      </c>
      <c r="C3229" s="2" t="s">
        <v>493</v>
      </c>
      <c r="D3229" s="2" t="s">
        <v>2757</v>
      </c>
      <c r="E3229" s="2">
        <v>1209</v>
      </c>
      <c r="F3229" s="2" t="s">
        <v>2757</v>
      </c>
      <c r="G3229" s="2">
        <v>3662</v>
      </c>
      <c r="H3229" s="2">
        <v>3</v>
      </c>
      <c r="I3229" s="2" t="s">
        <v>928</v>
      </c>
      <c r="J3229" s="31">
        <v>44224</v>
      </c>
      <c r="K3229" s="31">
        <v>44347</v>
      </c>
      <c r="L3229" s="31">
        <v>44926</v>
      </c>
      <c r="M3229" s="2">
        <f t="shared" si="300"/>
        <v>580</v>
      </c>
      <c r="N3229" s="2">
        <f>IFERROR(VLOOKUP($G3229,'Breakdown Log'!$B$3:$E$940,2,FALSE),0)</f>
        <v>0</v>
      </c>
      <c r="O3229" s="2">
        <f>IFERROR(VLOOKUP($G3229,'Breakdown Log'!$B$3:$E$940,3,FALSE),0)</f>
        <v>0</v>
      </c>
      <c r="P3229" s="2">
        <f t="shared" si="301"/>
        <v>215</v>
      </c>
      <c r="Q3229" s="2">
        <f t="shared" si="302"/>
        <v>365</v>
      </c>
      <c r="R3229" s="38">
        <f t="shared" si="303"/>
        <v>1.6610958904109587</v>
      </c>
      <c r="S3229" s="76">
        <f t="shared" si="304"/>
        <v>2.82</v>
      </c>
      <c r="T3229" s="38">
        <f>2.82/365*N3229+'Breakdown Log'!$H$28*P3229</f>
        <v>0</v>
      </c>
      <c r="U3229" s="78">
        <f>2.82/365*O3229+'Breakdown Log'!$H$28*Q3229</f>
        <v>0</v>
      </c>
    </row>
    <row r="3230" spans="2:21" x14ac:dyDescent="0.4">
      <c r="B3230" s="30">
        <f t="shared" si="305"/>
        <v>3229</v>
      </c>
      <c r="C3230" s="2" t="s">
        <v>493</v>
      </c>
      <c r="D3230" s="2" t="s">
        <v>2757</v>
      </c>
      <c r="E3230" s="2">
        <v>1207</v>
      </c>
      <c r="F3230" s="2" t="s">
        <v>2758</v>
      </c>
      <c r="G3230" s="2">
        <v>3663</v>
      </c>
      <c r="H3230" s="2">
        <v>14</v>
      </c>
      <c r="I3230" s="2" t="s">
        <v>1253</v>
      </c>
      <c r="J3230" s="31">
        <v>44221</v>
      </c>
      <c r="K3230" s="31">
        <v>44347</v>
      </c>
      <c r="L3230" s="31">
        <v>44926</v>
      </c>
      <c r="M3230" s="2">
        <f t="shared" si="300"/>
        <v>580</v>
      </c>
      <c r="N3230" s="2">
        <f>IFERROR(VLOOKUP($G3230,'Breakdown Log'!$B$3:$E$940,2,FALSE),0)</f>
        <v>0</v>
      </c>
      <c r="O3230" s="2">
        <f>IFERROR(VLOOKUP($G3230,'Breakdown Log'!$B$3:$E$940,3,FALSE),0)</f>
        <v>9</v>
      </c>
      <c r="P3230" s="2">
        <f t="shared" si="301"/>
        <v>215</v>
      </c>
      <c r="Q3230" s="2">
        <f t="shared" si="302"/>
        <v>356</v>
      </c>
      <c r="R3230" s="38">
        <f t="shared" si="303"/>
        <v>1.6610958904109587</v>
      </c>
      <c r="S3230" s="76">
        <f t="shared" si="304"/>
        <v>2.82</v>
      </c>
      <c r="T3230" s="38">
        <f>2.82/365*N3230+'Breakdown Log'!$H$28*P3230</f>
        <v>0</v>
      </c>
      <c r="U3230" s="78">
        <f>2.82/365*O3230+'Breakdown Log'!$H$28*Q3230</f>
        <v>6.9534246575342462E-2</v>
      </c>
    </row>
    <row r="3231" spans="2:21" x14ac:dyDescent="0.4">
      <c r="B3231" s="30">
        <f t="shared" si="305"/>
        <v>3230</v>
      </c>
      <c r="C3231" s="2" t="s">
        <v>493</v>
      </c>
      <c r="D3231" s="2" t="s">
        <v>2757</v>
      </c>
      <c r="E3231" s="2">
        <v>1207</v>
      </c>
      <c r="F3231" s="2" t="s">
        <v>2758</v>
      </c>
      <c r="G3231" s="2">
        <v>3664</v>
      </c>
      <c r="H3231" s="2">
        <v>15</v>
      </c>
      <c r="I3231" s="2" t="s">
        <v>2841</v>
      </c>
      <c r="J3231" s="31">
        <v>44221</v>
      </c>
      <c r="K3231" s="31">
        <v>44347</v>
      </c>
      <c r="L3231" s="31">
        <v>44926</v>
      </c>
      <c r="M3231" s="2">
        <f t="shared" si="300"/>
        <v>580</v>
      </c>
      <c r="N3231" s="2">
        <f>IFERROR(VLOOKUP($G3231,'Breakdown Log'!$B$3:$E$940,2,FALSE),0)</f>
        <v>0</v>
      </c>
      <c r="O3231" s="2">
        <f>IFERROR(VLOOKUP($G3231,'Breakdown Log'!$B$3:$E$940,3,FALSE),0)</f>
        <v>9</v>
      </c>
      <c r="P3231" s="2">
        <f t="shared" si="301"/>
        <v>215</v>
      </c>
      <c r="Q3231" s="2">
        <f t="shared" si="302"/>
        <v>356</v>
      </c>
      <c r="R3231" s="38">
        <f t="shared" si="303"/>
        <v>1.6610958904109587</v>
      </c>
      <c r="S3231" s="76">
        <f t="shared" si="304"/>
        <v>2.82</v>
      </c>
      <c r="T3231" s="38">
        <f>2.82/365*N3231+'Breakdown Log'!$H$28*P3231</f>
        <v>0</v>
      </c>
      <c r="U3231" s="78">
        <f>2.82/365*O3231+'Breakdown Log'!$H$28*Q3231</f>
        <v>6.9534246575342462E-2</v>
      </c>
    </row>
    <row r="3232" spans="2:21" x14ac:dyDescent="0.4">
      <c r="B3232" s="30">
        <f t="shared" si="305"/>
        <v>3231</v>
      </c>
      <c r="C3232" s="2" t="s">
        <v>493</v>
      </c>
      <c r="D3232" s="2" t="s">
        <v>2757</v>
      </c>
      <c r="E3232" s="2">
        <v>1208</v>
      </c>
      <c r="F3232" s="2" t="s">
        <v>2845</v>
      </c>
      <c r="G3232" s="2">
        <v>3665</v>
      </c>
      <c r="H3232" s="2">
        <v>3</v>
      </c>
      <c r="I3232" s="2" t="s">
        <v>2916</v>
      </c>
      <c r="J3232" s="31">
        <v>44249</v>
      </c>
      <c r="K3232" s="31">
        <v>44347</v>
      </c>
      <c r="L3232" s="31">
        <v>44926</v>
      </c>
      <c r="M3232" s="2">
        <f t="shared" si="300"/>
        <v>580</v>
      </c>
      <c r="N3232" s="2">
        <f>IFERROR(VLOOKUP($G3232,'Breakdown Log'!$B$3:$E$940,2,FALSE),0)</f>
        <v>0</v>
      </c>
      <c r="O3232" s="2">
        <f>IFERROR(VLOOKUP($G3232,'Breakdown Log'!$B$3:$E$940,3,FALSE),0)</f>
        <v>0</v>
      </c>
      <c r="P3232" s="2">
        <f t="shared" si="301"/>
        <v>215</v>
      </c>
      <c r="Q3232" s="2">
        <f t="shared" si="302"/>
        <v>365</v>
      </c>
      <c r="R3232" s="38">
        <f t="shared" si="303"/>
        <v>1.6610958904109587</v>
      </c>
      <c r="S3232" s="76">
        <f t="shared" si="304"/>
        <v>2.82</v>
      </c>
      <c r="T3232" s="38">
        <f>2.82/365*N3232+'Breakdown Log'!$H$28*P3232</f>
        <v>0</v>
      </c>
      <c r="U3232" s="78">
        <f>2.82/365*O3232+'Breakdown Log'!$H$28*Q3232</f>
        <v>0</v>
      </c>
    </row>
    <row r="3233" spans="2:21" x14ac:dyDescent="0.4">
      <c r="B3233" s="30">
        <f t="shared" si="305"/>
        <v>3232</v>
      </c>
      <c r="C3233" s="2" t="s">
        <v>493</v>
      </c>
      <c r="D3233" s="2" t="s">
        <v>2757</v>
      </c>
      <c r="E3233" s="2">
        <v>1207</v>
      </c>
      <c r="F3233" s="2" t="s">
        <v>2758</v>
      </c>
      <c r="G3233" s="2">
        <v>3666</v>
      </c>
      <c r="H3233" s="2">
        <v>16</v>
      </c>
      <c r="I3233" s="2" t="s">
        <v>2842</v>
      </c>
      <c r="J3233" s="31">
        <v>44221</v>
      </c>
      <c r="K3233" s="31">
        <v>44347</v>
      </c>
      <c r="L3233" s="31">
        <v>44926</v>
      </c>
      <c r="M3233" s="2">
        <f t="shared" si="300"/>
        <v>580</v>
      </c>
      <c r="N3233" s="2">
        <f>IFERROR(VLOOKUP($G3233,'Breakdown Log'!$B$3:$E$940,2,FALSE),0)</f>
        <v>0</v>
      </c>
      <c r="O3233" s="2">
        <f>IFERROR(VLOOKUP($G3233,'Breakdown Log'!$B$3:$E$940,3,FALSE),0)</f>
        <v>0</v>
      </c>
      <c r="P3233" s="2">
        <f t="shared" si="301"/>
        <v>215</v>
      </c>
      <c r="Q3233" s="2">
        <f t="shared" si="302"/>
        <v>365</v>
      </c>
      <c r="R3233" s="38">
        <f t="shared" si="303"/>
        <v>1.6610958904109587</v>
      </c>
      <c r="S3233" s="76">
        <f t="shared" si="304"/>
        <v>2.82</v>
      </c>
      <c r="T3233" s="38">
        <f>2.82/365*N3233+'Breakdown Log'!$H$28*P3233</f>
        <v>0</v>
      </c>
      <c r="U3233" s="78">
        <f>2.82/365*O3233+'Breakdown Log'!$H$28*Q3233</f>
        <v>0</v>
      </c>
    </row>
    <row r="3234" spans="2:21" x14ac:dyDescent="0.4">
      <c r="B3234" s="30">
        <f t="shared" si="305"/>
        <v>3233</v>
      </c>
      <c r="C3234" s="2" t="s">
        <v>493</v>
      </c>
      <c r="D3234" s="2" t="s">
        <v>2757</v>
      </c>
      <c r="E3234" s="2">
        <v>1207</v>
      </c>
      <c r="F3234" s="2" t="s">
        <v>2758</v>
      </c>
      <c r="G3234" s="2">
        <v>3667</v>
      </c>
      <c r="H3234" s="2">
        <v>17</v>
      </c>
      <c r="I3234" s="2" t="s">
        <v>2843</v>
      </c>
      <c r="J3234" s="31">
        <v>44221</v>
      </c>
      <c r="K3234" s="31">
        <v>44347</v>
      </c>
      <c r="L3234" s="31">
        <v>44926</v>
      </c>
      <c r="M3234" s="2">
        <f t="shared" si="300"/>
        <v>580</v>
      </c>
      <c r="N3234" s="2">
        <f>IFERROR(VLOOKUP($G3234,'Breakdown Log'!$B$3:$E$940,2,FALSE),0)</f>
        <v>0</v>
      </c>
      <c r="O3234" s="2">
        <f>IFERROR(VLOOKUP($G3234,'Breakdown Log'!$B$3:$E$940,3,FALSE),0)</f>
        <v>0</v>
      </c>
      <c r="P3234" s="2">
        <f t="shared" si="301"/>
        <v>215</v>
      </c>
      <c r="Q3234" s="2">
        <f t="shared" si="302"/>
        <v>365</v>
      </c>
      <c r="R3234" s="38">
        <f t="shared" si="303"/>
        <v>1.6610958904109587</v>
      </c>
      <c r="S3234" s="76">
        <f t="shared" si="304"/>
        <v>2.82</v>
      </c>
      <c r="T3234" s="38">
        <f>2.82/365*N3234+'Breakdown Log'!$H$28*P3234</f>
        <v>0</v>
      </c>
      <c r="U3234" s="78">
        <f>2.82/365*O3234+'Breakdown Log'!$H$28*Q3234</f>
        <v>0</v>
      </c>
    </row>
    <row r="3235" spans="2:21" x14ac:dyDescent="0.4">
      <c r="B3235" s="30">
        <f t="shared" si="305"/>
        <v>3234</v>
      </c>
      <c r="C3235" s="2" t="s">
        <v>493</v>
      </c>
      <c r="D3235" s="2" t="s">
        <v>2757</v>
      </c>
      <c r="E3235" s="2">
        <v>1207</v>
      </c>
      <c r="F3235" s="2" t="s">
        <v>2758</v>
      </c>
      <c r="G3235" s="2">
        <v>3668</v>
      </c>
      <c r="H3235" s="2">
        <v>18</v>
      </c>
      <c r="I3235" s="2" t="s">
        <v>2844</v>
      </c>
      <c r="J3235" s="31">
        <v>44221</v>
      </c>
      <c r="K3235" s="31">
        <v>44347</v>
      </c>
      <c r="L3235" s="31">
        <v>44926</v>
      </c>
      <c r="M3235" s="2">
        <f t="shared" si="300"/>
        <v>580</v>
      </c>
      <c r="N3235" s="2">
        <f>IFERROR(VLOOKUP($G3235,'Breakdown Log'!$B$3:$E$940,2,FALSE),0)</f>
        <v>0</v>
      </c>
      <c r="O3235" s="2">
        <f>IFERROR(VLOOKUP($G3235,'Breakdown Log'!$B$3:$E$940,3,FALSE),0)</f>
        <v>0</v>
      </c>
      <c r="P3235" s="2">
        <f t="shared" si="301"/>
        <v>215</v>
      </c>
      <c r="Q3235" s="2">
        <f t="shared" si="302"/>
        <v>365</v>
      </c>
      <c r="R3235" s="38">
        <f t="shared" si="303"/>
        <v>1.6610958904109587</v>
      </c>
      <c r="S3235" s="76">
        <f t="shared" si="304"/>
        <v>2.82</v>
      </c>
      <c r="T3235" s="38">
        <f>2.82/365*N3235+'Breakdown Log'!$H$28*P3235</f>
        <v>0</v>
      </c>
      <c r="U3235" s="78">
        <f>2.82/365*O3235+'Breakdown Log'!$H$28*Q3235</f>
        <v>0</v>
      </c>
    </row>
    <row r="3236" spans="2:21" x14ac:dyDescent="0.4">
      <c r="B3236" s="30">
        <f t="shared" si="305"/>
        <v>3235</v>
      </c>
      <c r="C3236" s="2" t="s">
        <v>493</v>
      </c>
      <c r="D3236" s="2" t="s">
        <v>2757</v>
      </c>
      <c r="E3236" s="2">
        <v>1207</v>
      </c>
      <c r="F3236" s="2" t="s">
        <v>2758</v>
      </c>
      <c r="G3236" s="2">
        <v>3669</v>
      </c>
      <c r="H3236" s="2">
        <v>19</v>
      </c>
      <c r="I3236" s="2" t="s">
        <v>455</v>
      </c>
      <c r="J3236" s="31">
        <v>44221</v>
      </c>
      <c r="K3236" s="31">
        <v>44347</v>
      </c>
      <c r="L3236" s="31">
        <v>44926</v>
      </c>
      <c r="M3236" s="2">
        <f t="shared" si="300"/>
        <v>580</v>
      </c>
      <c r="N3236" s="2">
        <f>IFERROR(VLOOKUP($G3236,'Breakdown Log'!$B$3:$E$940,2,FALSE),0)</f>
        <v>0</v>
      </c>
      <c r="O3236" s="2">
        <f>IFERROR(VLOOKUP($G3236,'Breakdown Log'!$B$3:$E$940,3,FALSE),0)</f>
        <v>0</v>
      </c>
      <c r="P3236" s="2">
        <f t="shared" si="301"/>
        <v>215</v>
      </c>
      <c r="Q3236" s="2">
        <f t="shared" si="302"/>
        <v>365</v>
      </c>
      <c r="R3236" s="38">
        <f t="shared" si="303"/>
        <v>1.6610958904109587</v>
      </c>
      <c r="S3236" s="76">
        <f t="shared" si="304"/>
        <v>2.82</v>
      </c>
      <c r="T3236" s="38">
        <f>2.82/365*N3236+'Breakdown Log'!$H$28*P3236</f>
        <v>0</v>
      </c>
      <c r="U3236" s="78">
        <f>2.82/365*O3236+'Breakdown Log'!$H$28*Q3236</f>
        <v>0</v>
      </c>
    </row>
    <row r="3237" spans="2:21" x14ac:dyDescent="0.4">
      <c r="B3237" s="30">
        <f t="shared" si="305"/>
        <v>3236</v>
      </c>
      <c r="C3237" s="2" t="s">
        <v>493</v>
      </c>
      <c r="D3237" s="2" t="s">
        <v>2753</v>
      </c>
      <c r="E3237" s="2">
        <v>1206</v>
      </c>
      <c r="F3237" s="2" t="s">
        <v>2753</v>
      </c>
      <c r="G3237" s="2">
        <v>3670</v>
      </c>
      <c r="H3237" s="2">
        <v>8</v>
      </c>
      <c r="I3237" s="2" t="s">
        <v>2754</v>
      </c>
      <c r="J3237" s="31">
        <v>44205</v>
      </c>
      <c r="K3237" s="31">
        <v>44347</v>
      </c>
      <c r="L3237" s="31">
        <v>44926</v>
      </c>
      <c r="M3237" s="2">
        <f t="shared" si="300"/>
        <v>580</v>
      </c>
      <c r="N3237" s="2">
        <f>IFERROR(VLOOKUP($G3237,'Breakdown Log'!$B$3:$E$940,2,FALSE),0)</f>
        <v>0</v>
      </c>
      <c r="O3237" s="2">
        <f>IFERROR(VLOOKUP($G3237,'Breakdown Log'!$B$3:$E$940,3,FALSE),0)</f>
        <v>2</v>
      </c>
      <c r="P3237" s="2">
        <f t="shared" si="301"/>
        <v>215</v>
      </c>
      <c r="Q3237" s="2">
        <f t="shared" si="302"/>
        <v>363</v>
      </c>
      <c r="R3237" s="38">
        <f t="shared" si="303"/>
        <v>1.6610958904109587</v>
      </c>
      <c r="S3237" s="76">
        <f t="shared" si="304"/>
        <v>2.82</v>
      </c>
      <c r="T3237" s="38">
        <f>2.82/365*N3237+'Breakdown Log'!$H$28*P3237</f>
        <v>0</v>
      </c>
      <c r="U3237" s="78">
        <f>2.82/365*O3237+'Breakdown Log'!$H$28*Q3237</f>
        <v>1.5452054794520546E-2</v>
      </c>
    </row>
    <row r="3238" spans="2:21" x14ac:dyDescent="0.4">
      <c r="B3238" s="30">
        <f t="shared" si="305"/>
        <v>3237</v>
      </c>
      <c r="C3238" s="2" t="s">
        <v>493</v>
      </c>
      <c r="D3238" s="2" t="s">
        <v>2753</v>
      </c>
      <c r="E3238" s="2">
        <v>1206</v>
      </c>
      <c r="F3238" s="2" t="s">
        <v>2753</v>
      </c>
      <c r="G3238" s="2">
        <v>3671</v>
      </c>
      <c r="H3238" s="2">
        <v>9</v>
      </c>
      <c r="I3238" s="2" t="s">
        <v>111</v>
      </c>
      <c r="J3238" s="31">
        <v>44219</v>
      </c>
      <c r="K3238" s="31">
        <v>44347</v>
      </c>
      <c r="L3238" s="31">
        <v>44926</v>
      </c>
      <c r="M3238" s="2">
        <f t="shared" si="300"/>
        <v>580</v>
      </c>
      <c r="N3238" s="2">
        <f>IFERROR(VLOOKUP($G3238,'Breakdown Log'!$B$3:$E$940,2,FALSE),0)</f>
        <v>0</v>
      </c>
      <c r="O3238" s="2">
        <f>IFERROR(VLOOKUP($G3238,'Breakdown Log'!$B$3:$E$940,3,FALSE),0)</f>
        <v>2</v>
      </c>
      <c r="P3238" s="2">
        <f t="shared" si="301"/>
        <v>215</v>
      </c>
      <c r="Q3238" s="2">
        <f t="shared" si="302"/>
        <v>363</v>
      </c>
      <c r="R3238" s="38">
        <f t="shared" si="303"/>
        <v>1.6610958904109587</v>
      </c>
      <c r="S3238" s="76">
        <f t="shared" si="304"/>
        <v>2.82</v>
      </c>
      <c r="T3238" s="38">
        <f>2.82/365*N3238+'Breakdown Log'!$H$28*P3238</f>
        <v>0</v>
      </c>
      <c r="U3238" s="78">
        <f>2.82/365*O3238+'Breakdown Log'!$H$28*Q3238</f>
        <v>1.5452054794520546E-2</v>
      </c>
    </row>
    <row r="3239" spans="2:21" x14ac:dyDescent="0.4">
      <c r="B3239" s="30">
        <f t="shared" si="305"/>
        <v>3238</v>
      </c>
      <c r="C3239" s="2" t="s">
        <v>493</v>
      </c>
      <c r="D3239" s="2" t="s">
        <v>2757</v>
      </c>
      <c r="E3239" s="2">
        <v>1208</v>
      </c>
      <c r="F3239" s="2" t="s">
        <v>2845</v>
      </c>
      <c r="G3239" s="2">
        <v>3672</v>
      </c>
      <c r="H3239" s="2">
        <v>10</v>
      </c>
      <c r="I3239" s="2" t="s">
        <v>2846</v>
      </c>
      <c r="J3239" s="31">
        <v>44221</v>
      </c>
      <c r="K3239" s="31">
        <v>44347</v>
      </c>
      <c r="L3239" s="31">
        <v>44926</v>
      </c>
      <c r="M3239" s="2">
        <f t="shared" si="300"/>
        <v>580</v>
      </c>
      <c r="N3239" s="2">
        <f>IFERROR(VLOOKUP($G3239,'Breakdown Log'!$B$3:$E$940,2,FALSE),0)</f>
        <v>0</v>
      </c>
      <c r="O3239" s="2">
        <f>IFERROR(VLOOKUP($G3239,'Breakdown Log'!$B$3:$E$940,3,FALSE),0)</f>
        <v>0</v>
      </c>
      <c r="P3239" s="2">
        <f t="shared" si="301"/>
        <v>215</v>
      </c>
      <c r="Q3239" s="2">
        <f t="shared" si="302"/>
        <v>365</v>
      </c>
      <c r="R3239" s="38">
        <f t="shared" si="303"/>
        <v>1.6610958904109587</v>
      </c>
      <c r="S3239" s="76">
        <f t="shared" si="304"/>
        <v>2.82</v>
      </c>
      <c r="T3239" s="38">
        <f>2.82/365*N3239+'Breakdown Log'!$H$28*P3239</f>
        <v>0</v>
      </c>
      <c r="U3239" s="78">
        <f>2.82/365*O3239+'Breakdown Log'!$H$28*Q3239</f>
        <v>0</v>
      </c>
    </row>
    <row r="3240" spans="2:21" x14ac:dyDescent="0.4">
      <c r="B3240" s="30">
        <f t="shared" si="305"/>
        <v>3239</v>
      </c>
      <c r="C3240" s="2" t="s">
        <v>462</v>
      </c>
      <c r="D3240" s="2" t="s">
        <v>462</v>
      </c>
      <c r="E3240" s="2">
        <v>1120</v>
      </c>
      <c r="F3240" s="2" t="s">
        <v>1859</v>
      </c>
      <c r="G3240" s="2">
        <v>3673</v>
      </c>
      <c r="H3240" s="2">
        <v>14</v>
      </c>
      <c r="I3240" s="2" t="s">
        <v>1631</v>
      </c>
      <c r="J3240" s="31">
        <v>43894</v>
      </c>
      <c r="K3240" s="31">
        <v>44347</v>
      </c>
      <c r="L3240" s="31">
        <v>44926</v>
      </c>
      <c r="M3240" s="2">
        <f t="shared" si="300"/>
        <v>580</v>
      </c>
      <c r="N3240" s="2">
        <f>IFERROR(VLOOKUP($G3240,'Breakdown Log'!$B$3:$E$940,2,FALSE),0)</f>
        <v>0</v>
      </c>
      <c r="O3240" s="2">
        <f>IFERROR(VLOOKUP($G3240,'Breakdown Log'!$B$3:$E$940,3,FALSE),0)</f>
        <v>0</v>
      </c>
      <c r="P3240" s="2">
        <f t="shared" si="301"/>
        <v>215</v>
      </c>
      <c r="Q3240" s="2">
        <f t="shared" si="302"/>
        <v>365</v>
      </c>
      <c r="R3240" s="38">
        <f t="shared" si="303"/>
        <v>1.6610958904109587</v>
      </c>
      <c r="S3240" s="76">
        <f t="shared" si="304"/>
        <v>2.82</v>
      </c>
      <c r="T3240" s="38">
        <f>2.82/365*N3240+'Breakdown Log'!$H$28*P3240</f>
        <v>0</v>
      </c>
      <c r="U3240" s="78">
        <f>2.82/365*O3240+'Breakdown Log'!$H$28*Q3240</f>
        <v>0</v>
      </c>
    </row>
    <row r="3241" spans="2:21" x14ac:dyDescent="0.4">
      <c r="B3241" s="30">
        <f t="shared" si="305"/>
        <v>3240</v>
      </c>
      <c r="C3241" s="2" t="s">
        <v>462</v>
      </c>
      <c r="D3241" s="2" t="s">
        <v>462</v>
      </c>
      <c r="E3241" s="2">
        <v>1120</v>
      </c>
      <c r="F3241" s="2" t="s">
        <v>1859</v>
      </c>
      <c r="G3241" s="2">
        <v>3674</v>
      </c>
      <c r="H3241" s="2">
        <v>15</v>
      </c>
      <c r="I3241" s="2" t="s">
        <v>25</v>
      </c>
      <c r="J3241" s="31">
        <v>43894</v>
      </c>
      <c r="K3241" s="31">
        <v>44347</v>
      </c>
      <c r="L3241" s="31">
        <v>44926</v>
      </c>
      <c r="M3241" s="2">
        <f t="shared" si="300"/>
        <v>580</v>
      </c>
      <c r="N3241" s="2">
        <f>IFERROR(VLOOKUP($G3241,'Breakdown Log'!$B$3:$E$940,2,FALSE),0)</f>
        <v>0</v>
      </c>
      <c r="O3241" s="2">
        <f>IFERROR(VLOOKUP($G3241,'Breakdown Log'!$B$3:$E$940,3,FALSE),0)</f>
        <v>0</v>
      </c>
      <c r="P3241" s="2">
        <f t="shared" si="301"/>
        <v>215</v>
      </c>
      <c r="Q3241" s="2">
        <f t="shared" si="302"/>
        <v>365</v>
      </c>
      <c r="R3241" s="38">
        <f t="shared" si="303"/>
        <v>1.6610958904109587</v>
      </c>
      <c r="S3241" s="76">
        <f t="shared" si="304"/>
        <v>2.82</v>
      </c>
      <c r="T3241" s="38">
        <f>2.82/365*N3241+'Breakdown Log'!$H$28*P3241</f>
        <v>0</v>
      </c>
      <c r="U3241" s="78">
        <f>2.82/365*O3241+'Breakdown Log'!$H$28*Q3241</f>
        <v>0</v>
      </c>
    </row>
    <row r="3242" spans="2:21" x14ac:dyDescent="0.4">
      <c r="B3242" s="30">
        <f t="shared" si="305"/>
        <v>3241</v>
      </c>
      <c r="C3242" s="2" t="s">
        <v>462</v>
      </c>
      <c r="D3242" s="2" t="s">
        <v>2142</v>
      </c>
      <c r="E3242" s="2">
        <v>1171</v>
      </c>
      <c r="F3242" s="2" t="s">
        <v>2223</v>
      </c>
      <c r="G3242" s="2">
        <v>3675</v>
      </c>
      <c r="H3242" s="2">
        <v>30</v>
      </c>
      <c r="I3242" s="2" t="s">
        <v>314</v>
      </c>
      <c r="J3242" s="31">
        <v>43890</v>
      </c>
      <c r="K3242" s="31">
        <v>44347</v>
      </c>
      <c r="L3242" s="31">
        <v>44926</v>
      </c>
      <c r="M3242" s="2">
        <f t="shared" si="300"/>
        <v>580</v>
      </c>
      <c r="N3242" s="2">
        <f>IFERROR(VLOOKUP($G3242,'Breakdown Log'!$B$3:$E$940,2,FALSE),0)</f>
        <v>0</v>
      </c>
      <c r="O3242" s="2">
        <f>IFERROR(VLOOKUP($G3242,'Breakdown Log'!$B$3:$E$940,3,FALSE),0)</f>
        <v>0</v>
      </c>
      <c r="P3242" s="2">
        <f t="shared" si="301"/>
        <v>215</v>
      </c>
      <c r="Q3242" s="2">
        <f t="shared" si="302"/>
        <v>365</v>
      </c>
      <c r="R3242" s="38">
        <f t="shared" si="303"/>
        <v>1.6610958904109587</v>
      </c>
      <c r="S3242" s="76">
        <f t="shared" si="304"/>
        <v>2.82</v>
      </c>
      <c r="T3242" s="38">
        <f>2.82/365*N3242+'Breakdown Log'!$H$28*P3242</f>
        <v>0</v>
      </c>
      <c r="U3242" s="78">
        <f>2.82/365*O3242+'Breakdown Log'!$H$28*Q3242</f>
        <v>0</v>
      </c>
    </row>
    <row r="3243" spans="2:21" x14ac:dyDescent="0.4">
      <c r="B3243" s="30">
        <f t="shared" si="305"/>
        <v>3242</v>
      </c>
      <c r="C3243" s="2" t="s">
        <v>462</v>
      </c>
      <c r="D3243" s="2" t="s">
        <v>2142</v>
      </c>
      <c r="E3243" s="2">
        <v>1171</v>
      </c>
      <c r="F3243" s="2" t="s">
        <v>2223</v>
      </c>
      <c r="G3243" s="2">
        <v>3676</v>
      </c>
      <c r="H3243" s="2">
        <v>31</v>
      </c>
      <c r="I3243" s="2" t="s">
        <v>25</v>
      </c>
      <c r="J3243" s="31">
        <v>43890</v>
      </c>
      <c r="K3243" s="31">
        <v>44347</v>
      </c>
      <c r="L3243" s="31">
        <v>44926</v>
      </c>
      <c r="M3243" s="2">
        <f t="shared" si="300"/>
        <v>580</v>
      </c>
      <c r="N3243" s="2">
        <f>IFERROR(VLOOKUP($G3243,'Breakdown Log'!$B$3:$E$940,2,FALSE),0)</f>
        <v>0</v>
      </c>
      <c r="O3243" s="2">
        <f>IFERROR(VLOOKUP($G3243,'Breakdown Log'!$B$3:$E$940,3,FALSE),0)</f>
        <v>0</v>
      </c>
      <c r="P3243" s="2">
        <f t="shared" si="301"/>
        <v>215</v>
      </c>
      <c r="Q3243" s="2">
        <f t="shared" si="302"/>
        <v>365</v>
      </c>
      <c r="R3243" s="38">
        <f t="shared" si="303"/>
        <v>1.6610958904109587</v>
      </c>
      <c r="S3243" s="76">
        <f t="shared" si="304"/>
        <v>2.82</v>
      </c>
      <c r="T3243" s="38">
        <f>2.82/365*N3243+'Breakdown Log'!$H$28*P3243</f>
        <v>0</v>
      </c>
      <c r="U3243" s="78">
        <f>2.82/365*O3243+'Breakdown Log'!$H$28*Q3243</f>
        <v>0</v>
      </c>
    </row>
    <row r="3244" spans="2:21" x14ac:dyDescent="0.4">
      <c r="B3244" s="30">
        <f t="shared" si="305"/>
        <v>3243</v>
      </c>
      <c r="C3244" s="2" t="s">
        <v>518</v>
      </c>
      <c r="D3244" s="2" t="s">
        <v>2744</v>
      </c>
      <c r="E3244" s="2">
        <v>1197</v>
      </c>
      <c r="F3244" s="2" t="s">
        <v>2817</v>
      </c>
      <c r="G3244" s="2">
        <v>3677</v>
      </c>
      <c r="H3244" s="2">
        <v>2</v>
      </c>
      <c r="I3244" s="2" t="s">
        <v>2818</v>
      </c>
      <c r="J3244" s="31">
        <v>44084</v>
      </c>
      <c r="K3244" s="31">
        <v>44347</v>
      </c>
      <c r="L3244" s="31">
        <v>44926</v>
      </c>
      <c r="M3244" s="2">
        <f t="shared" si="300"/>
        <v>580</v>
      </c>
      <c r="N3244" s="2">
        <f>IFERROR(VLOOKUP($G3244,'Breakdown Log'!$B$3:$E$940,2,FALSE),0)</f>
        <v>0</v>
      </c>
      <c r="O3244" s="2">
        <f>IFERROR(VLOOKUP($G3244,'Breakdown Log'!$B$3:$E$940,3,FALSE),0)</f>
        <v>7</v>
      </c>
      <c r="P3244" s="2">
        <f t="shared" si="301"/>
        <v>215</v>
      </c>
      <c r="Q3244" s="2">
        <f t="shared" si="302"/>
        <v>358</v>
      </c>
      <c r="R3244" s="38">
        <f t="shared" si="303"/>
        <v>1.6610958904109587</v>
      </c>
      <c r="S3244" s="76">
        <f t="shared" si="304"/>
        <v>2.82</v>
      </c>
      <c r="T3244" s="38">
        <f>2.82/365*N3244+'Breakdown Log'!$H$28*P3244</f>
        <v>0</v>
      </c>
      <c r="U3244" s="78">
        <f>2.82/365*O3244+'Breakdown Log'!$H$28*Q3244</f>
        <v>5.4082191780821909E-2</v>
      </c>
    </row>
    <row r="3245" spans="2:21" x14ac:dyDescent="0.4">
      <c r="B3245" s="30">
        <f t="shared" si="305"/>
        <v>3244</v>
      </c>
      <c r="C3245" s="2" t="s">
        <v>518</v>
      </c>
      <c r="D3245" s="2" t="s">
        <v>2744</v>
      </c>
      <c r="E3245" s="2">
        <v>1197</v>
      </c>
      <c r="F3245" s="2" t="s">
        <v>2817</v>
      </c>
      <c r="G3245" s="2">
        <v>3678</v>
      </c>
      <c r="H3245" s="2">
        <v>3</v>
      </c>
      <c r="I3245" s="2" t="s">
        <v>2819</v>
      </c>
      <c r="J3245" s="31">
        <v>44084</v>
      </c>
      <c r="K3245" s="31">
        <v>44347</v>
      </c>
      <c r="L3245" s="31">
        <v>44926</v>
      </c>
      <c r="M3245" s="2">
        <f t="shared" si="300"/>
        <v>580</v>
      </c>
      <c r="N3245" s="2">
        <f>IFERROR(VLOOKUP($G3245,'Breakdown Log'!$B$3:$E$940,2,FALSE),0)</f>
        <v>0</v>
      </c>
      <c r="O3245" s="2">
        <f>IFERROR(VLOOKUP($G3245,'Breakdown Log'!$B$3:$E$940,3,FALSE),0)</f>
        <v>0</v>
      </c>
      <c r="P3245" s="2">
        <f t="shared" si="301"/>
        <v>215</v>
      </c>
      <c r="Q3245" s="2">
        <f t="shared" si="302"/>
        <v>365</v>
      </c>
      <c r="R3245" s="38">
        <f t="shared" si="303"/>
        <v>1.6610958904109587</v>
      </c>
      <c r="S3245" s="76">
        <f t="shared" si="304"/>
        <v>2.82</v>
      </c>
      <c r="T3245" s="38">
        <f>2.82/365*N3245+'Breakdown Log'!$H$28*P3245</f>
        <v>0</v>
      </c>
      <c r="U3245" s="78">
        <f>2.82/365*O3245+'Breakdown Log'!$H$28*Q3245</f>
        <v>0</v>
      </c>
    </row>
    <row r="3246" spans="2:21" x14ac:dyDescent="0.4">
      <c r="B3246" s="30">
        <f t="shared" si="305"/>
        <v>3245</v>
      </c>
      <c r="C3246" s="2" t="s">
        <v>518</v>
      </c>
      <c r="D3246" s="2" t="s">
        <v>2744</v>
      </c>
      <c r="E3246" s="2">
        <v>1197</v>
      </c>
      <c r="F3246" s="2" t="s">
        <v>2817</v>
      </c>
      <c r="G3246" s="2">
        <v>3679</v>
      </c>
      <c r="H3246" s="2">
        <v>4</v>
      </c>
      <c r="I3246" s="2" t="s">
        <v>2887</v>
      </c>
      <c r="J3246" s="31">
        <v>44233</v>
      </c>
      <c r="K3246" s="31">
        <v>44347</v>
      </c>
      <c r="L3246" s="31">
        <v>44926</v>
      </c>
      <c r="M3246" s="2">
        <f t="shared" si="300"/>
        <v>580</v>
      </c>
      <c r="N3246" s="2">
        <f>IFERROR(VLOOKUP($G3246,'Breakdown Log'!$B$3:$E$940,2,FALSE),0)</f>
        <v>0</v>
      </c>
      <c r="O3246" s="2">
        <f>IFERROR(VLOOKUP($G3246,'Breakdown Log'!$B$3:$E$940,3,FALSE),0)</f>
        <v>0</v>
      </c>
      <c r="P3246" s="2">
        <f t="shared" si="301"/>
        <v>215</v>
      </c>
      <c r="Q3246" s="2">
        <f t="shared" si="302"/>
        <v>365</v>
      </c>
      <c r="R3246" s="38">
        <f t="shared" si="303"/>
        <v>1.6610958904109587</v>
      </c>
      <c r="S3246" s="76">
        <f t="shared" si="304"/>
        <v>2.82</v>
      </c>
      <c r="T3246" s="38">
        <f>2.82/365*N3246+'Breakdown Log'!$H$28*P3246</f>
        <v>0</v>
      </c>
      <c r="U3246" s="78">
        <f>2.82/365*O3246+'Breakdown Log'!$H$28*Q3246</f>
        <v>0</v>
      </c>
    </row>
    <row r="3247" spans="2:21" x14ac:dyDescent="0.4">
      <c r="B3247" s="30">
        <f t="shared" si="305"/>
        <v>3246</v>
      </c>
      <c r="C3247" s="2" t="s">
        <v>518</v>
      </c>
      <c r="D3247" s="2" t="s">
        <v>2410</v>
      </c>
      <c r="E3247" s="2">
        <v>1180</v>
      </c>
      <c r="F3247" s="2" t="s">
        <v>2442</v>
      </c>
      <c r="G3247" s="2">
        <v>3680</v>
      </c>
      <c r="H3247" s="2">
        <v>28</v>
      </c>
      <c r="I3247" s="2" t="s">
        <v>2890</v>
      </c>
      <c r="J3247" s="31">
        <v>44235</v>
      </c>
      <c r="K3247" s="31">
        <v>44347</v>
      </c>
      <c r="L3247" s="31">
        <v>44926</v>
      </c>
      <c r="M3247" s="2">
        <f t="shared" si="300"/>
        <v>580</v>
      </c>
      <c r="N3247" s="2">
        <f>IFERROR(VLOOKUP($G3247,'Breakdown Log'!$B$3:$E$940,2,FALSE),0)</f>
        <v>0</v>
      </c>
      <c r="O3247" s="2">
        <f>IFERROR(VLOOKUP($G3247,'Breakdown Log'!$B$3:$E$940,3,FALSE),0)</f>
        <v>0</v>
      </c>
      <c r="P3247" s="2">
        <f t="shared" si="301"/>
        <v>215</v>
      </c>
      <c r="Q3247" s="2">
        <f t="shared" si="302"/>
        <v>365</v>
      </c>
      <c r="R3247" s="38">
        <f t="shared" si="303"/>
        <v>1.6610958904109587</v>
      </c>
      <c r="S3247" s="76">
        <f t="shared" si="304"/>
        <v>2.82</v>
      </c>
      <c r="T3247" s="38">
        <f>2.82/365*N3247+'Breakdown Log'!$H$28*P3247</f>
        <v>0</v>
      </c>
      <c r="U3247" s="78">
        <f>2.82/365*O3247+'Breakdown Log'!$H$28*Q3247</f>
        <v>0</v>
      </c>
    </row>
    <row r="3248" spans="2:21" x14ac:dyDescent="0.4">
      <c r="B3248" s="30">
        <f t="shared" si="305"/>
        <v>3247</v>
      </c>
      <c r="C3248" s="2" t="s">
        <v>518</v>
      </c>
      <c r="D3248" s="2" t="s">
        <v>2744</v>
      </c>
      <c r="E3248" s="2">
        <v>1193</v>
      </c>
      <c r="F3248" s="2" t="s">
        <v>2744</v>
      </c>
      <c r="G3248" s="2">
        <v>3681</v>
      </c>
      <c r="H3248" s="2">
        <v>16</v>
      </c>
      <c r="I3248" s="2" t="s">
        <v>2783</v>
      </c>
      <c r="J3248" s="31">
        <v>44130</v>
      </c>
      <c r="K3248" s="31">
        <v>44347</v>
      </c>
      <c r="L3248" s="31">
        <v>44926</v>
      </c>
      <c r="M3248" s="2">
        <f t="shared" si="300"/>
        <v>580</v>
      </c>
      <c r="N3248" s="2">
        <f>IFERROR(VLOOKUP($G3248,'Breakdown Log'!$B$3:$E$940,2,FALSE),0)</f>
        <v>0</v>
      </c>
      <c r="O3248" s="2">
        <f>IFERROR(VLOOKUP($G3248,'Breakdown Log'!$B$3:$E$940,3,FALSE),0)</f>
        <v>0</v>
      </c>
      <c r="P3248" s="2">
        <f t="shared" si="301"/>
        <v>215</v>
      </c>
      <c r="Q3248" s="2">
        <f t="shared" si="302"/>
        <v>365</v>
      </c>
      <c r="R3248" s="38">
        <f t="shared" si="303"/>
        <v>1.6610958904109587</v>
      </c>
      <c r="S3248" s="76">
        <f t="shared" si="304"/>
        <v>2.82</v>
      </c>
      <c r="T3248" s="38">
        <f>2.82/365*N3248+'Breakdown Log'!$H$28*P3248</f>
        <v>0</v>
      </c>
      <c r="U3248" s="78">
        <f>2.82/365*O3248+'Breakdown Log'!$H$28*Q3248</f>
        <v>0</v>
      </c>
    </row>
    <row r="3249" spans="2:21" x14ac:dyDescent="0.4">
      <c r="B3249" s="30">
        <f t="shared" si="305"/>
        <v>3248</v>
      </c>
      <c r="C3249" s="2" t="s">
        <v>2870</v>
      </c>
      <c r="D3249" s="2" t="s">
        <v>2871</v>
      </c>
      <c r="E3249" s="2">
        <v>1203</v>
      </c>
      <c r="F3249" s="2" t="s">
        <v>2872</v>
      </c>
      <c r="G3249" s="2">
        <v>3682</v>
      </c>
      <c r="H3249" s="2">
        <v>7</v>
      </c>
      <c r="I3249" s="2" t="s">
        <v>2351</v>
      </c>
      <c r="J3249" s="31">
        <v>44230</v>
      </c>
      <c r="K3249" s="31">
        <v>44347</v>
      </c>
      <c r="L3249" s="31">
        <v>44926</v>
      </c>
      <c r="M3249" s="2">
        <f t="shared" si="300"/>
        <v>580</v>
      </c>
      <c r="N3249" s="2">
        <f>IFERROR(VLOOKUP($G3249,'Breakdown Log'!$B$3:$E$940,2,FALSE),0)</f>
        <v>0</v>
      </c>
      <c r="O3249" s="2">
        <f>IFERROR(VLOOKUP($G3249,'Breakdown Log'!$B$3:$E$940,3,FALSE),0)</f>
        <v>0</v>
      </c>
      <c r="P3249" s="2">
        <f t="shared" si="301"/>
        <v>215</v>
      </c>
      <c r="Q3249" s="2">
        <f t="shared" si="302"/>
        <v>365</v>
      </c>
      <c r="R3249" s="38">
        <f t="shared" si="303"/>
        <v>1.6610958904109587</v>
      </c>
      <c r="S3249" s="76">
        <f t="shared" si="304"/>
        <v>2.82</v>
      </c>
      <c r="T3249" s="38">
        <f>2.82/365*N3249+'Breakdown Log'!$H$28*P3249</f>
        <v>0</v>
      </c>
      <c r="U3249" s="78">
        <f>2.82/365*O3249+'Breakdown Log'!$H$28*Q3249</f>
        <v>0</v>
      </c>
    </row>
    <row r="3250" spans="2:21" x14ac:dyDescent="0.4">
      <c r="B3250" s="30">
        <f t="shared" si="305"/>
        <v>3249</v>
      </c>
      <c r="C3250" s="2" t="s">
        <v>2870</v>
      </c>
      <c r="D3250" s="2" t="s">
        <v>2871</v>
      </c>
      <c r="E3250" s="2">
        <v>1203</v>
      </c>
      <c r="F3250" s="2" t="s">
        <v>2872</v>
      </c>
      <c r="G3250" s="2">
        <v>3683</v>
      </c>
      <c r="H3250" s="2">
        <v>8</v>
      </c>
      <c r="I3250" s="2" t="s">
        <v>841</v>
      </c>
      <c r="J3250" s="31">
        <v>44229</v>
      </c>
      <c r="K3250" s="31">
        <v>44347</v>
      </c>
      <c r="L3250" s="31">
        <v>44926</v>
      </c>
      <c r="M3250" s="2">
        <f t="shared" si="300"/>
        <v>580</v>
      </c>
      <c r="N3250" s="2">
        <f>IFERROR(VLOOKUP($G3250,'Breakdown Log'!$B$3:$E$940,2,FALSE),0)</f>
        <v>0</v>
      </c>
      <c r="O3250" s="2">
        <f>IFERROR(VLOOKUP($G3250,'Breakdown Log'!$B$3:$E$940,3,FALSE),0)</f>
        <v>0</v>
      </c>
      <c r="P3250" s="2">
        <f t="shared" si="301"/>
        <v>215</v>
      </c>
      <c r="Q3250" s="2">
        <f t="shared" si="302"/>
        <v>365</v>
      </c>
      <c r="R3250" s="38">
        <f t="shared" si="303"/>
        <v>1.6610958904109587</v>
      </c>
      <c r="S3250" s="76">
        <f t="shared" si="304"/>
        <v>2.82</v>
      </c>
      <c r="T3250" s="38">
        <f>2.82/365*N3250+'Breakdown Log'!$H$28*P3250</f>
        <v>0</v>
      </c>
      <c r="U3250" s="78">
        <f>2.82/365*O3250+'Breakdown Log'!$H$28*Q3250</f>
        <v>0</v>
      </c>
    </row>
    <row r="3251" spans="2:21" x14ac:dyDescent="0.4">
      <c r="B3251" s="30">
        <f t="shared" si="305"/>
        <v>3250</v>
      </c>
      <c r="C3251" s="2" t="s">
        <v>2870</v>
      </c>
      <c r="D3251" s="2" t="s">
        <v>2871</v>
      </c>
      <c r="E3251" s="2">
        <v>1203</v>
      </c>
      <c r="F3251" s="2" t="s">
        <v>2872</v>
      </c>
      <c r="G3251" s="2">
        <v>3684</v>
      </c>
      <c r="H3251" s="2">
        <v>9</v>
      </c>
      <c r="I3251" s="2" t="s">
        <v>2881</v>
      </c>
      <c r="J3251" s="31">
        <v>44232</v>
      </c>
      <c r="K3251" s="31">
        <v>44347</v>
      </c>
      <c r="L3251" s="31">
        <v>44926</v>
      </c>
      <c r="M3251" s="2">
        <f t="shared" si="300"/>
        <v>580</v>
      </c>
      <c r="N3251" s="2">
        <f>IFERROR(VLOOKUP($G3251,'Breakdown Log'!$B$3:$E$940,2,FALSE),0)</f>
        <v>0</v>
      </c>
      <c r="O3251" s="2">
        <f>IFERROR(VLOOKUP($G3251,'Breakdown Log'!$B$3:$E$940,3,FALSE),0)</f>
        <v>0</v>
      </c>
      <c r="P3251" s="2">
        <f t="shared" si="301"/>
        <v>215</v>
      </c>
      <c r="Q3251" s="2">
        <f t="shared" si="302"/>
        <v>365</v>
      </c>
      <c r="R3251" s="38">
        <f t="shared" si="303"/>
        <v>1.6610958904109587</v>
      </c>
      <c r="S3251" s="76">
        <f t="shared" si="304"/>
        <v>2.82</v>
      </c>
      <c r="T3251" s="38">
        <f>2.82/365*N3251+'Breakdown Log'!$H$28*P3251</f>
        <v>0</v>
      </c>
      <c r="U3251" s="78">
        <f>2.82/365*O3251+'Breakdown Log'!$H$28*Q3251</f>
        <v>0</v>
      </c>
    </row>
    <row r="3252" spans="2:21" x14ac:dyDescent="0.4">
      <c r="B3252" s="30">
        <f t="shared" si="305"/>
        <v>3251</v>
      </c>
      <c r="C3252" s="2" t="s">
        <v>2852</v>
      </c>
      <c r="D3252" s="2" t="s">
        <v>2853</v>
      </c>
      <c r="E3252" s="2">
        <v>1201</v>
      </c>
      <c r="F3252" s="2" t="s">
        <v>2853</v>
      </c>
      <c r="G3252" s="2">
        <v>3686</v>
      </c>
      <c r="H3252" s="2">
        <v>1</v>
      </c>
      <c r="I3252" s="2" t="s">
        <v>2917</v>
      </c>
      <c r="J3252" s="31">
        <v>44174</v>
      </c>
      <c r="K3252" s="31">
        <v>44347</v>
      </c>
      <c r="L3252" s="31">
        <v>44926</v>
      </c>
      <c r="M3252" s="2">
        <f t="shared" si="300"/>
        <v>580</v>
      </c>
      <c r="N3252" s="2">
        <f>IFERROR(VLOOKUP($G3252,'Breakdown Log'!$B$3:$E$940,2,FALSE),0)</f>
        <v>0</v>
      </c>
      <c r="O3252" s="2">
        <f>IFERROR(VLOOKUP($G3252,'Breakdown Log'!$B$3:$E$940,3,FALSE),0)</f>
        <v>0</v>
      </c>
      <c r="P3252" s="2">
        <f t="shared" si="301"/>
        <v>215</v>
      </c>
      <c r="Q3252" s="2">
        <f t="shared" si="302"/>
        <v>365</v>
      </c>
      <c r="R3252" s="38">
        <f t="shared" si="303"/>
        <v>1.6610958904109587</v>
      </c>
      <c r="S3252" s="76">
        <f t="shared" si="304"/>
        <v>2.82</v>
      </c>
      <c r="T3252" s="38">
        <f>2.82/365*N3252+'Breakdown Log'!$H$28*P3252</f>
        <v>0</v>
      </c>
      <c r="U3252" s="78">
        <f>2.82/365*O3252+'Breakdown Log'!$H$28*Q3252</f>
        <v>0</v>
      </c>
    </row>
    <row r="3253" spans="2:21" x14ac:dyDescent="0.4">
      <c r="B3253" s="30">
        <f t="shared" si="305"/>
        <v>3252</v>
      </c>
      <c r="C3253" s="2" t="s">
        <v>151</v>
      </c>
      <c r="D3253" s="2" t="s">
        <v>803</v>
      </c>
      <c r="E3253" s="2">
        <v>1072</v>
      </c>
      <c r="F3253" s="2" t="s">
        <v>803</v>
      </c>
      <c r="G3253" s="2">
        <v>3687</v>
      </c>
      <c r="H3253" s="2">
        <v>37</v>
      </c>
      <c r="I3253" s="2" t="s">
        <v>3013</v>
      </c>
      <c r="J3253" s="31">
        <v>44275</v>
      </c>
      <c r="K3253" s="31">
        <v>44347</v>
      </c>
      <c r="L3253" s="31">
        <v>44926</v>
      </c>
      <c r="M3253" s="2">
        <f t="shared" si="300"/>
        <v>580</v>
      </c>
      <c r="N3253" s="2">
        <f>IFERROR(VLOOKUP($G3253,'Breakdown Log'!$B$3:$E$940,2,FALSE),0)</f>
        <v>0</v>
      </c>
      <c r="O3253" s="2">
        <f>IFERROR(VLOOKUP($G3253,'Breakdown Log'!$B$3:$E$940,3,FALSE),0)</f>
        <v>0</v>
      </c>
      <c r="P3253" s="2">
        <f t="shared" si="301"/>
        <v>215</v>
      </c>
      <c r="Q3253" s="2">
        <f t="shared" si="302"/>
        <v>365</v>
      </c>
      <c r="R3253" s="38">
        <f t="shared" si="303"/>
        <v>1.6610958904109587</v>
      </c>
      <c r="S3253" s="76">
        <f t="shared" si="304"/>
        <v>2.82</v>
      </c>
      <c r="T3253" s="38">
        <f>2.82/365*N3253+'Breakdown Log'!$H$28*P3253</f>
        <v>0</v>
      </c>
      <c r="U3253" s="78">
        <f>2.82/365*O3253+'Breakdown Log'!$H$28*Q3253</f>
        <v>0</v>
      </c>
    </row>
    <row r="3254" spans="2:21" x14ac:dyDescent="0.4">
      <c r="B3254" s="30">
        <f t="shared" si="305"/>
        <v>3253</v>
      </c>
      <c r="C3254" s="2" t="s">
        <v>151</v>
      </c>
      <c r="D3254" s="2" t="s">
        <v>803</v>
      </c>
      <c r="E3254" s="2">
        <v>1072</v>
      </c>
      <c r="F3254" s="2" t="s">
        <v>803</v>
      </c>
      <c r="G3254" s="2">
        <v>3688</v>
      </c>
      <c r="H3254" s="2">
        <v>39</v>
      </c>
      <c r="I3254" s="2" t="s">
        <v>3014</v>
      </c>
      <c r="J3254" s="31">
        <v>44275</v>
      </c>
      <c r="K3254" s="31">
        <v>44347</v>
      </c>
      <c r="L3254" s="31">
        <v>44926</v>
      </c>
      <c r="M3254" s="2">
        <f t="shared" si="300"/>
        <v>580</v>
      </c>
      <c r="N3254" s="2">
        <f>IFERROR(VLOOKUP($G3254,'Breakdown Log'!$B$3:$E$940,2,FALSE),0)</f>
        <v>0</v>
      </c>
      <c r="O3254" s="2">
        <f>IFERROR(VLOOKUP($G3254,'Breakdown Log'!$B$3:$E$940,3,FALSE),0)</f>
        <v>0</v>
      </c>
      <c r="P3254" s="2">
        <f t="shared" si="301"/>
        <v>215</v>
      </c>
      <c r="Q3254" s="2">
        <f t="shared" si="302"/>
        <v>365</v>
      </c>
      <c r="R3254" s="38">
        <f t="shared" si="303"/>
        <v>1.6610958904109587</v>
      </c>
      <c r="S3254" s="76">
        <f t="shared" si="304"/>
        <v>2.82</v>
      </c>
      <c r="T3254" s="38">
        <f>2.82/365*N3254+'Breakdown Log'!$H$28*P3254</f>
        <v>0</v>
      </c>
      <c r="U3254" s="78">
        <f>2.82/365*O3254+'Breakdown Log'!$H$28*Q3254</f>
        <v>0</v>
      </c>
    </row>
    <row r="3255" spans="2:21" x14ac:dyDescent="0.4">
      <c r="B3255" s="30">
        <f t="shared" si="305"/>
        <v>3254</v>
      </c>
      <c r="C3255" s="2" t="s">
        <v>518</v>
      </c>
      <c r="D3255" s="2" t="s">
        <v>2744</v>
      </c>
      <c r="E3255" s="2">
        <v>1200</v>
      </c>
      <c r="F3255" s="2" t="s">
        <v>2745</v>
      </c>
      <c r="G3255" s="2">
        <v>3689</v>
      </c>
      <c r="H3255" s="2">
        <v>2</v>
      </c>
      <c r="I3255" s="2" t="s">
        <v>2867</v>
      </c>
      <c r="J3255" s="31">
        <v>44228</v>
      </c>
      <c r="K3255" s="31">
        <v>44347</v>
      </c>
      <c r="L3255" s="31">
        <v>44926</v>
      </c>
      <c r="M3255" s="2">
        <f t="shared" si="300"/>
        <v>580</v>
      </c>
      <c r="N3255" s="2">
        <f>IFERROR(VLOOKUP($G3255,'Breakdown Log'!$B$3:$E$940,2,FALSE),0)</f>
        <v>0</v>
      </c>
      <c r="O3255" s="2">
        <f>IFERROR(VLOOKUP($G3255,'Breakdown Log'!$B$3:$E$940,3,FALSE),0)</f>
        <v>0</v>
      </c>
      <c r="P3255" s="2">
        <f t="shared" si="301"/>
        <v>215</v>
      </c>
      <c r="Q3255" s="2">
        <f t="shared" si="302"/>
        <v>365</v>
      </c>
      <c r="R3255" s="38">
        <f t="shared" si="303"/>
        <v>1.6610958904109587</v>
      </c>
      <c r="S3255" s="76">
        <f t="shared" si="304"/>
        <v>2.82</v>
      </c>
      <c r="T3255" s="38">
        <f>2.82/365*N3255+'Breakdown Log'!$H$28*P3255</f>
        <v>0</v>
      </c>
      <c r="U3255" s="78">
        <f>2.82/365*O3255+'Breakdown Log'!$H$28*Q3255</f>
        <v>0</v>
      </c>
    </row>
    <row r="3256" spans="2:21" x14ac:dyDescent="0.4">
      <c r="B3256" s="30">
        <f t="shared" si="305"/>
        <v>3255</v>
      </c>
      <c r="C3256" s="2" t="s">
        <v>518</v>
      </c>
      <c r="D3256" s="2" t="s">
        <v>2744</v>
      </c>
      <c r="E3256" s="2">
        <v>1200</v>
      </c>
      <c r="F3256" s="2" t="s">
        <v>2745</v>
      </c>
      <c r="G3256" s="2">
        <v>3690</v>
      </c>
      <c r="H3256" s="2">
        <v>3</v>
      </c>
      <c r="I3256" s="2" t="s">
        <v>2784</v>
      </c>
      <c r="J3256" s="31">
        <v>44072</v>
      </c>
      <c r="K3256" s="31">
        <v>44347</v>
      </c>
      <c r="L3256" s="31">
        <v>44926</v>
      </c>
      <c r="M3256" s="2">
        <f t="shared" si="300"/>
        <v>580</v>
      </c>
      <c r="N3256" s="2">
        <f>IFERROR(VLOOKUP($G3256,'Breakdown Log'!$B$3:$E$940,2,FALSE),0)</f>
        <v>0</v>
      </c>
      <c r="O3256" s="2">
        <f>IFERROR(VLOOKUP($G3256,'Breakdown Log'!$B$3:$E$940,3,FALSE),0)</f>
        <v>0</v>
      </c>
      <c r="P3256" s="2">
        <f t="shared" si="301"/>
        <v>215</v>
      </c>
      <c r="Q3256" s="2">
        <f t="shared" si="302"/>
        <v>365</v>
      </c>
      <c r="R3256" s="38">
        <f t="shared" si="303"/>
        <v>1.6610958904109587</v>
      </c>
      <c r="S3256" s="76">
        <f t="shared" si="304"/>
        <v>2.82</v>
      </c>
      <c r="T3256" s="38">
        <f>2.82/365*N3256+'Breakdown Log'!$H$28*P3256</f>
        <v>0</v>
      </c>
      <c r="U3256" s="78">
        <f>2.82/365*O3256+'Breakdown Log'!$H$28*Q3256</f>
        <v>0</v>
      </c>
    </row>
    <row r="3257" spans="2:21" x14ac:dyDescent="0.4">
      <c r="B3257" s="30">
        <f t="shared" si="305"/>
        <v>3256</v>
      </c>
      <c r="C3257" s="2" t="s">
        <v>518</v>
      </c>
      <c r="D3257" s="2" t="s">
        <v>2744</v>
      </c>
      <c r="E3257" s="2">
        <v>1200</v>
      </c>
      <c r="F3257" s="2" t="s">
        <v>2745</v>
      </c>
      <c r="G3257" s="2">
        <v>3691</v>
      </c>
      <c r="H3257" s="2">
        <v>4</v>
      </c>
      <c r="I3257" s="2" t="s">
        <v>2785</v>
      </c>
      <c r="J3257" s="31">
        <v>44167</v>
      </c>
      <c r="K3257" s="31">
        <v>44347</v>
      </c>
      <c r="L3257" s="31">
        <v>44926</v>
      </c>
      <c r="M3257" s="2">
        <f t="shared" si="300"/>
        <v>580</v>
      </c>
      <c r="N3257" s="2">
        <f>IFERROR(VLOOKUP($G3257,'Breakdown Log'!$B$3:$E$940,2,FALSE),0)</f>
        <v>104</v>
      </c>
      <c r="O3257" s="2">
        <f>IFERROR(VLOOKUP($G3257,'Breakdown Log'!$B$3:$E$940,3,FALSE),0)</f>
        <v>0</v>
      </c>
      <c r="P3257" s="2">
        <f t="shared" si="301"/>
        <v>111</v>
      </c>
      <c r="Q3257" s="2">
        <f t="shared" si="302"/>
        <v>365</v>
      </c>
      <c r="R3257" s="38">
        <f t="shared" si="303"/>
        <v>1.6610958904109587</v>
      </c>
      <c r="S3257" s="76">
        <f t="shared" si="304"/>
        <v>2.82</v>
      </c>
      <c r="T3257" s="38">
        <f>2.82/365*N3257+'Breakdown Log'!$H$28*P3257</f>
        <v>0.80350684931506844</v>
      </c>
      <c r="U3257" s="78">
        <f>2.82/365*O3257+'Breakdown Log'!$H$28*Q3257</f>
        <v>0</v>
      </c>
    </row>
    <row r="3258" spans="2:21" x14ac:dyDescent="0.4">
      <c r="B3258" s="30">
        <f t="shared" si="305"/>
        <v>3257</v>
      </c>
      <c r="C3258" s="2" t="s">
        <v>518</v>
      </c>
      <c r="D3258" s="2" t="s">
        <v>2744</v>
      </c>
      <c r="E3258" s="2">
        <v>1200</v>
      </c>
      <c r="F3258" s="2" t="s">
        <v>2745</v>
      </c>
      <c r="G3258" s="2">
        <v>3692</v>
      </c>
      <c r="H3258" s="2">
        <v>5</v>
      </c>
      <c r="I3258" s="2" t="s">
        <v>2746</v>
      </c>
      <c r="J3258" s="31">
        <v>44200</v>
      </c>
      <c r="K3258" s="31">
        <v>44347</v>
      </c>
      <c r="L3258" s="31">
        <v>44926</v>
      </c>
      <c r="M3258" s="2">
        <f t="shared" si="300"/>
        <v>580</v>
      </c>
      <c r="N3258" s="2">
        <f>IFERROR(VLOOKUP($G3258,'Breakdown Log'!$B$3:$E$940,2,FALSE),0)</f>
        <v>0</v>
      </c>
      <c r="O3258" s="2">
        <f>IFERROR(VLOOKUP($G3258,'Breakdown Log'!$B$3:$E$940,3,FALSE),0)</f>
        <v>0</v>
      </c>
      <c r="P3258" s="2">
        <f t="shared" si="301"/>
        <v>215</v>
      </c>
      <c r="Q3258" s="2">
        <f t="shared" si="302"/>
        <v>365</v>
      </c>
      <c r="R3258" s="38">
        <f t="shared" si="303"/>
        <v>1.6610958904109587</v>
      </c>
      <c r="S3258" s="76">
        <f t="shared" si="304"/>
        <v>2.82</v>
      </c>
      <c r="T3258" s="38">
        <f>2.82/365*N3258+'Breakdown Log'!$H$28*P3258</f>
        <v>0</v>
      </c>
      <c r="U3258" s="78">
        <f>2.82/365*O3258+'Breakdown Log'!$H$28*Q3258</f>
        <v>0</v>
      </c>
    </row>
    <row r="3259" spans="2:21" x14ac:dyDescent="0.4">
      <c r="B3259" s="30">
        <f t="shared" si="305"/>
        <v>3258</v>
      </c>
      <c r="C3259" s="2" t="s">
        <v>518</v>
      </c>
      <c r="D3259" s="2" t="s">
        <v>2744</v>
      </c>
      <c r="E3259" s="2">
        <v>1200</v>
      </c>
      <c r="F3259" s="2" t="s">
        <v>2745</v>
      </c>
      <c r="G3259" s="2">
        <v>3693</v>
      </c>
      <c r="H3259" s="2">
        <v>6</v>
      </c>
      <c r="I3259" s="2" t="s">
        <v>1820</v>
      </c>
      <c r="J3259" s="31">
        <v>44228</v>
      </c>
      <c r="K3259" s="31">
        <v>44347</v>
      </c>
      <c r="L3259" s="31">
        <v>44926</v>
      </c>
      <c r="M3259" s="2">
        <f t="shared" si="300"/>
        <v>580</v>
      </c>
      <c r="N3259" s="2">
        <f>IFERROR(VLOOKUP($G3259,'Breakdown Log'!$B$3:$E$940,2,FALSE),0)</f>
        <v>0</v>
      </c>
      <c r="O3259" s="2">
        <f>IFERROR(VLOOKUP($G3259,'Breakdown Log'!$B$3:$E$940,3,FALSE),0)</f>
        <v>0</v>
      </c>
      <c r="P3259" s="2">
        <f t="shared" si="301"/>
        <v>215</v>
      </c>
      <c r="Q3259" s="2">
        <f t="shared" si="302"/>
        <v>365</v>
      </c>
      <c r="R3259" s="38">
        <f t="shared" si="303"/>
        <v>1.6610958904109587</v>
      </c>
      <c r="S3259" s="76">
        <f t="shared" si="304"/>
        <v>2.82</v>
      </c>
      <c r="T3259" s="38">
        <f>2.82/365*N3259+'Breakdown Log'!$H$28*P3259</f>
        <v>0</v>
      </c>
      <c r="U3259" s="78">
        <f>2.82/365*O3259+'Breakdown Log'!$H$28*Q3259</f>
        <v>0</v>
      </c>
    </row>
    <row r="3260" spans="2:21" x14ac:dyDescent="0.4">
      <c r="B3260" s="30">
        <f t="shared" si="305"/>
        <v>3259</v>
      </c>
      <c r="C3260" s="2" t="s">
        <v>518</v>
      </c>
      <c r="D3260" s="2" t="s">
        <v>2744</v>
      </c>
      <c r="E3260" s="2">
        <v>1200</v>
      </c>
      <c r="F3260" s="2" t="s">
        <v>2745</v>
      </c>
      <c r="G3260" s="2">
        <v>3694</v>
      </c>
      <c r="H3260" s="2">
        <v>7</v>
      </c>
      <c r="I3260" s="2" t="s">
        <v>2752</v>
      </c>
      <c r="J3260" s="31">
        <v>44204</v>
      </c>
      <c r="K3260" s="31">
        <v>44347</v>
      </c>
      <c r="L3260" s="31">
        <v>44926</v>
      </c>
      <c r="M3260" s="2">
        <f t="shared" si="300"/>
        <v>580</v>
      </c>
      <c r="N3260" s="2">
        <f>IFERROR(VLOOKUP($G3260,'Breakdown Log'!$B$3:$E$940,2,FALSE),0)</f>
        <v>0</v>
      </c>
      <c r="O3260" s="2">
        <f>IFERROR(VLOOKUP($G3260,'Breakdown Log'!$B$3:$E$940,3,FALSE),0)</f>
        <v>0</v>
      </c>
      <c r="P3260" s="2">
        <f t="shared" si="301"/>
        <v>215</v>
      </c>
      <c r="Q3260" s="2">
        <f t="shared" si="302"/>
        <v>365</v>
      </c>
      <c r="R3260" s="38">
        <f t="shared" si="303"/>
        <v>1.6610958904109587</v>
      </c>
      <c r="S3260" s="76">
        <f t="shared" si="304"/>
        <v>2.82</v>
      </c>
      <c r="T3260" s="38">
        <f>2.82/365*N3260+'Breakdown Log'!$H$28*P3260</f>
        <v>0</v>
      </c>
      <c r="U3260" s="78">
        <f>2.82/365*O3260+'Breakdown Log'!$H$28*Q3260</f>
        <v>0</v>
      </c>
    </row>
    <row r="3261" spans="2:21" x14ac:dyDescent="0.4">
      <c r="B3261" s="30">
        <f t="shared" si="305"/>
        <v>3260</v>
      </c>
      <c r="C3261" s="2" t="s">
        <v>518</v>
      </c>
      <c r="D3261" s="2" t="s">
        <v>2744</v>
      </c>
      <c r="E3261" s="2">
        <v>1200</v>
      </c>
      <c r="F3261" s="2" t="s">
        <v>2745</v>
      </c>
      <c r="G3261" s="2">
        <v>3695</v>
      </c>
      <c r="H3261" s="2">
        <v>8</v>
      </c>
      <c r="I3261" s="2" t="s">
        <v>2868</v>
      </c>
      <c r="J3261" s="31">
        <v>44228</v>
      </c>
      <c r="K3261" s="31">
        <v>44347</v>
      </c>
      <c r="L3261" s="31">
        <v>44926</v>
      </c>
      <c r="M3261" s="2">
        <f t="shared" si="300"/>
        <v>580</v>
      </c>
      <c r="N3261" s="2">
        <f>IFERROR(VLOOKUP($G3261,'Breakdown Log'!$B$3:$E$940,2,FALSE),0)</f>
        <v>0</v>
      </c>
      <c r="O3261" s="2">
        <f>IFERROR(VLOOKUP($G3261,'Breakdown Log'!$B$3:$E$940,3,FALSE),0)</f>
        <v>0</v>
      </c>
      <c r="P3261" s="2">
        <f t="shared" si="301"/>
        <v>215</v>
      </c>
      <c r="Q3261" s="2">
        <f t="shared" si="302"/>
        <v>365</v>
      </c>
      <c r="R3261" s="38">
        <f t="shared" si="303"/>
        <v>1.6610958904109587</v>
      </c>
      <c r="S3261" s="76">
        <f t="shared" si="304"/>
        <v>2.82</v>
      </c>
      <c r="T3261" s="38">
        <f>2.82/365*N3261+'Breakdown Log'!$H$28*P3261</f>
        <v>0</v>
      </c>
      <c r="U3261" s="78">
        <f>2.82/365*O3261+'Breakdown Log'!$H$28*Q3261</f>
        <v>0</v>
      </c>
    </row>
    <row r="3262" spans="2:21" x14ac:dyDescent="0.4">
      <c r="B3262" s="30">
        <f t="shared" si="305"/>
        <v>3261</v>
      </c>
      <c r="C3262" s="2" t="s">
        <v>518</v>
      </c>
      <c r="D3262" s="2" t="s">
        <v>2744</v>
      </c>
      <c r="E3262" s="2">
        <v>1200</v>
      </c>
      <c r="F3262" s="2" t="s">
        <v>2745</v>
      </c>
      <c r="G3262" s="2">
        <v>3696</v>
      </c>
      <c r="H3262" s="2">
        <v>9</v>
      </c>
      <c r="I3262" s="2" t="s">
        <v>431</v>
      </c>
      <c r="J3262" s="31">
        <v>44203</v>
      </c>
      <c r="K3262" s="31">
        <v>44347</v>
      </c>
      <c r="L3262" s="31">
        <v>44926</v>
      </c>
      <c r="M3262" s="2">
        <f t="shared" si="300"/>
        <v>580</v>
      </c>
      <c r="N3262" s="2">
        <f>IFERROR(VLOOKUP($G3262,'Breakdown Log'!$B$3:$E$940,2,FALSE),0)</f>
        <v>0</v>
      </c>
      <c r="O3262" s="2">
        <f>IFERROR(VLOOKUP($G3262,'Breakdown Log'!$B$3:$E$940,3,FALSE),0)</f>
        <v>0</v>
      </c>
      <c r="P3262" s="2">
        <f t="shared" si="301"/>
        <v>215</v>
      </c>
      <c r="Q3262" s="2">
        <f t="shared" si="302"/>
        <v>365</v>
      </c>
      <c r="R3262" s="38">
        <f t="shared" si="303"/>
        <v>1.6610958904109587</v>
      </c>
      <c r="S3262" s="76">
        <f t="shared" si="304"/>
        <v>2.82</v>
      </c>
      <c r="T3262" s="38">
        <f>2.82/365*N3262+'Breakdown Log'!$H$28*P3262</f>
        <v>0</v>
      </c>
      <c r="U3262" s="78">
        <f>2.82/365*O3262+'Breakdown Log'!$H$28*Q3262</f>
        <v>0</v>
      </c>
    </row>
    <row r="3263" spans="2:21" x14ac:dyDescent="0.4">
      <c r="B3263" s="30">
        <f t="shared" si="305"/>
        <v>3262</v>
      </c>
      <c r="C3263" s="2" t="s">
        <v>518</v>
      </c>
      <c r="D3263" s="2" t="s">
        <v>2744</v>
      </c>
      <c r="E3263" s="2">
        <v>1200</v>
      </c>
      <c r="F3263" s="2" t="s">
        <v>2745</v>
      </c>
      <c r="G3263" s="2">
        <v>3697</v>
      </c>
      <c r="H3263" s="2">
        <v>10</v>
      </c>
      <c r="I3263" s="2" t="s">
        <v>2760</v>
      </c>
      <c r="J3263" s="31">
        <v>44206</v>
      </c>
      <c r="K3263" s="31">
        <v>44347</v>
      </c>
      <c r="L3263" s="31">
        <v>44926</v>
      </c>
      <c r="M3263" s="2">
        <f t="shared" si="300"/>
        <v>580</v>
      </c>
      <c r="N3263" s="2">
        <f>IFERROR(VLOOKUP($G3263,'Breakdown Log'!$B$3:$E$940,2,FALSE),0)</f>
        <v>0</v>
      </c>
      <c r="O3263" s="2">
        <f>IFERROR(VLOOKUP($G3263,'Breakdown Log'!$B$3:$E$940,3,FALSE),0)</f>
        <v>0</v>
      </c>
      <c r="P3263" s="2">
        <f t="shared" si="301"/>
        <v>215</v>
      </c>
      <c r="Q3263" s="2">
        <f t="shared" si="302"/>
        <v>365</v>
      </c>
      <c r="R3263" s="38">
        <f t="shared" si="303"/>
        <v>1.6610958904109587</v>
      </c>
      <c r="S3263" s="76">
        <f t="shared" si="304"/>
        <v>2.82</v>
      </c>
      <c r="T3263" s="38">
        <f>2.82/365*N3263+'Breakdown Log'!$H$28*P3263</f>
        <v>0</v>
      </c>
      <c r="U3263" s="78">
        <f>2.82/365*O3263+'Breakdown Log'!$H$28*Q3263</f>
        <v>0</v>
      </c>
    </row>
    <row r="3264" spans="2:21" x14ac:dyDescent="0.4">
      <c r="B3264" s="30">
        <f t="shared" si="305"/>
        <v>3263</v>
      </c>
      <c r="C3264" s="2" t="s">
        <v>518</v>
      </c>
      <c r="D3264" s="2" t="s">
        <v>2744</v>
      </c>
      <c r="E3264" s="2">
        <v>1200</v>
      </c>
      <c r="F3264" s="2" t="s">
        <v>2745</v>
      </c>
      <c r="G3264" s="2">
        <v>3698</v>
      </c>
      <c r="H3264" s="2">
        <v>11</v>
      </c>
      <c r="I3264" s="2" t="s">
        <v>1154</v>
      </c>
      <c r="J3264" s="31">
        <v>44206</v>
      </c>
      <c r="K3264" s="31">
        <v>44347</v>
      </c>
      <c r="L3264" s="31">
        <v>44926</v>
      </c>
      <c r="M3264" s="2">
        <f t="shared" si="300"/>
        <v>580</v>
      </c>
      <c r="N3264" s="2">
        <f>IFERROR(VLOOKUP($G3264,'Breakdown Log'!$B$3:$E$940,2,FALSE),0)</f>
        <v>0</v>
      </c>
      <c r="O3264" s="2">
        <f>IFERROR(VLOOKUP($G3264,'Breakdown Log'!$B$3:$E$940,3,FALSE),0)</f>
        <v>0</v>
      </c>
      <c r="P3264" s="2">
        <f t="shared" si="301"/>
        <v>215</v>
      </c>
      <c r="Q3264" s="2">
        <f t="shared" si="302"/>
        <v>365</v>
      </c>
      <c r="R3264" s="38">
        <f t="shared" si="303"/>
        <v>1.6610958904109587</v>
      </c>
      <c r="S3264" s="76">
        <f t="shared" si="304"/>
        <v>2.82</v>
      </c>
      <c r="T3264" s="38">
        <f>2.82/365*N3264+'Breakdown Log'!$H$28*P3264</f>
        <v>0</v>
      </c>
      <c r="U3264" s="78">
        <f>2.82/365*O3264+'Breakdown Log'!$H$28*Q3264</f>
        <v>0</v>
      </c>
    </row>
    <row r="3265" spans="2:21" x14ac:dyDescent="0.4">
      <c r="B3265" s="30">
        <f t="shared" si="305"/>
        <v>3264</v>
      </c>
      <c r="C3265" s="2" t="s">
        <v>518</v>
      </c>
      <c r="D3265" s="2" t="s">
        <v>2744</v>
      </c>
      <c r="E3265" s="2">
        <v>1200</v>
      </c>
      <c r="F3265" s="2" t="s">
        <v>2745</v>
      </c>
      <c r="G3265" s="2">
        <v>3699</v>
      </c>
      <c r="H3265" s="2">
        <v>12</v>
      </c>
      <c r="I3265" s="2" t="s">
        <v>2869</v>
      </c>
      <c r="J3265" s="31">
        <v>44228</v>
      </c>
      <c r="K3265" s="31">
        <v>44347</v>
      </c>
      <c r="L3265" s="31">
        <v>44926</v>
      </c>
      <c r="M3265" s="2">
        <f t="shared" si="300"/>
        <v>580</v>
      </c>
      <c r="N3265" s="2">
        <f>IFERROR(VLOOKUP($G3265,'Breakdown Log'!$B$3:$E$940,2,FALSE),0)</f>
        <v>0</v>
      </c>
      <c r="O3265" s="2">
        <f>IFERROR(VLOOKUP($G3265,'Breakdown Log'!$B$3:$E$940,3,FALSE),0)</f>
        <v>0</v>
      </c>
      <c r="P3265" s="2">
        <f t="shared" si="301"/>
        <v>215</v>
      </c>
      <c r="Q3265" s="2">
        <f t="shared" si="302"/>
        <v>365</v>
      </c>
      <c r="R3265" s="38">
        <f t="shared" si="303"/>
        <v>1.6610958904109587</v>
      </c>
      <c r="S3265" s="76">
        <f t="shared" si="304"/>
        <v>2.82</v>
      </c>
      <c r="T3265" s="38">
        <f>2.82/365*N3265+'Breakdown Log'!$H$28*P3265</f>
        <v>0</v>
      </c>
      <c r="U3265" s="78">
        <f>2.82/365*O3265+'Breakdown Log'!$H$28*Q3265</f>
        <v>0</v>
      </c>
    </row>
    <row r="3266" spans="2:21" x14ac:dyDescent="0.4">
      <c r="B3266" s="30">
        <f t="shared" si="305"/>
        <v>3265</v>
      </c>
      <c r="C3266" s="2" t="s">
        <v>518</v>
      </c>
      <c r="D3266" s="2" t="s">
        <v>2744</v>
      </c>
      <c r="E3266" s="2">
        <v>1200</v>
      </c>
      <c r="F3266" s="2" t="s">
        <v>2745</v>
      </c>
      <c r="G3266" s="2">
        <v>3700</v>
      </c>
      <c r="H3266" s="2">
        <v>13</v>
      </c>
      <c r="I3266" s="2" t="s">
        <v>367</v>
      </c>
      <c r="J3266" s="31">
        <v>44228</v>
      </c>
      <c r="K3266" s="31">
        <v>44347</v>
      </c>
      <c r="L3266" s="31">
        <v>44926</v>
      </c>
      <c r="M3266" s="2">
        <f t="shared" ref="M3266:M3329" si="306">IFERROR(L3266-K3266+1,0)</f>
        <v>580</v>
      </c>
      <c r="N3266" s="2">
        <f>IFERROR(VLOOKUP($G3266,'Breakdown Log'!$B$3:$E$940,2,FALSE),0)</f>
        <v>0</v>
      </c>
      <c r="O3266" s="2">
        <f>IFERROR(VLOOKUP($G3266,'Breakdown Log'!$B$3:$E$940,3,FALSE),0)</f>
        <v>0</v>
      </c>
      <c r="P3266" s="2">
        <f t="shared" si="301"/>
        <v>215</v>
      </c>
      <c r="Q3266" s="2">
        <f t="shared" si="302"/>
        <v>365</v>
      </c>
      <c r="R3266" s="38">
        <f t="shared" si="303"/>
        <v>1.6610958904109587</v>
      </c>
      <c r="S3266" s="76">
        <f t="shared" si="304"/>
        <v>2.82</v>
      </c>
      <c r="T3266" s="38">
        <f>2.82/365*N3266+'Breakdown Log'!$H$28*P3266</f>
        <v>0</v>
      </c>
      <c r="U3266" s="78">
        <f>2.82/365*O3266+'Breakdown Log'!$H$28*Q3266</f>
        <v>0</v>
      </c>
    </row>
    <row r="3267" spans="2:21" x14ac:dyDescent="0.4">
      <c r="B3267" s="30">
        <f t="shared" si="305"/>
        <v>3266</v>
      </c>
      <c r="C3267" s="2" t="s">
        <v>518</v>
      </c>
      <c r="D3267" s="2" t="s">
        <v>2744</v>
      </c>
      <c r="E3267" s="2">
        <v>1200</v>
      </c>
      <c r="F3267" s="2" t="s">
        <v>2745</v>
      </c>
      <c r="G3267" s="2">
        <v>3701</v>
      </c>
      <c r="H3267" s="2">
        <v>14</v>
      </c>
      <c r="I3267" s="2" t="s">
        <v>431</v>
      </c>
      <c r="J3267" s="31">
        <v>44228</v>
      </c>
      <c r="K3267" s="31">
        <v>44347</v>
      </c>
      <c r="L3267" s="31">
        <v>44926</v>
      </c>
      <c r="M3267" s="2">
        <f t="shared" si="306"/>
        <v>580</v>
      </c>
      <c r="N3267" s="2">
        <f>IFERROR(VLOOKUP($G3267,'Breakdown Log'!$B$3:$E$940,2,FALSE),0)</f>
        <v>0</v>
      </c>
      <c r="O3267" s="2">
        <f>IFERROR(VLOOKUP($G3267,'Breakdown Log'!$B$3:$E$940,3,FALSE),0)</f>
        <v>0</v>
      </c>
      <c r="P3267" s="2">
        <f t="shared" ref="P3267:P3330" si="307">DATE(2021,12,31)-DATE(2021,5,31)+1-N3267</f>
        <v>215</v>
      </c>
      <c r="Q3267" s="2">
        <f t="shared" ref="Q3267:Q3330" si="308">365-O3267</f>
        <v>365</v>
      </c>
      <c r="R3267" s="38">
        <f t="shared" ref="R3267:R3330" si="309">2.82/365*215</f>
        <v>1.6610958904109587</v>
      </c>
      <c r="S3267" s="76">
        <f t="shared" ref="S3267:S3330" si="310">2.82/365*365</f>
        <v>2.82</v>
      </c>
      <c r="T3267" s="38">
        <f>2.82/365*N3267+'Breakdown Log'!$H$28*P3267</f>
        <v>0</v>
      </c>
      <c r="U3267" s="78">
        <f>2.82/365*O3267+'Breakdown Log'!$H$28*Q3267</f>
        <v>0</v>
      </c>
    </row>
    <row r="3268" spans="2:21" x14ac:dyDescent="0.4">
      <c r="B3268" s="30">
        <f t="shared" ref="B3268:B3331" si="311">B3267+1</f>
        <v>3267</v>
      </c>
      <c r="C3268" s="2" t="s">
        <v>2870</v>
      </c>
      <c r="D3268" s="2" t="s">
        <v>2871</v>
      </c>
      <c r="E3268" s="2">
        <v>1203</v>
      </c>
      <c r="F3268" s="2" t="s">
        <v>2872</v>
      </c>
      <c r="G3268" s="2">
        <v>3702</v>
      </c>
      <c r="H3268" s="2">
        <v>1</v>
      </c>
      <c r="I3268" s="2" t="s">
        <v>2882</v>
      </c>
      <c r="J3268" s="31">
        <v>44232</v>
      </c>
      <c r="K3268" s="31">
        <v>44347</v>
      </c>
      <c r="L3268" s="31">
        <v>44926</v>
      </c>
      <c r="M3268" s="2">
        <f t="shared" si="306"/>
        <v>580</v>
      </c>
      <c r="N3268" s="2">
        <f>IFERROR(VLOOKUP($G3268,'Breakdown Log'!$B$3:$E$940,2,FALSE),0)</f>
        <v>0</v>
      </c>
      <c r="O3268" s="2">
        <f>IFERROR(VLOOKUP($G3268,'Breakdown Log'!$B$3:$E$940,3,FALSE),0)</f>
        <v>0</v>
      </c>
      <c r="P3268" s="2">
        <f t="shared" si="307"/>
        <v>215</v>
      </c>
      <c r="Q3268" s="2">
        <f t="shared" si="308"/>
        <v>365</v>
      </c>
      <c r="R3268" s="38">
        <f t="shared" si="309"/>
        <v>1.6610958904109587</v>
      </c>
      <c r="S3268" s="76">
        <f t="shared" si="310"/>
        <v>2.82</v>
      </c>
      <c r="T3268" s="38">
        <f>2.82/365*N3268+'Breakdown Log'!$H$28*P3268</f>
        <v>0</v>
      </c>
      <c r="U3268" s="78">
        <f>2.82/365*O3268+'Breakdown Log'!$H$28*Q3268</f>
        <v>0</v>
      </c>
    </row>
    <row r="3269" spans="2:21" x14ac:dyDescent="0.4">
      <c r="B3269" s="30">
        <f t="shared" si="311"/>
        <v>3268</v>
      </c>
      <c r="C3269" s="2" t="s">
        <v>2870</v>
      </c>
      <c r="D3269" s="2" t="s">
        <v>2871</v>
      </c>
      <c r="E3269" s="2">
        <v>1203</v>
      </c>
      <c r="F3269" s="2" t="s">
        <v>2872</v>
      </c>
      <c r="G3269" s="2">
        <v>3703</v>
      </c>
      <c r="H3269" s="2">
        <v>2</v>
      </c>
      <c r="I3269" s="2" t="s">
        <v>2883</v>
      </c>
      <c r="J3269" s="31">
        <v>44232</v>
      </c>
      <c r="K3269" s="31">
        <v>44347</v>
      </c>
      <c r="L3269" s="31">
        <v>44926</v>
      </c>
      <c r="M3269" s="2">
        <f t="shared" si="306"/>
        <v>580</v>
      </c>
      <c r="N3269" s="2">
        <f>IFERROR(VLOOKUP($G3269,'Breakdown Log'!$B$3:$E$940,2,FALSE),0)</f>
        <v>0</v>
      </c>
      <c r="O3269" s="2">
        <f>IFERROR(VLOOKUP($G3269,'Breakdown Log'!$B$3:$E$940,3,FALSE),0)</f>
        <v>0</v>
      </c>
      <c r="P3269" s="2">
        <f t="shared" si="307"/>
        <v>215</v>
      </c>
      <c r="Q3269" s="2">
        <f t="shared" si="308"/>
        <v>365</v>
      </c>
      <c r="R3269" s="38">
        <f t="shared" si="309"/>
        <v>1.6610958904109587</v>
      </c>
      <c r="S3269" s="76">
        <f t="shared" si="310"/>
        <v>2.82</v>
      </c>
      <c r="T3269" s="38">
        <f>2.82/365*N3269+'Breakdown Log'!$H$28*P3269</f>
        <v>0</v>
      </c>
      <c r="U3269" s="78">
        <f>2.82/365*O3269+'Breakdown Log'!$H$28*Q3269</f>
        <v>0</v>
      </c>
    </row>
    <row r="3270" spans="2:21" x14ac:dyDescent="0.4">
      <c r="B3270" s="30">
        <f t="shared" si="311"/>
        <v>3269</v>
      </c>
      <c r="C3270" s="2" t="s">
        <v>2870</v>
      </c>
      <c r="D3270" s="2" t="s">
        <v>2871</v>
      </c>
      <c r="E3270" s="2">
        <v>1203</v>
      </c>
      <c r="F3270" s="2" t="s">
        <v>2872</v>
      </c>
      <c r="G3270" s="2">
        <v>3704</v>
      </c>
      <c r="H3270" s="2">
        <v>3</v>
      </c>
      <c r="I3270" s="2" t="s">
        <v>2884</v>
      </c>
      <c r="J3270" s="31">
        <v>44232</v>
      </c>
      <c r="K3270" s="31">
        <v>44347</v>
      </c>
      <c r="L3270" s="31">
        <v>44926</v>
      </c>
      <c r="M3270" s="2">
        <f t="shared" si="306"/>
        <v>580</v>
      </c>
      <c r="N3270" s="2">
        <f>IFERROR(VLOOKUP($G3270,'Breakdown Log'!$B$3:$E$940,2,FALSE),0)</f>
        <v>0</v>
      </c>
      <c r="O3270" s="2">
        <f>IFERROR(VLOOKUP($G3270,'Breakdown Log'!$B$3:$E$940,3,FALSE),0)</f>
        <v>0</v>
      </c>
      <c r="P3270" s="2">
        <f t="shared" si="307"/>
        <v>215</v>
      </c>
      <c r="Q3270" s="2">
        <f t="shared" si="308"/>
        <v>365</v>
      </c>
      <c r="R3270" s="38">
        <f t="shared" si="309"/>
        <v>1.6610958904109587</v>
      </c>
      <c r="S3270" s="76">
        <f t="shared" si="310"/>
        <v>2.82</v>
      </c>
      <c r="T3270" s="38">
        <f>2.82/365*N3270+'Breakdown Log'!$H$28*P3270</f>
        <v>0</v>
      </c>
      <c r="U3270" s="78">
        <f>2.82/365*O3270+'Breakdown Log'!$H$28*Q3270</f>
        <v>0</v>
      </c>
    </row>
    <row r="3271" spans="2:21" x14ac:dyDescent="0.4">
      <c r="B3271" s="30">
        <f t="shared" si="311"/>
        <v>3270</v>
      </c>
      <c r="C3271" s="2" t="s">
        <v>2870</v>
      </c>
      <c r="D3271" s="2" t="s">
        <v>2871</v>
      </c>
      <c r="E3271" s="2">
        <v>1203</v>
      </c>
      <c r="F3271" s="2" t="s">
        <v>2872</v>
      </c>
      <c r="G3271" s="2">
        <v>3705</v>
      </c>
      <c r="H3271" s="2">
        <v>4</v>
      </c>
      <c r="I3271" s="2" t="s">
        <v>2877</v>
      </c>
      <c r="J3271" s="31">
        <v>44231</v>
      </c>
      <c r="K3271" s="31">
        <v>44347</v>
      </c>
      <c r="L3271" s="31">
        <v>44926</v>
      </c>
      <c r="M3271" s="2">
        <f t="shared" si="306"/>
        <v>580</v>
      </c>
      <c r="N3271" s="2">
        <f>IFERROR(VLOOKUP($G3271,'Breakdown Log'!$B$3:$E$940,2,FALSE),0)</f>
        <v>0</v>
      </c>
      <c r="O3271" s="2">
        <f>IFERROR(VLOOKUP($G3271,'Breakdown Log'!$B$3:$E$940,3,FALSE),0)</f>
        <v>0</v>
      </c>
      <c r="P3271" s="2">
        <f t="shared" si="307"/>
        <v>215</v>
      </c>
      <c r="Q3271" s="2">
        <f t="shared" si="308"/>
        <v>365</v>
      </c>
      <c r="R3271" s="38">
        <f t="shared" si="309"/>
        <v>1.6610958904109587</v>
      </c>
      <c r="S3271" s="76">
        <f t="shared" si="310"/>
        <v>2.82</v>
      </c>
      <c r="T3271" s="38">
        <f>2.82/365*N3271+'Breakdown Log'!$H$28*P3271</f>
        <v>0</v>
      </c>
      <c r="U3271" s="78">
        <f>2.82/365*O3271+'Breakdown Log'!$H$28*Q3271</f>
        <v>0</v>
      </c>
    </row>
    <row r="3272" spans="2:21" x14ac:dyDescent="0.4">
      <c r="B3272" s="30">
        <f t="shared" si="311"/>
        <v>3271</v>
      </c>
      <c r="C3272" s="2" t="s">
        <v>2870</v>
      </c>
      <c r="D3272" s="2" t="s">
        <v>2871</v>
      </c>
      <c r="E3272" s="2">
        <v>1203</v>
      </c>
      <c r="F3272" s="2" t="s">
        <v>2872</v>
      </c>
      <c r="G3272" s="2">
        <v>3706</v>
      </c>
      <c r="H3272" s="2">
        <v>5</v>
      </c>
      <c r="I3272" s="2" t="s">
        <v>2873</v>
      </c>
      <c r="J3272" s="31">
        <v>44228</v>
      </c>
      <c r="K3272" s="31">
        <v>44347</v>
      </c>
      <c r="L3272" s="31">
        <v>44926</v>
      </c>
      <c r="M3272" s="2">
        <f t="shared" si="306"/>
        <v>580</v>
      </c>
      <c r="N3272" s="2">
        <f>IFERROR(VLOOKUP($G3272,'Breakdown Log'!$B$3:$E$940,2,FALSE),0)</f>
        <v>0</v>
      </c>
      <c r="O3272" s="2">
        <f>IFERROR(VLOOKUP($G3272,'Breakdown Log'!$B$3:$E$940,3,FALSE),0)</f>
        <v>0</v>
      </c>
      <c r="P3272" s="2">
        <f t="shared" si="307"/>
        <v>215</v>
      </c>
      <c r="Q3272" s="2">
        <f t="shared" si="308"/>
        <v>365</v>
      </c>
      <c r="R3272" s="38">
        <f t="shared" si="309"/>
        <v>1.6610958904109587</v>
      </c>
      <c r="S3272" s="76">
        <f t="shared" si="310"/>
        <v>2.82</v>
      </c>
      <c r="T3272" s="38">
        <f>2.82/365*N3272+'Breakdown Log'!$H$28*P3272</f>
        <v>0</v>
      </c>
      <c r="U3272" s="78">
        <f>2.82/365*O3272+'Breakdown Log'!$H$28*Q3272</f>
        <v>0</v>
      </c>
    </row>
    <row r="3273" spans="2:21" x14ac:dyDescent="0.4">
      <c r="B3273" s="30">
        <f t="shared" si="311"/>
        <v>3272</v>
      </c>
      <c r="C3273" s="2" t="s">
        <v>2870</v>
      </c>
      <c r="D3273" s="2" t="s">
        <v>2871</v>
      </c>
      <c r="E3273" s="2">
        <v>1203</v>
      </c>
      <c r="F3273" s="2" t="s">
        <v>2872</v>
      </c>
      <c r="G3273" s="2">
        <v>3707</v>
      </c>
      <c r="H3273" s="2">
        <v>6</v>
      </c>
      <c r="I3273" s="2" t="s">
        <v>431</v>
      </c>
      <c r="J3273" s="31">
        <v>44232</v>
      </c>
      <c r="K3273" s="31">
        <v>44347</v>
      </c>
      <c r="L3273" s="31">
        <v>44926</v>
      </c>
      <c r="M3273" s="2">
        <f t="shared" si="306"/>
        <v>580</v>
      </c>
      <c r="N3273" s="2">
        <f>IFERROR(VLOOKUP($G3273,'Breakdown Log'!$B$3:$E$940,2,FALSE),0)</f>
        <v>0</v>
      </c>
      <c r="O3273" s="2">
        <f>IFERROR(VLOOKUP($G3273,'Breakdown Log'!$B$3:$E$940,3,FALSE),0)</f>
        <v>0</v>
      </c>
      <c r="P3273" s="2">
        <f t="shared" si="307"/>
        <v>215</v>
      </c>
      <c r="Q3273" s="2">
        <f t="shared" si="308"/>
        <v>365</v>
      </c>
      <c r="R3273" s="38">
        <f t="shared" si="309"/>
        <v>1.6610958904109587</v>
      </c>
      <c r="S3273" s="76">
        <f t="shared" si="310"/>
        <v>2.82</v>
      </c>
      <c r="T3273" s="38">
        <f>2.82/365*N3273+'Breakdown Log'!$H$28*P3273</f>
        <v>0</v>
      </c>
      <c r="U3273" s="78">
        <f>2.82/365*O3273+'Breakdown Log'!$H$28*Q3273</f>
        <v>0</v>
      </c>
    </row>
    <row r="3274" spans="2:21" x14ac:dyDescent="0.4">
      <c r="B3274" s="30">
        <f t="shared" si="311"/>
        <v>3273</v>
      </c>
      <c r="C3274" s="2" t="s">
        <v>3</v>
      </c>
      <c r="D3274" s="2" t="s">
        <v>180</v>
      </c>
      <c r="E3274" s="2">
        <v>526</v>
      </c>
      <c r="F3274" s="2" t="s">
        <v>181</v>
      </c>
      <c r="G3274" s="2">
        <v>3710</v>
      </c>
      <c r="H3274" s="2">
        <v>3</v>
      </c>
      <c r="I3274" s="2" t="s">
        <v>2805</v>
      </c>
      <c r="J3274" s="31">
        <v>44215</v>
      </c>
      <c r="K3274" s="31">
        <v>44347</v>
      </c>
      <c r="L3274" s="31">
        <v>44926</v>
      </c>
      <c r="M3274" s="2">
        <f t="shared" si="306"/>
        <v>580</v>
      </c>
      <c r="N3274" s="2">
        <f>IFERROR(VLOOKUP($G3274,'Breakdown Log'!$B$3:$E$940,2,FALSE),0)</f>
        <v>0</v>
      </c>
      <c r="O3274" s="2">
        <f>IFERROR(VLOOKUP($G3274,'Breakdown Log'!$B$3:$E$940,3,FALSE),0)</f>
        <v>0</v>
      </c>
      <c r="P3274" s="2">
        <f t="shared" si="307"/>
        <v>215</v>
      </c>
      <c r="Q3274" s="2">
        <f t="shared" si="308"/>
        <v>365</v>
      </c>
      <c r="R3274" s="38">
        <f t="shared" si="309"/>
        <v>1.6610958904109587</v>
      </c>
      <c r="S3274" s="76">
        <f t="shared" si="310"/>
        <v>2.82</v>
      </c>
      <c r="T3274" s="38">
        <f>2.82/365*N3274+'Breakdown Log'!$H$28*P3274</f>
        <v>0</v>
      </c>
      <c r="U3274" s="78">
        <f>2.82/365*O3274+'Breakdown Log'!$H$28*Q3274</f>
        <v>0</v>
      </c>
    </row>
    <row r="3275" spans="2:21" x14ac:dyDescent="0.4">
      <c r="B3275" s="30">
        <f t="shared" si="311"/>
        <v>3274</v>
      </c>
      <c r="C3275" s="2" t="s">
        <v>3</v>
      </c>
      <c r="D3275" s="2" t="s">
        <v>180</v>
      </c>
      <c r="E3275" s="2">
        <v>526</v>
      </c>
      <c r="F3275" s="2" t="s">
        <v>181</v>
      </c>
      <c r="G3275" s="2">
        <v>3711</v>
      </c>
      <c r="H3275" s="2">
        <v>43</v>
      </c>
      <c r="I3275" s="2" t="s">
        <v>2806</v>
      </c>
      <c r="J3275" s="31">
        <v>44215</v>
      </c>
      <c r="K3275" s="31">
        <v>44347</v>
      </c>
      <c r="L3275" s="31">
        <v>44926</v>
      </c>
      <c r="M3275" s="2">
        <f t="shared" si="306"/>
        <v>580</v>
      </c>
      <c r="N3275" s="2">
        <f>IFERROR(VLOOKUP($G3275,'Breakdown Log'!$B$3:$E$940,2,FALSE),0)</f>
        <v>0</v>
      </c>
      <c r="O3275" s="2">
        <f>IFERROR(VLOOKUP($G3275,'Breakdown Log'!$B$3:$E$940,3,FALSE),0)</f>
        <v>0</v>
      </c>
      <c r="P3275" s="2">
        <f t="shared" si="307"/>
        <v>215</v>
      </c>
      <c r="Q3275" s="2">
        <f t="shared" si="308"/>
        <v>365</v>
      </c>
      <c r="R3275" s="38">
        <f t="shared" si="309"/>
        <v>1.6610958904109587</v>
      </c>
      <c r="S3275" s="76">
        <f t="shared" si="310"/>
        <v>2.82</v>
      </c>
      <c r="T3275" s="38">
        <f>2.82/365*N3275+'Breakdown Log'!$H$28*P3275</f>
        <v>0</v>
      </c>
      <c r="U3275" s="78">
        <f>2.82/365*O3275+'Breakdown Log'!$H$28*Q3275</f>
        <v>0</v>
      </c>
    </row>
    <row r="3276" spans="2:21" x14ac:dyDescent="0.4">
      <c r="B3276" s="30">
        <f t="shared" si="311"/>
        <v>3275</v>
      </c>
      <c r="C3276" s="2" t="s">
        <v>3</v>
      </c>
      <c r="D3276" s="2" t="s">
        <v>180</v>
      </c>
      <c r="E3276" s="2">
        <v>526</v>
      </c>
      <c r="F3276" s="2" t="s">
        <v>181</v>
      </c>
      <c r="G3276" s="2">
        <v>3712</v>
      </c>
      <c r="H3276" s="2">
        <v>47</v>
      </c>
      <c r="I3276" s="2" t="s">
        <v>2807</v>
      </c>
      <c r="J3276" s="31">
        <v>44215</v>
      </c>
      <c r="K3276" s="31">
        <v>44347</v>
      </c>
      <c r="L3276" s="31">
        <v>44926</v>
      </c>
      <c r="M3276" s="2">
        <f t="shared" si="306"/>
        <v>580</v>
      </c>
      <c r="N3276" s="2">
        <f>IFERROR(VLOOKUP($G3276,'Breakdown Log'!$B$3:$E$940,2,FALSE),0)</f>
        <v>0</v>
      </c>
      <c r="O3276" s="2">
        <f>IFERROR(VLOOKUP($G3276,'Breakdown Log'!$B$3:$E$940,3,FALSE),0)</f>
        <v>0</v>
      </c>
      <c r="P3276" s="2">
        <f t="shared" si="307"/>
        <v>215</v>
      </c>
      <c r="Q3276" s="2">
        <f t="shared" si="308"/>
        <v>365</v>
      </c>
      <c r="R3276" s="38">
        <f t="shared" si="309"/>
        <v>1.6610958904109587</v>
      </c>
      <c r="S3276" s="76">
        <f t="shared" si="310"/>
        <v>2.82</v>
      </c>
      <c r="T3276" s="38">
        <f>2.82/365*N3276+'Breakdown Log'!$H$28*P3276</f>
        <v>0</v>
      </c>
      <c r="U3276" s="78">
        <f>2.82/365*O3276+'Breakdown Log'!$H$28*Q3276</f>
        <v>0</v>
      </c>
    </row>
    <row r="3277" spans="2:21" x14ac:dyDescent="0.4">
      <c r="B3277" s="30">
        <f t="shared" si="311"/>
        <v>3276</v>
      </c>
      <c r="C3277" s="2" t="s">
        <v>3</v>
      </c>
      <c r="D3277" s="2" t="s">
        <v>180</v>
      </c>
      <c r="E3277" s="2">
        <v>526</v>
      </c>
      <c r="F3277" s="2" t="s">
        <v>181</v>
      </c>
      <c r="G3277" s="2">
        <v>3713</v>
      </c>
      <c r="H3277" s="2">
        <v>51</v>
      </c>
      <c r="I3277" s="2" t="s">
        <v>1586</v>
      </c>
      <c r="J3277" s="31">
        <v>44215</v>
      </c>
      <c r="K3277" s="31">
        <v>44347</v>
      </c>
      <c r="L3277" s="31">
        <v>44926</v>
      </c>
      <c r="M3277" s="2">
        <f t="shared" si="306"/>
        <v>580</v>
      </c>
      <c r="N3277" s="2">
        <f>IFERROR(VLOOKUP($G3277,'Breakdown Log'!$B$3:$E$940,2,FALSE),0)</f>
        <v>0</v>
      </c>
      <c r="O3277" s="2">
        <f>IFERROR(VLOOKUP($G3277,'Breakdown Log'!$B$3:$E$940,3,FALSE),0)</f>
        <v>0</v>
      </c>
      <c r="P3277" s="2">
        <f t="shared" si="307"/>
        <v>215</v>
      </c>
      <c r="Q3277" s="2">
        <f t="shared" si="308"/>
        <v>365</v>
      </c>
      <c r="R3277" s="38">
        <f t="shared" si="309"/>
        <v>1.6610958904109587</v>
      </c>
      <c r="S3277" s="76">
        <f t="shared" si="310"/>
        <v>2.82</v>
      </c>
      <c r="T3277" s="38">
        <f>2.82/365*N3277+'Breakdown Log'!$H$28*P3277</f>
        <v>0</v>
      </c>
      <c r="U3277" s="78">
        <f>2.82/365*O3277+'Breakdown Log'!$H$28*Q3277</f>
        <v>0</v>
      </c>
    </row>
    <row r="3278" spans="2:21" x14ac:dyDescent="0.4">
      <c r="B3278" s="30">
        <f t="shared" si="311"/>
        <v>3277</v>
      </c>
      <c r="C3278" s="2" t="s">
        <v>3</v>
      </c>
      <c r="D3278" s="2" t="s">
        <v>180</v>
      </c>
      <c r="E3278" s="2">
        <v>526</v>
      </c>
      <c r="F3278" s="2" t="s">
        <v>181</v>
      </c>
      <c r="G3278" s="2">
        <v>3714</v>
      </c>
      <c r="H3278" s="2">
        <v>59</v>
      </c>
      <c r="I3278" s="2" t="s">
        <v>2808</v>
      </c>
      <c r="J3278" s="31">
        <v>44215</v>
      </c>
      <c r="K3278" s="31">
        <v>44347</v>
      </c>
      <c r="L3278" s="31">
        <v>44926</v>
      </c>
      <c r="M3278" s="2">
        <f t="shared" si="306"/>
        <v>580</v>
      </c>
      <c r="N3278" s="2">
        <f>IFERROR(VLOOKUP($G3278,'Breakdown Log'!$B$3:$E$940,2,FALSE),0)</f>
        <v>0</v>
      </c>
      <c r="O3278" s="2">
        <f>IFERROR(VLOOKUP($G3278,'Breakdown Log'!$B$3:$E$940,3,FALSE),0)</f>
        <v>0</v>
      </c>
      <c r="P3278" s="2">
        <f t="shared" si="307"/>
        <v>215</v>
      </c>
      <c r="Q3278" s="2">
        <f t="shared" si="308"/>
        <v>365</v>
      </c>
      <c r="R3278" s="38">
        <f t="shared" si="309"/>
        <v>1.6610958904109587</v>
      </c>
      <c r="S3278" s="76">
        <f t="shared" si="310"/>
        <v>2.82</v>
      </c>
      <c r="T3278" s="38">
        <f>2.82/365*N3278+'Breakdown Log'!$H$28*P3278</f>
        <v>0</v>
      </c>
      <c r="U3278" s="78">
        <f>2.82/365*O3278+'Breakdown Log'!$H$28*Q3278</f>
        <v>0</v>
      </c>
    </row>
    <row r="3279" spans="2:21" x14ac:dyDescent="0.4">
      <c r="B3279" s="30">
        <f t="shared" si="311"/>
        <v>3278</v>
      </c>
      <c r="C3279" s="2" t="s">
        <v>3</v>
      </c>
      <c r="D3279" s="2" t="s">
        <v>839</v>
      </c>
      <c r="E3279" s="2">
        <v>140</v>
      </c>
      <c r="F3279" s="2" t="s">
        <v>839</v>
      </c>
      <c r="G3279" s="2">
        <v>3715</v>
      </c>
      <c r="H3279" s="2">
        <v>5</v>
      </c>
      <c r="I3279" s="2" t="s">
        <v>2820</v>
      </c>
      <c r="J3279" s="31">
        <v>44219</v>
      </c>
      <c r="K3279" s="31">
        <v>44347</v>
      </c>
      <c r="L3279" s="31">
        <v>44926</v>
      </c>
      <c r="M3279" s="2">
        <f t="shared" si="306"/>
        <v>580</v>
      </c>
      <c r="N3279" s="2">
        <f>IFERROR(VLOOKUP($G3279,'Breakdown Log'!$B$3:$E$940,2,FALSE),0)</f>
        <v>0</v>
      </c>
      <c r="O3279" s="2">
        <f>IFERROR(VLOOKUP($G3279,'Breakdown Log'!$B$3:$E$940,3,FALSE),0)</f>
        <v>0</v>
      </c>
      <c r="P3279" s="2">
        <f t="shared" si="307"/>
        <v>215</v>
      </c>
      <c r="Q3279" s="2">
        <f t="shared" si="308"/>
        <v>365</v>
      </c>
      <c r="R3279" s="38">
        <f t="shared" si="309"/>
        <v>1.6610958904109587</v>
      </c>
      <c r="S3279" s="76">
        <f t="shared" si="310"/>
        <v>2.82</v>
      </c>
      <c r="T3279" s="38">
        <f>2.82/365*N3279+'Breakdown Log'!$H$28*P3279</f>
        <v>0</v>
      </c>
      <c r="U3279" s="78">
        <f>2.82/365*O3279+'Breakdown Log'!$H$28*Q3279</f>
        <v>0</v>
      </c>
    </row>
    <row r="3280" spans="2:21" x14ac:dyDescent="0.4">
      <c r="B3280" s="30">
        <f t="shared" si="311"/>
        <v>3279</v>
      </c>
      <c r="C3280" s="2" t="s">
        <v>3</v>
      </c>
      <c r="D3280" s="2" t="s">
        <v>839</v>
      </c>
      <c r="E3280" s="2">
        <v>140</v>
      </c>
      <c r="F3280" s="2" t="s">
        <v>839</v>
      </c>
      <c r="G3280" s="2">
        <v>3716</v>
      </c>
      <c r="H3280" s="2">
        <v>31</v>
      </c>
      <c r="I3280" s="2" t="s">
        <v>2821</v>
      </c>
      <c r="J3280" s="31">
        <v>44219</v>
      </c>
      <c r="K3280" s="31">
        <v>44347</v>
      </c>
      <c r="L3280" s="31">
        <v>44926</v>
      </c>
      <c r="M3280" s="2">
        <f t="shared" si="306"/>
        <v>580</v>
      </c>
      <c r="N3280" s="2">
        <f>IFERROR(VLOOKUP($G3280,'Breakdown Log'!$B$3:$E$940,2,FALSE),0)</f>
        <v>0</v>
      </c>
      <c r="O3280" s="2">
        <f>IFERROR(VLOOKUP($G3280,'Breakdown Log'!$B$3:$E$940,3,FALSE),0)</f>
        <v>0</v>
      </c>
      <c r="P3280" s="2">
        <f t="shared" si="307"/>
        <v>215</v>
      </c>
      <c r="Q3280" s="2">
        <f t="shared" si="308"/>
        <v>365</v>
      </c>
      <c r="R3280" s="38">
        <f t="shared" si="309"/>
        <v>1.6610958904109587</v>
      </c>
      <c r="S3280" s="76">
        <f t="shared" si="310"/>
        <v>2.82</v>
      </c>
      <c r="T3280" s="38">
        <f>2.82/365*N3280+'Breakdown Log'!$H$28*P3280</f>
        <v>0</v>
      </c>
      <c r="U3280" s="78">
        <f>2.82/365*O3280+'Breakdown Log'!$H$28*Q3280</f>
        <v>0</v>
      </c>
    </row>
    <row r="3281" spans="2:21" x14ac:dyDescent="0.4">
      <c r="B3281" s="30">
        <f t="shared" si="311"/>
        <v>3280</v>
      </c>
      <c r="C3281" s="2" t="s">
        <v>3</v>
      </c>
      <c r="D3281" s="2" t="s">
        <v>839</v>
      </c>
      <c r="E3281" s="2">
        <v>140</v>
      </c>
      <c r="F3281" s="2" t="s">
        <v>839</v>
      </c>
      <c r="G3281" s="2">
        <v>3717</v>
      </c>
      <c r="H3281" s="2">
        <v>51</v>
      </c>
      <c r="I3281" s="2" t="s">
        <v>2822</v>
      </c>
      <c r="J3281" s="31">
        <v>44219</v>
      </c>
      <c r="K3281" s="31">
        <v>44347</v>
      </c>
      <c r="L3281" s="31">
        <v>44926</v>
      </c>
      <c r="M3281" s="2">
        <f t="shared" si="306"/>
        <v>580</v>
      </c>
      <c r="N3281" s="2">
        <f>IFERROR(VLOOKUP($G3281,'Breakdown Log'!$B$3:$E$940,2,FALSE),0)</f>
        <v>0</v>
      </c>
      <c r="O3281" s="2">
        <f>IFERROR(VLOOKUP($G3281,'Breakdown Log'!$B$3:$E$940,3,FALSE),0)</f>
        <v>0</v>
      </c>
      <c r="P3281" s="2">
        <f t="shared" si="307"/>
        <v>215</v>
      </c>
      <c r="Q3281" s="2">
        <f t="shared" si="308"/>
        <v>365</v>
      </c>
      <c r="R3281" s="38">
        <f t="shared" si="309"/>
        <v>1.6610958904109587</v>
      </c>
      <c r="S3281" s="76">
        <f t="shared" si="310"/>
        <v>2.82</v>
      </c>
      <c r="T3281" s="38">
        <f>2.82/365*N3281+'Breakdown Log'!$H$28*P3281</f>
        <v>0</v>
      </c>
      <c r="U3281" s="78">
        <f>2.82/365*O3281+'Breakdown Log'!$H$28*Q3281</f>
        <v>0</v>
      </c>
    </row>
    <row r="3282" spans="2:21" x14ac:dyDescent="0.4">
      <c r="B3282" s="30">
        <f t="shared" si="311"/>
        <v>3281</v>
      </c>
      <c r="C3282" s="2" t="s">
        <v>3</v>
      </c>
      <c r="D3282" s="2" t="s">
        <v>839</v>
      </c>
      <c r="E3282" s="2">
        <v>140</v>
      </c>
      <c r="F3282" s="2" t="s">
        <v>839</v>
      </c>
      <c r="G3282" s="2">
        <v>3718</v>
      </c>
      <c r="H3282" s="2">
        <v>59</v>
      </c>
      <c r="I3282" s="2" t="s">
        <v>2823</v>
      </c>
      <c r="J3282" s="31">
        <v>44219</v>
      </c>
      <c r="K3282" s="31">
        <v>44347</v>
      </c>
      <c r="L3282" s="31">
        <v>44926</v>
      </c>
      <c r="M3282" s="2">
        <f t="shared" si="306"/>
        <v>580</v>
      </c>
      <c r="N3282" s="2">
        <f>IFERROR(VLOOKUP($G3282,'Breakdown Log'!$B$3:$E$940,2,FALSE),0)</f>
        <v>0</v>
      </c>
      <c r="O3282" s="2">
        <f>IFERROR(VLOOKUP($G3282,'Breakdown Log'!$B$3:$E$940,3,FALSE),0)</f>
        <v>0</v>
      </c>
      <c r="P3282" s="2">
        <f t="shared" si="307"/>
        <v>215</v>
      </c>
      <c r="Q3282" s="2">
        <f t="shared" si="308"/>
        <v>365</v>
      </c>
      <c r="R3282" s="38">
        <f t="shared" si="309"/>
        <v>1.6610958904109587</v>
      </c>
      <c r="S3282" s="76">
        <f t="shared" si="310"/>
        <v>2.82</v>
      </c>
      <c r="T3282" s="38">
        <f>2.82/365*N3282+'Breakdown Log'!$H$28*P3282</f>
        <v>0</v>
      </c>
      <c r="U3282" s="78">
        <f>2.82/365*O3282+'Breakdown Log'!$H$28*Q3282</f>
        <v>0</v>
      </c>
    </row>
    <row r="3283" spans="2:21" x14ac:dyDescent="0.4">
      <c r="B3283" s="30">
        <f t="shared" si="311"/>
        <v>3282</v>
      </c>
      <c r="C3283" s="2" t="s">
        <v>3</v>
      </c>
      <c r="D3283" s="2" t="s">
        <v>839</v>
      </c>
      <c r="E3283" s="2">
        <v>140</v>
      </c>
      <c r="F3283" s="2" t="s">
        <v>839</v>
      </c>
      <c r="G3283" s="2">
        <v>3719</v>
      </c>
      <c r="H3283" s="2">
        <v>61</v>
      </c>
      <c r="I3283" s="2" t="s">
        <v>2824</v>
      </c>
      <c r="J3283" s="31">
        <v>44219</v>
      </c>
      <c r="K3283" s="31">
        <v>44347</v>
      </c>
      <c r="L3283" s="31">
        <v>44926</v>
      </c>
      <c r="M3283" s="2">
        <f t="shared" si="306"/>
        <v>580</v>
      </c>
      <c r="N3283" s="2">
        <f>IFERROR(VLOOKUP($G3283,'Breakdown Log'!$B$3:$E$940,2,FALSE),0)</f>
        <v>0</v>
      </c>
      <c r="O3283" s="2">
        <f>IFERROR(VLOOKUP($G3283,'Breakdown Log'!$B$3:$E$940,3,FALSE),0)</f>
        <v>0</v>
      </c>
      <c r="P3283" s="2">
        <f t="shared" si="307"/>
        <v>215</v>
      </c>
      <c r="Q3283" s="2">
        <f t="shared" si="308"/>
        <v>365</v>
      </c>
      <c r="R3283" s="38">
        <f t="shared" si="309"/>
        <v>1.6610958904109587</v>
      </c>
      <c r="S3283" s="76">
        <f t="shared" si="310"/>
        <v>2.82</v>
      </c>
      <c r="T3283" s="38">
        <f>2.82/365*N3283+'Breakdown Log'!$H$28*P3283</f>
        <v>0</v>
      </c>
      <c r="U3283" s="78">
        <f>2.82/365*O3283+'Breakdown Log'!$H$28*Q3283</f>
        <v>0</v>
      </c>
    </row>
    <row r="3284" spans="2:21" x14ac:dyDescent="0.4">
      <c r="B3284" s="30">
        <f t="shared" si="311"/>
        <v>3283</v>
      </c>
      <c r="C3284" s="2" t="s">
        <v>3</v>
      </c>
      <c r="D3284" s="2" t="s">
        <v>1663</v>
      </c>
      <c r="E3284" s="2">
        <v>908</v>
      </c>
      <c r="F3284" s="2" t="s">
        <v>1664</v>
      </c>
      <c r="G3284" s="2">
        <v>3720</v>
      </c>
      <c r="H3284" s="2">
        <v>1</v>
      </c>
      <c r="I3284" s="2" t="s">
        <v>2956</v>
      </c>
      <c r="J3284" s="31">
        <v>44259</v>
      </c>
      <c r="K3284" s="31">
        <v>44347</v>
      </c>
      <c r="L3284" s="31">
        <v>44926</v>
      </c>
      <c r="M3284" s="2">
        <f t="shared" si="306"/>
        <v>580</v>
      </c>
      <c r="N3284" s="2">
        <f>IFERROR(VLOOKUP($G3284,'Breakdown Log'!$B$3:$E$940,2,FALSE),0)</f>
        <v>0</v>
      </c>
      <c r="O3284" s="2">
        <f>IFERROR(VLOOKUP($G3284,'Breakdown Log'!$B$3:$E$940,3,FALSE),0)</f>
        <v>0</v>
      </c>
      <c r="P3284" s="2">
        <f t="shared" si="307"/>
        <v>215</v>
      </c>
      <c r="Q3284" s="2">
        <f t="shared" si="308"/>
        <v>365</v>
      </c>
      <c r="R3284" s="38">
        <f t="shared" si="309"/>
        <v>1.6610958904109587</v>
      </c>
      <c r="S3284" s="76">
        <f t="shared" si="310"/>
        <v>2.82</v>
      </c>
      <c r="T3284" s="38">
        <f>2.82/365*N3284+'Breakdown Log'!$H$28*P3284</f>
        <v>0</v>
      </c>
      <c r="U3284" s="78">
        <f>2.82/365*O3284+'Breakdown Log'!$H$28*Q3284</f>
        <v>0</v>
      </c>
    </row>
    <row r="3285" spans="2:21" x14ac:dyDescent="0.4">
      <c r="B3285" s="30">
        <f t="shared" si="311"/>
        <v>3284</v>
      </c>
      <c r="C3285" s="2" t="s">
        <v>3</v>
      </c>
      <c r="D3285" s="2" t="s">
        <v>1663</v>
      </c>
      <c r="E3285" s="2">
        <v>908</v>
      </c>
      <c r="F3285" s="2" t="s">
        <v>1664</v>
      </c>
      <c r="G3285" s="2">
        <v>3721</v>
      </c>
      <c r="H3285" s="2">
        <v>2</v>
      </c>
      <c r="I3285" s="2" t="s">
        <v>2957</v>
      </c>
      <c r="J3285" s="31">
        <v>44259</v>
      </c>
      <c r="K3285" s="31">
        <v>44347</v>
      </c>
      <c r="L3285" s="31">
        <v>44926</v>
      </c>
      <c r="M3285" s="2">
        <f t="shared" si="306"/>
        <v>580</v>
      </c>
      <c r="N3285" s="2">
        <f>IFERROR(VLOOKUP($G3285,'Breakdown Log'!$B$3:$E$940,2,FALSE),0)</f>
        <v>0</v>
      </c>
      <c r="O3285" s="2">
        <f>IFERROR(VLOOKUP($G3285,'Breakdown Log'!$B$3:$E$940,3,FALSE),0)</f>
        <v>0</v>
      </c>
      <c r="P3285" s="2">
        <f t="shared" si="307"/>
        <v>215</v>
      </c>
      <c r="Q3285" s="2">
        <f t="shared" si="308"/>
        <v>365</v>
      </c>
      <c r="R3285" s="38">
        <f t="shared" si="309"/>
        <v>1.6610958904109587</v>
      </c>
      <c r="S3285" s="76">
        <f t="shared" si="310"/>
        <v>2.82</v>
      </c>
      <c r="T3285" s="38">
        <f>2.82/365*N3285+'Breakdown Log'!$H$28*P3285</f>
        <v>0</v>
      </c>
      <c r="U3285" s="78">
        <f>2.82/365*O3285+'Breakdown Log'!$H$28*Q3285</f>
        <v>0</v>
      </c>
    </row>
    <row r="3286" spans="2:21" x14ac:dyDescent="0.4">
      <c r="B3286" s="30">
        <f t="shared" si="311"/>
        <v>3285</v>
      </c>
      <c r="C3286" s="2" t="s">
        <v>3</v>
      </c>
      <c r="D3286" s="2" t="s">
        <v>1663</v>
      </c>
      <c r="E3286" s="2">
        <v>908</v>
      </c>
      <c r="F3286" s="2" t="s">
        <v>1664</v>
      </c>
      <c r="G3286" s="2">
        <v>3722</v>
      </c>
      <c r="H3286" s="2">
        <v>3</v>
      </c>
      <c r="I3286" s="2" t="s">
        <v>2958</v>
      </c>
      <c r="J3286" s="31">
        <v>44259</v>
      </c>
      <c r="K3286" s="31">
        <v>44347</v>
      </c>
      <c r="L3286" s="31">
        <v>44926</v>
      </c>
      <c r="M3286" s="2">
        <f t="shared" si="306"/>
        <v>580</v>
      </c>
      <c r="N3286" s="2">
        <f>IFERROR(VLOOKUP($G3286,'Breakdown Log'!$B$3:$E$940,2,FALSE),0)</f>
        <v>0</v>
      </c>
      <c r="O3286" s="2">
        <f>IFERROR(VLOOKUP($G3286,'Breakdown Log'!$B$3:$E$940,3,FALSE),0)</f>
        <v>0</v>
      </c>
      <c r="P3286" s="2">
        <f t="shared" si="307"/>
        <v>215</v>
      </c>
      <c r="Q3286" s="2">
        <f t="shared" si="308"/>
        <v>365</v>
      </c>
      <c r="R3286" s="38">
        <f t="shared" si="309"/>
        <v>1.6610958904109587</v>
      </c>
      <c r="S3286" s="76">
        <f t="shared" si="310"/>
        <v>2.82</v>
      </c>
      <c r="T3286" s="38">
        <f>2.82/365*N3286+'Breakdown Log'!$H$28*P3286</f>
        <v>0</v>
      </c>
      <c r="U3286" s="78">
        <f>2.82/365*O3286+'Breakdown Log'!$H$28*Q3286</f>
        <v>0</v>
      </c>
    </row>
    <row r="3287" spans="2:21" x14ac:dyDescent="0.4">
      <c r="B3287" s="30">
        <f t="shared" si="311"/>
        <v>3286</v>
      </c>
      <c r="C3287" s="2" t="s">
        <v>3</v>
      </c>
      <c r="D3287" s="2" t="s">
        <v>1663</v>
      </c>
      <c r="E3287" s="2">
        <v>908</v>
      </c>
      <c r="F3287" s="2" t="s">
        <v>1664</v>
      </c>
      <c r="G3287" s="2">
        <v>3723</v>
      </c>
      <c r="H3287" s="2">
        <v>4</v>
      </c>
      <c r="I3287" s="2" t="s">
        <v>2959</v>
      </c>
      <c r="J3287" s="31">
        <v>44259</v>
      </c>
      <c r="K3287" s="31">
        <v>44347</v>
      </c>
      <c r="L3287" s="31">
        <v>44926</v>
      </c>
      <c r="M3287" s="2">
        <f t="shared" si="306"/>
        <v>580</v>
      </c>
      <c r="N3287" s="2">
        <f>IFERROR(VLOOKUP($G3287,'Breakdown Log'!$B$3:$E$940,2,FALSE),0)</f>
        <v>0</v>
      </c>
      <c r="O3287" s="2">
        <f>IFERROR(VLOOKUP($G3287,'Breakdown Log'!$B$3:$E$940,3,FALSE),0)</f>
        <v>0</v>
      </c>
      <c r="P3287" s="2">
        <f t="shared" si="307"/>
        <v>215</v>
      </c>
      <c r="Q3287" s="2">
        <f t="shared" si="308"/>
        <v>365</v>
      </c>
      <c r="R3287" s="38">
        <f t="shared" si="309"/>
        <v>1.6610958904109587</v>
      </c>
      <c r="S3287" s="76">
        <f t="shared" si="310"/>
        <v>2.82</v>
      </c>
      <c r="T3287" s="38">
        <f>2.82/365*N3287+'Breakdown Log'!$H$28*P3287</f>
        <v>0</v>
      </c>
      <c r="U3287" s="78">
        <f>2.82/365*O3287+'Breakdown Log'!$H$28*Q3287</f>
        <v>0</v>
      </c>
    </row>
    <row r="3288" spans="2:21" x14ac:dyDescent="0.4">
      <c r="B3288" s="30">
        <f t="shared" si="311"/>
        <v>3287</v>
      </c>
      <c r="C3288" s="2" t="s">
        <v>3</v>
      </c>
      <c r="D3288" s="2" t="s">
        <v>1663</v>
      </c>
      <c r="E3288" s="2">
        <v>908</v>
      </c>
      <c r="F3288" s="2" t="s">
        <v>1664</v>
      </c>
      <c r="G3288" s="2">
        <v>3724</v>
      </c>
      <c r="H3288" s="2">
        <v>5</v>
      </c>
      <c r="I3288" s="2" t="s">
        <v>2880</v>
      </c>
      <c r="J3288" s="31">
        <v>44259</v>
      </c>
      <c r="K3288" s="31">
        <v>44347</v>
      </c>
      <c r="L3288" s="31">
        <v>44926</v>
      </c>
      <c r="M3288" s="2">
        <f t="shared" si="306"/>
        <v>580</v>
      </c>
      <c r="N3288" s="2">
        <f>IFERROR(VLOOKUP($G3288,'Breakdown Log'!$B$3:$E$940,2,FALSE),0)</f>
        <v>0</v>
      </c>
      <c r="O3288" s="2">
        <f>IFERROR(VLOOKUP($G3288,'Breakdown Log'!$B$3:$E$940,3,FALSE),0)</f>
        <v>0</v>
      </c>
      <c r="P3288" s="2">
        <f t="shared" si="307"/>
        <v>215</v>
      </c>
      <c r="Q3288" s="2">
        <f t="shared" si="308"/>
        <v>365</v>
      </c>
      <c r="R3288" s="38">
        <f t="shared" si="309"/>
        <v>1.6610958904109587</v>
      </c>
      <c r="S3288" s="76">
        <f t="shared" si="310"/>
        <v>2.82</v>
      </c>
      <c r="T3288" s="38">
        <f>2.82/365*N3288+'Breakdown Log'!$H$28*P3288</f>
        <v>0</v>
      </c>
      <c r="U3288" s="78">
        <f>2.82/365*O3288+'Breakdown Log'!$H$28*Q3288</f>
        <v>0</v>
      </c>
    </row>
    <row r="3289" spans="2:21" x14ac:dyDescent="0.4">
      <c r="B3289" s="30">
        <f t="shared" si="311"/>
        <v>3288</v>
      </c>
      <c r="C3289" s="2" t="s">
        <v>3</v>
      </c>
      <c r="D3289" s="2" t="s">
        <v>1663</v>
      </c>
      <c r="E3289" s="2">
        <v>908</v>
      </c>
      <c r="F3289" s="2" t="s">
        <v>1664</v>
      </c>
      <c r="G3289" s="2">
        <v>3725</v>
      </c>
      <c r="H3289" s="2">
        <v>6</v>
      </c>
      <c r="I3289" s="2" t="s">
        <v>2960</v>
      </c>
      <c r="J3289" s="31">
        <v>44259</v>
      </c>
      <c r="K3289" s="31">
        <v>44347</v>
      </c>
      <c r="L3289" s="31">
        <v>44926</v>
      </c>
      <c r="M3289" s="2">
        <f t="shared" si="306"/>
        <v>580</v>
      </c>
      <c r="N3289" s="2">
        <f>IFERROR(VLOOKUP($G3289,'Breakdown Log'!$B$3:$E$940,2,FALSE),0)</f>
        <v>0</v>
      </c>
      <c r="O3289" s="2">
        <f>IFERROR(VLOOKUP($G3289,'Breakdown Log'!$B$3:$E$940,3,FALSE),0)</f>
        <v>0</v>
      </c>
      <c r="P3289" s="2">
        <f t="shared" si="307"/>
        <v>215</v>
      </c>
      <c r="Q3289" s="2">
        <f t="shared" si="308"/>
        <v>365</v>
      </c>
      <c r="R3289" s="38">
        <f t="shared" si="309"/>
        <v>1.6610958904109587</v>
      </c>
      <c r="S3289" s="76">
        <f t="shared" si="310"/>
        <v>2.82</v>
      </c>
      <c r="T3289" s="38">
        <f>2.82/365*N3289+'Breakdown Log'!$H$28*P3289</f>
        <v>0</v>
      </c>
      <c r="U3289" s="78">
        <f>2.82/365*O3289+'Breakdown Log'!$H$28*Q3289</f>
        <v>0</v>
      </c>
    </row>
    <row r="3290" spans="2:21" x14ac:dyDescent="0.4">
      <c r="B3290" s="30">
        <f t="shared" si="311"/>
        <v>3289</v>
      </c>
      <c r="C3290" s="2" t="s">
        <v>3</v>
      </c>
      <c r="D3290" s="2" t="s">
        <v>1663</v>
      </c>
      <c r="E3290" s="2">
        <v>908</v>
      </c>
      <c r="F3290" s="2" t="s">
        <v>1664</v>
      </c>
      <c r="G3290" s="2">
        <v>3726</v>
      </c>
      <c r="H3290" s="2">
        <v>7</v>
      </c>
      <c r="I3290" s="2" t="s">
        <v>2961</v>
      </c>
      <c r="J3290" s="31">
        <v>44259</v>
      </c>
      <c r="K3290" s="31">
        <v>44347</v>
      </c>
      <c r="L3290" s="31">
        <v>44926</v>
      </c>
      <c r="M3290" s="2">
        <f t="shared" si="306"/>
        <v>580</v>
      </c>
      <c r="N3290" s="2">
        <f>IFERROR(VLOOKUP($G3290,'Breakdown Log'!$B$3:$E$940,2,FALSE),0)</f>
        <v>0</v>
      </c>
      <c r="O3290" s="2">
        <f>IFERROR(VLOOKUP($G3290,'Breakdown Log'!$B$3:$E$940,3,FALSE),0)</f>
        <v>0</v>
      </c>
      <c r="P3290" s="2">
        <f t="shared" si="307"/>
        <v>215</v>
      </c>
      <c r="Q3290" s="2">
        <f t="shared" si="308"/>
        <v>365</v>
      </c>
      <c r="R3290" s="38">
        <f t="shared" si="309"/>
        <v>1.6610958904109587</v>
      </c>
      <c r="S3290" s="76">
        <f t="shared" si="310"/>
        <v>2.82</v>
      </c>
      <c r="T3290" s="38">
        <f>2.82/365*N3290+'Breakdown Log'!$H$28*P3290</f>
        <v>0</v>
      </c>
      <c r="U3290" s="78">
        <f>2.82/365*O3290+'Breakdown Log'!$H$28*Q3290</f>
        <v>0</v>
      </c>
    </row>
    <row r="3291" spans="2:21" x14ac:dyDescent="0.4">
      <c r="B3291" s="30">
        <f t="shared" si="311"/>
        <v>3290</v>
      </c>
      <c r="C3291" s="2" t="s">
        <v>3</v>
      </c>
      <c r="D3291" s="2" t="s">
        <v>180</v>
      </c>
      <c r="E3291" s="2">
        <v>526</v>
      </c>
      <c r="F3291" s="2" t="s">
        <v>181</v>
      </c>
      <c r="G3291" s="2">
        <v>3727</v>
      </c>
      <c r="H3291" s="2">
        <v>6</v>
      </c>
      <c r="I3291" s="2" t="s">
        <v>2809</v>
      </c>
      <c r="J3291" s="31">
        <v>44215</v>
      </c>
      <c r="K3291" s="31">
        <v>44347</v>
      </c>
      <c r="L3291" s="31">
        <v>44926</v>
      </c>
      <c r="M3291" s="2">
        <f t="shared" si="306"/>
        <v>580</v>
      </c>
      <c r="N3291" s="2">
        <f>IFERROR(VLOOKUP($G3291,'Breakdown Log'!$B$3:$E$940,2,FALSE),0)</f>
        <v>0</v>
      </c>
      <c r="O3291" s="2">
        <f>IFERROR(VLOOKUP($G3291,'Breakdown Log'!$B$3:$E$940,3,FALSE),0)</f>
        <v>0</v>
      </c>
      <c r="P3291" s="2">
        <f t="shared" si="307"/>
        <v>215</v>
      </c>
      <c r="Q3291" s="2">
        <f t="shared" si="308"/>
        <v>365</v>
      </c>
      <c r="R3291" s="38">
        <f t="shared" si="309"/>
        <v>1.6610958904109587</v>
      </c>
      <c r="S3291" s="76">
        <f t="shared" si="310"/>
        <v>2.82</v>
      </c>
      <c r="T3291" s="38">
        <f>2.82/365*N3291+'Breakdown Log'!$H$28*P3291</f>
        <v>0</v>
      </c>
      <c r="U3291" s="78">
        <f>2.82/365*O3291+'Breakdown Log'!$H$28*Q3291</f>
        <v>0</v>
      </c>
    </row>
    <row r="3292" spans="2:21" x14ac:dyDescent="0.4">
      <c r="B3292" s="30">
        <f t="shared" si="311"/>
        <v>3291</v>
      </c>
      <c r="C3292" s="2" t="s">
        <v>3</v>
      </c>
      <c r="D3292" s="2" t="s">
        <v>839</v>
      </c>
      <c r="E3292" s="2">
        <v>140</v>
      </c>
      <c r="F3292" s="2" t="s">
        <v>839</v>
      </c>
      <c r="G3292" s="2">
        <v>3728</v>
      </c>
      <c r="H3292" s="2">
        <v>20</v>
      </c>
      <c r="I3292" s="2" t="s">
        <v>2825</v>
      </c>
      <c r="J3292" s="31">
        <v>44219</v>
      </c>
      <c r="K3292" s="31">
        <v>44347</v>
      </c>
      <c r="L3292" s="31">
        <v>44926</v>
      </c>
      <c r="M3292" s="2">
        <f t="shared" si="306"/>
        <v>580</v>
      </c>
      <c r="N3292" s="2">
        <f>IFERROR(VLOOKUP($G3292,'Breakdown Log'!$B$3:$E$940,2,FALSE),0)</f>
        <v>0</v>
      </c>
      <c r="O3292" s="2">
        <f>IFERROR(VLOOKUP($G3292,'Breakdown Log'!$B$3:$E$940,3,FALSE),0)</f>
        <v>0</v>
      </c>
      <c r="P3292" s="2">
        <f t="shared" si="307"/>
        <v>215</v>
      </c>
      <c r="Q3292" s="2">
        <f t="shared" si="308"/>
        <v>365</v>
      </c>
      <c r="R3292" s="38">
        <f t="shared" si="309"/>
        <v>1.6610958904109587</v>
      </c>
      <c r="S3292" s="76">
        <f t="shared" si="310"/>
        <v>2.82</v>
      </c>
      <c r="T3292" s="38">
        <f>2.82/365*N3292+'Breakdown Log'!$H$28*P3292</f>
        <v>0</v>
      </c>
      <c r="U3292" s="78">
        <f>2.82/365*O3292+'Breakdown Log'!$H$28*Q3292</f>
        <v>0</v>
      </c>
    </row>
    <row r="3293" spans="2:21" x14ac:dyDescent="0.4">
      <c r="B3293" s="30">
        <f t="shared" si="311"/>
        <v>3292</v>
      </c>
      <c r="C3293" s="2" t="s">
        <v>3</v>
      </c>
      <c r="D3293" s="2" t="s">
        <v>839</v>
      </c>
      <c r="E3293" s="2">
        <v>140</v>
      </c>
      <c r="F3293" s="2" t="s">
        <v>839</v>
      </c>
      <c r="G3293" s="2">
        <v>3729</v>
      </c>
      <c r="H3293" s="2">
        <v>21</v>
      </c>
      <c r="I3293" s="2" t="s">
        <v>2826</v>
      </c>
      <c r="J3293" s="31">
        <v>44219</v>
      </c>
      <c r="K3293" s="31">
        <v>44347</v>
      </c>
      <c r="L3293" s="31">
        <v>44926</v>
      </c>
      <c r="M3293" s="2">
        <f t="shared" si="306"/>
        <v>580</v>
      </c>
      <c r="N3293" s="2">
        <f>IFERROR(VLOOKUP($G3293,'Breakdown Log'!$B$3:$E$940,2,FALSE),0)</f>
        <v>0</v>
      </c>
      <c r="O3293" s="2">
        <f>IFERROR(VLOOKUP($G3293,'Breakdown Log'!$B$3:$E$940,3,FALSE),0)</f>
        <v>0</v>
      </c>
      <c r="P3293" s="2">
        <f t="shared" si="307"/>
        <v>215</v>
      </c>
      <c r="Q3293" s="2">
        <f t="shared" si="308"/>
        <v>365</v>
      </c>
      <c r="R3293" s="38">
        <f t="shared" si="309"/>
        <v>1.6610958904109587</v>
      </c>
      <c r="S3293" s="76">
        <f t="shared" si="310"/>
        <v>2.82</v>
      </c>
      <c r="T3293" s="38">
        <f>2.82/365*N3293+'Breakdown Log'!$H$28*P3293</f>
        <v>0</v>
      </c>
      <c r="U3293" s="78">
        <f>2.82/365*O3293+'Breakdown Log'!$H$28*Q3293</f>
        <v>0</v>
      </c>
    </row>
    <row r="3294" spans="2:21" x14ac:dyDescent="0.4">
      <c r="B3294" s="30">
        <f t="shared" si="311"/>
        <v>3293</v>
      </c>
      <c r="C3294" s="2" t="s">
        <v>518</v>
      </c>
      <c r="D3294" s="2" t="s">
        <v>2827</v>
      </c>
      <c r="E3294" s="2">
        <v>1187</v>
      </c>
      <c r="F3294" s="2" t="s">
        <v>2828</v>
      </c>
      <c r="G3294" s="2">
        <v>3730</v>
      </c>
      <c r="H3294" s="2">
        <v>20</v>
      </c>
      <c r="I3294" s="2" t="s">
        <v>2829</v>
      </c>
      <c r="J3294" s="31">
        <v>44075</v>
      </c>
      <c r="K3294" s="31">
        <v>44347</v>
      </c>
      <c r="L3294" s="31">
        <v>44926</v>
      </c>
      <c r="M3294" s="2">
        <f t="shared" si="306"/>
        <v>580</v>
      </c>
      <c r="N3294" s="2">
        <f>IFERROR(VLOOKUP($G3294,'Breakdown Log'!$B$3:$E$940,2,FALSE),0)</f>
        <v>0</v>
      </c>
      <c r="O3294" s="2">
        <f>IFERROR(VLOOKUP($G3294,'Breakdown Log'!$B$3:$E$940,3,FALSE),0)</f>
        <v>2</v>
      </c>
      <c r="P3294" s="2">
        <f t="shared" si="307"/>
        <v>215</v>
      </c>
      <c r="Q3294" s="2">
        <f t="shared" si="308"/>
        <v>363</v>
      </c>
      <c r="R3294" s="38">
        <f t="shared" si="309"/>
        <v>1.6610958904109587</v>
      </c>
      <c r="S3294" s="76">
        <f t="shared" si="310"/>
        <v>2.82</v>
      </c>
      <c r="T3294" s="38">
        <f>2.82/365*N3294+'Breakdown Log'!$H$28*P3294</f>
        <v>0</v>
      </c>
      <c r="U3294" s="78">
        <f>2.82/365*O3294+'Breakdown Log'!$H$28*Q3294</f>
        <v>1.5452054794520546E-2</v>
      </c>
    </row>
    <row r="3295" spans="2:21" x14ac:dyDescent="0.4">
      <c r="B3295" s="30">
        <f t="shared" si="311"/>
        <v>3294</v>
      </c>
      <c r="C3295" s="2" t="s">
        <v>12</v>
      </c>
      <c r="D3295" s="2" t="s">
        <v>2231</v>
      </c>
      <c r="E3295" s="2">
        <v>1155</v>
      </c>
      <c r="F3295" s="2" t="s">
        <v>2231</v>
      </c>
      <c r="G3295" s="2">
        <v>3731</v>
      </c>
      <c r="H3295" s="2">
        <v>41</v>
      </c>
      <c r="I3295" s="2" t="s">
        <v>2894</v>
      </c>
      <c r="J3295" s="31">
        <v>44236</v>
      </c>
      <c r="K3295" s="31">
        <v>44347</v>
      </c>
      <c r="L3295" s="31">
        <v>44926</v>
      </c>
      <c r="M3295" s="2">
        <f t="shared" si="306"/>
        <v>580</v>
      </c>
      <c r="N3295" s="2">
        <f>IFERROR(VLOOKUP($G3295,'Breakdown Log'!$B$3:$E$940,2,FALSE),0)</f>
        <v>0</v>
      </c>
      <c r="O3295" s="2">
        <f>IFERROR(VLOOKUP($G3295,'Breakdown Log'!$B$3:$E$940,3,FALSE),0)</f>
        <v>0</v>
      </c>
      <c r="P3295" s="2">
        <f t="shared" si="307"/>
        <v>215</v>
      </c>
      <c r="Q3295" s="2">
        <f t="shared" si="308"/>
        <v>365</v>
      </c>
      <c r="R3295" s="38">
        <f t="shared" si="309"/>
        <v>1.6610958904109587</v>
      </c>
      <c r="S3295" s="76">
        <f t="shared" si="310"/>
        <v>2.82</v>
      </c>
      <c r="T3295" s="38">
        <f>2.82/365*N3295+'Breakdown Log'!$H$28*P3295</f>
        <v>0</v>
      </c>
      <c r="U3295" s="78">
        <f>2.82/365*O3295+'Breakdown Log'!$H$28*Q3295</f>
        <v>0</v>
      </c>
    </row>
    <row r="3296" spans="2:21" x14ac:dyDescent="0.4">
      <c r="B3296" s="30">
        <f t="shared" si="311"/>
        <v>3295</v>
      </c>
      <c r="C3296" s="2" t="s">
        <v>12</v>
      </c>
      <c r="D3296" s="2" t="s">
        <v>2231</v>
      </c>
      <c r="E3296" s="2">
        <v>1155</v>
      </c>
      <c r="F3296" s="2" t="s">
        <v>2231</v>
      </c>
      <c r="G3296" s="2">
        <v>3732</v>
      </c>
      <c r="H3296" s="2">
        <v>42</v>
      </c>
      <c r="I3296" s="2" t="s">
        <v>314</v>
      </c>
      <c r="J3296" s="31">
        <v>44236</v>
      </c>
      <c r="K3296" s="31">
        <v>44347</v>
      </c>
      <c r="L3296" s="31">
        <v>44926</v>
      </c>
      <c r="M3296" s="2">
        <f t="shared" si="306"/>
        <v>580</v>
      </c>
      <c r="N3296" s="2">
        <f>IFERROR(VLOOKUP($G3296,'Breakdown Log'!$B$3:$E$940,2,FALSE),0)</f>
        <v>0</v>
      </c>
      <c r="O3296" s="2">
        <f>IFERROR(VLOOKUP($G3296,'Breakdown Log'!$B$3:$E$940,3,FALSE),0)</f>
        <v>0</v>
      </c>
      <c r="P3296" s="2">
        <f t="shared" si="307"/>
        <v>215</v>
      </c>
      <c r="Q3296" s="2">
        <f t="shared" si="308"/>
        <v>365</v>
      </c>
      <c r="R3296" s="38">
        <f t="shared" si="309"/>
        <v>1.6610958904109587</v>
      </c>
      <c r="S3296" s="76">
        <f t="shared" si="310"/>
        <v>2.82</v>
      </c>
      <c r="T3296" s="38">
        <f>2.82/365*N3296+'Breakdown Log'!$H$28*P3296</f>
        <v>0</v>
      </c>
      <c r="U3296" s="78">
        <f>2.82/365*O3296+'Breakdown Log'!$H$28*Q3296</f>
        <v>0</v>
      </c>
    </row>
    <row r="3297" spans="2:21" x14ac:dyDescent="0.4">
      <c r="B3297" s="30">
        <f t="shared" si="311"/>
        <v>3296</v>
      </c>
      <c r="C3297" s="2" t="s">
        <v>12</v>
      </c>
      <c r="D3297" s="2" t="s">
        <v>2231</v>
      </c>
      <c r="E3297" s="2">
        <v>1155</v>
      </c>
      <c r="F3297" s="2" t="s">
        <v>2231</v>
      </c>
      <c r="G3297" s="2">
        <v>3733</v>
      </c>
      <c r="H3297" s="2">
        <v>43</v>
      </c>
      <c r="I3297" s="2" t="s">
        <v>2895</v>
      </c>
      <c r="J3297" s="31">
        <v>44236</v>
      </c>
      <c r="K3297" s="31">
        <v>44347</v>
      </c>
      <c r="L3297" s="31">
        <v>44926</v>
      </c>
      <c r="M3297" s="2">
        <f t="shared" si="306"/>
        <v>580</v>
      </c>
      <c r="N3297" s="2">
        <f>IFERROR(VLOOKUP($G3297,'Breakdown Log'!$B$3:$E$940,2,FALSE),0)</f>
        <v>0</v>
      </c>
      <c r="O3297" s="2">
        <f>IFERROR(VLOOKUP($G3297,'Breakdown Log'!$B$3:$E$940,3,FALSE),0)</f>
        <v>0</v>
      </c>
      <c r="P3297" s="2">
        <f t="shared" si="307"/>
        <v>215</v>
      </c>
      <c r="Q3297" s="2">
        <f t="shared" si="308"/>
        <v>365</v>
      </c>
      <c r="R3297" s="38">
        <f t="shared" si="309"/>
        <v>1.6610958904109587</v>
      </c>
      <c r="S3297" s="76">
        <f t="shared" si="310"/>
        <v>2.82</v>
      </c>
      <c r="T3297" s="38">
        <f>2.82/365*N3297+'Breakdown Log'!$H$28*P3297</f>
        <v>0</v>
      </c>
      <c r="U3297" s="78">
        <f>2.82/365*O3297+'Breakdown Log'!$H$28*Q3297</f>
        <v>0</v>
      </c>
    </row>
    <row r="3298" spans="2:21" x14ac:dyDescent="0.4">
      <c r="B3298" s="30">
        <f t="shared" si="311"/>
        <v>3297</v>
      </c>
      <c r="C3298" s="2" t="s">
        <v>12</v>
      </c>
      <c r="D3298" s="2" t="s">
        <v>2231</v>
      </c>
      <c r="E3298" s="2">
        <v>1155</v>
      </c>
      <c r="F3298" s="2" t="s">
        <v>2231</v>
      </c>
      <c r="G3298" s="2">
        <v>3734</v>
      </c>
      <c r="H3298" s="2">
        <v>44</v>
      </c>
      <c r="I3298" s="2" t="s">
        <v>1597</v>
      </c>
      <c r="J3298" s="31">
        <v>44236</v>
      </c>
      <c r="K3298" s="31">
        <v>44347</v>
      </c>
      <c r="L3298" s="31">
        <v>44926</v>
      </c>
      <c r="M3298" s="2">
        <f t="shared" si="306"/>
        <v>580</v>
      </c>
      <c r="N3298" s="2">
        <f>IFERROR(VLOOKUP($G3298,'Breakdown Log'!$B$3:$E$940,2,FALSE),0)</f>
        <v>0</v>
      </c>
      <c r="O3298" s="2">
        <f>IFERROR(VLOOKUP($G3298,'Breakdown Log'!$B$3:$E$940,3,FALSE),0)</f>
        <v>0</v>
      </c>
      <c r="P3298" s="2">
        <f t="shared" si="307"/>
        <v>215</v>
      </c>
      <c r="Q3298" s="2">
        <f t="shared" si="308"/>
        <v>365</v>
      </c>
      <c r="R3298" s="38">
        <f t="shared" si="309"/>
        <v>1.6610958904109587</v>
      </c>
      <c r="S3298" s="76">
        <f t="shared" si="310"/>
        <v>2.82</v>
      </c>
      <c r="T3298" s="38">
        <f>2.82/365*N3298+'Breakdown Log'!$H$28*P3298</f>
        <v>0</v>
      </c>
      <c r="U3298" s="78">
        <f>2.82/365*O3298+'Breakdown Log'!$H$28*Q3298</f>
        <v>0</v>
      </c>
    </row>
    <row r="3299" spans="2:21" x14ac:dyDescent="0.4">
      <c r="B3299" s="30">
        <f t="shared" si="311"/>
        <v>3298</v>
      </c>
      <c r="C3299" s="2" t="s">
        <v>12</v>
      </c>
      <c r="D3299" s="2" t="s">
        <v>2231</v>
      </c>
      <c r="E3299" s="2">
        <v>1155</v>
      </c>
      <c r="F3299" s="2" t="s">
        <v>2231</v>
      </c>
      <c r="G3299" s="2">
        <v>3735</v>
      </c>
      <c r="H3299" s="2">
        <v>45</v>
      </c>
      <c r="I3299" s="2" t="s">
        <v>1011</v>
      </c>
      <c r="J3299" s="31">
        <v>44236</v>
      </c>
      <c r="K3299" s="31">
        <v>44347</v>
      </c>
      <c r="L3299" s="31">
        <v>44926</v>
      </c>
      <c r="M3299" s="2">
        <f t="shared" si="306"/>
        <v>580</v>
      </c>
      <c r="N3299" s="2">
        <f>IFERROR(VLOOKUP($G3299,'Breakdown Log'!$B$3:$E$940,2,FALSE),0)</f>
        <v>0</v>
      </c>
      <c r="O3299" s="2">
        <f>IFERROR(VLOOKUP($G3299,'Breakdown Log'!$B$3:$E$940,3,FALSE),0)</f>
        <v>0</v>
      </c>
      <c r="P3299" s="2">
        <f t="shared" si="307"/>
        <v>215</v>
      </c>
      <c r="Q3299" s="2">
        <f t="shared" si="308"/>
        <v>365</v>
      </c>
      <c r="R3299" s="38">
        <f t="shared" si="309"/>
        <v>1.6610958904109587</v>
      </c>
      <c r="S3299" s="76">
        <f t="shared" si="310"/>
        <v>2.82</v>
      </c>
      <c r="T3299" s="38">
        <f>2.82/365*N3299+'Breakdown Log'!$H$28*P3299</f>
        <v>0</v>
      </c>
      <c r="U3299" s="78">
        <f>2.82/365*O3299+'Breakdown Log'!$H$28*Q3299</f>
        <v>0</v>
      </c>
    </row>
    <row r="3300" spans="2:21" x14ac:dyDescent="0.4">
      <c r="B3300" s="30">
        <f t="shared" si="311"/>
        <v>3299</v>
      </c>
      <c r="C3300" s="2" t="s">
        <v>2852</v>
      </c>
      <c r="D3300" s="2" t="s">
        <v>2853</v>
      </c>
      <c r="E3300" s="2">
        <v>1201</v>
      </c>
      <c r="F3300" s="2" t="s">
        <v>2853</v>
      </c>
      <c r="G3300" s="2">
        <v>3736</v>
      </c>
      <c r="H3300" s="2">
        <v>16</v>
      </c>
      <c r="I3300" s="2" t="s">
        <v>968</v>
      </c>
      <c r="J3300" s="31">
        <v>44227</v>
      </c>
      <c r="K3300" s="31">
        <v>44347</v>
      </c>
      <c r="L3300" s="31">
        <v>44926</v>
      </c>
      <c r="M3300" s="2">
        <f t="shared" si="306"/>
        <v>580</v>
      </c>
      <c r="N3300" s="2">
        <f>IFERROR(VLOOKUP($G3300,'Breakdown Log'!$B$3:$E$940,2,FALSE),0)</f>
        <v>0</v>
      </c>
      <c r="O3300" s="2">
        <f>IFERROR(VLOOKUP($G3300,'Breakdown Log'!$B$3:$E$940,3,FALSE),0)</f>
        <v>0</v>
      </c>
      <c r="P3300" s="2">
        <f t="shared" si="307"/>
        <v>215</v>
      </c>
      <c r="Q3300" s="2">
        <f t="shared" si="308"/>
        <v>365</v>
      </c>
      <c r="R3300" s="38">
        <f t="shared" si="309"/>
        <v>1.6610958904109587</v>
      </c>
      <c r="S3300" s="76">
        <f t="shared" si="310"/>
        <v>2.82</v>
      </c>
      <c r="T3300" s="38">
        <f>2.82/365*N3300+'Breakdown Log'!$H$28*P3300</f>
        <v>0</v>
      </c>
      <c r="U3300" s="78">
        <f>2.82/365*O3300+'Breakdown Log'!$H$28*Q3300</f>
        <v>0</v>
      </c>
    </row>
    <row r="3301" spans="2:21" x14ac:dyDescent="0.4">
      <c r="B3301" s="30">
        <f t="shared" si="311"/>
        <v>3300</v>
      </c>
      <c r="C3301" s="2" t="s">
        <v>2852</v>
      </c>
      <c r="D3301" s="2" t="s">
        <v>2853</v>
      </c>
      <c r="E3301" s="2">
        <v>1201</v>
      </c>
      <c r="F3301" s="2" t="s">
        <v>2853</v>
      </c>
      <c r="G3301" s="2">
        <v>3737</v>
      </c>
      <c r="H3301" s="2">
        <v>17</v>
      </c>
      <c r="I3301" s="2" t="s">
        <v>2860</v>
      </c>
      <c r="J3301" s="31">
        <v>44227</v>
      </c>
      <c r="K3301" s="31">
        <v>44347</v>
      </c>
      <c r="L3301" s="31">
        <v>44926</v>
      </c>
      <c r="M3301" s="2">
        <f t="shared" si="306"/>
        <v>580</v>
      </c>
      <c r="N3301" s="2">
        <f>IFERROR(VLOOKUP($G3301,'Breakdown Log'!$B$3:$E$940,2,FALSE),0)</f>
        <v>0</v>
      </c>
      <c r="O3301" s="2">
        <f>IFERROR(VLOOKUP($G3301,'Breakdown Log'!$B$3:$E$940,3,FALSE),0)</f>
        <v>0</v>
      </c>
      <c r="P3301" s="2">
        <f t="shared" si="307"/>
        <v>215</v>
      </c>
      <c r="Q3301" s="2">
        <f t="shared" si="308"/>
        <v>365</v>
      </c>
      <c r="R3301" s="38">
        <f t="shared" si="309"/>
        <v>1.6610958904109587</v>
      </c>
      <c r="S3301" s="76">
        <f t="shared" si="310"/>
        <v>2.82</v>
      </c>
      <c r="T3301" s="38">
        <f>2.82/365*N3301+'Breakdown Log'!$H$28*P3301</f>
        <v>0</v>
      </c>
      <c r="U3301" s="78">
        <f>2.82/365*O3301+'Breakdown Log'!$H$28*Q3301</f>
        <v>0</v>
      </c>
    </row>
    <row r="3302" spans="2:21" x14ac:dyDescent="0.4">
      <c r="B3302" s="30">
        <f t="shared" si="311"/>
        <v>3301</v>
      </c>
      <c r="C3302" s="2" t="s">
        <v>2852</v>
      </c>
      <c r="D3302" s="2" t="s">
        <v>2853</v>
      </c>
      <c r="E3302" s="2">
        <v>1201</v>
      </c>
      <c r="F3302" s="2" t="s">
        <v>2853</v>
      </c>
      <c r="G3302" s="2">
        <v>3738</v>
      </c>
      <c r="H3302" s="2">
        <v>18</v>
      </c>
      <c r="I3302" s="2" t="s">
        <v>2861</v>
      </c>
      <c r="J3302" s="31">
        <v>44227</v>
      </c>
      <c r="K3302" s="31">
        <v>44347</v>
      </c>
      <c r="L3302" s="31">
        <v>44926</v>
      </c>
      <c r="M3302" s="2">
        <f t="shared" si="306"/>
        <v>580</v>
      </c>
      <c r="N3302" s="2">
        <f>IFERROR(VLOOKUP($G3302,'Breakdown Log'!$B$3:$E$940,2,FALSE),0)</f>
        <v>0</v>
      </c>
      <c r="O3302" s="2">
        <f>IFERROR(VLOOKUP($G3302,'Breakdown Log'!$B$3:$E$940,3,FALSE),0)</f>
        <v>0</v>
      </c>
      <c r="P3302" s="2">
        <f t="shared" si="307"/>
        <v>215</v>
      </c>
      <c r="Q3302" s="2">
        <f t="shared" si="308"/>
        <v>365</v>
      </c>
      <c r="R3302" s="38">
        <f t="shared" si="309"/>
        <v>1.6610958904109587</v>
      </c>
      <c r="S3302" s="76">
        <f t="shared" si="310"/>
        <v>2.82</v>
      </c>
      <c r="T3302" s="38">
        <f>2.82/365*N3302+'Breakdown Log'!$H$28*P3302</f>
        <v>0</v>
      </c>
      <c r="U3302" s="78">
        <f>2.82/365*O3302+'Breakdown Log'!$H$28*Q3302</f>
        <v>0</v>
      </c>
    </row>
    <row r="3303" spans="2:21" x14ac:dyDescent="0.4">
      <c r="B3303" s="30">
        <f t="shared" si="311"/>
        <v>3302</v>
      </c>
      <c r="C3303" s="2" t="s">
        <v>2852</v>
      </c>
      <c r="D3303" s="2" t="s">
        <v>2853</v>
      </c>
      <c r="E3303" s="2">
        <v>1201</v>
      </c>
      <c r="F3303" s="2" t="s">
        <v>2853</v>
      </c>
      <c r="G3303" s="2">
        <v>3739</v>
      </c>
      <c r="H3303" s="2">
        <v>19</v>
      </c>
      <c r="I3303" s="2" t="s">
        <v>2875</v>
      </c>
      <c r="J3303" s="31">
        <v>44229</v>
      </c>
      <c r="K3303" s="31">
        <v>44347</v>
      </c>
      <c r="L3303" s="31">
        <v>44926</v>
      </c>
      <c r="M3303" s="2">
        <f t="shared" si="306"/>
        <v>580</v>
      </c>
      <c r="N3303" s="2">
        <f>IFERROR(VLOOKUP($G3303,'Breakdown Log'!$B$3:$E$940,2,FALSE),0)</f>
        <v>0</v>
      </c>
      <c r="O3303" s="2">
        <f>IFERROR(VLOOKUP($G3303,'Breakdown Log'!$B$3:$E$940,3,FALSE),0)</f>
        <v>0</v>
      </c>
      <c r="P3303" s="2">
        <f t="shared" si="307"/>
        <v>215</v>
      </c>
      <c r="Q3303" s="2">
        <f t="shared" si="308"/>
        <v>365</v>
      </c>
      <c r="R3303" s="38">
        <f t="shared" si="309"/>
        <v>1.6610958904109587</v>
      </c>
      <c r="S3303" s="76">
        <f t="shared" si="310"/>
        <v>2.82</v>
      </c>
      <c r="T3303" s="38">
        <f>2.82/365*N3303+'Breakdown Log'!$H$28*P3303</f>
        <v>0</v>
      </c>
      <c r="U3303" s="78">
        <f>2.82/365*O3303+'Breakdown Log'!$H$28*Q3303</f>
        <v>0</v>
      </c>
    </row>
    <row r="3304" spans="2:21" x14ac:dyDescent="0.4">
      <c r="B3304" s="30">
        <f t="shared" si="311"/>
        <v>3303</v>
      </c>
      <c r="C3304" s="2" t="s">
        <v>2852</v>
      </c>
      <c r="D3304" s="2" t="s">
        <v>2853</v>
      </c>
      <c r="E3304" s="2">
        <v>1201</v>
      </c>
      <c r="F3304" s="2" t="s">
        <v>2853</v>
      </c>
      <c r="G3304" s="2">
        <v>3740</v>
      </c>
      <c r="H3304" s="2">
        <v>20</v>
      </c>
      <c r="I3304" s="2" t="s">
        <v>2876</v>
      </c>
      <c r="J3304" s="31">
        <v>44229</v>
      </c>
      <c r="K3304" s="31">
        <v>44347</v>
      </c>
      <c r="L3304" s="31">
        <v>44926</v>
      </c>
      <c r="M3304" s="2">
        <f t="shared" si="306"/>
        <v>580</v>
      </c>
      <c r="N3304" s="2">
        <f>IFERROR(VLOOKUP($G3304,'Breakdown Log'!$B$3:$E$940,2,FALSE),0)</f>
        <v>0</v>
      </c>
      <c r="O3304" s="2">
        <f>IFERROR(VLOOKUP($G3304,'Breakdown Log'!$B$3:$E$940,3,FALSE),0)</f>
        <v>0</v>
      </c>
      <c r="P3304" s="2">
        <f t="shared" si="307"/>
        <v>215</v>
      </c>
      <c r="Q3304" s="2">
        <f t="shared" si="308"/>
        <v>365</v>
      </c>
      <c r="R3304" s="38">
        <f t="shared" si="309"/>
        <v>1.6610958904109587</v>
      </c>
      <c r="S3304" s="76">
        <f t="shared" si="310"/>
        <v>2.82</v>
      </c>
      <c r="T3304" s="38">
        <f>2.82/365*N3304+'Breakdown Log'!$H$28*P3304</f>
        <v>0</v>
      </c>
      <c r="U3304" s="78">
        <f>2.82/365*O3304+'Breakdown Log'!$H$28*Q3304</f>
        <v>0</v>
      </c>
    </row>
    <row r="3305" spans="2:21" x14ac:dyDescent="0.4">
      <c r="B3305" s="30">
        <f t="shared" si="311"/>
        <v>3304</v>
      </c>
      <c r="C3305" s="2" t="s">
        <v>2852</v>
      </c>
      <c r="D3305" s="2" t="s">
        <v>2853</v>
      </c>
      <c r="E3305" s="2">
        <v>1201</v>
      </c>
      <c r="F3305" s="2" t="s">
        <v>2853</v>
      </c>
      <c r="G3305" s="2">
        <v>3741</v>
      </c>
      <c r="H3305" s="2">
        <v>21</v>
      </c>
      <c r="I3305" s="2" t="s">
        <v>83</v>
      </c>
      <c r="J3305" s="31">
        <v>44235</v>
      </c>
      <c r="K3305" s="31">
        <v>44347</v>
      </c>
      <c r="L3305" s="31">
        <v>44926</v>
      </c>
      <c r="M3305" s="2">
        <f t="shared" si="306"/>
        <v>580</v>
      </c>
      <c r="N3305" s="2">
        <f>IFERROR(VLOOKUP($G3305,'Breakdown Log'!$B$3:$E$940,2,FALSE),0)</f>
        <v>0</v>
      </c>
      <c r="O3305" s="2">
        <f>IFERROR(VLOOKUP($G3305,'Breakdown Log'!$B$3:$E$940,3,FALSE),0)</f>
        <v>0</v>
      </c>
      <c r="P3305" s="2">
        <f t="shared" si="307"/>
        <v>215</v>
      </c>
      <c r="Q3305" s="2">
        <f t="shared" si="308"/>
        <v>365</v>
      </c>
      <c r="R3305" s="38">
        <f t="shared" si="309"/>
        <v>1.6610958904109587</v>
      </c>
      <c r="S3305" s="76">
        <f t="shared" si="310"/>
        <v>2.82</v>
      </c>
      <c r="T3305" s="38">
        <f>2.82/365*N3305+'Breakdown Log'!$H$28*P3305</f>
        <v>0</v>
      </c>
      <c r="U3305" s="78">
        <f>2.82/365*O3305+'Breakdown Log'!$H$28*Q3305</f>
        <v>0</v>
      </c>
    </row>
    <row r="3306" spans="2:21" x14ac:dyDescent="0.4">
      <c r="B3306" s="30">
        <f t="shared" si="311"/>
        <v>3305</v>
      </c>
      <c r="C3306" s="2" t="s">
        <v>2852</v>
      </c>
      <c r="D3306" s="2" t="s">
        <v>2853</v>
      </c>
      <c r="E3306" s="2">
        <v>1201</v>
      </c>
      <c r="F3306" s="2" t="s">
        <v>2853</v>
      </c>
      <c r="G3306" s="2">
        <v>3742</v>
      </c>
      <c r="H3306" s="2">
        <v>22</v>
      </c>
      <c r="I3306" s="2" t="s">
        <v>2891</v>
      </c>
      <c r="J3306" s="31">
        <v>44235</v>
      </c>
      <c r="K3306" s="31">
        <v>44347</v>
      </c>
      <c r="L3306" s="31">
        <v>44926</v>
      </c>
      <c r="M3306" s="2">
        <f t="shared" si="306"/>
        <v>580</v>
      </c>
      <c r="N3306" s="2">
        <f>IFERROR(VLOOKUP($G3306,'Breakdown Log'!$B$3:$E$940,2,FALSE),0)</f>
        <v>0</v>
      </c>
      <c r="O3306" s="2">
        <f>IFERROR(VLOOKUP($G3306,'Breakdown Log'!$B$3:$E$940,3,FALSE),0)</f>
        <v>0</v>
      </c>
      <c r="P3306" s="2">
        <f t="shared" si="307"/>
        <v>215</v>
      </c>
      <c r="Q3306" s="2">
        <f t="shared" si="308"/>
        <v>365</v>
      </c>
      <c r="R3306" s="38">
        <f t="shared" si="309"/>
        <v>1.6610958904109587</v>
      </c>
      <c r="S3306" s="76">
        <f t="shared" si="310"/>
        <v>2.82</v>
      </c>
      <c r="T3306" s="38">
        <f>2.82/365*N3306+'Breakdown Log'!$H$28*P3306</f>
        <v>0</v>
      </c>
      <c r="U3306" s="78">
        <f>2.82/365*O3306+'Breakdown Log'!$H$28*Q3306</f>
        <v>0</v>
      </c>
    </row>
    <row r="3307" spans="2:21" x14ac:dyDescent="0.4">
      <c r="B3307" s="30">
        <f t="shared" si="311"/>
        <v>3306</v>
      </c>
      <c r="C3307" s="2" t="s">
        <v>2852</v>
      </c>
      <c r="D3307" s="2" t="s">
        <v>2853</v>
      </c>
      <c r="E3307" s="2">
        <v>1201</v>
      </c>
      <c r="F3307" s="2" t="s">
        <v>2853</v>
      </c>
      <c r="G3307" s="2">
        <v>3743</v>
      </c>
      <c r="H3307" s="2">
        <v>23</v>
      </c>
      <c r="I3307" s="2" t="s">
        <v>2892</v>
      </c>
      <c r="J3307" s="31">
        <v>44235</v>
      </c>
      <c r="K3307" s="31">
        <v>44347</v>
      </c>
      <c r="L3307" s="31">
        <v>44926</v>
      </c>
      <c r="M3307" s="2">
        <f t="shared" si="306"/>
        <v>580</v>
      </c>
      <c r="N3307" s="2">
        <f>IFERROR(VLOOKUP($G3307,'Breakdown Log'!$B$3:$E$940,2,FALSE),0)</f>
        <v>0</v>
      </c>
      <c r="O3307" s="2">
        <f>IFERROR(VLOOKUP($G3307,'Breakdown Log'!$B$3:$E$940,3,FALSE),0)</f>
        <v>0</v>
      </c>
      <c r="P3307" s="2">
        <f t="shared" si="307"/>
        <v>215</v>
      </c>
      <c r="Q3307" s="2">
        <f t="shared" si="308"/>
        <v>365</v>
      </c>
      <c r="R3307" s="38">
        <f t="shared" si="309"/>
        <v>1.6610958904109587</v>
      </c>
      <c r="S3307" s="76">
        <f t="shared" si="310"/>
        <v>2.82</v>
      </c>
      <c r="T3307" s="38">
        <f>2.82/365*N3307+'Breakdown Log'!$H$28*P3307</f>
        <v>0</v>
      </c>
      <c r="U3307" s="78">
        <f>2.82/365*O3307+'Breakdown Log'!$H$28*Q3307</f>
        <v>0</v>
      </c>
    </row>
    <row r="3308" spans="2:21" x14ac:dyDescent="0.4">
      <c r="B3308" s="30">
        <f t="shared" si="311"/>
        <v>3307</v>
      </c>
      <c r="C3308" s="2" t="s">
        <v>2852</v>
      </c>
      <c r="D3308" s="2" t="s">
        <v>2853</v>
      </c>
      <c r="E3308" s="2">
        <v>1201</v>
      </c>
      <c r="F3308" s="2" t="s">
        <v>2853</v>
      </c>
      <c r="G3308" s="2">
        <v>3744</v>
      </c>
      <c r="H3308" s="2">
        <v>24</v>
      </c>
      <c r="I3308" s="2" t="s">
        <v>2893</v>
      </c>
      <c r="J3308" s="31">
        <v>44235</v>
      </c>
      <c r="K3308" s="31">
        <v>44347</v>
      </c>
      <c r="L3308" s="31">
        <v>44926</v>
      </c>
      <c r="M3308" s="2">
        <f t="shared" si="306"/>
        <v>580</v>
      </c>
      <c r="N3308" s="2">
        <f>IFERROR(VLOOKUP($G3308,'Breakdown Log'!$B$3:$E$940,2,FALSE),0)</f>
        <v>0</v>
      </c>
      <c r="O3308" s="2">
        <f>IFERROR(VLOOKUP($G3308,'Breakdown Log'!$B$3:$E$940,3,FALSE),0)</f>
        <v>0</v>
      </c>
      <c r="P3308" s="2">
        <f t="shared" si="307"/>
        <v>215</v>
      </c>
      <c r="Q3308" s="2">
        <f t="shared" si="308"/>
        <v>365</v>
      </c>
      <c r="R3308" s="38">
        <f t="shared" si="309"/>
        <v>1.6610958904109587</v>
      </c>
      <c r="S3308" s="76">
        <f t="shared" si="310"/>
        <v>2.82</v>
      </c>
      <c r="T3308" s="38">
        <f>2.82/365*N3308+'Breakdown Log'!$H$28*P3308</f>
        <v>0</v>
      </c>
      <c r="U3308" s="78">
        <f>2.82/365*O3308+'Breakdown Log'!$H$28*Q3308</f>
        <v>0</v>
      </c>
    </row>
    <row r="3309" spans="2:21" x14ac:dyDescent="0.4">
      <c r="B3309" s="30">
        <f t="shared" si="311"/>
        <v>3308</v>
      </c>
      <c r="C3309" s="2" t="s">
        <v>2852</v>
      </c>
      <c r="D3309" s="2" t="s">
        <v>2853</v>
      </c>
      <c r="E3309" s="2">
        <v>1201</v>
      </c>
      <c r="F3309" s="2" t="s">
        <v>2853</v>
      </c>
      <c r="G3309" s="2">
        <v>3746</v>
      </c>
      <c r="H3309" s="2">
        <v>2</v>
      </c>
      <c r="I3309" s="2" t="s">
        <v>2918</v>
      </c>
      <c r="J3309" s="31">
        <v>44174</v>
      </c>
      <c r="K3309" s="31">
        <v>44347</v>
      </c>
      <c r="L3309" s="31">
        <v>44926</v>
      </c>
      <c r="M3309" s="2">
        <f t="shared" si="306"/>
        <v>580</v>
      </c>
      <c r="N3309" s="2">
        <f>IFERROR(VLOOKUP($G3309,'Breakdown Log'!$B$3:$E$940,2,FALSE),0)</f>
        <v>0</v>
      </c>
      <c r="O3309" s="2">
        <f>IFERROR(VLOOKUP($G3309,'Breakdown Log'!$B$3:$E$940,3,FALSE),0)</f>
        <v>0</v>
      </c>
      <c r="P3309" s="2">
        <f t="shared" si="307"/>
        <v>215</v>
      </c>
      <c r="Q3309" s="2">
        <f t="shared" si="308"/>
        <v>365</v>
      </c>
      <c r="R3309" s="38">
        <f t="shared" si="309"/>
        <v>1.6610958904109587</v>
      </c>
      <c r="S3309" s="76">
        <f t="shared" si="310"/>
        <v>2.82</v>
      </c>
      <c r="T3309" s="38">
        <f>2.82/365*N3309+'Breakdown Log'!$H$28*P3309</f>
        <v>0</v>
      </c>
      <c r="U3309" s="78">
        <f>2.82/365*O3309+'Breakdown Log'!$H$28*Q3309</f>
        <v>0</v>
      </c>
    </row>
    <row r="3310" spans="2:21" x14ac:dyDescent="0.4">
      <c r="B3310" s="30">
        <f t="shared" si="311"/>
        <v>3309</v>
      </c>
      <c r="C3310" s="2" t="s">
        <v>2852</v>
      </c>
      <c r="D3310" s="2" t="s">
        <v>2853</v>
      </c>
      <c r="E3310" s="2">
        <v>1201</v>
      </c>
      <c r="F3310" s="2" t="s">
        <v>2853</v>
      </c>
      <c r="G3310" s="2">
        <v>3747</v>
      </c>
      <c r="H3310" s="2">
        <v>3</v>
      </c>
      <c r="I3310" s="2" t="s">
        <v>1437</v>
      </c>
      <c r="J3310" s="31">
        <v>44174</v>
      </c>
      <c r="K3310" s="31">
        <v>44347</v>
      </c>
      <c r="L3310" s="31">
        <v>44926</v>
      </c>
      <c r="M3310" s="2">
        <f t="shared" si="306"/>
        <v>580</v>
      </c>
      <c r="N3310" s="2">
        <f>IFERROR(VLOOKUP($G3310,'Breakdown Log'!$B$3:$E$940,2,FALSE),0)</f>
        <v>0</v>
      </c>
      <c r="O3310" s="2">
        <f>IFERROR(VLOOKUP($G3310,'Breakdown Log'!$B$3:$E$940,3,FALSE),0)</f>
        <v>0</v>
      </c>
      <c r="P3310" s="2">
        <f t="shared" si="307"/>
        <v>215</v>
      </c>
      <c r="Q3310" s="2">
        <f t="shared" si="308"/>
        <v>365</v>
      </c>
      <c r="R3310" s="38">
        <f t="shared" si="309"/>
        <v>1.6610958904109587</v>
      </c>
      <c r="S3310" s="76">
        <f t="shared" si="310"/>
        <v>2.82</v>
      </c>
      <c r="T3310" s="38">
        <f>2.82/365*N3310+'Breakdown Log'!$H$28*P3310</f>
        <v>0</v>
      </c>
      <c r="U3310" s="78">
        <f>2.82/365*O3310+'Breakdown Log'!$H$28*Q3310</f>
        <v>0</v>
      </c>
    </row>
    <row r="3311" spans="2:21" x14ac:dyDescent="0.4">
      <c r="B3311" s="30">
        <f t="shared" si="311"/>
        <v>3310</v>
      </c>
      <c r="C3311" s="2" t="s">
        <v>2852</v>
      </c>
      <c r="D3311" s="2" t="s">
        <v>2853</v>
      </c>
      <c r="E3311" s="2">
        <v>1201</v>
      </c>
      <c r="F3311" s="2" t="s">
        <v>2853</v>
      </c>
      <c r="G3311" s="2">
        <v>3748</v>
      </c>
      <c r="H3311" s="2">
        <v>4</v>
      </c>
      <c r="I3311" s="2" t="s">
        <v>2919</v>
      </c>
      <c r="J3311" s="31">
        <v>44174</v>
      </c>
      <c r="K3311" s="31">
        <v>44347</v>
      </c>
      <c r="L3311" s="31">
        <v>44926</v>
      </c>
      <c r="M3311" s="2">
        <f t="shared" si="306"/>
        <v>580</v>
      </c>
      <c r="N3311" s="2">
        <f>IFERROR(VLOOKUP($G3311,'Breakdown Log'!$B$3:$E$940,2,FALSE),0)</f>
        <v>0</v>
      </c>
      <c r="O3311" s="2">
        <f>IFERROR(VLOOKUP($G3311,'Breakdown Log'!$B$3:$E$940,3,FALSE),0)</f>
        <v>0</v>
      </c>
      <c r="P3311" s="2">
        <f t="shared" si="307"/>
        <v>215</v>
      </c>
      <c r="Q3311" s="2">
        <f t="shared" si="308"/>
        <v>365</v>
      </c>
      <c r="R3311" s="38">
        <f t="shared" si="309"/>
        <v>1.6610958904109587</v>
      </c>
      <c r="S3311" s="76">
        <f t="shared" si="310"/>
        <v>2.82</v>
      </c>
      <c r="T3311" s="38">
        <f>2.82/365*N3311+'Breakdown Log'!$H$28*P3311</f>
        <v>0</v>
      </c>
      <c r="U3311" s="78">
        <f>2.82/365*O3311+'Breakdown Log'!$H$28*Q3311</f>
        <v>0</v>
      </c>
    </row>
    <row r="3312" spans="2:21" x14ac:dyDescent="0.4">
      <c r="B3312" s="30">
        <f t="shared" si="311"/>
        <v>3311</v>
      </c>
      <c r="C3312" s="2" t="s">
        <v>2852</v>
      </c>
      <c r="D3312" s="2" t="s">
        <v>2853</v>
      </c>
      <c r="E3312" s="2">
        <v>1201</v>
      </c>
      <c r="F3312" s="2" t="s">
        <v>2853</v>
      </c>
      <c r="G3312" s="2">
        <v>3749</v>
      </c>
      <c r="H3312" s="2">
        <v>5</v>
      </c>
      <c r="I3312" s="2" t="s">
        <v>2920</v>
      </c>
      <c r="J3312" s="31">
        <v>44174</v>
      </c>
      <c r="K3312" s="31">
        <v>44347</v>
      </c>
      <c r="L3312" s="31">
        <v>44926</v>
      </c>
      <c r="M3312" s="2">
        <f t="shared" si="306"/>
        <v>580</v>
      </c>
      <c r="N3312" s="2">
        <f>IFERROR(VLOOKUP($G3312,'Breakdown Log'!$B$3:$E$940,2,FALSE),0)</f>
        <v>0</v>
      </c>
      <c r="O3312" s="2">
        <f>IFERROR(VLOOKUP($G3312,'Breakdown Log'!$B$3:$E$940,3,FALSE),0)</f>
        <v>0</v>
      </c>
      <c r="P3312" s="2">
        <f t="shared" si="307"/>
        <v>215</v>
      </c>
      <c r="Q3312" s="2">
        <f t="shared" si="308"/>
        <v>365</v>
      </c>
      <c r="R3312" s="38">
        <f t="shared" si="309"/>
        <v>1.6610958904109587</v>
      </c>
      <c r="S3312" s="76">
        <f t="shared" si="310"/>
        <v>2.82</v>
      </c>
      <c r="T3312" s="38">
        <f>2.82/365*N3312+'Breakdown Log'!$H$28*P3312</f>
        <v>0</v>
      </c>
      <c r="U3312" s="78">
        <f>2.82/365*O3312+'Breakdown Log'!$H$28*Q3312</f>
        <v>0</v>
      </c>
    </row>
    <row r="3313" spans="2:21" x14ac:dyDescent="0.4">
      <c r="B3313" s="30">
        <f t="shared" si="311"/>
        <v>3312</v>
      </c>
      <c r="C3313" s="2" t="s">
        <v>2852</v>
      </c>
      <c r="D3313" s="2" t="s">
        <v>2853</v>
      </c>
      <c r="E3313" s="2">
        <v>1201</v>
      </c>
      <c r="F3313" s="2" t="s">
        <v>2853</v>
      </c>
      <c r="G3313" s="2">
        <v>3750</v>
      </c>
      <c r="H3313" s="2">
        <v>6</v>
      </c>
      <c r="I3313" s="2" t="s">
        <v>2854</v>
      </c>
      <c r="J3313" s="31">
        <v>44226</v>
      </c>
      <c r="K3313" s="31">
        <v>44347</v>
      </c>
      <c r="L3313" s="31">
        <v>44926</v>
      </c>
      <c r="M3313" s="2">
        <f t="shared" si="306"/>
        <v>580</v>
      </c>
      <c r="N3313" s="2">
        <f>IFERROR(VLOOKUP($G3313,'Breakdown Log'!$B$3:$E$940,2,FALSE),0)</f>
        <v>0</v>
      </c>
      <c r="O3313" s="2">
        <f>IFERROR(VLOOKUP($G3313,'Breakdown Log'!$B$3:$E$940,3,FALSE),0)</f>
        <v>0</v>
      </c>
      <c r="P3313" s="2">
        <f t="shared" si="307"/>
        <v>215</v>
      </c>
      <c r="Q3313" s="2">
        <f t="shared" si="308"/>
        <v>365</v>
      </c>
      <c r="R3313" s="38">
        <f t="shared" si="309"/>
        <v>1.6610958904109587</v>
      </c>
      <c r="S3313" s="76">
        <f t="shared" si="310"/>
        <v>2.82</v>
      </c>
      <c r="T3313" s="38">
        <f>2.82/365*N3313+'Breakdown Log'!$H$28*P3313</f>
        <v>0</v>
      </c>
      <c r="U3313" s="78">
        <f>2.82/365*O3313+'Breakdown Log'!$H$28*Q3313</f>
        <v>0</v>
      </c>
    </row>
    <row r="3314" spans="2:21" x14ac:dyDescent="0.4">
      <c r="B3314" s="30">
        <f t="shared" si="311"/>
        <v>3313</v>
      </c>
      <c r="C3314" s="2" t="s">
        <v>2852</v>
      </c>
      <c r="D3314" s="2" t="s">
        <v>2853</v>
      </c>
      <c r="E3314" s="2">
        <v>1201</v>
      </c>
      <c r="F3314" s="2" t="s">
        <v>2853</v>
      </c>
      <c r="G3314" s="2">
        <v>3751</v>
      </c>
      <c r="H3314" s="2">
        <v>7</v>
      </c>
      <c r="I3314" s="2" t="s">
        <v>2855</v>
      </c>
      <c r="J3314" s="31">
        <v>44226</v>
      </c>
      <c r="K3314" s="31">
        <v>44347</v>
      </c>
      <c r="L3314" s="31">
        <v>44926</v>
      </c>
      <c r="M3314" s="2">
        <f t="shared" si="306"/>
        <v>580</v>
      </c>
      <c r="N3314" s="2">
        <f>IFERROR(VLOOKUP($G3314,'Breakdown Log'!$B$3:$E$940,2,FALSE),0)</f>
        <v>0</v>
      </c>
      <c r="O3314" s="2">
        <f>IFERROR(VLOOKUP($G3314,'Breakdown Log'!$B$3:$E$940,3,FALSE),0)</f>
        <v>0</v>
      </c>
      <c r="P3314" s="2">
        <f t="shared" si="307"/>
        <v>215</v>
      </c>
      <c r="Q3314" s="2">
        <f t="shared" si="308"/>
        <v>365</v>
      </c>
      <c r="R3314" s="38">
        <f t="shared" si="309"/>
        <v>1.6610958904109587</v>
      </c>
      <c r="S3314" s="76">
        <f t="shared" si="310"/>
        <v>2.82</v>
      </c>
      <c r="T3314" s="38">
        <f>2.82/365*N3314+'Breakdown Log'!$H$28*P3314</f>
        <v>0</v>
      </c>
      <c r="U3314" s="78">
        <f>2.82/365*O3314+'Breakdown Log'!$H$28*Q3314</f>
        <v>0</v>
      </c>
    </row>
    <row r="3315" spans="2:21" x14ac:dyDescent="0.4">
      <c r="B3315" s="30">
        <f t="shared" si="311"/>
        <v>3314</v>
      </c>
      <c r="C3315" s="2" t="s">
        <v>2852</v>
      </c>
      <c r="D3315" s="2" t="s">
        <v>2853</v>
      </c>
      <c r="E3315" s="2">
        <v>1201</v>
      </c>
      <c r="F3315" s="2" t="s">
        <v>2853</v>
      </c>
      <c r="G3315" s="2">
        <v>3752</v>
      </c>
      <c r="H3315" s="2">
        <v>8</v>
      </c>
      <c r="I3315" s="2" t="s">
        <v>2856</v>
      </c>
      <c r="J3315" s="31">
        <v>44226</v>
      </c>
      <c r="K3315" s="31">
        <v>44347</v>
      </c>
      <c r="L3315" s="31">
        <v>44926</v>
      </c>
      <c r="M3315" s="2">
        <f t="shared" si="306"/>
        <v>580</v>
      </c>
      <c r="N3315" s="2">
        <f>IFERROR(VLOOKUP($G3315,'Breakdown Log'!$B$3:$E$940,2,FALSE),0)</f>
        <v>0</v>
      </c>
      <c r="O3315" s="2">
        <f>IFERROR(VLOOKUP($G3315,'Breakdown Log'!$B$3:$E$940,3,FALSE),0)</f>
        <v>0</v>
      </c>
      <c r="P3315" s="2">
        <f t="shared" si="307"/>
        <v>215</v>
      </c>
      <c r="Q3315" s="2">
        <f t="shared" si="308"/>
        <v>365</v>
      </c>
      <c r="R3315" s="38">
        <f t="shared" si="309"/>
        <v>1.6610958904109587</v>
      </c>
      <c r="S3315" s="76">
        <f t="shared" si="310"/>
        <v>2.82</v>
      </c>
      <c r="T3315" s="38">
        <f>2.82/365*N3315+'Breakdown Log'!$H$28*P3315</f>
        <v>0</v>
      </c>
      <c r="U3315" s="78">
        <f>2.82/365*O3315+'Breakdown Log'!$H$28*Q3315</f>
        <v>0</v>
      </c>
    </row>
    <row r="3316" spans="2:21" x14ac:dyDescent="0.4">
      <c r="B3316" s="30">
        <f t="shared" si="311"/>
        <v>3315</v>
      </c>
      <c r="C3316" s="2" t="s">
        <v>2852</v>
      </c>
      <c r="D3316" s="2" t="s">
        <v>2853</v>
      </c>
      <c r="E3316" s="2">
        <v>1201</v>
      </c>
      <c r="F3316" s="2" t="s">
        <v>2853</v>
      </c>
      <c r="G3316" s="2">
        <v>3753</v>
      </c>
      <c r="H3316" s="2">
        <v>9</v>
      </c>
      <c r="I3316" s="2" t="s">
        <v>2857</v>
      </c>
      <c r="J3316" s="31">
        <v>44226</v>
      </c>
      <c r="K3316" s="31">
        <v>44347</v>
      </c>
      <c r="L3316" s="31">
        <v>44926</v>
      </c>
      <c r="M3316" s="2">
        <f t="shared" si="306"/>
        <v>580</v>
      </c>
      <c r="N3316" s="2">
        <f>IFERROR(VLOOKUP($G3316,'Breakdown Log'!$B$3:$E$940,2,FALSE),0)</f>
        <v>0</v>
      </c>
      <c r="O3316" s="2">
        <f>IFERROR(VLOOKUP($G3316,'Breakdown Log'!$B$3:$E$940,3,FALSE),0)</f>
        <v>0</v>
      </c>
      <c r="P3316" s="2">
        <f t="shared" si="307"/>
        <v>215</v>
      </c>
      <c r="Q3316" s="2">
        <f t="shared" si="308"/>
        <v>365</v>
      </c>
      <c r="R3316" s="38">
        <f t="shared" si="309"/>
        <v>1.6610958904109587</v>
      </c>
      <c r="S3316" s="76">
        <f t="shared" si="310"/>
        <v>2.82</v>
      </c>
      <c r="T3316" s="38">
        <f>2.82/365*N3316+'Breakdown Log'!$H$28*P3316</f>
        <v>0</v>
      </c>
      <c r="U3316" s="78">
        <f>2.82/365*O3316+'Breakdown Log'!$H$28*Q3316</f>
        <v>0</v>
      </c>
    </row>
    <row r="3317" spans="2:21" x14ac:dyDescent="0.4">
      <c r="B3317" s="30">
        <f t="shared" si="311"/>
        <v>3316</v>
      </c>
      <c r="C3317" s="2" t="s">
        <v>2852</v>
      </c>
      <c r="D3317" s="2" t="s">
        <v>2853</v>
      </c>
      <c r="E3317" s="2">
        <v>1201</v>
      </c>
      <c r="F3317" s="2" t="s">
        <v>2853</v>
      </c>
      <c r="G3317" s="2">
        <v>3754</v>
      </c>
      <c r="H3317" s="2">
        <v>10</v>
      </c>
      <c r="I3317" s="2" t="s">
        <v>2858</v>
      </c>
      <c r="J3317" s="31">
        <v>44226</v>
      </c>
      <c r="K3317" s="31">
        <v>44347</v>
      </c>
      <c r="L3317" s="31">
        <v>44926</v>
      </c>
      <c r="M3317" s="2">
        <f t="shared" si="306"/>
        <v>580</v>
      </c>
      <c r="N3317" s="2">
        <f>IFERROR(VLOOKUP($G3317,'Breakdown Log'!$B$3:$E$940,2,FALSE),0)</f>
        <v>0</v>
      </c>
      <c r="O3317" s="2">
        <f>IFERROR(VLOOKUP($G3317,'Breakdown Log'!$B$3:$E$940,3,FALSE),0)</f>
        <v>0</v>
      </c>
      <c r="P3317" s="2">
        <f t="shared" si="307"/>
        <v>215</v>
      </c>
      <c r="Q3317" s="2">
        <f t="shared" si="308"/>
        <v>365</v>
      </c>
      <c r="R3317" s="38">
        <f t="shared" si="309"/>
        <v>1.6610958904109587</v>
      </c>
      <c r="S3317" s="76">
        <f t="shared" si="310"/>
        <v>2.82</v>
      </c>
      <c r="T3317" s="38">
        <f>2.82/365*N3317+'Breakdown Log'!$H$28*P3317</f>
        <v>0</v>
      </c>
      <c r="U3317" s="78">
        <f>2.82/365*O3317+'Breakdown Log'!$H$28*Q3317</f>
        <v>0</v>
      </c>
    </row>
    <row r="3318" spans="2:21" x14ac:dyDescent="0.4">
      <c r="B3318" s="30">
        <f t="shared" si="311"/>
        <v>3317</v>
      </c>
      <c r="C3318" s="2" t="s">
        <v>2852</v>
      </c>
      <c r="D3318" s="2" t="s">
        <v>2853</v>
      </c>
      <c r="E3318" s="2">
        <v>1201</v>
      </c>
      <c r="F3318" s="2" t="s">
        <v>2853</v>
      </c>
      <c r="G3318" s="2">
        <v>3755</v>
      </c>
      <c r="H3318" s="2">
        <v>11</v>
      </c>
      <c r="I3318" s="2" t="s">
        <v>2859</v>
      </c>
      <c r="J3318" s="31">
        <v>44226</v>
      </c>
      <c r="K3318" s="31">
        <v>44347</v>
      </c>
      <c r="L3318" s="31">
        <v>44926</v>
      </c>
      <c r="M3318" s="2">
        <f t="shared" si="306"/>
        <v>580</v>
      </c>
      <c r="N3318" s="2">
        <f>IFERROR(VLOOKUP($G3318,'Breakdown Log'!$B$3:$E$940,2,FALSE),0)</f>
        <v>0</v>
      </c>
      <c r="O3318" s="2">
        <f>IFERROR(VLOOKUP($G3318,'Breakdown Log'!$B$3:$E$940,3,FALSE),0)</f>
        <v>0</v>
      </c>
      <c r="P3318" s="2">
        <f t="shared" si="307"/>
        <v>215</v>
      </c>
      <c r="Q3318" s="2">
        <f t="shared" si="308"/>
        <v>365</v>
      </c>
      <c r="R3318" s="38">
        <f t="shared" si="309"/>
        <v>1.6610958904109587</v>
      </c>
      <c r="S3318" s="76">
        <f t="shared" si="310"/>
        <v>2.82</v>
      </c>
      <c r="T3318" s="38">
        <f>2.82/365*N3318+'Breakdown Log'!$H$28*P3318</f>
        <v>0</v>
      </c>
      <c r="U3318" s="78">
        <f>2.82/365*O3318+'Breakdown Log'!$H$28*Q3318</f>
        <v>0</v>
      </c>
    </row>
    <row r="3319" spans="2:21" x14ac:dyDescent="0.4">
      <c r="B3319" s="30">
        <f t="shared" si="311"/>
        <v>3318</v>
      </c>
      <c r="C3319" s="2" t="s">
        <v>2852</v>
      </c>
      <c r="D3319" s="2" t="s">
        <v>2853</v>
      </c>
      <c r="E3319" s="2">
        <v>1201</v>
      </c>
      <c r="F3319" s="2" t="s">
        <v>2853</v>
      </c>
      <c r="G3319" s="2">
        <v>3756</v>
      </c>
      <c r="H3319" s="2">
        <v>12</v>
      </c>
      <c r="I3319" s="2" t="s">
        <v>2862</v>
      </c>
      <c r="J3319" s="31">
        <v>44227</v>
      </c>
      <c r="K3319" s="31">
        <v>44347</v>
      </c>
      <c r="L3319" s="31">
        <v>44926</v>
      </c>
      <c r="M3319" s="2">
        <f t="shared" si="306"/>
        <v>580</v>
      </c>
      <c r="N3319" s="2">
        <f>IFERROR(VLOOKUP($G3319,'Breakdown Log'!$B$3:$E$940,2,FALSE),0)</f>
        <v>0</v>
      </c>
      <c r="O3319" s="2">
        <f>IFERROR(VLOOKUP($G3319,'Breakdown Log'!$B$3:$E$940,3,FALSE),0)</f>
        <v>0</v>
      </c>
      <c r="P3319" s="2">
        <f t="shared" si="307"/>
        <v>215</v>
      </c>
      <c r="Q3319" s="2">
        <f t="shared" si="308"/>
        <v>365</v>
      </c>
      <c r="R3319" s="38">
        <f t="shared" si="309"/>
        <v>1.6610958904109587</v>
      </c>
      <c r="S3319" s="76">
        <f t="shared" si="310"/>
        <v>2.82</v>
      </c>
      <c r="T3319" s="38">
        <f>2.82/365*N3319+'Breakdown Log'!$H$28*P3319</f>
        <v>0</v>
      </c>
      <c r="U3319" s="78">
        <f>2.82/365*O3319+'Breakdown Log'!$H$28*Q3319</f>
        <v>0</v>
      </c>
    </row>
    <row r="3320" spans="2:21" x14ac:dyDescent="0.4">
      <c r="B3320" s="30">
        <f t="shared" si="311"/>
        <v>3319</v>
      </c>
      <c r="C3320" s="2" t="s">
        <v>2852</v>
      </c>
      <c r="D3320" s="2" t="s">
        <v>2853</v>
      </c>
      <c r="E3320" s="2">
        <v>1201</v>
      </c>
      <c r="F3320" s="2" t="s">
        <v>2853</v>
      </c>
      <c r="G3320" s="2">
        <v>3757</v>
      </c>
      <c r="H3320" s="2">
        <v>13</v>
      </c>
      <c r="I3320" s="2" t="s">
        <v>2863</v>
      </c>
      <c r="J3320" s="31">
        <v>44227</v>
      </c>
      <c r="K3320" s="31">
        <v>44347</v>
      </c>
      <c r="L3320" s="31">
        <v>44926</v>
      </c>
      <c r="M3320" s="2">
        <f t="shared" si="306"/>
        <v>580</v>
      </c>
      <c r="N3320" s="2">
        <f>IFERROR(VLOOKUP($G3320,'Breakdown Log'!$B$3:$E$940,2,FALSE),0)</f>
        <v>0</v>
      </c>
      <c r="O3320" s="2">
        <f>IFERROR(VLOOKUP($G3320,'Breakdown Log'!$B$3:$E$940,3,FALSE),0)</f>
        <v>0</v>
      </c>
      <c r="P3320" s="2">
        <f t="shared" si="307"/>
        <v>215</v>
      </c>
      <c r="Q3320" s="2">
        <f t="shared" si="308"/>
        <v>365</v>
      </c>
      <c r="R3320" s="38">
        <f t="shared" si="309"/>
        <v>1.6610958904109587</v>
      </c>
      <c r="S3320" s="76">
        <f t="shared" si="310"/>
        <v>2.82</v>
      </c>
      <c r="T3320" s="38">
        <f>2.82/365*N3320+'Breakdown Log'!$H$28*P3320</f>
        <v>0</v>
      </c>
      <c r="U3320" s="78">
        <f>2.82/365*O3320+'Breakdown Log'!$H$28*Q3320</f>
        <v>0</v>
      </c>
    </row>
    <row r="3321" spans="2:21" x14ac:dyDescent="0.4">
      <c r="B3321" s="30">
        <f t="shared" si="311"/>
        <v>3320</v>
      </c>
      <c r="C3321" s="2" t="s">
        <v>2852</v>
      </c>
      <c r="D3321" s="2" t="s">
        <v>2853</v>
      </c>
      <c r="E3321" s="2">
        <v>1201</v>
      </c>
      <c r="F3321" s="2" t="s">
        <v>2853</v>
      </c>
      <c r="G3321" s="2">
        <v>3758</v>
      </c>
      <c r="H3321" s="2">
        <v>14</v>
      </c>
      <c r="I3321" s="2" t="s">
        <v>2864</v>
      </c>
      <c r="J3321" s="31">
        <v>44227</v>
      </c>
      <c r="K3321" s="31">
        <v>44347</v>
      </c>
      <c r="L3321" s="31">
        <v>44926</v>
      </c>
      <c r="M3321" s="2">
        <f t="shared" si="306"/>
        <v>580</v>
      </c>
      <c r="N3321" s="2">
        <f>IFERROR(VLOOKUP($G3321,'Breakdown Log'!$B$3:$E$940,2,FALSE),0)</f>
        <v>0</v>
      </c>
      <c r="O3321" s="2">
        <f>IFERROR(VLOOKUP($G3321,'Breakdown Log'!$B$3:$E$940,3,FALSE),0)</f>
        <v>0</v>
      </c>
      <c r="P3321" s="2">
        <f t="shared" si="307"/>
        <v>215</v>
      </c>
      <c r="Q3321" s="2">
        <f t="shared" si="308"/>
        <v>365</v>
      </c>
      <c r="R3321" s="38">
        <f t="shared" si="309"/>
        <v>1.6610958904109587</v>
      </c>
      <c r="S3321" s="76">
        <f t="shared" si="310"/>
        <v>2.82</v>
      </c>
      <c r="T3321" s="38">
        <f>2.82/365*N3321+'Breakdown Log'!$H$28*P3321</f>
        <v>0</v>
      </c>
      <c r="U3321" s="78">
        <f>2.82/365*O3321+'Breakdown Log'!$H$28*Q3321</f>
        <v>0</v>
      </c>
    </row>
    <row r="3322" spans="2:21" x14ac:dyDescent="0.4">
      <c r="B3322" s="30">
        <f t="shared" si="311"/>
        <v>3321</v>
      </c>
      <c r="C3322" s="2" t="s">
        <v>2852</v>
      </c>
      <c r="D3322" s="2" t="s">
        <v>2853</v>
      </c>
      <c r="E3322" s="2">
        <v>1201</v>
      </c>
      <c r="F3322" s="2" t="s">
        <v>2853</v>
      </c>
      <c r="G3322" s="2">
        <v>3759</v>
      </c>
      <c r="H3322" s="2">
        <v>15</v>
      </c>
      <c r="I3322" s="2" t="s">
        <v>2865</v>
      </c>
      <c r="J3322" s="31">
        <v>44227</v>
      </c>
      <c r="K3322" s="31">
        <v>44347</v>
      </c>
      <c r="L3322" s="31">
        <v>44926</v>
      </c>
      <c r="M3322" s="2">
        <f t="shared" si="306"/>
        <v>580</v>
      </c>
      <c r="N3322" s="2">
        <f>IFERROR(VLOOKUP($G3322,'Breakdown Log'!$B$3:$E$940,2,FALSE),0)</f>
        <v>0</v>
      </c>
      <c r="O3322" s="2">
        <f>IFERROR(VLOOKUP($G3322,'Breakdown Log'!$B$3:$E$940,3,FALSE),0)</f>
        <v>0</v>
      </c>
      <c r="P3322" s="2">
        <f t="shared" si="307"/>
        <v>215</v>
      </c>
      <c r="Q3322" s="2">
        <f t="shared" si="308"/>
        <v>365</v>
      </c>
      <c r="R3322" s="38">
        <f t="shared" si="309"/>
        <v>1.6610958904109587</v>
      </c>
      <c r="S3322" s="76">
        <f t="shared" si="310"/>
        <v>2.82</v>
      </c>
      <c r="T3322" s="38">
        <f>2.82/365*N3322+'Breakdown Log'!$H$28*P3322</f>
        <v>0</v>
      </c>
      <c r="U3322" s="78">
        <f>2.82/365*O3322+'Breakdown Log'!$H$28*Q3322</f>
        <v>0</v>
      </c>
    </row>
    <row r="3323" spans="2:21" x14ac:dyDescent="0.4">
      <c r="B3323" s="30">
        <f t="shared" si="311"/>
        <v>3322</v>
      </c>
      <c r="C3323" s="2" t="s">
        <v>2852</v>
      </c>
      <c r="D3323" s="2" t="s">
        <v>2953</v>
      </c>
      <c r="E3323" s="2">
        <v>1195</v>
      </c>
      <c r="F3323" s="2" t="s">
        <v>2953</v>
      </c>
      <c r="G3323" s="2">
        <v>3760</v>
      </c>
      <c r="H3323" s="2">
        <v>1</v>
      </c>
      <c r="I3323" s="2" t="s">
        <v>314</v>
      </c>
      <c r="J3323" s="31">
        <v>44258</v>
      </c>
      <c r="K3323" s="31">
        <v>44347</v>
      </c>
      <c r="L3323" s="31">
        <v>44926</v>
      </c>
      <c r="M3323" s="2">
        <f t="shared" si="306"/>
        <v>580</v>
      </c>
      <c r="N3323" s="2">
        <f>IFERROR(VLOOKUP($G3323,'Breakdown Log'!$B$3:$E$940,2,FALSE),0)</f>
        <v>0</v>
      </c>
      <c r="O3323" s="2">
        <f>IFERROR(VLOOKUP($G3323,'Breakdown Log'!$B$3:$E$940,3,FALSE),0)</f>
        <v>0</v>
      </c>
      <c r="P3323" s="2">
        <f t="shared" si="307"/>
        <v>215</v>
      </c>
      <c r="Q3323" s="2">
        <f t="shared" si="308"/>
        <v>365</v>
      </c>
      <c r="R3323" s="38">
        <f t="shared" si="309"/>
        <v>1.6610958904109587</v>
      </c>
      <c r="S3323" s="76">
        <f t="shared" si="310"/>
        <v>2.82</v>
      </c>
      <c r="T3323" s="38">
        <f>2.82/365*N3323+'Breakdown Log'!$H$28*P3323</f>
        <v>0</v>
      </c>
      <c r="U3323" s="78">
        <f>2.82/365*O3323+'Breakdown Log'!$H$28*Q3323</f>
        <v>0</v>
      </c>
    </row>
    <row r="3324" spans="2:21" x14ac:dyDescent="0.4">
      <c r="B3324" s="30">
        <f t="shared" si="311"/>
        <v>3323</v>
      </c>
      <c r="C3324" s="2" t="s">
        <v>2852</v>
      </c>
      <c r="D3324" s="2" t="s">
        <v>2953</v>
      </c>
      <c r="E3324" s="2">
        <v>1195</v>
      </c>
      <c r="F3324" s="2" t="s">
        <v>2953</v>
      </c>
      <c r="G3324" s="2">
        <v>3761</v>
      </c>
      <c r="H3324" s="2">
        <v>2</v>
      </c>
      <c r="I3324" s="2" t="s">
        <v>2954</v>
      </c>
      <c r="J3324" s="31">
        <v>44258</v>
      </c>
      <c r="K3324" s="31">
        <v>44347</v>
      </c>
      <c r="L3324" s="31">
        <v>44926</v>
      </c>
      <c r="M3324" s="2">
        <f t="shared" si="306"/>
        <v>580</v>
      </c>
      <c r="N3324" s="2">
        <f>IFERROR(VLOOKUP($G3324,'Breakdown Log'!$B$3:$E$940,2,FALSE),0)</f>
        <v>0</v>
      </c>
      <c r="O3324" s="2">
        <f>IFERROR(VLOOKUP($G3324,'Breakdown Log'!$B$3:$E$940,3,FALSE),0)</f>
        <v>0</v>
      </c>
      <c r="P3324" s="2">
        <f t="shared" si="307"/>
        <v>215</v>
      </c>
      <c r="Q3324" s="2">
        <f t="shared" si="308"/>
        <v>365</v>
      </c>
      <c r="R3324" s="38">
        <f t="shared" si="309"/>
        <v>1.6610958904109587</v>
      </c>
      <c r="S3324" s="76">
        <f t="shared" si="310"/>
        <v>2.82</v>
      </c>
      <c r="T3324" s="38">
        <f>2.82/365*N3324+'Breakdown Log'!$H$28*P3324</f>
        <v>0</v>
      </c>
      <c r="U3324" s="78">
        <f>2.82/365*O3324+'Breakdown Log'!$H$28*Q3324</f>
        <v>0</v>
      </c>
    </row>
    <row r="3325" spans="2:21" x14ac:dyDescent="0.4">
      <c r="B3325" s="30">
        <f t="shared" si="311"/>
        <v>3324</v>
      </c>
      <c r="C3325" s="2" t="s">
        <v>2852</v>
      </c>
      <c r="D3325" s="2" t="s">
        <v>2953</v>
      </c>
      <c r="E3325" s="2">
        <v>1195</v>
      </c>
      <c r="F3325" s="2" t="s">
        <v>2953</v>
      </c>
      <c r="G3325" s="2">
        <v>3762</v>
      </c>
      <c r="H3325" s="2">
        <v>3</v>
      </c>
      <c r="I3325" s="2" t="s">
        <v>1445</v>
      </c>
      <c r="J3325" s="31">
        <v>44258</v>
      </c>
      <c r="K3325" s="31">
        <v>44347</v>
      </c>
      <c r="L3325" s="31">
        <v>44926</v>
      </c>
      <c r="M3325" s="2">
        <f t="shared" si="306"/>
        <v>580</v>
      </c>
      <c r="N3325" s="2">
        <f>IFERROR(VLOOKUP($G3325,'Breakdown Log'!$B$3:$E$940,2,FALSE),0)</f>
        <v>0</v>
      </c>
      <c r="O3325" s="2">
        <f>IFERROR(VLOOKUP($G3325,'Breakdown Log'!$B$3:$E$940,3,FALSE),0)</f>
        <v>0</v>
      </c>
      <c r="P3325" s="2">
        <f t="shared" si="307"/>
        <v>215</v>
      </c>
      <c r="Q3325" s="2">
        <f t="shared" si="308"/>
        <v>365</v>
      </c>
      <c r="R3325" s="38">
        <f t="shared" si="309"/>
        <v>1.6610958904109587</v>
      </c>
      <c r="S3325" s="76">
        <f t="shared" si="310"/>
        <v>2.82</v>
      </c>
      <c r="T3325" s="38">
        <f>2.82/365*N3325+'Breakdown Log'!$H$28*P3325</f>
        <v>0</v>
      </c>
      <c r="U3325" s="78">
        <f>2.82/365*O3325+'Breakdown Log'!$H$28*Q3325</f>
        <v>0</v>
      </c>
    </row>
    <row r="3326" spans="2:21" x14ac:dyDescent="0.4">
      <c r="B3326" s="30">
        <f t="shared" si="311"/>
        <v>3325</v>
      </c>
      <c r="C3326" s="2" t="s">
        <v>2852</v>
      </c>
      <c r="D3326" s="2" t="s">
        <v>2953</v>
      </c>
      <c r="E3326" s="2">
        <v>1195</v>
      </c>
      <c r="F3326" s="2" t="s">
        <v>2953</v>
      </c>
      <c r="G3326" s="2">
        <v>3763</v>
      </c>
      <c r="H3326" s="2">
        <v>4</v>
      </c>
      <c r="I3326" s="2" t="s">
        <v>1823</v>
      </c>
      <c r="J3326" s="31">
        <v>44258</v>
      </c>
      <c r="K3326" s="31">
        <v>44347</v>
      </c>
      <c r="L3326" s="31">
        <v>44926</v>
      </c>
      <c r="M3326" s="2">
        <f t="shared" si="306"/>
        <v>580</v>
      </c>
      <c r="N3326" s="2">
        <f>IFERROR(VLOOKUP($G3326,'Breakdown Log'!$B$3:$E$940,2,FALSE),0)</f>
        <v>0</v>
      </c>
      <c r="O3326" s="2">
        <f>IFERROR(VLOOKUP($G3326,'Breakdown Log'!$B$3:$E$940,3,FALSE),0)</f>
        <v>0</v>
      </c>
      <c r="P3326" s="2">
        <f t="shared" si="307"/>
        <v>215</v>
      </c>
      <c r="Q3326" s="2">
        <f t="shared" si="308"/>
        <v>365</v>
      </c>
      <c r="R3326" s="38">
        <f t="shared" si="309"/>
        <v>1.6610958904109587</v>
      </c>
      <c r="S3326" s="76">
        <f t="shared" si="310"/>
        <v>2.82</v>
      </c>
      <c r="T3326" s="38">
        <f>2.82/365*N3326+'Breakdown Log'!$H$28*P3326</f>
        <v>0</v>
      </c>
      <c r="U3326" s="78">
        <f>2.82/365*O3326+'Breakdown Log'!$H$28*Q3326</f>
        <v>0</v>
      </c>
    </row>
    <row r="3327" spans="2:21" x14ac:dyDescent="0.4">
      <c r="B3327" s="30">
        <f t="shared" si="311"/>
        <v>3326</v>
      </c>
      <c r="C3327" s="2" t="s">
        <v>2852</v>
      </c>
      <c r="D3327" s="2" t="s">
        <v>2953</v>
      </c>
      <c r="E3327" s="2">
        <v>1195</v>
      </c>
      <c r="F3327" s="2" t="s">
        <v>2953</v>
      </c>
      <c r="G3327" s="2">
        <v>3764</v>
      </c>
      <c r="H3327" s="2">
        <v>5</v>
      </c>
      <c r="I3327" s="2" t="s">
        <v>168</v>
      </c>
      <c r="J3327" s="31">
        <v>44258</v>
      </c>
      <c r="K3327" s="31">
        <v>44347</v>
      </c>
      <c r="L3327" s="31">
        <v>44926</v>
      </c>
      <c r="M3327" s="2">
        <f t="shared" si="306"/>
        <v>580</v>
      </c>
      <c r="N3327" s="2">
        <f>IFERROR(VLOOKUP($G3327,'Breakdown Log'!$B$3:$E$940,2,FALSE),0)</f>
        <v>0</v>
      </c>
      <c r="O3327" s="2">
        <f>IFERROR(VLOOKUP($G3327,'Breakdown Log'!$B$3:$E$940,3,FALSE),0)</f>
        <v>0</v>
      </c>
      <c r="P3327" s="2">
        <f t="shared" si="307"/>
        <v>215</v>
      </c>
      <c r="Q3327" s="2">
        <f t="shared" si="308"/>
        <v>365</v>
      </c>
      <c r="R3327" s="38">
        <f t="shared" si="309"/>
        <v>1.6610958904109587</v>
      </c>
      <c r="S3327" s="76">
        <f t="shared" si="310"/>
        <v>2.82</v>
      </c>
      <c r="T3327" s="38">
        <f>2.82/365*N3327+'Breakdown Log'!$H$28*P3327</f>
        <v>0</v>
      </c>
      <c r="U3327" s="78">
        <f>2.82/365*O3327+'Breakdown Log'!$H$28*Q3327</f>
        <v>0</v>
      </c>
    </row>
    <row r="3328" spans="2:21" x14ac:dyDescent="0.4">
      <c r="B3328" s="30">
        <f t="shared" si="311"/>
        <v>3327</v>
      </c>
      <c r="C3328" s="2" t="s">
        <v>2852</v>
      </c>
      <c r="D3328" s="2" t="s">
        <v>2953</v>
      </c>
      <c r="E3328" s="2">
        <v>1195</v>
      </c>
      <c r="F3328" s="2" t="s">
        <v>2953</v>
      </c>
      <c r="G3328" s="2">
        <v>3765</v>
      </c>
      <c r="H3328" s="2">
        <v>6</v>
      </c>
      <c r="I3328" s="2" t="s">
        <v>112</v>
      </c>
      <c r="J3328" s="31">
        <v>44258</v>
      </c>
      <c r="K3328" s="31">
        <v>44347</v>
      </c>
      <c r="L3328" s="31">
        <v>44926</v>
      </c>
      <c r="M3328" s="2">
        <f t="shared" si="306"/>
        <v>580</v>
      </c>
      <c r="N3328" s="2">
        <f>IFERROR(VLOOKUP($G3328,'Breakdown Log'!$B$3:$E$940,2,FALSE),0)</f>
        <v>0</v>
      </c>
      <c r="O3328" s="2">
        <f>IFERROR(VLOOKUP($G3328,'Breakdown Log'!$B$3:$E$940,3,FALSE),0)</f>
        <v>0</v>
      </c>
      <c r="P3328" s="2">
        <f t="shared" si="307"/>
        <v>215</v>
      </c>
      <c r="Q3328" s="2">
        <f t="shared" si="308"/>
        <v>365</v>
      </c>
      <c r="R3328" s="38">
        <f t="shared" si="309"/>
        <v>1.6610958904109587</v>
      </c>
      <c r="S3328" s="76">
        <f t="shared" si="310"/>
        <v>2.82</v>
      </c>
      <c r="T3328" s="38">
        <f>2.82/365*N3328+'Breakdown Log'!$H$28*P3328</f>
        <v>0</v>
      </c>
      <c r="U3328" s="78">
        <f>2.82/365*O3328+'Breakdown Log'!$H$28*Q3328</f>
        <v>0</v>
      </c>
    </row>
    <row r="3329" spans="2:21" x14ac:dyDescent="0.4">
      <c r="B3329" s="30">
        <f t="shared" si="311"/>
        <v>3328</v>
      </c>
      <c r="C3329" s="2" t="s">
        <v>2852</v>
      </c>
      <c r="D3329" s="2" t="s">
        <v>2953</v>
      </c>
      <c r="E3329" s="2">
        <v>1195</v>
      </c>
      <c r="F3329" s="2" t="s">
        <v>2953</v>
      </c>
      <c r="G3329" s="2">
        <v>3766</v>
      </c>
      <c r="H3329" s="2">
        <v>7</v>
      </c>
      <c r="I3329" s="2" t="s">
        <v>1583</v>
      </c>
      <c r="J3329" s="31">
        <v>44258</v>
      </c>
      <c r="K3329" s="31">
        <v>44347</v>
      </c>
      <c r="L3329" s="31">
        <v>44926</v>
      </c>
      <c r="M3329" s="2">
        <f t="shared" si="306"/>
        <v>580</v>
      </c>
      <c r="N3329" s="2">
        <f>IFERROR(VLOOKUP($G3329,'Breakdown Log'!$B$3:$E$940,2,FALSE),0)</f>
        <v>0</v>
      </c>
      <c r="O3329" s="2">
        <f>IFERROR(VLOOKUP($G3329,'Breakdown Log'!$B$3:$E$940,3,FALSE),0)</f>
        <v>0</v>
      </c>
      <c r="P3329" s="2">
        <f t="shared" si="307"/>
        <v>215</v>
      </c>
      <c r="Q3329" s="2">
        <f t="shared" si="308"/>
        <v>365</v>
      </c>
      <c r="R3329" s="38">
        <f t="shared" si="309"/>
        <v>1.6610958904109587</v>
      </c>
      <c r="S3329" s="76">
        <f t="shared" si="310"/>
        <v>2.82</v>
      </c>
      <c r="T3329" s="38">
        <f>2.82/365*N3329+'Breakdown Log'!$H$28*P3329</f>
        <v>0</v>
      </c>
      <c r="U3329" s="78">
        <f>2.82/365*O3329+'Breakdown Log'!$H$28*Q3329</f>
        <v>0</v>
      </c>
    </row>
    <row r="3330" spans="2:21" x14ac:dyDescent="0.4">
      <c r="B3330" s="30">
        <f t="shared" si="311"/>
        <v>3329</v>
      </c>
      <c r="C3330" s="2" t="s">
        <v>2852</v>
      </c>
      <c r="D3330" s="2" t="s">
        <v>2953</v>
      </c>
      <c r="E3330" s="2">
        <v>1195</v>
      </c>
      <c r="F3330" s="2" t="s">
        <v>2953</v>
      </c>
      <c r="G3330" s="2">
        <v>3767</v>
      </c>
      <c r="H3330" s="2">
        <v>8</v>
      </c>
      <c r="I3330" s="2" t="s">
        <v>1175</v>
      </c>
      <c r="J3330" s="31">
        <v>44258</v>
      </c>
      <c r="K3330" s="31">
        <v>44347</v>
      </c>
      <c r="L3330" s="31">
        <v>44926</v>
      </c>
      <c r="M3330" s="2">
        <f t="shared" ref="M3330:M3352" si="312">IFERROR(L3330-K3330+1,0)</f>
        <v>580</v>
      </c>
      <c r="N3330" s="2">
        <f>IFERROR(VLOOKUP($G3330,'Breakdown Log'!$B$3:$E$940,2,FALSE),0)</f>
        <v>0</v>
      </c>
      <c r="O3330" s="2">
        <f>IFERROR(VLOOKUP($G3330,'Breakdown Log'!$B$3:$E$940,3,FALSE),0)</f>
        <v>0</v>
      </c>
      <c r="P3330" s="2">
        <f t="shared" si="307"/>
        <v>215</v>
      </c>
      <c r="Q3330" s="2">
        <f t="shared" si="308"/>
        <v>365</v>
      </c>
      <c r="R3330" s="38">
        <f t="shared" si="309"/>
        <v>1.6610958904109587</v>
      </c>
      <c r="S3330" s="76">
        <f t="shared" si="310"/>
        <v>2.82</v>
      </c>
      <c r="T3330" s="38">
        <f>2.82/365*N3330+'Breakdown Log'!$H$28*P3330</f>
        <v>0</v>
      </c>
      <c r="U3330" s="78">
        <f>2.82/365*O3330+'Breakdown Log'!$H$28*Q3330</f>
        <v>0</v>
      </c>
    </row>
    <row r="3331" spans="2:21" x14ac:dyDescent="0.4">
      <c r="B3331" s="30">
        <f t="shared" si="311"/>
        <v>3330</v>
      </c>
      <c r="C3331" s="2" t="s">
        <v>2852</v>
      </c>
      <c r="D3331" s="2" t="s">
        <v>2953</v>
      </c>
      <c r="E3331" s="2">
        <v>1195</v>
      </c>
      <c r="F3331" s="2" t="s">
        <v>2953</v>
      </c>
      <c r="G3331" s="2">
        <v>3768</v>
      </c>
      <c r="H3331" s="2">
        <v>9</v>
      </c>
      <c r="I3331" s="2" t="s">
        <v>2351</v>
      </c>
      <c r="J3331" s="31">
        <v>44258</v>
      </c>
      <c r="K3331" s="31">
        <v>44347</v>
      </c>
      <c r="L3331" s="31">
        <v>44926</v>
      </c>
      <c r="M3331" s="2">
        <f t="shared" si="312"/>
        <v>580</v>
      </c>
      <c r="N3331" s="2">
        <f>IFERROR(VLOOKUP($G3331,'Breakdown Log'!$B$3:$E$940,2,FALSE),0)</f>
        <v>0</v>
      </c>
      <c r="O3331" s="2">
        <f>IFERROR(VLOOKUP($G3331,'Breakdown Log'!$B$3:$E$940,3,FALSE),0)</f>
        <v>0</v>
      </c>
      <c r="P3331" s="2">
        <f t="shared" ref="P3331:P3352" si="313">DATE(2021,12,31)-DATE(2021,5,31)+1-N3331</f>
        <v>215</v>
      </c>
      <c r="Q3331" s="2">
        <f t="shared" ref="Q3331:Q3352" si="314">365-O3331</f>
        <v>365</v>
      </c>
      <c r="R3331" s="38">
        <f t="shared" ref="R3331:R3352" si="315">2.82/365*215</f>
        <v>1.6610958904109587</v>
      </c>
      <c r="S3331" s="76">
        <f t="shared" ref="S3331:S3352" si="316">2.82/365*365</f>
        <v>2.82</v>
      </c>
      <c r="T3331" s="38">
        <f>2.82/365*N3331+'Breakdown Log'!$H$28*P3331</f>
        <v>0</v>
      </c>
      <c r="U3331" s="78">
        <f>2.82/365*O3331+'Breakdown Log'!$H$28*Q3331</f>
        <v>0</v>
      </c>
    </row>
    <row r="3332" spans="2:21" x14ac:dyDescent="0.4">
      <c r="B3332" s="30">
        <f t="shared" ref="B3332:B3352" si="317">B3331+1</f>
        <v>3331</v>
      </c>
      <c r="C3332" s="2" t="s">
        <v>2852</v>
      </c>
      <c r="D3332" s="2" t="s">
        <v>2953</v>
      </c>
      <c r="E3332" s="2">
        <v>1195</v>
      </c>
      <c r="F3332" s="2" t="s">
        <v>2953</v>
      </c>
      <c r="G3332" s="2">
        <v>3769</v>
      </c>
      <c r="H3332" s="2">
        <v>10</v>
      </c>
      <c r="I3332" s="2" t="s">
        <v>2955</v>
      </c>
      <c r="J3332" s="31">
        <v>44258</v>
      </c>
      <c r="K3332" s="31">
        <v>44347</v>
      </c>
      <c r="L3332" s="31">
        <v>44926</v>
      </c>
      <c r="M3332" s="2">
        <f t="shared" si="312"/>
        <v>580</v>
      </c>
      <c r="N3332" s="2">
        <f>IFERROR(VLOOKUP($G3332,'Breakdown Log'!$B$3:$E$940,2,FALSE),0)</f>
        <v>0</v>
      </c>
      <c r="O3332" s="2">
        <f>IFERROR(VLOOKUP($G3332,'Breakdown Log'!$B$3:$E$940,3,FALSE),0)</f>
        <v>0</v>
      </c>
      <c r="P3332" s="2">
        <f t="shared" si="313"/>
        <v>215</v>
      </c>
      <c r="Q3332" s="2">
        <f t="shared" si="314"/>
        <v>365</v>
      </c>
      <c r="R3332" s="38">
        <f t="shared" si="315"/>
        <v>1.6610958904109587</v>
      </c>
      <c r="S3332" s="76">
        <f t="shared" si="316"/>
        <v>2.82</v>
      </c>
      <c r="T3332" s="38">
        <f>2.82/365*N3332+'Breakdown Log'!$H$28*P3332</f>
        <v>0</v>
      </c>
      <c r="U3332" s="78">
        <f>2.82/365*O3332+'Breakdown Log'!$H$28*Q3332</f>
        <v>0</v>
      </c>
    </row>
    <row r="3333" spans="2:21" x14ac:dyDescent="0.4">
      <c r="B3333" s="30">
        <f t="shared" si="317"/>
        <v>3332</v>
      </c>
      <c r="C3333" s="2" t="s">
        <v>151</v>
      </c>
      <c r="D3333" s="2" t="s">
        <v>803</v>
      </c>
      <c r="E3333" s="2">
        <v>1072</v>
      </c>
      <c r="F3333" s="2" t="s">
        <v>803</v>
      </c>
      <c r="G3333" s="2">
        <v>3770</v>
      </c>
      <c r="H3333" s="2">
        <v>40</v>
      </c>
      <c r="I3333" s="2" t="s">
        <v>3015</v>
      </c>
      <c r="J3333" s="31">
        <v>44275</v>
      </c>
      <c r="K3333" s="31">
        <v>44347</v>
      </c>
      <c r="L3333" s="31">
        <v>44926</v>
      </c>
      <c r="M3333" s="2">
        <f t="shared" si="312"/>
        <v>580</v>
      </c>
      <c r="N3333" s="2">
        <f>IFERROR(VLOOKUP($G3333,'Breakdown Log'!$B$3:$E$940,2,FALSE),0)</f>
        <v>0</v>
      </c>
      <c r="O3333" s="2">
        <f>IFERROR(VLOOKUP($G3333,'Breakdown Log'!$B$3:$E$940,3,FALSE),0)</f>
        <v>0</v>
      </c>
      <c r="P3333" s="2">
        <f t="shared" si="313"/>
        <v>215</v>
      </c>
      <c r="Q3333" s="2">
        <f t="shared" si="314"/>
        <v>365</v>
      </c>
      <c r="R3333" s="38">
        <f t="shared" si="315"/>
        <v>1.6610958904109587</v>
      </c>
      <c r="S3333" s="76">
        <f t="shared" si="316"/>
        <v>2.82</v>
      </c>
      <c r="T3333" s="38">
        <f>2.82/365*N3333+'Breakdown Log'!$H$28*P3333</f>
        <v>0</v>
      </c>
      <c r="U3333" s="78">
        <f>2.82/365*O3333+'Breakdown Log'!$H$28*Q3333</f>
        <v>0</v>
      </c>
    </row>
    <row r="3334" spans="2:21" x14ac:dyDescent="0.4">
      <c r="B3334" s="30">
        <f t="shared" si="317"/>
        <v>3333</v>
      </c>
      <c r="C3334" s="2" t="s">
        <v>2730</v>
      </c>
      <c r="D3334" s="2" t="s">
        <v>2374</v>
      </c>
      <c r="E3334" s="2">
        <v>1210</v>
      </c>
      <c r="F3334" s="2" t="s">
        <v>2878</v>
      </c>
      <c r="G3334" s="2">
        <v>3771</v>
      </c>
      <c r="H3334" s="2">
        <v>1</v>
      </c>
      <c r="I3334" s="2" t="s">
        <v>2879</v>
      </c>
      <c r="J3334" s="31">
        <v>44231</v>
      </c>
      <c r="K3334" s="31">
        <v>44347</v>
      </c>
      <c r="L3334" s="31">
        <v>44926</v>
      </c>
      <c r="M3334" s="2">
        <f t="shared" si="312"/>
        <v>580</v>
      </c>
      <c r="N3334" s="2">
        <f>IFERROR(VLOOKUP($G3334,'Breakdown Log'!$B$3:$E$940,2,FALSE),0)</f>
        <v>0</v>
      </c>
      <c r="O3334" s="2">
        <f>IFERROR(VLOOKUP($G3334,'Breakdown Log'!$B$3:$E$940,3,FALSE),0)</f>
        <v>0</v>
      </c>
      <c r="P3334" s="2">
        <f t="shared" si="313"/>
        <v>215</v>
      </c>
      <c r="Q3334" s="2">
        <f t="shared" si="314"/>
        <v>365</v>
      </c>
      <c r="R3334" s="38">
        <f t="shared" si="315"/>
        <v>1.6610958904109587</v>
      </c>
      <c r="S3334" s="76">
        <f t="shared" si="316"/>
        <v>2.82</v>
      </c>
      <c r="T3334" s="38">
        <f>2.82/365*N3334+'Breakdown Log'!$H$28*P3334</f>
        <v>0</v>
      </c>
      <c r="U3334" s="78">
        <f>2.82/365*O3334+'Breakdown Log'!$H$28*Q3334</f>
        <v>0</v>
      </c>
    </row>
    <row r="3335" spans="2:21" x14ac:dyDescent="0.4">
      <c r="B3335" s="30">
        <f t="shared" si="317"/>
        <v>3334</v>
      </c>
      <c r="C3335" s="2" t="s">
        <v>2730</v>
      </c>
      <c r="D3335" s="2" t="s">
        <v>2374</v>
      </c>
      <c r="E3335" s="2">
        <v>1210</v>
      </c>
      <c r="F3335" s="2" t="s">
        <v>2878</v>
      </c>
      <c r="G3335" s="2">
        <v>3772</v>
      </c>
      <c r="H3335" s="2">
        <v>2</v>
      </c>
      <c r="I3335" s="2" t="s">
        <v>2952</v>
      </c>
      <c r="J3335" s="31">
        <v>44255</v>
      </c>
      <c r="K3335" s="31">
        <v>44347</v>
      </c>
      <c r="L3335" s="31">
        <v>44926</v>
      </c>
      <c r="M3335" s="2">
        <f t="shared" si="312"/>
        <v>580</v>
      </c>
      <c r="N3335" s="2">
        <f>IFERROR(VLOOKUP($G3335,'Breakdown Log'!$B$3:$E$940,2,FALSE),0)</f>
        <v>0</v>
      </c>
      <c r="O3335" s="2">
        <f>IFERROR(VLOOKUP($G3335,'Breakdown Log'!$B$3:$E$940,3,FALSE),0)</f>
        <v>0</v>
      </c>
      <c r="P3335" s="2">
        <f t="shared" si="313"/>
        <v>215</v>
      </c>
      <c r="Q3335" s="2">
        <f t="shared" si="314"/>
        <v>365</v>
      </c>
      <c r="R3335" s="38">
        <f t="shared" si="315"/>
        <v>1.6610958904109587</v>
      </c>
      <c r="S3335" s="76">
        <f t="shared" si="316"/>
        <v>2.82</v>
      </c>
      <c r="T3335" s="38">
        <f>2.82/365*N3335+'Breakdown Log'!$H$28*P3335</f>
        <v>0</v>
      </c>
      <c r="U3335" s="78">
        <f>2.82/365*O3335+'Breakdown Log'!$H$28*Q3335</f>
        <v>0</v>
      </c>
    </row>
    <row r="3336" spans="2:21" x14ac:dyDescent="0.4">
      <c r="B3336" s="30">
        <f t="shared" si="317"/>
        <v>3335</v>
      </c>
      <c r="C3336" s="2" t="s">
        <v>2730</v>
      </c>
      <c r="D3336" s="2" t="s">
        <v>2374</v>
      </c>
      <c r="E3336" s="2">
        <v>1210</v>
      </c>
      <c r="F3336" s="2" t="s">
        <v>2878</v>
      </c>
      <c r="G3336" s="2">
        <v>3773</v>
      </c>
      <c r="H3336" s="2">
        <v>3</v>
      </c>
      <c r="I3336" s="2" t="s">
        <v>2927</v>
      </c>
      <c r="J3336" s="31">
        <v>44251</v>
      </c>
      <c r="K3336" s="31">
        <v>44347</v>
      </c>
      <c r="L3336" s="31">
        <v>44926</v>
      </c>
      <c r="M3336" s="2">
        <f t="shared" si="312"/>
        <v>580</v>
      </c>
      <c r="N3336" s="2">
        <f>IFERROR(VLOOKUP($G3336,'Breakdown Log'!$B$3:$E$940,2,FALSE),0)</f>
        <v>0</v>
      </c>
      <c r="O3336" s="2">
        <f>IFERROR(VLOOKUP($G3336,'Breakdown Log'!$B$3:$E$940,3,FALSE),0)</f>
        <v>0</v>
      </c>
      <c r="P3336" s="2">
        <f t="shared" si="313"/>
        <v>215</v>
      </c>
      <c r="Q3336" s="2">
        <f t="shared" si="314"/>
        <v>365</v>
      </c>
      <c r="R3336" s="38">
        <f t="shared" si="315"/>
        <v>1.6610958904109587</v>
      </c>
      <c r="S3336" s="76">
        <f t="shared" si="316"/>
        <v>2.82</v>
      </c>
      <c r="T3336" s="38">
        <f>2.82/365*N3336+'Breakdown Log'!$H$28*P3336</f>
        <v>0</v>
      </c>
      <c r="U3336" s="78">
        <f>2.82/365*O3336+'Breakdown Log'!$H$28*Q3336</f>
        <v>0</v>
      </c>
    </row>
    <row r="3337" spans="2:21" x14ac:dyDescent="0.4">
      <c r="B3337" s="30">
        <f t="shared" si="317"/>
        <v>3336</v>
      </c>
      <c r="C3337" s="2" t="s">
        <v>2730</v>
      </c>
      <c r="D3337" s="2" t="s">
        <v>2374</v>
      </c>
      <c r="E3337" s="2">
        <v>1210</v>
      </c>
      <c r="F3337" s="2" t="s">
        <v>2878</v>
      </c>
      <c r="G3337" s="2">
        <v>3774</v>
      </c>
      <c r="H3337" s="2">
        <v>4</v>
      </c>
      <c r="I3337" s="2" t="s">
        <v>2926</v>
      </c>
      <c r="J3337" s="31">
        <v>44250</v>
      </c>
      <c r="K3337" s="31">
        <v>44347</v>
      </c>
      <c r="L3337" s="31">
        <v>44926</v>
      </c>
      <c r="M3337" s="2">
        <f t="shared" si="312"/>
        <v>580</v>
      </c>
      <c r="N3337" s="2">
        <f>IFERROR(VLOOKUP($G3337,'Breakdown Log'!$B$3:$E$940,2,FALSE),0)</f>
        <v>0</v>
      </c>
      <c r="O3337" s="2">
        <f>IFERROR(VLOOKUP($G3337,'Breakdown Log'!$B$3:$E$940,3,FALSE),0)</f>
        <v>0</v>
      </c>
      <c r="P3337" s="2">
        <f t="shared" si="313"/>
        <v>215</v>
      </c>
      <c r="Q3337" s="2">
        <f t="shared" si="314"/>
        <v>365</v>
      </c>
      <c r="R3337" s="38">
        <f t="shared" si="315"/>
        <v>1.6610958904109587</v>
      </c>
      <c r="S3337" s="76">
        <f t="shared" si="316"/>
        <v>2.82</v>
      </c>
      <c r="T3337" s="38">
        <f>2.82/365*N3337+'Breakdown Log'!$H$28*P3337</f>
        <v>0</v>
      </c>
      <c r="U3337" s="78">
        <f>2.82/365*O3337+'Breakdown Log'!$H$28*Q3337</f>
        <v>0</v>
      </c>
    </row>
    <row r="3338" spans="2:21" x14ac:dyDescent="0.4">
      <c r="B3338" s="30">
        <f t="shared" si="317"/>
        <v>3337</v>
      </c>
      <c r="C3338" s="2" t="s">
        <v>2730</v>
      </c>
      <c r="D3338" s="2" t="s">
        <v>2374</v>
      </c>
      <c r="E3338" s="2">
        <v>1210</v>
      </c>
      <c r="F3338" s="2" t="s">
        <v>2878</v>
      </c>
      <c r="G3338" s="2">
        <v>3775</v>
      </c>
      <c r="H3338" s="2">
        <v>8</v>
      </c>
      <c r="I3338" s="2" t="s">
        <v>320</v>
      </c>
      <c r="J3338" s="31">
        <v>44268</v>
      </c>
      <c r="K3338" s="31">
        <v>44347</v>
      </c>
      <c r="L3338" s="31">
        <v>44926</v>
      </c>
      <c r="M3338" s="2">
        <f t="shared" si="312"/>
        <v>580</v>
      </c>
      <c r="N3338" s="2">
        <f>IFERROR(VLOOKUP($G3338,'Breakdown Log'!$B$3:$E$940,2,FALSE),0)</f>
        <v>0</v>
      </c>
      <c r="O3338" s="2">
        <f>IFERROR(VLOOKUP($G3338,'Breakdown Log'!$B$3:$E$940,3,FALSE),0)</f>
        <v>0</v>
      </c>
      <c r="P3338" s="2">
        <f t="shared" si="313"/>
        <v>215</v>
      </c>
      <c r="Q3338" s="2">
        <f t="shared" si="314"/>
        <v>365</v>
      </c>
      <c r="R3338" s="38">
        <f t="shared" si="315"/>
        <v>1.6610958904109587</v>
      </c>
      <c r="S3338" s="76">
        <f t="shared" si="316"/>
        <v>2.82</v>
      </c>
      <c r="T3338" s="38">
        <f>2.82/365*N3338+'Breakdown Log'!$H$28*P3338</f>
        <v>0</v>
      </c>
      <c r="U3338" s="78">
        <f>2.82/365*O3338+'Breakdown Log'!$H$28*Q3338</f>
        <v>0</v>
      </c>
    </row>
    <row r="3339" spans="2:21" x14ac:dyDescent="0.4">
      <c r="B3339" s="30">
        <f t="shared" si="317"/>
        <v>3338</v>
      </c>
      <c r="C3339" s="2" t="s">
        <v>2730</v>
      </c>
      <c r="D3339" s="2" t="s">
        <v>2374</v>
      </c>
      <c r="E3339" s="2">
        <v>1210</v>
      </c>
      <c r="F3339" s="2" t="s">
        <v>2878</v>
      </c>
      <c r="G3339" s="2">
        <v>3780</v>
      </c>
      <c r="H3339" s="2">
        <v>6</v>
      </c>
      <c r="I3339" s="2" t="s">
        <v>2909</v>
      </c>
      <c r="J3339" s="31">
        <v>44247</v>
      </c>
      <c r="K3339" s="31">
        <v>44347</v>
      </c>
      <c r="L3339" s="31">
        <v>44926</v>
      </c>
      <c r="M3339" s="2">
        <f t="shared" si="312"/>
        <v>580</v>
      </c>
      <c r="N3339" s="2">
        <f>IFERROR(VLOOKUP($G3339,'Breakdown Log'!$B$3:$E$940,2,FALSE),0)</f>
        <v>0</v>
      </c>
      <c r="O3339" s="2">
        <f>IFERROR(VLOOKUP($G3339,'Breakdown Log'!$B$3:$E$940,3,FALSE),0)</f>
        <v>0</v>
      </c>
      <c r="P3339" s="2">
        <f t="shared" si="313"/>
        <v>215</v>
      </c>
      <c r="Q3339" s="2">
        <f t="shared" si="314"/>
        <v>365</v>
      </c>
      <c r="R3339" s="38">
        <f t="shared" si="315"/>
        <v>1.6610958904109587</v>
      </c>
      <c r="S3339" s="76">
        <f t="shared" si="316"/>
        <v>2.82</v>
      </c>
      <c r="T3339" s="38">
        <f>2.82/365*N3339+'Breakdown Log'!$H$28*P3339</f>
        <v>0</v>
      </c>
      <c r="U3339" s="78">
        <f>2.82/365*O3339+'Breakdown Log'!$H$28*Q3339</f>
        <v>0</v>
      </c>
    </row>
    <row r="3340" spans="2:21" x14ac:dyDescent="0.4">
      <c r="B3340" s="30">
        <f t="shared" si="317"/>
        <v>3339</v>
      </c>
      <c r="C3340" s="2" t="s">
        <v>2730</v>
      </c>
      <c r="D3340" s="2" t="s">
        <v>2374</v>
      </c>
      <c r="E3340" s="2">
        <v>1210</v>
      </c>
      <c r="F3340" s="2" t="s">
        <v>2878</v>
      </c>
      <c r="G3340" s="2">
        <v>3781</v>
      </c>
      <c r="H3340" s="2">
        <v>7</v>
      </c>
      <c r="I3340" s="2" t="s">
        <v>2905</v>
      </c>
      <c r="J3340" s="31">
        <v>44242</v>
      </c>
      <c r="K3340" s="31">
        <v>44347</v>
      </c>
      <c r="L3340" s="31">
        <v>44926</v>
      </c>
      <c r="M3340" s="2">
        <f t="shared" si="312"/>
        <v>580</v>
      </c>
      <c r="N3340" s="2">
        <f>IFERROR(VLOOKUP($G3340,'Breakdown Log'!$B$3:$E$940,2,FALSE),0)</f>
        <v>0</v>
      </c>
      <c r="O3340" s="2">
        <f>IFERROR(VLOOKUP($G3340,'Breakdown Log'!$B$3:$E$940,3,FALSE),0)</f>
        <v>0</v>
      </c>
      <c r="P3340" s="2">
        <f t="shared" si="313"/>
        <v>215</v>
      </c>
      <c r="Q3340" s="2">
        <f t="shared" si="314"/>
        <v>365</v>
      </c>
      <c r="R3340" s="38">
        <f t="shared" si="315"/>
        <v>1.6610958904109587</v>
      </c>
      <c r="S3340" s="76">
        <f t="shared" si="316"/>
        <v>2.82</v>
      </c>
      <c r="T3340" s="38">
        <f>2.82/365*N3340+'Breakdown Log'!$H$28*P3340</f>
        <v>0</v>
      </c>
      <c r="U3340" s="78">
        <f>2.82/365*O3340+'Breakdown Log'!$H$28*Q3340</f>
        <v>0</v>
      </c>
    </row>
    <row r="3341" spans="2:21" x14ac:dyDescent="0.4">
      <c r="B3341" s="30">
        <f t="shared" si="317"/>
        <v>3340</v>
      </c>
      <c r="C3341" s="2" t="s">
        <v>2730</v>
      </c>
      <c r="D3341" s="2" t="s">
        <v>2374</v>
      </c>
      <c r="E3341" s="2">
        <v>1210</v>
      </c>
      <c r="F3341" s="2" t="s">
        <v>2878</v>
      </c>
      <c r="G3341" s="2">
        <v>3782</v>
      </c>
      <c r="H3341" s="2">
        <v>5</v>
      </c>
      <c r="I3341" s="2" t="s">
        <v>2064</v>
      </c>
      <c r="J3341" s="31">
        <v>44253</v>
      </c>
      <c r="K3341" s="31">
        <v>44347</v>
      </c>
      <c r="L3341" s="31">
        <v>44926</v>
      </c>
      <c r="M3341" s="2">
        <f t="shared" si="312"/>
        <v>580</v>
      </c>
      <c r="N3341" s="2">
        <f>IFERROR(VLOOKUP($G3341,'Breakdown Log'!$B$3:$E$940,2,FALSE),0)</f>
        <v>0</v>
      </c>
      <c r="O3341" s="2">
        <f>IFERROR(VLOOKUP($G3341,'Breakdown Log'!$B$3:$E$940,3,FALSE),0)</f>
        <v>0</v>
      </c>
      <c r="P3341" s="2">
        <f t="shared" si="313"/>
        <v>215</v>
      </c>
      <c r="Q3341" s="2">
        <f t="shared" si="314"/>
        <v>365</v>
      </c>
      <c r="R3341" s="38">
        <f t="shared" si="315"/>
        <v>1.6610958904109587</v>
      </c>
      <c r="S3341" s="76">
        <f t="shared" si="316"/>
        <v>2.82</v>
      </c>
      <c r="T3341" s="38">
        <f>2.82/365*N3341+'Breakdown Log'!$H$28*P3341</f>
        <v>0</v>
      </c>
      <c r="U3341" s="78">
        <f>2.82/365*O3341+'Breakdown Log'!$H$28*Q3341</f>
        <v>0</v>
      </c>
    </row>
    <row r="3342" spans="2:21" x14ac:dyDescent="0.4">
      <c r="B3342" s="30">
        <f t="shared" si="317"/>
        <v>3341</v>
      </c>
      <c r="C3342" s="2" t="s">
        <v>151</v>
      </c>
      <c r="D3342" s="2" t="s">
        <v>803</v>
      </c>
      <c r="E3342" s="2">
        <v>1072</v>
      </c>
      <c r="F3342" s="2" t="s">
        <v>803</v>
      </c>
      <c r="G3342" s="2">
        <v>3784</v>
      </c>
      <c r="H3342" s="2">
        <v>38</v>
      </c>
      <c r="I3342" s="2" t="s">
        <v>3016</v>
      </c>
      <c r="J3342" s="31">
        <v>44275</v>
      </c>
      <c r="K3342" s="31">
        <v>44347</v>
      </c>
      <c r="L3342" s="31">
        <v>44926</v>
      </c>
      <c r="M3342" s="2">
        <f t="shared" si="312"/>
        <v>580</v>
      </c>
      <c r="N3342" s="2">
        <f>IFERROR(VLOOKUP($G3342,'Breakdown Log'!$B$3:$E$940,2,FALSE),0)</f>
        <v>0</v>
      </c>
      <c r="O3342" s="2">
        <f>IFERROR(VLOOKUP($G3342,'Breakdown Log'!$B$3:$E$940,3,FALSE),0)</f>
        <v>0</v>
      </c>
      <c r="P3342" s="2">
        <f t="shared" si="313"/>
        <v>215</v>
      </c>
      <c r="Q3342" s="2">
        <f t="shared" si="314"/>
        <v>365</v>
      </c>
      <c r="R3342" s="38">
        <f t="shared" si="315"/>
        <v>1.6610958904109587</v>
      </c>
      <c r="S3342" s="76">
        <f t="shared" si="316"/>
        <v>2.82</v>
      </c>
      <c r="T3342" s="38">
        <f>2.82/365*N3342+'Breakdown Log'!$H$28*P3342</f>
        <v>0</v>
      </c>
      <c r="U3342" s="78">
        <f>2.82/365*O3342+'Breakdown Log'!$H$28*Q3342</f>
        <v>0</v>
      </c>
    </row>
    <row r="3343" spans="2:21" x14ac:dyDescent="0.4">
      <c r="B3343" s="30">
        <f t="shared" si="317"/>
        <v>3342</v>
      </c>
      <c r="C3343" s="2" t="s">
        <v>49</v>
      </c>
      <c r="D3343" s="2" t="s">
        <v>49</v>
      </c>
      <c r="E3343" s="2">
        <v>1117</v>
      </c>
      <c r="F3343" s="2" t="s">
        <v>3003</v>
      </c>
      <c r="G3343" s="2">
        <v>3785</v>
      </c>
      <c r="H3343" s="2">
        <v>1</v>
      </c>
      <c r="I3343" s="2" t="s">
        <v>2419</v>
      </c>
      <c r="J3343" s="31">
        <v>44270</v>
      </c>
      <c r="K3343" s="31">
        <v>44347</v>
      </c>
      <c r="L3343" s="31">
        <v>44926</v>
      </c>
      <c r="M3343" s="2">
        <f t="shared" si="312"/>
        <v>580</v>
      </c>
      <c r="N3343" s="2">
        <f>IFERROR(VLOOKUP($G3343,'Breakdown Log'!$B$3:$E$940,2,FALSE),0)</f>
        <v>0</v>
      </c>
      <c r="O3343" s="2">
        <f>IFERROR(VLOOKUP($G3343,'Breakdown Log'!$B$3:$E$940,3,FALSE),0)</f>
        <v>0</v>
      </c>
      <c r="P3343" s="2">
        <f t="shared" si="313"/>
        <v>215</v>
      </c>
      <c r="Q3343" s="2">
        <f t="shared" si="314"/>
        <v>365</v>
      </c>
      <c r="R3343" s="38">
        <f t="shared" si="315"/>
        <v>1.6610958904109587</v>
      </c>
      <c r="S3343" s="76">
        <f t="shared" si="316"/>
        <v>2.82</v>
      </c>
      <c r="T3343" s="38">
        <f>2.82/365*N3343+'Breakdown Log'!$H$28*P3343</f>
        <v>0</v>
      </c>
      <c r="U3343" s="78">
        <f>2.82/365*O3343+'Breakdown Log'!$H$28*Q3343</f>
        <v>0</v>
      </c>
    </row>
    <row r="3344" spans="2:21" x14ac:dyDescent="0.4">
      <c r="B3344" s="30">
        <f t="shared" si="317"/>
        <v>3343</v>
      </c>
      <c r="C3344" s="2" t="s">
        <v>49</v>
      </c>
      <c r="D3344" s="2" t="s">
        <v>49</v>
      </c>
      <c r="E3344" s="2">
        <v>1117</v>
      </c>
      <c r="F3344" s="2" t="s">
        <v>3003</v>
      </c>
      <c r="G3344" s="2">
        <v>3786</v>
      </c>
      <c r="H3344" s="2">
        <v>2</v>
      </c>
      <c r="I3344" s="2" t="s">
        <v>3004</v>
      </c>
      <c r="J3344" s="31">
        <v>44270</v>
      </c>
      <c r="K3344" s="31">
        <v>44347</v>
      </c>
      <c r="L3344" s="31">
        <v>44926</v>
      </c>
      <c r="M3344" s="2">
        <f t="shared" si="312"/>
        <v>580</v>
      </c>
      <c r="N3344" s="2">
        <f>IFERROR(VLOOKUP($G3344,'Breakdown Log'!$B$3:$E$940,2,FALSE),0)</f>
        <v>0</v>
      </c>
      <c r="O3344" s="2">
        <f>IFERROR(VLOOKUP($G3344,'Breakdown Log'!$B$3:$E$940,3,FALSE),0)</f>
        <v>0</v>
      </c>
      <c r="P3344" s="2">
        <f t="shared" si="313"/>
        <v>215</v>
      </c>
      <c r="Q3344" s="2">
        <f t="shared" si="314"/>
        <v>365</v>
      </c>
      <c r="R3344" s="38">
        <f t="shared" si="315"/>
        <v>1.6610958904109587</v>
      </c>
      <c r="S3344" s="76">
        <f t="shared" si="316"/>
        <v>2.82</v>
      </c>
      <c r="T3344" s="38">
        <f>2.82/365*N3344+'Breakdown Log'!$H$28*P3344</f>
        <v>0</v>
      </c>
      <c r="U3344" s="78">
        <f>2.82/365*O3344+'Breakdown Log'!$H$28*Q3344</f>
        <v>0</v>
      </c>
    </row>
    <row r="3345" spans="2:21" x14ac:dyDescent="0.4">
      <c r="B3345" s="30">
        <f t="shared" si="317"/>
        <v>3344</v>
      </c>
      <c r="C3345" s="2" t="s">
        <v>151</v>
      </c>
      <c r="D3345" s="2" t="s">
        <v>2203</v>
      </c>
      <c r="E3345" s="2">
        <v>1076</v>
      </c>
      <c r="F3345" s="2" t="s">
        <v>2203</v>
      </c>
      <c r="G3345" s="2">
        <v>3787</v>
      </c>
      <c r="H3345" s="2">
        <v>46</v>
      </c>
      <c r="I3345" s="2" t="s">
        <v>3017</v>
      </c>
      <c r="J3345" s="31">
        <v>44275</v>
      </c>
      <c r="K3345" s="31">
        <v>44347</v>
      </c>
      <c r="L3345" s="31">
        <v>44926</v>
      </c>
      <c r="M3345" s="2">
        <f t="shared" si="312"/>
        <v>580</v>
      </c>
      <c r="N3345" s="2">
        <f>IFERROR(VLOOKUP($G3345,'Breakdown Log'!$B$3:$E$940,2,FALSE),0)</f>
        <v>0</v>
      </c>
      <c r="O3345" s="2">
        <f>IFERROR(VLOOKUP($G3345,'Breakdown Log'!$B$3:$E$940,3,FALSE),0)</f>
        <v>0</v>
      </c>
      <c r="P3345" s="2">
        <f t="shared" si="313"/>
        <v>215</v>
      </c>
      <c r="Q3345" s="2">
        <f t="shared" si="314"/>
        <v>365</v>
      </c>
      <c r="R3345" s="38">
        <f t="shared" si="315"/>
        <v>1.6610958904109587</v>
      </c>
      <c r="S3345" s="76">
        <f t="shared" si="316"/>
        <v>2.82</v>
      </c>
      <c r="T3345" s="38">
        <f>2.82/365*N3345+'Breakdown Log'!$H$28*P3345</f>
        <v>0</v>
      </c>
      <c r="U3345" s="78">
        <f>2.82/365*O3345+'Breakdown Log'!$H$28*Q3345</f>
        <v>0</v>
      </c>
    </row>
    <row r="3346" spans="2:21" x14ac:dyDescent="0.4">
      <c r="B3346" s="30">
        <f t="shared" si="317"/>
        <v>3345</v>
      </c>
      <c r="C3346" s="2" t="s">
        <v>151</v>
      </c>
      <c r="D3346" s="2" t="s">
        <v>2203</v>
      </c>
      <c r="E3346" s="2">
        <v>1076</v>
      </c>
      <c r="F3346" s="2" t="s">
        <v>2203</v>
      </c>
      <c r="G3346" s="2">
        <v>3788</v>
      </c>
      <c r="H3346" s="2">
        <v>47</v>
      </c>
      <c r="I3346" s="2" t="s">
        <v>3018</v>
      </c>
      <c r="J3346" s="31">
        <v>44275</v>
      </c>
      <c r="K3346" s="31">
        <v>44347</v>
      </c>
      <c r="L3346" s="31">
        <v>44926</v>
      </c>
      <c r="M3346" s="2">
        <f t="shared" si="312"/>
        <v>580</v>
      </c>
      <c r="N3346" s="2">
        <f>IFERROR(VLOOKUP($G3346,'Breakdown Log'!$B$3:$E$940,2,FALSE),0)</f>
        <v>0</v>
      </c>
      <c r="O3346" s="2">
        <f>IFERROR(VLOOKUP($G3346,'Breakdown Log'!$B$3:$E$940,3,FALSE),0)</f>
        <v>0</v>
      </c>
      <c r="P3346" s="2">
        <f t="shared" si="313"/>
        <v>215</v>
      </c>
      <c r="Q3346" s="2">
        <f t="shared" si="314"/>
        <v>365</v>
      </c>
      <c r="R3346" s="38">
        <f t="shared" si="315"/>
        <v>1.6610958904109587</v>
      </c>
      <c r="S3346" s="76">
        <f t="shared" si="316"/>
        <v>2.82</v>
      </c>
      <c r="T3346" s="38">
        <f>2.82/365*N3346+'Breakdown Log'!$H$28*P3346</f>
        <v>0</v>
      </c>
      <c r="U3346" s="78">
        <f>2.82/365*O3346+'Breakdown Log'!$H$28*Q3346</f>
        <v>0</v>
      </c>
    </row>
    <row r="3347" spans="2:21" x14ac:dyDescent="0.4">
      <c r="B3347" s="30">
        <f t="shared" si="317"/>
        <v>3346</v>
      </c>
      <c r="C3347" s="2" t="s">
        <v>2730</v>
      </c>
      <c r="D3347" s="2" t="s">
        <v>2921</v>
      </c>
      <c r="E3347" s="2">
        <v>1211</v>
      </c>
      <c r="F3347" s="2" t="s">
        <v>2921</v>
      </c>
      <c r="G3347" s="2">
        <v>3789</v>
      </c>
      <c r="H3347" s="2">
        <v>1</v>
      </c>
      <c r="I3347" s="2" t="s">
        <v>2952</v>
      </c>
      <c r="J3347" s="31">
        <v>44304</v>
      </c>
      <c r="K3347" s="31">
        <v>44347</v>
      </c>
      <c r="L3347" s="31">
        <v>44926</v>
      </c>
      <c r="M3347" s="2">
        <f t="shared" si="312"/>
        <v>580</v>
      </c>
      <c r="N3347" s="2">
        <f>IFERROR(VLOOKUP($G3347,'Breakdown Log'!$B$3:$E$940,2,FALSE),0)</f>
        <v>0</v>
      </c>
      <c r="O3347" s="2">
        <f>IFERROR(VLOOKUP($G3347,'Breakdown Log'!$B$3:$E$940,3,FALSE),0)</f>
        <v>0</v>
      </c>
      <c r="P3347" s="2">
        <f t="shared" si="313"/>
        <v>215</v>
      </c>
      <c r="Q3347" s="2">
        <f t="shared" si="314"/>
        <v>365</v>
      </c>
      <c r="R3347" s="38">
        <f t="shared" si="315"/>
        <v>1.6610958904109587</v>
      </c>
      <c r="S3347" s="76">
        <f t="shared" si="316"/>
        <v>2.82</v>
      </c>
      <c r="T3347" s="38">
        <f>2.82/365*N3347+'Breakdown Log'!$H$28*P3347</f>
        <v>0</v>
      </c>
      <c r="U3347" s="78">
        <f>2.82/365*O3347+'Breakdown Log'!$H$28*Q3347</f>
        <v>0</v>
      </c>
    </row>
    <row r="3348" spans="2:21" x14ac:dyDescent="0.4">
      <c r="B3348" s="30">
        <f t="shared" si="317"/>
        <v>3347</v>
      </c>
      <c r="C3348" s="2" t="s">
        <v>2730</v>
      </c>
      <c r="D3348" s="2" t="s">
        <v>2921</v>
      </c>
      <c r="E3348" s="2">
        <v>1211</v>
      </c>
      <c r="F3348" s="2" t="s">
        <v>2921</v>
      </c>
      <c r="G3348" s="2">
        <v>3791</v>
      </c>
      <c r="H3348" s="2">
        <v>3</v>
      </c>
      <c r="I3348" s="2" t="s">
        <v>2922</v>
      </c>
      <c r="J3348" s="31">
        <v>44249</v>
      </c>
      <c r="K3348" s="31">
        <v>44347</v>
      </c>
      <c r="L3348" s="31">
        <v>44926</v>
      </c>
      <c r="M3348" s="2">
        <f t="shared" si="312"/>
        <v>580</v>
      </c>
      <c r="N3348" s="2">
        <f>IFERROR(VLOOKUP($G3348,'Breakdown Log'!$B$3:$E$940,2,FALSE),0)</f>
        <v>0</v>
      </c>
      <c r="O3348" s="2">
        <f>IFERROR(VLOOKUP($G3348,'Breakdown Log'!$B$3:$E$940,3,FALSE),0)</f>
        <v>0</v>
      </c>
      <c r="P3348" s="2">
        <f t="shared" si="313"/>
        <v>215</v>
      </c>
      <c r="Q3348" s="2">
        <f t="shared" si="314"/>
        <v>365</v>
      </c>
      <c r="R3348" s="38">
        <f t="shared" si="315"/>
        <v>1.6610958904109587</v>
      </c>
      <c r="S3348" s="76">
        <f t="shared" si="316"/>
        <v>2.82</v>
      </c>
      <c r="T3348" s="38">
        <f>2.82/365*N3348+'Breakdown Log'!$H$28*P3348</f>
        <v>0</v>
      </c>
      <c r="U3348" s="78">
        <f>2.82/365*O3348+'Breakdown Log'!$H$28*Q3348</f>
        <v>0</v>
      </c>
    </row>
    <row r="3349" spans="2:21" x14ac:dyDescent="0.4">
      <c r="B3349" s="30">
        <f t="shared" si="317"/>
        <v>3348</v>
      </c>
      <c r="C3349" s="2" t="s">
        <v>2730</v>
      </c>
      <c r="D3349" s="2" t="s">
        <v>2921</v>
      </c>
      <c r="E3349" s="2">
        <v>1211</v>
      </c>
      <c r="F3349" s="2" t="s">
        <v>2921</v>
      </c>
      <c r="G3349" s="2">
        <v>3796</v>
      </c>
      <c r="H3349" s="2">
        <v>6</v>
      </c>
      <c r="I3349" s="2" t="s">
        <v>2923</v>
      </c>
      <c r="J3349" s="31">
        <v>44249</v>
      </c>
      <c r="K3349" s="31">
        <v>44347</v>
      </c>
      <c r="L3349" s="31">
        <v>44926</v>
      </c>
      <c r="M3349" s="2">
        <f t="shared" si="312"/>
        <v>580</v>
      </c>
      <c r="N3349" s="2">
        <f>IFERROR(VLOOKUP($G3349,'Breakdown Log'!$B$3:$E$940,2,FALSE),0)</f>
        <v>0</v>
      </c>
      <c r="O3349" s="2">
        <f>IFERROR(VLOOKUP($G3349,'Breakdown Log'!$B$3:$E$940,3,FALSE),0)</f>
        <v>0</v>
      </c>
      <c r="P3349" s="2">
        <f t="shared" si="313"/>
        <v>215</v>
      </c>
      <c r="Q3349" s="2">
        <f t="shared" si="314"/>
        <v>365</v>
      </c>
      <c r="R3349" s="38">
        <f t="shared" si="315"/>
        <v>1.6610958904109587</v>
      </c>
      <c r="S3349" s="76">
        <f t="shared" si="316"/>
        <v>2.82</v>
      </c>
      <c r="T3349" s="38">
        <f>2.82/365*N3349+'Breakdown Log'!$H$28*P3349</f>
        <v>0</v>
      </c>
      <c r="U3349" s="78">
        <f>2.82/365*O3349+'Breakdown Log'!$H$28*Q3349</f>
        <v>0</v>
      </c>
    </row>
    <row r="3350" spans="2:21" x14ac:dyDescent="0.4">
      <c r="B3350" s="30">
        <f t="shared" si="317"/>
        <v>3349</v>
      </c>
      <c r="C3350" s="2" t="s">
        <v>2730</v>
      </c>
      <c r="D3350" s="2" t="s">
        <v>2921</v>
      </c>
      <c r="E3350" s="2">
        <v>1211</v>
      </c>
      <c r="F3350" s="2" t="s">
        <v>2921</v>
      </c>
      <c r="G3350" s="2">
        <v>3797</v>
      </c>
      <c r="H3350" s="2">
        <v>7</v>
      </c>
      <c r="I3350" s="2" t="s">
        <v>2924</v>
      </c>
      <c r="J3350" s="31">
        <v>44249</v>
      </c>
      <c r="K3350" s="31">
        <v>44347</v>
      </c>
      <c r="L3350" s="31">
        <v>44926</v>
      </c>
      <c r="M3350" s="2">
        <f t="shared" si="312"/>
        <v>580</v>
      </c>
      <c r="N3350" s="2">
        <f>IFERROR(VLOOKUP($G3350,'Breakdown Log'!$B$3:$E$940,2,FALSE),0)</f>
        <v>0</v>
      </c>
      <c r="O3350" s="2">
        <f>IFERROR(VLOOKUP($G3350,'Breakdown Log'!$B$3:$E$940,3,FALSE),0)</f>
        <v>0</v>
      </c>
      <c r="P3350" s="2">
        <f t="shared" si="313"/>
        <v>215</v>
      </c>
      <c r="Q3350" s="2">
        <f t="shared" si="314"/>
        <v>365</v>
      </c>
      <c r="R3350" s="38">
        <f t="shared" si="315"/>
        <v>1.6610958904109587</v>
      </c>
      <c r="S3350" s="76">
        <f t="shared" si="316"/>
        <v>2.82</v>
      </c>
      <c r="T3350" s="38">
        <f>2.82/365*N3350+'Breakdown Log'!$H$28*P3350</f>
        <v>0</v>
      </c>
      <c r="U3350" s="78">
        <f>2.82/365*O3350+'Breakdown Log'!$H$28*Q3350</f>
        <v>0</v>
      </c>
    </row>
    <row r="3351" spans="2:21" x14ac:dyDescent="0.4">
      <c r="B3351" s="30">
        <f t="shared" si="317"/>
        <v>3350</v>
      </c>
      <c r="C3351" s="2" t="s">
        <v>2730</v>
      </c>
      <c r="D3351" s="2" t="s">
        <v>2921</v>
      </c>
      <c r="E3351" s="2">
        <v>1211</v>
      </c>
      <c r="F3351" s="2" t="s">
        <v>2921</v>
      </c>
      <c r="G3351" s="2">
        <v>3798</v>
      </c>
      <c r="H3351" s="2">
        <v>8</v>
      </c>
      <c r="I3351" s="2" t="s">
        <v>2925</v>
      </c>
      <c r="J3351" s="31">
        <v>44249</v>
      </c>
      <c r="K3351" s="31">
        <v>44347</v>
      </c>
      <c r="L3351" s="31">
        <v>44926</v>
      </c>
      <c r="M3351" s="2">
        <f t="shared" si="312"/>
        <v>580</v>
      </c>
      <c r="N3351" s="2">
        <f>IFERROR(VLOOKUP($G3351,'Breakdown Log'!$B$3:$E$940,2,FALSE),0)</f>
        <v>0</v>
      </c>
      <c r="O3351" s="2">
        <f>IFERROR(VLOOKUP($G3351,'Breakdown Log'!$B$3:$E$940,3,FALSE),0)</f>
        <v>0</v>
      </c>
      <c r="P3351" s="2">
        <f t="shared" si="313"/>
        <v>215</v>
      </c>
      <c r="Q3351" s="2">
        <f t="shared" si="314"/>
        <v>365</v>
      </c>
      <c r="R3351" s="38">
        <f t="shared" si="315"/>
        <v>1.6610958904109587</v>
      </c>
      <c r="S3351" s="76">
        <f t="shared" si="316"/>
        <v>2.82</v>
      </c>
      <c r="T3351" s="38">
        <f>2.82/365*N3351+'Breakdown Log'!$H$28*P3351</f>
        <v>0</v>
      </c>
      <c r="U3351" s="78">
        <f>2.82/365*O3351+'Breakdown Log'!$H$28*Q3351</f>
        <v>0</v>
      </c>
    </row>
    <row r="3352" spans="2:21" x14ac:dyDescent="0.4">
      <c r="B3352" s="30">
        <f t="shared" si="317"/>
        <v>3351</v>
      </c>
      <c r="C3352" s="2" t="s">
        <v>2730</v>
      </c>
      <c r="D3352" s="2" t="s">
        <v>2921</v>
      </c>
      <c r="E3352" s="2">
        <v>1211</v>
      </c>
      <c r="F3352" s="2" t="s">
        <v>2921</v>
      </c>
      <c r="G3352" s="2">
        <v>3799</v>
      </c>
      <c r="H3352" s="2">
        <v>9</v>
      </c>
      <c r="I3352" s="2" t="s">
        <v>231</v>
      </c>
      <c r="J3352" s="31">
        <v>44249</v>
      </c>
      <c r="K3352" s="31">
        <v>44347</v>
      </c>
      <c r="L3352" s="31">
        <v>44926</v>
      </c>
      <c r="M3352" s="2">
        <f t="shared" si="312"/>
        <v>580</v>
      </c>
      <c r="N3352" s="2">
        <f>IFERROR(VLOOKUP($G3352,'Breakdown Log'!$B$3:$E$940,2,FALSE),0)</f>
        <v>0</v>
      </c>
      <c r="O3352" s="2">
        <f>IFERROR(VLOOKUP($G3352,'Breakdown Log'!$B$3:$E$940,3,FALSE),0)</f>
        <v>0</v>
      </c>
      <c r="P3352" s="2">
        <f t="shared" si="313"/>
        <v>215</v>
      </c>
      <c r="Q3352" s="2">
        <f t="shared" si="314"/>
        <v>365</v>
      </c>
      <c r="R3352" s="38">
        <f t="shared" si="315"/>
        <v>1.6610958904109587</v>
      </c>
      <c r="S3352" s="76">
        <f t="shared" si="316"/>
        <v>2.82</v>
      </c>
      <c r="T3352" s="38">
        <f>2.82/365*N3352+'Breakdown Log'!$H$28*P3352</f>
        <v>0</v>
      </c>
      <c r="U3352" s="78">
        <f>2.82/365*O3352+'Breakdown Log'!$H$28*Q3352</f>
        <v>0</v>
      </c>
    </row>
    <row r="3353" spans="2:21" x14ac:dyDescent="0.4">
      <c r="B3353" s="71"/>
      <c r="C3353" s="72"/>
      <c r="D3353" s="72"/>
      <c r="E3353" s="72"/>
      <c r="F3353" s="72"/>
      <c r="G3353" s="72"/>
      <c r="H3353" s="72"/>
      <c r="I3353" s="72"/>
      <c r="J3353" s="72"/>
      <c r="K3353" s="72"/>
      <c r="L3353" s="72"/>
      <c r="M3353" s="72"/>
      <c r="N3353" s="72"/>
      <c r="O3353" s="72"/>
      <c r="P3353" s="72"/>
      <c r="Q3353" s="72"/>
      <c r="R3353" s="73">
        <f>AVERAGE(R2:R3352)</f>
        <v>1.6610958904110786</v>
      </c>
      <c r="S3353" s="73">
        <f>AVERAGE(S2:S3352)</f>
        <v>2.8199999999998662</v>
      </c>
      <c r="T3353" s="79">
        <f t="shared" ref="T3353:U3353" si="318">AVERAGE(T2:T3352)</f>
        <v>0.30406794128107134</v>
      </c>
      <c r="U3353" s="73">
        <f t="shared" si="318"/>
        <v>0.32625692596362654</v>
      </c>
    </row>
  </sheetData>
  <autoFilter ref="C1:M3159" xr:uid="{00000000-0009-0000-0000-000001000000}">
    <sortState xmlns:xlrd2="http://schemas.microsoft.com/office/spreadsheetml/2017/richdata2" ref="C2:M3352">
      <sortCondition ref="G1:G3159"/>
    </sortState>
  </autoFilter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U29"/>
  <sheetViews>
    <sheetView topLeftCell="A13" workbookViewId="0">
      <selection activeCell="B6" sqref="B6"/>
    </sheetView>
  </sheetViews>
  <sheetFormatPr defaultColWidth="9.07421875" defaultRowHeight="14.15" x14ac:dyDescent="0.35"/>
  <cols>
    <col min="1" max="1" width="4.3046875" style="5" customWidth="1"/>
    <col min="2" max="2" width="48.84375" style="5" bestFit="1" customWidth="1"/>
    <col min="3" max="3" width="16.3046875" style="5" bestFit="1" customWidth="1"/>
    <col min="4" max="4" width="16.3046875" style="5" customWidth="1"/>
    <col min="5" max="5" width="23.15234375" style="5" bestFit="1" customWidth="1"/>
    <col min="6" max="6" width="24.921875" style="5" bestFit="1" customWidth="1"/>
    <col min="7" max="7" width="20.07421875" style="5" customWidth="1"/>
    <col min="8" max="8" width="12.4609375" style="5" bestFit="1" customWidth="1"/>
    <col min="9" max="9" width="12.69140625" style="5" customWidth="1"/>
    <col min="10" max="16384" width="9.07421875" style="5"/>
  </cols>
  <sheetData>
    <row r="2" spans="1:203" ht="18" customHeight="1" x14ac:dyDescent="0.4">
      <c r="B2" s="98" t="s">
        <v>3057</v>
      </c>
      <c r="C2" s="98"/>
      <c r="D2" s="98"/>
      <c r="E2" s="98"/>
      <c r="F2" s="98"/>
    </row>
    <row r="3" spans="1:203" ht="14.6" thickBot="1" x14ac:dyDescent="0.4">
      <c r="B3" s="80" t="s">
        <v>2491</v>
      </c>
      <c r="C3" s="80" t="s">
        <v>3058</v>
      </c>
      <c r="D3" s="80" t="s">
        <v>3059</v>
      </c>
      <c r="E3" s="80" t="s">
        <v>2492</v>
      </c>
      <c r="F3" s="81" t="s">
        <v>2493</v>
      </c>
    </row>
    <row r="4" spans="1:203" s="44" customFormat="1" ht="16.75" x14ac:dyDescent="0.5">
      <c r="A4" s="39"/>
      <c r="B4" s="7" t="s">
        <v>3060</v>
      </c>
      <c r="C4" s="40">
        <f>'End Users'!B3352</f>
        <v>3351</v>
      </c>
      <c r="D4" s="41">
        <f>C4</f>
        <v>3351</v>
      </c>
      <c r="E4" s="42" t="s">
        <v>3061</v>
      </c>
      <c r="F4" s="43" t="s">
        <v>3062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</row>
    <row r="5" spans="1:203" s="44" customFormat="1" ht="29.6" x14ac:dyDescent="0.5">
      <c r="A5" s="39"/>
      <c r="B5" s="44" t="s">
        <v>3063</v>
      </c>
      <c r="C5" s="45">
        <f>'End Users'!R3353</f>
        <v>1.6610958904110786</v>
      </c>
      <c r="D5" s="45">
        <f>'End Users'!S3353</f>
        <v>2.8199999999998662</v>
      </c>
      <c r="E5" s="46" t="s">
        <v>3064</v>
      </c>
      <c r="F5" s="47" t="s">
        <v>3065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</row>
    <row r="6" spans="1:203" s="44" customFormat="1" ht="29.6" x14ac:dyDescent="0.5">
      <c r="A6" s="39"/>
      <c r="B6" s="44" t="s">
        <v>3066</v>
      </c>
      <c r="C6" s="92">
        <f>'End Users'!T3353</f>
        <v>0.30406794128107134</v>
      </c>
      <c r="D6" s="92">
        <f>'End Users'!U3353</f>
        <v>0.32625692596362654</v>
      </c>
      <c r="E6" s="46" t="s">
        <v>3064</v>
      </c>
      <c r="F6" s="47" t="s">
        <v>3067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</row>
    <row r="7" spans="1:203" ht="28.3" x14ac:dyDescent="0.35">
      <c r="B7" s="44" t="s">
        <v>3068</v>
      </c>
      <c r="C7" s="48">
        <f t="shared" ref="C7:D7" si="0">C4*(C5-C6)</f>
        <v>4547.4006575346539</v>
      </c>
      <c r="D7" s="48">
        <f t="shared" si="0"/>
        <v>8356.5330410954393</v>
      </c>
      <c r="E7" s="46" t="s">
        <v>3064</v>
      </c>
      <c r="F7" s="10" t="s">
        <v>2494</v>
      </c>
    </row>
    <row r="8" spans="1:203" ht="16.75" x14ac:dyDescent="0.5">
      <c r="B8" s="8" t="s">
        <v>3069</v>
      </c>
      <c r="C8" s="11">
        <v>0.73699999999999999</v>
      </c>
      <c r="D8" s="11">
        <v>0.73699999999999999</v>
      </c>
      <c r="E8" s="9" t="s">
        <v>2496</v>
      </c>
      <c r="F8" s="10" t="s">
        <v>2497</v>
      </c>
    </row>
    <row r="9" spans="1:203" x14ac:dyDescent="0.35">
      <c r="B9" s="8" t="s">
        <v>3070</v>
      </c>
      <c r="C9" s="11">
        <v>1.5599999999999999E-2</v>
      </c>
      <c r="D9" s="11">
        <v>1.5599999999999999E-2</v>
      </c>
      <c r="E9" s="11" t="s">
        <v>2499</v>
      </c>
      <c r="F9" s="12" t="s">
        <v>2500</v>
      </c>
    </row>
    <row r="10" spans="1:203" ht="16.75" x14ac:dyDescent="0.5">
      <c r="B10" s="8" t="s">
        <v>3071</v>
      </c>
      <c r="C10" s="11">
        <v>64.400000000000006</v>
      </c>
      <c r="D10" s="11">
        <v>64.400000000000006</v>
      </c>
      <c r="E10" s="11" t="s">
        <v>2501</v>
      </c>
      <c r="F10" s="10" t="s">
        <v>2502</v>
      </c>
    </row>
    <row r="11" spans="1:203" ht="17.149999999999999" thickBot="1" x14ac:dyDescent="0.55000000000000004">
      <c r="B11" s="13" t="s">
        <v>3072</v>
      </c>
      <c r="C11" s="49">
        <f>ROUND(C7*C8*C9*C10,0)</f>
        <v>3367</v>
      </c>
      <c r="D11" s="49">
        <f t="shared" ref="D11" si="1">ROUND(D7*D8*D9*D10,0)</f>
        <v>6187</v>
      </c>
      <c r="E11" s="14" t="s">
        <v>3073</v>
      </c>
      <c r="F11" s="15" t="s">
        <v>3074</v>
      </c>
    </row>
    <row r="12" spans="1:203" x14ac:dyDescent="0.35">
      <c r="C12" s="50"/>
      <c r="D12" s="50"/>
      <c r="F12" s="51"/>
    </row>
    <row r="13" spans="1:203" ht="14.6" thickBot="1" x14ac:dyDescent="0.4">
      <c r="B13" s="99" t="s">
        <v>3075</v>
      </c>
      <c r="C13" s="100"/>
      <c r="D13" s="100"/>
      <c r="E13" s="100"/>
      <c r="F13" s="100"/>
    </row>
    <row r="14" spans="1:203" ht="28.3" x14ac:dyDescent="0.35">
      <c r="B14" s="52" t="s">
        <v>2505</v>
      </c>
      <c r="C14" s="53">
        <f>C7*0.95</f>
        <v>4320.0306246579212</v>
      </c>
      <c r="D14" s="53">
        <f t="shared" ref="D14" si="2">D7*0.95</f>
        <v>7938.7063890406671</v>
      </c>
      <c r="E14" s="7" t="s">
        <v>3076</v>
      </c>
      <c r="F14" s="54" t="s">
        <v>2494</v>
      </c>
    </row>
    <row r="15" spans="1:203" x14ac:dyDescent="0.35">
      <c r="B15" s="55" t="s">
        <v>2495</v>
      </c>
      <c r="C15" s="11">
        <v>0.73699999999999999</v>
      </c>
      <c r="D15" s="11">
        <v>0.73699999999999999</v>
      </c>
      <c r="E15" s="56" t="s">
        <v>2496</v>
      </c>
      <c r="F15" s="57" t="s">
        <v>2497</v>
      </c>
    </row>
    <row r="16" spans="1:203" x14ac:dyDescent="0.35">
      <c r="B16" s="55" t="s">
        <v>2498</v>
      </c>
      <c r="C16" s="11">
        <v>1.5599999999999999E-2</v>
      </c>
      <c r="D16" s="11">
        <v>1.5599999999999999E-2</v>
      </c>
      <c r="E16" s="58" t="s">
        <v>2499</v>
      </c>
      <c r="F16" s="59" t="s">
        <v>2500</v>
      </c>
    </row>
    <row r="17" spans="2:6" ht="16.75" x14ac:dyDescent="0.5">
      <c r="B17" s="55" t="s">
        <v>3077</v>
      </c>
      <c r="C17" s="11">
        <v>64.400000000000006</v>
      </c>
      <c r="D17" s="11">
        <v>64.400000000000006</v>
      </c>
      <c r="E17" s="58" t="s">
        <v>2501</v>
      </c>
      <c r="F17" s="57" t="s">
        <v>2502</v>
      </c>
    </row>
    <row r="18" spans="2:6" ht="17.149999999999999" thickBot="1" x14ac:dyDescent="0.55000000000000004">
      <c r="B18" s="60" t="s">
        <v>3078</v>
      </c>
      <c r="C18" s="49">
        <f>ROUND(C14*C15*C16*C17,0)</f>
        <v>3199</v>
      </c>
      <c r="D18" s="49">
        <f t="shared" ref="D18" si="3">ROUND(D14*D15*D16*D17,0)</f>
        <v>5878</v>
      </c>
      <c r="E18" s="61" t="s">
        <v>2503</v>
      </c>
      <c r="F18" s="62" t="s">
        <v>2504</v>
      </c>
    </row>
    <row r="19" spans="2:6" ht="14.6" thickBot="1" x14ac:dyDescent="0.4"/>
    <row r="20" spans="2:6" ht="14.6" thickBot="1" x14ac:dyDescent="0.4">
      <c r="B20" s="63" t="s">
        <v>3079</v>
      </c>
      <c r="C20" s="64"/>
      <c r="D20" s="65"/>
      <c r="E20" s="101" t="s">
        <v>3080</v>
      </c>
      <c r="F20" s="102"/>
    </row>
    <row r="23" spans="2:6" ht="49.75" x14ac:dyDescent="0.35">
      <c r="B23" s="97" t="s">
        <v>3081</v>
      </c>
      <c r="C23" s="67" t="s">
        <v>2521</v>
      </c>
      <c r="D23" s="67" t="s">
        <v>2523</v>
      </c>
      <c r="E23" s="67" t="s">
        <v>2524</v>
      </c>
      <c r="F23" s="67" t="s">
        <v>3082</v>
      </c>
    </row>
    <row r="24" spans="2:6" ht="15" x14ac:dyDescent="0.35">
      <c r="B24" s="97"/>
      <c r="C24" s="67" t="s">
        <v>2522</v>
      </c>
      <c r="D24" s="67" t="s">
        <v>2522</v>
      </c>
      <c r="E24" s="67" t="s">
        <v>2522</v>
      </c>
      <c r="F24" s="67" t="s">
        <v>2522</v>
      </c>
    </row>
    <row r="25" spans="2:6" ht="14.6" x14ac:dyDescent="0.35">
      <c r="B25" s="97"/>
      <c r="C25" s="68"/>
      <c r="D25" s="68"/>
      <c r="E25" s="68"/>
      <c r="F25" s="68"/>
    </row>
    <row r="26" spans="2:6" x14ac:dyDescent="0.35">
      <c r="B26" s="11" t="s">
        <v>3084</v>
      </c>
      <c r="C26" s="69">
        <f>C11</f>
        <v>3367</v>
      </c>
      <c r="D26" s="11">
        <v>0</v>
      </c>
      <c r="E26" s="69">
        <f>C26-F26</f>
        <v>168</v>
      </c>
      <c r="F26" s="69">
        <f>C18</f>
        <v>3199</v>
      </c>
    </row>
    <row r="27" spans="2:6" x14ac:dyDescent="0.35">
      <c r="B27" s="11" t="s">
        <v>3083</v>
      </c>
      <c r="C27" s="69">
        <f>D11</f>
        <v>6187</v>
      </c>
      <c r="D27" s="11">
        <v>0</v>
      </c>
      <c r="E27" s="69">
        <f t="shared" ref="E27" si="4">C27-F27</f>
        <v>309</v>
      </c>
      <c r="F27" s="69">
        <f>D18</f>
        <v>5878</v>
      </c>
    </row>
    <row r="28" spans="2:6" x14ac:dyDescent="0.35">
      <c r="B28" s="66" t="s">
        <v>2518</v>
      </c>
      <c r="C28" s="70">
        <f>SUM(C26:C27)</f>
        <v>9554</v>
      </c>
      <c r="D28" s="70">
        <v>0</v>
      </c>
      <c r="E28" s="70">
        <f>SUM(E26:E27)</f>
        <v>477</v>
      </c>
      <c r="F28" s="70">
        <f>SUM(F26:F27)</f>
        <v>9077</v>
      </c>
    </row>
    <row r="29" spans="2:6" x14ac:dyDescent="0.35">
      <c r="C29" s="6"/>
      <c r="D29" s="6"/>
    </row>
  </sheetData>
  <mergeCells count="4">
    <mergeCell ref="B23:B25"/>
    <mergeCell ref="B2:F2"/>
    <mergeCell ref="B13:F13"/>
    <mergeCell ref="E20:F20"/>
  </mergeCell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T172"/>
  <sheetViews>
    <sheetView workbookViewId="0">
      <selection activeCell="A9" sqref="A9"/>
    </sheetView>
  </sheetViews>
  <sheetFormatPr defaultRowHeight="14.6" x14ac:dyDescent="0.4"/>
  <cols>
    <col min="1" max="1" width="18.3828125" bestFit="1" customWidth="1"/>
    <col min="2" max="2" width="15.4609375" bestFit="1" customWidth="1"/>
    <col min="3" max="9" width="6.765625" bestFit="1" customWidth="1"/>
    <col min="10" max="10" width="10.69140625" bestFit="1" customWidth="1"/>
    <col min="11" max="11" width="7.84375" customWidth="1"/>
    <col min="12" max="12" width="27" bestFit="1" customWidth="1"/>
    <col min="13" max="13" width="20.4609375" bestFit="1" customWidth="1"/>
    <col min="14" max="14" width="21.61328125" bestFit="1" customWidth="1"/>
    <col min="15" max="16" width="5.07421875" bestFit="1" customWidth="1"/>
    <col min="17" max="17" width="4.53515625" bestFit="1" customWidth="1"/>
    <col min="18" max="18" width="18.3828125" bestFit="1" customWidth="1"/>
    <col min="19" max="19" width="5.07421875" bestFit="1" customWidth="1"/>
    <col min="20" max="20" width="16.3046875" bestFit="1" customWidth="1"/>
    <col min="21" max="21" width="32.4609375" customWidth="1"/>
    <col min="22" max="22" width="3.84375" bestFit="1" customWidth="1"/>
    <col min="23" max="23" width="4.15234375" bestFit="1" customWidth="1"/>
    <col min="24" max="24" width="3.921875" bestFit="1" customWidth="1"/>
    <col min="25" max="25" width="10.69140625" bestFit="1" customWidth="1"/>
    <col min="26" max="26" width="6.53515625" bestFit="1" customWidth="1"/>
    <col min="27" max="27" width="4.53515625" bestFit="1" customWidth="1"/>
    <col min="28" max="28" width="3.69140625" bestFit="1" customWidth="1"/>
    <col min="29" max="29" width="9.3046875" bestFit="1" customWidth="1"/>
    <col min="30" max="30" width="6.53515625" bestFit="1" customWidth="1"/>
    <col min="31" max="31" width="4.07421875" bestFit="1" customWidth="1"/>
    <col min="32" max="32" width="3.84375" bestFit="1" customWidth="1"/>
    <col min="33" max="33" width="9.3046875" bestFit="1" customWidth="1"/>
    <col min="34" max="34" width="6.53515625" bestFit="1" customWidth="1"/>
    <col min="35" max="35" width="4.15234375" bestFit="1" customWidth="1"/>
    <col min="36" max="36" width="3.921875" bestFit="1" customWidth="1"/>
    <col min="37" max="37" width="9.3046875" bestFit="1" customWidth="1"/>
    <col min="38" max="38" width="9.53515625" bestFit="1" customWidth="1"/>
    <col min="39" max="39" width="6.765625" bestFit="1" customWidth="1"/>
    <col min="40" max="40" width="3.84375" bestFit="1" customWidth="1"/>
    <col min="41" max="41" width="4.3046875" bestFit="1" customWidth="1"/>
    <col min="42" max="42" width="9.3046875" bestFit="1" customWidth="1"/>
    <col min="43" max="43" width="6.53515625" bestFit="1" customWidth="1"/>
    <col min="44" max="44" width="4.53515625" bestFit="1" customWidth="1"/>
    <col min="45" max="45" width="3.69140625" bestFit="1" customWidth="1"/>
    <col min="46" max="46" width="9.3046875" bestFit="1" customWidth="1"/>
    <col min="47" max="47" width="6.53515625" bestFit="1" customWidth="1"/>
    <col min="48" max="48" width="4.07421875" bestFit="1" customWidth="1"/>
    <col min="49" max="49" width="3.84375" bestFit="1" customWidth="1"/>
    <col min="50" max="50" width="9.3046875" bestFit="1" customWidth="1"/>
    <col min="51" max="51" width="9.53515625" bestFit="1" customWidth="1"/>
    <col min="52" max="52" width="6.765625" bestFit="1" customWidth="1"/>
    <col min="53" max="53" width="3.84375" bestFit="1" customWidth="1"/>
    <col min="54" max="54" width="9.3046875" bestFit="1" customWidth="1"/>
    <col min="55" max="55" width="6.53515625" bestFit="1" customWidth="1"/>
    <col min="56" max="56" width="4.15234375" bestFit="1" customWidth="1"/>
    <col min="57" max="57" width="3.921875" bestFit="1" customWidth="1"/>
    <col min="58" max="58" width="9.3046875" bestFit="1" customWidth="1"/>
    <col min="59" max="59" width="9.53515625" bestFit="1" customWidth="1"/>
    <col min="60" max="60" width="6.765625" bestFit="1" customWidth="1"/>
    <col min="61" max="61" width="3.84375" bestFit="1" customWidth="1"/>
    <col min="62" max="62" width="4.3046875" bestFit="1" customWidth="1"/>
    <col min="63" max="63" width="9.3046875" bestFit="1" customWidth="1"/>
    <col min="64" max="64" width="6.53515625" bestFit="1" customWidth="1"/>
    <col min="65" max="65" width="4.53515625" bestFit="1" customWidth="1"/>
    <col min="66" max="66" width="3.69140625" bestFit="1" customWidth="1"/>
    <col min="67" max="67" width="9.3046875" bestFit="1" customWidth="1"/>
    <col min="68" max="68" width="9.53515625" bestFit="1" customWidth="1"/>
    <col min="69" max="69" width="6.765625" bestFit="1" customWidth="1"/>
    <col min="70" max="70" width="3.84375" bestFit="1" customWidth="1"/>
    <col min="71" max="71" width="4.3046875" bestFit="1" customWidth="1"/>
    <col min="72" max="72" width="9.3046875" bestFit="1" customWidth="1"/>
    <col min="73" max="73" width="6.53515625" bestFit="1" customWidth="1"/>
    <col min="74" max="74" width="9.3046875" bestFit="1" customWidth="1"/>
    <col min="75" max="75" width="9.53515625" bestFit="1" customWidth="1"/>
    <col min="76" max="76" width="6.765625" bestFit="1" customWidth="1"/>
    <col min="77" max="77" width="9.3046875" bestFit="1" customWidth="1"/>
    <col min="78" max="78" width="9.53515625" bestFit="1" customWidth="1"/>
    <col min="79" max="79" width="10.69140625" bestFit="1" customWidth="1"/>
    <col min="80" max="91" width="8.3046875" bestFit="1" customWidth="1"/>
    <col min="92" max="113" width="9.3046875" bestFit="1" customWidth="1"/>
    <col min="114" max="136" width="9.07421875" bestFit="1" customWidth="1"/>
    <col min="137" max="159" width="9" bestFit="1" customWidth="1"/>
    <col min="160" max="178" width="9.3828125" bestFit="1" customWidth="1"/>
    <col min="179" max="193" width="9.15234375" bestFit="1" customWidth="1"/>
    <col min="194" max="219" width="8.84375" bestFit="1" customWidth="1"/>
    <col min="220" max="236" width="9.07421875" bestFit="1" customWidth="1"/>
    <col min="237" max="255" width="9.53515625" bestFit="1" customWidth="1"/>
    <col min="256" max="274" width="9.07421875" bestFit="1" customWidth="1"/>
    <col min="275" max="295" width="9.765625" bestFit="1" customWidth="1"/>
    <col min="296" max="307" width="8.921875" bestFit="1" customWidth="1"/>
    <col min="308" max="329" width="8.3046875" bestFit="1" customWidth="1"/>
    <col min="330" max="343" width="9.3046875" bestFit="1" customWidth="1"/>
    <col min="344" max="352" width="9.07421875" bestFit="1" customWidth="1"/>
    <col min="353" max="371" width="9" bestFit="1" customWidth="1"/>
    <col min="372" max="388" width="9.3828125" bestFit="1" customWidth="1"/>
    <col min="389" max="401" width="9.15234375" bestFit="1" customWidth="1"/>
    <col min="402" max="420" width="8.84375" bestFit="1" customWidth="1"/>
    <col min="421" max="432" width="9.07421875" bestFit="1" customWidth="1"/>
    <col min="433" max="438" width="9.53515625" bestFit="1" customWidth="1"/>
    <col min="439" max="453" width="9.07421875" bestFit="1" customWidth="1"/>
    <col min="454" max="478" width="9.765625" bestFit="1" customWidth="1"/>
    <col min="479" max="504" width="8.921875" bestFit="1" customWidth="1"/>
    <col min="505" max="527" width="8.3046875" bestFit="1" customWidth="1"/>
    <col min="528" max="543" width="9.3046875" bestFit="1" customWidth="1"/>
    <col min="544" max="545" width="9.07421875" bestFit="1" customWidth="1"/>
    <col min="546" max="550" width="9.3046875" bestFit="1" customWidth="1"/>
    <col min="551" max="563" width="9.07421875" bestFit="1" customWidth="1"/>
    <col min="564" max="575" width="9" bestFit="1" customWidth="1"/>
    <col min="576" max="599" width="9.3828125" bestFit="1" customWidth="1"/>
    <col min="600" max="617" width="9.15234375" bestFit="1" customWidth="1"/>
    <col min="618" max="629" width="8.84375" bestFit="1" customWidth="1"/>
    <col min="630" max="640" width="9.07421875" bestFit="1" customWidth="1"/>
    <col min="641" max="654" width="9.53515625" bestFit="1" customWidth="1"/>
    <col min="655" max="656" width="9.07421875" bestFit="1" customWidth="1"/>
    <col min="657" max="658" width="9.765625" bestFit="1" customWidth="1"/>
    <col min="659" max="670" width="8.921875" bestFit="1" customWidth="1"/>
    <col min="671" max="687" width="8.84375" bestFit="1" customWidth="1"/>
    <col min="688" max="706" width="9.07421875" bestFit="1" customWidth="1"/>
    <col min="707" max="718" width="9.53515625" bestFit="1" customWidth="1"/>
    <col min="719" max="720" width="9.07421875" bestFit="1" customWidth="1"/>
    <col min="721" max="721" width="10.69140625" bestFit="1" customWidth="1"/>
  </cols>
  <sheetData>
    <row r="3" spans="1:20" x14ac:dyDescent="0.4">
      <c r="A3" s="4" t="s">
        <v>3033</v>
      </c>
      <c r="B3" s="4" t="s">
        <v>3034</v>
      </c>
      <c r="L3" s="4" t="s">
        <v>2517</v>
      </c>
      <c r="R3" s="4" t="s">
        <v>3033</v>
      </c>
    </row>
    <row r="4" spans="1:20" x14ac:dyDescent="0.4">
      <c r="B4" t="s">
        <v>2520</v>
      </c>
      <c r="C4" t="s">
        <v>2511</v>
      </c>
      <c r="D4" t="s">
        <v>2512</v>
      </c>
      <c r="E4" t="s">
        <v>2513</v>
      </c>
      <c r="F4" t="s">
        <v>2514</v>
      </c>
      <c r="G4" t="s">
        <v>2515</v>
      </c>
      <c r="H4" t="s">
        <v>3092</v>
      </c>
      <c r="I4" t="s">
        <v>3035</v>
      </c>
      <c r="J4" t="s">
        <v>2479</v>
      </c>
      <c r="L4" s="4" t="s">
        <v>2516</v>
      </c>
      <c r="M4" s="4" t="s">
        <v>1</v>
      </c>
      <c r="N4" s="4" t="s">
        <v>2</v>
      </c>
      <c r="O4" t="s">
        <v>2518</v>
      </c>
      <c r="R4" s="4" t="s">
        <v>2516</v>
      </c>
      <c r="S4" t="s">
        <v>2518</v>
      </c>
      <c r="T4" s="29" t="s">
        <v>3036</v>
      </c>
    </row>
    <row r="5" spans="1:20" x14ac:dyDescent="0.4">
      <c r="L5" t="s">
        <v>36</v>
      </c>
      <c r="M5" t="s">
        <v>2637</v>
      </c>
      <c r="N5" t="s">
        <v>1568</v>
      </c>
      <c r="O5">
        <v>11</v>
      </c>
      <c r="R5" t="s">
        <v>36</v>
      </c>
      <c r="S5">
        <v>245</v>
      </c>
      <c r="T5">
        <f>COUNTA(N5:N16)</f>
        <v>12</v>
      </c>
    </row>
    <row r="6" spans="1:20" x14ac:dyDescent="0.4">
      <c r="A6" s="4" t="s">
        <v>3037</v>
      </c>
      <c r="M6" t="s">
        <v>67</v>
      </c>
      <c r="N6" t="s">
        <v>1422</v>
      </c>
      <c r="O6">
        <v>14</v>
      </c>
      <c r="R6" t="s">
        <v>45</v>
      </c>
      <c r="S6">
        <v>149</v>
      </c>
      <c r="T6">
        <f>COUNTA(N17:N23)</f>
        <v>7</v>
      </c>
    </row>
    <row r="7" spans="1:20" x14ac:dyDescent="0.4">
      <c r="A7" s="28" t="s">
        <v>36</v>
      </c>
      <c r="C7">
        <v>36</v>
      </c>
      <c r="D7">
        <v>129</v>
      </c>
      <c r="E7">
        <v>51</v>
      </c>
      <c r="F7">
        <v>19</v>
      </c>
      <c r="G7">
        <v>9</v>
      </c>
      <c r="I7">
        <v>1</v>
      </c>
      <c r="J7">
        <v>245</v>
      </c>
      <c r="N7" t="s">
        <v>67</v>
      </c>
      <c r="O7">
        <v>48</v>
      </c>
      <c r="R7" t="s">
        <v>518</v>
      </c>
      <c r="S7">
        <v>346</v>
      </c>
      <c r="T7">
        <f>COUNTA(N24:N45)</f>
        <v>22</v>
      </c>
    </row>
    <row r="8" spans="1:20" x14ac:dyDescent="0.4">
      <c r="A8" s="28" t="s">
        <v>45</v>
      </c>
      <c r="C8">
        <v>112</v>
      </c>
      <c r="D8">
        <v>24</v>
      </c>
      <c r="E8">
        <v>9</v>
      </c>
      <c r="I8">
        <v>4</v>
      </c>
      <c r="J8">
        <v>149</v>
      </c>
      <c r="M8" t="s">
        <v>37</v>
      </c>
      <c r="N8" t="s">
        <v>38</v>
      </c>
      <c r="O8">
        <v>33</v>
      </c>
      <c r="R8" t="s">
        <v>287</v>
      </c>
      <c r="S8">
        <v>363</v>
      </c>
      <c r="T8">
        <f>COUNTA(N46:N58)</f>
        <v>13</v>
      </c>
    </row>
    <row r="9" spans="1:20" x14ac:dyDescent="0.4">
      <c r="A9" s="28" t="s">
        <v>518</v>
      </c>
      <c r="C9">
        <v>55</v>
      </c>
      <c r="D9">
        <v>144</v>
      </c>
      <c r="E9">
        <v>25</v>
      </c>
      <c r="F9">
        <v>19</v>
      </c>
      <c r="G9">
        <v>38</v>
      </c>
      <c r="H9">
        <v>45</v>
      </c>
      <c r="I9">
        <v>20</v>
      </c>
      <c r="J9">
        <v>346</v>
      </c>
      <c r="N9" t="s">
        <v>178</v>
      </c>
      <c r="O9">
        <v>1</v>
      </c>
      <c r="R9" t="s">
        <v>12</v>
      </c>
      <c r="S9">
        <v>397</v>
      </c>
      <c r="T9">
        <f>COUNTA(N59:N81)</f>
        <v>23</v>
      </c>
    </row>
    <row r="10" spans="1:20" x14ac:dyDescent="0.4">
      <c r="A10" s="28" t="s">
        <v>287</v>
      </c>
      <c r="C10">
        <v>106</v>
      </c>
      <c r="D10">
        <v>171</v>
      </c>
      <c r="E10">
        <v>37</v>
      </c>
      <c r="F10">
        <v>25</v>
      </c>
      <c r="G10">
        <v>20</v>
      </c>
      <c r="I10">
        <v>4</v>
      </c>
      <c r="J10">
        <v>363</v>
      </c>
      <c r="M10" t="s">
        <v>2167</v>
      </c>
      <c r="N10" t="s">
        <v>2167</v>
      </c>
      <c r="O10">
        <v>19</v>
      </c>
      <c r="R10" t="s">
        <v>49</v>
      </c>
      <c r="S10">
        <v>132</v>
      </c>
      <c r="T10">
        <f>COUNTA(N83:N90)</f>
        <v>8</v>
      </c>
    </row>
    <row r="11" spans="1:20" x14ac:dyDescent="0.4">
      <c r="A11" s="28" t="s">
        <v>12</v>
      </c>
      <c r="C11">
        <v>154</v>
      </c>
      <c r="D11">
        <v>106</v>
      </c>
      <c r="E11">
        <v>52</v>
      </c>
      <c r="F11">
        <v>37</v>
      </c>
      <c r="G11">
        <v>34</v>
      </c>
      <c r="I11">
        <v>14</v>
      </c>
      <c r="J11">
        <v>397</v>
      </c>
      <c r="M11" t="s">
        <v>374</v>
      </c>
      <c r="N11" t="s">
        <v>374</v>
      </c>
      <c r="O11">
        <v>20</v>
      </c>
      <c r="R11" t="s">
        <v>493</v>
      </c>
      <c r="S11">
        <v>324</v>
      </c>
      <c r="T11">
        <f>COUNTA(N91:N102)</f>
        <v>12</v>
      </c>
    </row>
    <row r="12" spans="1:20" x14ac:dyDescent="0.4">
      <c r="A12" s="28" t="s">
        <v>49</v>
      </c>
      <c r="C12">
        <v>11</v>
      </c>
      <c r="D12">
        <v>73</v>
      </c>
      <c r="E12">
        <v>17</v>
      </c>
      <c r="F12">
        <v>28</v>
      </c>
      <c r="G12">
        <v>1</v>
      </c>
      <c r="I12">
        <v>2</v>
      </c>
      <c r="J12">
        <v>132</v>
      </c>
      <c r="M12" t="s">
        <v>1579</v>
      </c>
      <c r="N12" t="s">
        <v>1580</v>
      </c>
      <c r="O12">
        <v>16</v>
      </c>
      <c r="R12" t="s">
        <v>2852</v>
      </c>
      <c r="S12">
        <v>80</v>
      </c>
      <c r="T12">
        <f>COUNTA(N103:N107)</f>
        <v>5</v>
      </c>
    </row>
    <row r="13" spans="1:20" x14ac:dyDescent="0.4">
      <c r="A13" s="28" t="s">
        <v>493</v>
      </c>
      <c r="C13">
        <v>13</v>
      </c>
      <c r="D13">
        <v>43</v>
      </c>
      <c r="E13">
        <v>161</v>
      </c>
      <c r="F13">
        <v>61</v>
      </c>
      <c r="G13">
        <v>8</v>
      </c>
      <c r="I13">
        <v>38</v>
      </c>
      <c r="J13">
        <v>324</v>
      </c>
      <c r="M13" t="s">
        <v>2177</v>
      </c>
      <c r="N13" t="s">
        <v>2431</v>
      </c>
      <c r="O13">
        <v>1</v>
      </c>
      <c r="R13" t="s">
        <v>142</v>
      </c>
      <c r="S13">
        <v>90</v>
      </c>
      <c r="T13">
        <f>COUNTA(N108:N117)</f>
        <v>10</v>
      </c>
    </row>
    <row r="14" spans="1:20" x14ac:dyDescent="0.4">
      <c r="A14" s="28" t="s">
        <v>2852</v>
      </c>
      <c r="H14">
        <v>51</v>
      </c>
      <c r="I14">
        <v>29</v>
      </c>
      <c r="J14">
        <v>80</v>
      </c>
      <c r="N14" t="s">
        <v>2177</v>
      </c>
      <c r="O14">
        <v>6</v>
      </c>
      <c r="R14" t="s">
        <v>2870</v>
      </c>
      <c r="S14">
        <v>9</v>
      </c>
      <c r="T14">
        <f>COUNTA(N118)</f>
        <v>1</v>
      </c>
    </row>
    <row r="15" spans="1:20" x14ac:dyDescent="0.4">
      <c r="A15" s="28" t="s">
        <v>142</v>
      </c>
      <c r="C15">
        <v>46</v>
      </c>
      <c r="D15">
        <v>36</v>
      </c>
      <c r="E15">
        <v>8</v>
      </c>
      <c r="J15">
        <v>90</v>
      </c>
      <c r="M15" t="s">
        <v>1126</v>
      </c>
      <c r="N15" t="s">
        <v>1126</v>
      </c>
      <c r="O15">
        <v>61</v>
      </c>
      <c r="R15" t="s">
        <v>302</v>
      </c>
      <c r="S15">
        <v>225</v>
      </c>
      <c r="T15">
        <f>COUNTA(N119:N126)</f>
        <v>8</v>
      </c>
    </row>
    <row r="16" spans="1:20" x14ac:dyDescent="0.4">
      <c r="A16" s="28" t="s">
        <v>2870</v>
      </c>
      <c r="I16">
        <v>9</v>
      </c>
      <c r="J16">
        <v>9</v>
      </c>
      <c r="M16" t="s">
        <v>1913</v>
      </c>
      <c r="N16" t="s">
        <v>1913</v>
      </c>
      <c r="O16">
        <v>15</v>
      </c>
      <c r="R16" t="s">
        <v>2311</v>
      </c>
      <c r="S16">
        <v>34</v>
      </c>
      <c r="T16">
        <f>COUNTA(N127:N128)</f>
        <v>2</v>
      </c>
    </row>
    <row r="17" spans="1:20" x14ac:dyDescent="0.4">
      <c r="A17" s="28" t="s">
        <v>302</v>
      </c>
      <c r="C17">
        <v>62</v>
      </c>
      <c r="D17">
        <v>73</v>
      </c>
      <c r="E17">
        <v>56</v>
      </c>
      <c r="F17">
        <v>2</v>
      </c>
      <c r="G17">
        <v>6</v>
      </c>
      <c r="H17">
        <v>20</v>
      </c>
      <c r="I17">
        <v>6</v>
      </c>
      <c r="J17">
        <v>225</v>
      </c>
      <c r="L17" t="s">
        <v>45</v>
      </c>
      <c r="M17" t="s">
        <v>1523</v>
      </c>
      <c r="N17" t="s">
        <v>1523</v>
      </c>
      <c r="O17">
        <v>20</v>
      </c>
      <c r="R17" t="s">
        <v>2730</v>
      </c>
      <c r="S17">
        <v>37</v>
      </c>
      <c r="T17">
        <f>COUNTA(N129:N131)</f>
        <v>3</v>
      </c>
    </row>
    <row r="18" spans="1:20" x14ac:dyDescent="0.4">
      <c r="A18" s="28" t="s">
        <v>2311</v>
      </c>
      <c r="F18">
        <v>19</v>
      </c>
      <c r="G18">
        <v>10</v>
      </c>
      <c r="I18">
        <v>5</v>
      </c>
      <c r="J18">
        <v>34</v>
      </c>
      <c r="M18" t="s">
        <v>84</v>
      </c>
      <c r="N18" t="s">
        <v>84</v>
      </c>
      <c r="O18">
        <v>22</v>
      </c>
      <c r="R18" t="s">
        <v>462</v>
      </c>
      <c r="S18">
        <v>106</v>
      </c>
      <c r="T18">
        <f>COUNTA(N132:N137)</f>
        <v>6</v>
      </c>
    </row>
    <row r="19" spans="1:20" x14ac:dyDescent="0.4">
      <c r="A19" s="28" t="s">
        <v>2730</v>
      </c>
      <c r="G19">
        <v>22</v>
      </c>
      <c r="I19">
        <v>15</v>
      </c>
      <c r="J19">
        <v>37</v>
      </c>
      <c r="N19" t="s">
        <v>85</v>
      </c>
      <c r="O19">
        <v>5</v>
      </c>
      <c r="R19" t="s">
        <v>3</v>
      </c>
      <c r="S19">
        <v>290</v>
      </c>
      <c r="T19">
        <f>COUNTA(N138:N151)</f>
        <v>14</v>
      </c>
    </row>
    <row r="20" spans="1:20" x14ac:dyDescent="0.4">
      <c r="A20" s="28" t="s">
        <v>462</v>
      </c>
      <c r="D20">
        <v>32</v>
      </c>
      <c r="F20">
        <v>17</v>
      </c>
      <c r="G20">
        <v>42</v>
      </c>
      <c r="H20">
        <v>15</v>
      </c>
      <c r="J20">
        <v>106</v>
      </c>
      <c r="M20" t="s">
        <v>265</v>
      </c>
      <c r="N20" t="s">
        <v>265</v>
      </c>
      <c r="O20">
        <v>12</v>
      </c>
      <c r="R20" t="s">
        <v>151</v>
      </c>
      <c r="S20">
        <v>346</v>
      </c>
      <c r="T20">
        <f>COUNTA(N152:N163)</f>
        <v>12</v>
      </c>
    </row>
    <row r="21" spans="1:20" x14ac:dyDescent="0.4">
      <c r="A21" s="28" t="s">
        <v>3</v>
      </c>
      <c r="B21">
        <v>1</v>
      </c>
      <c r="C21">
        <v>75</v>
      </c>
      <c r="D21">
        <v>41</v>
      </c>
      <c r="E21">
        <v>128</v>
      </c>
      <c r="G21">
        <v>25</v>
      </c>
      <c r="I21">
        <v>20</v>
      </c>
      <c r="J21">
        <v>290</v>
      </c>
      <c r="M21" t="s">
        <v>46</v>
      </c>
      <c r="N21" t="s">
        <v>46</v>
      </c>
      <c r="O21">
        <v>40</v>
      </c>
      <c r="R21" t="s">
        <v>2599</v>
      </c>
      <c r="S21">
        <v>178</v>
      </c>
      <c r="T21">
        <f>COUNTA(N164:N171)</f>
        <v>8</v>
      </c>
    </row>
    <row r="22" spans="1:20" x14ac:dyDescent="0.4">
      <c r="A22" s="28" t="s">
        <v>151</v>
      </c>
      <c r="C22">
        <v>60</v>
      </c>
      <c r="D22">
        <v>161</v>
      </c>
      <c r="E22">
        <v>31</v>
      </c>
      <c r="F22">
        <v>58</v>
      </c>
      <c r="G22">
        <v>29</v>
      </c>
      <c r="H22">
        <v>1</v>
      </c>
      <c r="I22">
        <v>6</v>
      </c>
      <c r="J22">
        <v>346</v>
      </c>
      <c r="M22" t="s">
        <v>230</v>
      </c>
      <c r="N22" t="s">
        <v>230</v>
      </c>
      <c r="O22">
        <v>36</v>
      </c>
      <c r="R22" t="s">
        <v>2479</v>
      </c>
      <c r="S22">
        <v>3351</v>
      </c>
      <c r="T22" s="32">
        <f>SUM(T5:T21)</f>
        <v>166</v>
      </c>
    </row>
    <row r="23" spans="1:20" x14ac:dyDescent="0.4">
      <c r="A23" s="28" t="s">
        <v>2599</v>
      </c>
      <c r="C23">
        <v>6</v>
      </c>
      <c r="D23">
        <v>111</v>
      </c>
      <c r="E23">
        <v>46</v>
      </c>
      <c r="F23">
        <v>6</v>
      </c>
      <c r="G23">
        <v>3</v>
      </c>
      <c r="H23">
        <v>6</v>
      </c>
      <c r="J23">
        <v>178</v>
      </c>
      <c r="M23" t="s">
        <v>921</v>
      </c>
      <c r="N23" t="s">
        <v>922</v>
      </c>
      <c r="O23">
        <v>14</v>
      </c>
    </row>
    <row r="24" spans="1:20" x14ac:dyDescent="0.4">
      <c r="A24" s="28" t="s">
        <v>2479</v>
      </c>
      <c r="B24">
        <v>1</v>
      </c>
      <c r="C24">
        <v>736</v>
      </c>
      <c r="D24">
        <v>1144</v>
      </c>
      <c r="E24">
        <v>621</v>
      </c>
      <c r="F24">
        <v>291</v>
      </c>
      <c r="G24">
        <v>247</v>
      </c>
      <c r="H24">
        <v>138</v>
      </c>
      <c r="I24">
        <v>173</v>
      </c>
      <c r="J24">
        <v>3351</v>
      </c>
      <c r="L24" t="s">
        <v>518</v>
      </c>
      <c r="M24" t="s">
        <v>1550</v>
      </c>
      <c r="N24" t="s">
        <v>2216</v>
      </c>
      <c r="O24">
        <v>15</v>
      </c>
    </row>
    <row r="25" spans="1:20" x14ac:dyDescent="0.4">
      <c r="N25" t="s">
        <v>1551</v>
      </c>
      <c r="O25">
        <v>15</v>
      </c>
    </row>
    <row r="26" spans="1:20" x14ac:dyDescent="0.4">
      <c r="M26" t="s">
        <v>518</v>
      </c>
      <c r="N26" t="s">
        <v>1736</v>
      </c>
      <c r="O26">
        <v>28</v>
      </c>
    </row>
    <row r="27" spans="1:20" x14ac:dyDescent="0.4">
      <c r="N27" t="s">
        <v>1447</v>
      </c>
      <c r="O27">
        <v>15</v>
      </c>
    </row>
    <row r="28" spans="1:20" x14ac:dyDescent="0.4">
      <c r="N28" t="s">
        <v>1273</v>
      </c>
      <c r="O28">
        <v>26</v>
      </c>
    </row>
    <row r="29" spans="1:20" x14ac:dyDescent="0.4">
      <c r="M29" t="s">
        <v>2410</v>
      </c>
      <c r="N29" t="s">
        <v>2411</v>
      </c>
      <c r="O29">
        <v>10</v>
      </c>
    </row>
    <row r="30" spans="1:20" x14ac:dyDescent="0.4">
      <c r="N30" t="s">
        <v>2442</v>
      </c>
      <c r="O30">
        <v>26</v>
      </c>
    </row>
    <row r="31" spans="1:20" x14ac:dyDescent="0.4">
      <c r="M31" t="s">
        <v>519</v>
      </c>
      <c r="N31" t="s">
        <v>519</v>
      </c>
      <c r="O31">
        <v>28</v>
      </c>
    </row>
    <row r="32" spans="1:20" x14ac:dyDescent="0.4">
      <c r="N32" t="s">
        <v>1090</v>
      </c>
      <c r="O32">
        <v>17</v>
      </c>
    </row>
    <row r="33" spans="12:15" x14ac:dyDescent="0.4">
      <c r="M33" t="s">
        <v>863</v>
      </c>
      <c r="N33" t="s">
        <v>1099</v>
      </c>
      <c r="O33">
        <v>8</v>
      </c>
    </row>
    <row r="34" spans="12:15" x14ac:dyDescent="0.4">
      <c r="N34" t="s">
        <v>896</v>
      </c>
      <c r="O34">
        <v>11</v>
      </c>
    </row>
    <row r="35" spans="12:15" x14ac:dyDescent="0.4">
      <c r="N35" t="s">
        <v>864</v>
      </c>
      <c r="O35">
        <v>17</v>
      </c>
    </row>
    <row r="36" spans="12:15" x14ac:dyDescent="0.4">
      <c r="N36" t="s">
        <v>863</v>
      </c>
      <c r="O36">
        <v>30</v>
      </c>
    </row>
    <row r="37" spans="12:15" x14ac:dyDescent="0.4">
      <c r="N37" t="s">
        <v>2033</v>
      </c>
      <c r="O37">
        <v>10</v>
      </c>
    </row>
    <row r="38" spans="12:15" x14ac:dyDescent="0.4">
      <c r="M38" t="s">
        <v>2827</v>
      </c>
      <c r="N38" t="s">
        <v>2828</v>
      </c>
      <c r="O38">
        <v>22</v>
      </c>
    </row>
    <row r="39" spans="12:15" x14ac:dyDescent="0.4">
      <c r="M39" t="s">
        <v>2161</v>
      </c>
      <c r="N39" t="s">
        <v>2161</v>
      </c>
      <c r="O39">
        <v>6</v>
      </c>
    </row>
    <row r="40" spans="12:15" x14ac:dyDescent="0.4">
      <c r="M40" t="s">
        <v>1921</v>
      </c>
      <c r="N40" t="s">
        <v>1921</v>
      </c>
      <c r="O40">
        <v>6</v>
      </c>
    </row>
    <row r="41" spans="12:15" x14ac:dyDescent="0.4">
      <c r="M41" t="s">
        <v>2023</v>
      </c>
      <c r="N41" t="s">
        <v>2024</v>
      </c>
      <c r="O41">
        <v>18</v>
      </c>
    </row>
    <row r="42" spans="12:15" x14ac:dyDescent="0.4">
      <c r="M42" t="s">
        <v>1918</v>
      </c>
      <c r="N42" t="s">
        <v>1919</v>
      </c>
      <c r="O42">
        <v>7</v>
      </c>
    </row>
    <row r="43" spans="12:15" x14ac:dyDescent="0.4">
      <c r="M43" t="s">
        <v>2744</v>
      </c>
      <c r="N43" t="s">
        <v>2817</v>
      </c>
      <c r="O43">
        <v>4</v>
      </c>
    </row>
    <row r="44" spans="12:15" x14ac:dyDescent="0.4">
      <c r="N44" t="s">
        <v>2745</v>
      </c>
      <c r="O44">
        <v>14</v>
      </c>
    </row>
    <row r="45" spans="12:15" x14ac:dyDescent="0.4">
      <c r="N45" t="s">
        <v>2744</v>
      </c>
      <c r="O45">
        <v>13</v>
      </c>
    </row>
    <row r="46" spans="12:15" x14ac:dyDescent="0.4">
      <c r="L46" t="s">
        <v>287</v>
      </c>
      <c r="M46" t="s">
        <v>2096</v>
      </c>
      <c r="N46" t="s">
        <v>2097</v>
      </c>
      <c r="O46">
        <v>28</v>
      </c>
    </row>
    <row r="47" spans="12:15" x14ac:dyDescent="0.4">
      <c r="M47" t="s">
        <v>287</v>
      </c>
      <c r="N47" t="s">
        <v>916</v>
      </c>
      <c r="O47">
        <v>2</v>
      </c>
    </row>
    <row r="48" spans="12:15" x14ac:dyDescent="0.4">
      <c r="M48" t="s">
        <v>623</v>
      </c>
      <c r="N48" t="s">
        <v>623</v>
      </c>
      <c r="O48">
        <v>87</v>
      </c>
    </row>
    <row r="49" spans="12:15" x14ac:dyDescent="0.4">
      <c r="M49" t="s">
        <v>785</v>
      </c>
      <c r="N49" t="s">
        <v>918</v>
      </c>
      <c r="O49">
        <v>1</v>
      </c>
    </row>
    <row r="50" spans="12:15" x14ac:dyDescent="0.4">
      <c r="N50" t="s">
        <v>794</v>
      </c>
      <c r="O50">
        <v>12</v>
      </c>
    </row>
    <row r="51" spans="12:15" x14ac:dyDescent="0.4">
      <c r="N51" t="s">
        <v>785</v>
      </c>
      <c r="O51">
        <v>18</v>
      </c>
    </row>
    <row r="52" spans="12:15" x14ac:dyDescent="0.4">
      <c r="M52" t="s">
        <v>420</v>
      </c>
      <c r="N52" t="s">
        <v>420</v>
      </c>
      <c r="O52">
        <v>25</v>
      </c>
    </row>
    <row r="53" spans="12:15" x14ac:dyDescent="0.4">
      <c r="M53" t="s">
        <v>2301</v>
      </c>
      <c r="N53" t="s">
        <v>2302</v>
      </c>
      <c r="O53">
        <v>34</v>
      </c>
    </row>
    <row r="54" spans="12:15" x14ac:dyDescent="0.4">
      <c r="M54" t="s">
        <v>605</v>
      </c>
      <c r="N54" t="s">
        <v>605</v>
      </c>
      <c r="O54">
        <v>40</v>
      </c>
    </row>
    <row r="55" spans="12:15" x14ac:dyDescent="0.4">
      <c r="M55" t="s">
        <v>530</v>
      </c>
      <c r="N55" t="s">
        <v>530</v>
      </c>
      <c r="O55">
        <v>25</v>
      </c>
    </row>
    <row r="56" spans="12:15" x14ac:dyDescent="0.4">
      <c r="M56" t="s">
        <v>942</v>
      </c>
      <c r="N56" t="s">
        <v>943</v>
      </c>
      <c r="O56">
        <v>48</v>
      </c>
    </row>
    <row r="57" spans="12:15" x14ac:dyDescent="0.4">
      <c r="M57" t="s">
        <v>288</v>
      </c>
      <c r="N57" t="s">
        <v>288</v>
      </c>
      <c r="O57">
        <v>14</v>
      </c>
    </row>
    <row r="58" spans="12:15" x14ac:dyDescent="0.4">
      <c r="M58" t="s">
        <v>1788</v>
      </c>
      <c r="N58" t="s">
        <v>1788</v>
      </c>
      <c r="O58">
        <v>29</v>
      </c>
    </row>
    <row r="59" spans="12:15" x14ac:dyDescent="0.4">
      <c r="L59" t="s">
        <v>12</v>
      </c>
      <c r="M59" t="s">
        <v>444</v>
      </c>
      <c r="N59" t="s">
        <v>445</v>
      </c>
      <c r="O59">
        <v>14</v>
      </c>
    </row>
    <row r="60" spans="12:15" x14ac:dyDescent="0.4">
      <c r="M60" t="s">
        <v>2195</v>
      </c>
      <c r="N60" t="s">
        <v>2195</v>
      </c>
      <c r="O60">
        <v>16</v>
      </c>
    </row>
    <row r="61" spans="12:15" x14ac:dyDescent="0.4">
      <c r="M61" t="s">
        <v>322</v>
      </c>
      <c r="N61" t="s">
        <v>323</v>
      </c>
      <c r="O61">
        <v>12</v>
      </c>
    </row>
    <row r="62" spans="12:15" x14ac:dyDescent="0.4">
      <c r="N62" t="s">
        <v>322</v>
      </c>
      <c r="O62">
        <v>10</v>
      </c>
    </row>
    <row r="63" spans="12:15" x14ac:dyDescent="0.4">
      <c r="M63" t="s">
        <v>22</v>
      </c>
      <c r="N63" t="s">
        <v>105</v>
      </c>
      <c r="O63">
        <v>23</v>
      </c>
    </row>
    <row r="64" spans="12:15" x14ac:dyDescent="0.4">
      <c r="N64" t="s">
        <v>310</v>
      </c>
      <c r="O64">
        <v>10</v>
      </c>
    </row>
    <row r="65" spans="13:15" x14ac:dyDescent="0.4">
      <c r="N65" t="s">
        <v>23</v>
      </c>
      <c r="O65">
        <v>7</v>
      </c>
    </row>
    <row r="66" spans="13:15" x14ac:dyDescent="0.4">
      <c r="M66" t="s">
        <v>337</v>
      </c>
      <c r="N66" t="s">
        <v>338</v>
      </c>
      <c r="O66">
        <v>45</v>
      </c>
    </row>
    <row r="67" spans="13:15" x14ac:dyDescent="0.4">
      <c r="M67" t="s">
        <v>546</v>
      </c>
      <c r="N67" t="s">
        <v>547</v>
      </c>
      <c r="O67">
        <v>13</v>
      </c>
    </row>
    <row r="68" spans="13:15" x14ac:dyDescent="0.4">
      <c r="M68" t="s">
        <v>1234</v>
      </c>
      <c r="N68" t="s">
        <v>1235</v>
      </c>
      <c r="O68">
        <v>4</v>
      </c>
    </row>
    <row r="69" spans="13:15" x14ac:dyDescent="0.4">
      <c r="M69" t="s">
        <v>2131</v>
      </c>
      <c r="N69" t="s">
        <v>2132</v>
      </c>
      <c r="O69">
        <v>8</v>
      </c>
    </row>
    <row r="70" spans="13:15" x14ac:dyDescent="0.4">
      <c r="N70" t="s">
        <v>2137</v>
      </c>
      <c r="O70">
        <v>4</v>
      </c>
    </row>
    <row r="71" spans="13:15" x14ac:dyDescent="0.4">
      <c r="M71" t="s">
        <v>317</v>
      </c>
      <c r="N71" t="s">
        <v>1194</v>
      </c>
      <c r="O71">
        <v>4</v>
      </c>
    </row>
    <row r="72" spans="13:15" x14ac:dyDescent="0.4">
      <c r="N72" t="s">
        <v>317</v>
      </c>
      <c r="O72">
        <v>40</v>
      </c>
    </row>
    <row r="73" spans="13:15" x14ac:dyDescent="0.4">
      <c r="N73" t="s">
        <v>318</v>
      </c>
      <c r="O73">
        <v>13</v>
      </c>
    </row>
    <row r="74" spans="13:15" x14ac:dyDescent="0.4">
      <c r="M74" t="s">
        <v>127</v>
      </c>
      <c r="N74" t="s">
        <v>210</v>
      </c>
      <c r="O74">
        <v>22</v>
      </c>
    </row>
    <row r="75" spans="13:15" x14ac:dyDescent="0.4">
      <c r="N75" t="s">
        <v>127</v>
      </c>
      <c r="O75">
        <v>42</v>
      </c>
    </row>
    <row r="76" spans="13:15" x14ac:dyDescent="0.4">
      <c r="N76" t="s">
        <v>128</v>
      </c>
      <c r="O76">
        <v>14</v>
      </c>
    </row>
    <row r="77" spans="13:15" x14ac:dyDescent="0.4">
      <c r="M77" t="s">
        <v>1049</v>
      </c>
      <c r="N77" t="s">
        <v>1049</v>
      </c>
      <c r="O77">
        <v>2</v>
      </c>
    </row>
    <row r="78" spans="13:15" x14ac:dyDescent="0.4">
      <c r="M78" t="s">
        <v>206</v>
      </c>
      <c r="N78" t="s">
        <v>207</v>
      </c>
      <c r="O78">
        <v>28</v>
      </c>
    </row>
    <row r="79" spans="13:15" x14ac:dyDescent="0.4">
      <c r="N79" t="s">
        <v>660</v>
      </c>
      <c r="O79">
        <v>10</v>
      </c>
    </row>
    <row r="80" spans="13:15" x14ac:dyDescent="0.4">
      <c r="M80" t="s">
        <v>13</v>
      </c>
      <c r="N80" t="s">
        <v>13</v>
      </c>
      <c r="O80">
        <v>9</v>
      </c>
    </row>
    <row r="81" spans="12:15" x14ac:dyDescent="0.4">
      <c r="M81" t="s">
        <v>2755</v>
      </c>
      <c r="N81" t="s">
        <v>2755</v>
      </c>
      <c r="O81">
        <v>2</v>
      </c>
    </row>
    <row r="82" spans="12:15" x14ac:dyDescent="0.4">
      <c r="M82" t="s">
        <v>2231</v>
      </c>
      <c r="N82" t="s">
        <v>2231</v>
      </c>
      <c r="O82">
        <v>45</v>
      </c>
    </row>
    <row r="83" spans="12:15" x14ac:dyDescent="0.4">
      <c r="L83" t="s">
        <v>49</v>
      </c>
      <c r="M83" t="s">
        <v>49</v>
      </c>
      <c r="N83" t="s">
        <v>1756</v>
      </c>
      <c r="O83">
        <v>15</v>
      </c>
    </row>
    <row r="84" spans="12:15" x14ac:dyDescent="0.4">
      <c r="N84" t="s">
        <v>3003</v>
      </c>
      <c r="O84">
        <v>2</v>
      </c>
    </row>
    <row r="85" spans="12:15" x14ac:dyDescent="0.4">
      <c r="M85" t="s">
        <v>1759</v>
      </c>
      <c r="N85" t="s">
        <v>1759</v>
      </c>
      <c r="O85">
        <v>13</v>
      </c>
    </row>
    <row r="86" spans="12:15" x14ac:dyDescent="0.4">
      <c r="N86" t="s">
        <v>2065</v>
      </c>
      <c r="O86">
        <v>11</v>
      </c>
    </row>
    <row r="87" spans="12:15" x14ac:dyDescent="0.4">
      <c r="M87" t="s">
        <v>2186</v>
      </c>
      <c r="N87" t="s">
        <v>2187</v>
      </c>
      <c r="O87">
        <v>14</v>
      </c>
    </row>
    <row r="88" spans="12:15" x14ac:dyDescent="0.4">
      <c r="M88" t="s">
        <v>50</v>
      </c>
      <c r="N88" t="s">
        <v>50</v>
      </c>
      <c r="O88">
        <v>33</v>
      </c>
    </row>
    <row r="89" spans="12:15" x14ac:dyDescent="0.4">
      <c r="M89" t="s">
        <v>1062</v>
      </c>
      <c r="N89" t="s">
        <v>1063</v>
      </c>
      <c r="O89">
        <v>29</v>
      </c>
    </row>
    <row r="90" spans="12:15" x14ac:dyDescent="0.4">
      <c r="M90" t="s">
        <v>2254</v>
      </c>
      <c r="N90" t="s">
        <v>2254</v>
      </c>
      <c r="O90">
        <v>15</v>
      </c>
    </row>
    <row r="91" spans="12:15" x14ac:dyDescent="0.4">
      <c r="L91" t="s">
        <v>493</v>
      </c>
      <c r="M91" t="s">
        <v>2147</v>
      </c>
      <c r="N91" t="s">
        <v>2148</v>
      </c>
      <c r="O91">
        <v>25</v>
      </c>
    </row>
    <row r="92" spans="12:15" x14ac:dyDescent="0.4">
      <c r="M92" t="s">
        <v>2757</v>
      </c>
      <c r="N92" t="s">
        <v>2758</v>
      </c>
      <c r="O92">
        <v>19</v>
      </c>
    </row>
    <row r="93" spans="12:15" x14ac:dyDescent="0.4">
      <c r="N93" t="s">
        <v>2757</v>
      </c>
      <c r="O93">
        <v>8</v>
      </c>
    </row>
    <row r="94" spans="12:15" x14ac:dyDescent="0.4">
      <c r="N94" t="s">
        <v>2845</v>
      </c>
      <c r="O94">
        <v>2</v>
      </c>
    </row>
    <row r="95" spans="12:15" x14ac:dyDescent="0.4">
      <c r="M95" t="s">
        <v>2114</v>
      </c>
      <c r="N95" t="s">
        <v>2115</v>
      </c>
      <c r="O95">
        <v>27</v>
      </c>
    </row>
    <row r="96" spans="12:15" x14ac:dyDescent="0.4">
      <c r="M96" t="s">
        <v>494</v>
      </c>
      <c r="N96" t="s">
        <v>1983</v>
      </c>
      <c r="O96">
        <v>37</v>
      </c>
    </row>
    <row r="97" spans="12:15" x14ac:dyDescent="0.4">
      <c r="N97" t="s">
        <v>493</v>
      </c>
      <c r="O97">
        <v>132</v>
      </c>
    </row>
    <row r="98" spans="12:15" x14ac:dyDescent="0.4">
      <c r="N98" t="s">
        <v>1197</v>
      </c>
      <c r="O98">
        <v>18</v>
      </c>
    </row>
    <row r="99" spans="12:15" x14ac:dyDescent="0.4">
      <c r="N99" t="s">
        <v>495</v>
      </c>
      <c r="O99">
        <v>15</v>
      </c>
    </row>
    <row r="100" spans="12:15" x14ac:dyDescent="0.4">
      <c r="M100" t="s">
        <v>2753</v>
      </c>
      <c r="N100" t="s">
        <v>2753</v>
      </c>
      <c r="O100">
        <v>9</v>
      </c>
    </row>
    <row r="101" spans="12:15" x14ac:dyDescent="0.4">
      <c r="M101" t="s">
        <v>2256</v>
      </c>
      <c r="N101" t="s">
        <v>2256</v>
      </c>
      <c r="O101">
        <v>17</v>
      </c>
    </row>
    <row r="102" spans="12:15" x14ac:dyDescent="0.4">
      <c r="M102" t="s">
        <v>2449</v>
      </c>
      <c r="N102" t="s">
        <v>2449</v>
      </c>
      <c r="O102">
        <v>15</v>
      </c>
    </row>
    <row r="103" spans="12:15" x14ac:dyDescent="0.4">
      <c r="L103" t="s">
        <v>2852</v>
      </c>
      <c r="M103" t="s">
        <v>2853</v>
      </c>
      <c r="N103" t="s">
        <v>2853</v>
      </c>
      <c r="O103">
        <v>24</v>
      </c>
    </row>
    <row r="104" spans="12:15" x14ac:dyDescent="0.4">
      <c r="M104" t="s">
        <v>2910</v>
      </c>
      <c r="N104" t="s">
        <v>2910</v>
      </c>
      <c r="O104">
        <v>10</v>
      </c>
    </row>
    <row r="105" spans="12:15" x14ac:dyDescent="0.4">
      <c r="M105" t="s">
        <v>2953</v>
      </c>
      <c r="N105" t="s">
        <v>2953</v>
      </c>
      <c r="O105">
        <v>10</v>
      </c>
    </row>
    <row r="106" spans="12:15" x14ac:dyDescent="0.4">
      <c r="M106" t="s">
        <v>2945</v>
      </c>
      <c r="N106" t="s">
        <v>2946</v>
      </c>
      <c r="O106">
        <v>10</v>
      </c>
    </row>
    <row r="107" spans="12:15" x14ac:dyDescent="0.4">
      <c r="N107" t="s">
        <v>2966</v>
      </c>
      <c r="O107">
        <v>26</v>
      </c>
    </row>
    <row r="108" spans="12:15" x14ac:dyDescent="0.4">
      <c r="L108" t="s">
        <v>142</v>
      </c>
      <c r="M108" t="s">
        <v>595</v>
      </c>
      <c r="N108" t="s">
        <v>595</v>
      </c>
      <c r="O108">
        <v>21</v>
      </c>
    </row>
    <row r="109" spans="12:15" x14ac:dyDescent="0.4">
      <c r="N109" t="s">
        <v>596</v>
      </c>
      <c r="O109">
        <v>8</v>
      </c>
    </row>
    <row r="110" spans="12:15" x14ac:dyDescent="0.4">
      <c r="M110" t="s">
        <v>154</v>
      </c>
      <c r="N110" t="s">
        <v>245</v>
      </c>
      <c r="O110">
        <v>9</v>
      </c>
    </row>
    <row r="111" spans="12:15" x14ac:dyDescent="0.4">
      <c r="N111" t="s">
        <v>154</v>
      </c>
      <c r="O111">
        <v>3</v>
      </c>
    </row>
    <row r="112" spans="12:15" x14ac:dyDescent="0.4">
      <c r="M112" t="s">
        <v>143</v>
      </c>
      <c r="N112" t="s">
        <v>143</v>
      </c>
      <c r="O112">
        <v>9</v>
      </c>
    </row>
    <row r="113" spans="12:15" x14ac:dyDescent="0.4">
      <c r="M113" t="s">
        <v>351</v>
      </c>
      <c r="N113" t="s">
        <v>352</v>
      </c>
      <c r="O113">
        <v>10</v>
      </c>
    </row>
    <row r="114" spans="12:15" x14ac:dyDescent="0.4">
      <c r="M114" t="s">
        <v>474</v>
      </c>
      <c r="N114" t="s">
        <v>474</v>
      </c>
      <c r="O114">
        <v>19</v>
      </c>
    </row>
    <row r="115" spans="12:15" x14ac:dyDescent="0.4">
      <c r="M115" t="s">
        <v>485</v>
      </c>
      <c r="N115" t="s">
        <v>489</v>
      </c>
      <c r="O115">
        <v>6</v>
      </c>
    </row>
    <row r="116" spans="12:15" x14ac:dyDescent="0.4">
      <c r="N116" t="s">
        <v>485</v>
      </c>
      <c r="O116">
        <v>3</v>
      </c>
    </row>
    <row r="117" spans="12:15" x14ac:dyDescent="0.4">
      <c r="M117" t="s">
        <v>333</v>
      </c>
      <c r="N117" t="s">
        <v>334</v>
      </c>
      <c r="O117">
        <v>2</v>
      </c>
    </row>
    <row r="118" spans="12:15" x14ac:dyDescent="0.4">
      <c r="L118" t="s">
        <v>2870</v>
      </c>
      <c r="M118" t="s">
        <v>2871</v>
      </c>
      <c r="N118" t="s">
        <v>2872</v>
      </c>
      <c r="O118">
        <v>9</v>
      </c>
    </row>
    <row r="119" spans="12:15" x14ac:dyDescent="0.4">
      <c r="L119" t="s">
        <v>302</v>
      </c>
      <c r="M119" t="s">
        <v>1729</v>
      </c>
      <c r="N119" t="s">
        <v>1729</v>
      </c>
      <c r="O119">
        <v>46</v>
      </c>
    </row>
    <row r="120" spans="12:15" x14ac:dyDescent="0.4">
      <c r="M120" t="s">
        <v>303</v>
      </c>
      <c r="N120" t="s">
        <v>304</v>
      </c>
      <c r="O120">
        <v>38</v>
      </c>
    </row>
    <row r="121" spans="12:15" x14ac:dyDescent="0.4">
      <c r="M121" t="s">
        <v>1320</v>
      </c>
      <c r="N121" t="s">
        <v>1320</v>
      </c>
      <c r="O121">
        <v>13</v>
      </c>
    </row>
    <row r="122" spans="12:15" x14ac:dyDescent="0.4">
      <c r="N122" t="s">
        <v>1514</v>
      </c>
      <c r="O122">
        <v>8</v>
      </c>
    </row>
    <row r="123" spans="12:15" x14ac:dyDescent="0.4">
      <c r="M123" t="s">
        <v>875</v>
      </c>
      <c r="N123" t="s">
        <v>875</v>
      </c>
      <c r="O123">
        <v>47</v>
      </c>
    </row>
    <row r="124" spans="12:15" x14ac:dyDescent="0.4">
      <c r="N124" t="s">
        <v>883</v>
      </c>
      <c r="O124">
        <v>47</v>
      </c>
    </row>
    <row r="125" spans="12:15" x14ac:dyDescent="0.4">
      <c r="M125" t="s">
        <v>2776</v>
      </c>
      <c r="N125" t="s">
        <v>2776</v>
      </c>
      <c r="O125">
        <v>6</v>
      </c>
    </row>
    <row r="126" spans="12:15" x14ac:dyDescent="0.4">
      <c r="M126" t="s">
        <v>2786</v>
      </c>
      <c r="N126" t="s">
        <v>2786</v>
      </c>
      <c r="O126">
        <v>20</v>
      </c>
    </row>
    <row r="127" spans="12:15" x14ac:dyDescent="0.4">
      <c r="L127" t="s">
        <v>2311</v>
      </c>
      <c r="M127" t="s">
        <v>2311</v>
      </c>
      <c r="N127" t="s">
        <v>2330</v>
      </c>
      <c r="O127">
        <v>30</v>
      </c>
    </row>
    <row r="128" spans="12:15" x14ac:dyDescent="0.4">
      <c r="M128" t="s">
        <v>2996</v>
      </c>
      <c r="N128" t="s">
        <v>2997</v>
      </c>
      <c r="O128">
        <v>4</v>
      </c>
    </row>
    <row r="129" spans="12:15" x14ac:dyDescent="0.4">
      <c r="L129" t="s">
        <v>2730</v>
      </c>
      <c r="M129" t="s">
        <v>2374</v>
      </c>
      <c r="N129" t="s">
        <v>2374</v>
      </c>
      <c r="O129">
        <v>23</v>
      </c>
    </row>
    <row r="130" spans="12:15" x14ac:dyDescent="0.4">
      <c r="N130" t="s">
        <v>2878</v>
      </c>
      <c r="O130">
        <v>8</v>
      </c>
    </row>
    <row r="131" spans="12:15" x14ac:dyDescent="0.4">
      <c r="M131" t="s">
        <v>2921</v>
      </c>
      <c r="N131" t="s">
        <v>2921</v>
      </c>
      <c r="O131">
        <v>6</v>
      </c>
    </row>
    <row r="132" spans="12:15" x14ac:dyDescent="0.4">
      <c r="L132" t="s">
        <v>462</v>
      </c>
      <c r="M132" t="s">
        <v>2142</v>
      </c>
      <c r="N132" t="s">
        <v>2143</v>
      </c>
      <c r="O132">
        <v>29</v>
      </c>
    </row>
    <row r="133" spans="12:15" x14ac:dyDescent="0.4">
      <c r="N133" t="s">
        <v>2223</v>
      </c>
      <c r="O133">
        <v>31</v>
      </c>
    </row>
    <row r="134" spans="12:15" x14ac:dyDescent="0.4">
      <c r="M134" t="s">
        <v>462</v>
      </c>
      <c r="N134" t="s">
        <v>1867</v>
      </c>
      <c r="O134">
        <v>27</v>
      </c>
    </row>
    <row r="135" spans="12:15" x14ac:dyDescent="0.4">
      <c r="N135" t="s">
        <v>463</v>
      </c>
      <c r="O135">
        <v>2</v>
      </c>
    </row>
    <row r="136" spans="12:15" x14ac:dyDescent="0.4">
      <c r="N136" t="s">
        <v>1859</v>
      </c>
      <c r="O136">
        <v>15</v>
      </c>
    </row>
    <row r="137" spans="12:15" x14ac:dyDescent="0.4">
      <c r="M137" t="s">
        <v>2233</v>
      </c>
      <c r="N137" t="s">
        <v>2233</v>
      </c>
      <c r="O137">
        <v>2</v>
      </c>
    </row>
    <row r="138" spans="12:15" x14ac:dyDescent="0.4">
      <c r="L138" t="s">
        <v>3</v>
      </c>
      <c r="M138" t="s">
        <v>180</v>
      </c>
      <c r="N138" t="s">
        <v>181</v>
      </c>
      <c r="O138">
        <v>21</v>
      </c>
    </row>
    <row r="139" spans="12:15" x14ac:dyDescent="0.4">
      <c r="N139" t="s">
        <v>1180</v>
      </c>
      <c r="O139">
        <v>17</v>
      </c>
    </row>
    <row r="140" spans="12:15" x14ac:dyDescent="0.4">
      <c r="M140" t="s">
        <v>655</v>
      </c>
      <c r="N140" t="s">
        <v>655</v>
      </c>
      <c r="O140">
        <v>8</v>
      </c>
    </row>
    <row r="141" spans="12:15" x14ac:dyDescent="0.4">
      <c r="M141" t="s">
        <v>1309</v>
      </c>
      <c r="N141" t="s">
        <v>1309</v>
      </c>
      <c r="O141">
        <v>24</v>
      </c>
    </row>
    <row r="142" spans="12:15" x14ac:dyDescent="0.4">
      <c r="M142" t="s">
        <v>839</v>
      </c>
      <c r="N142" t="s">
        <v>839</v>
      </c>
      <c r="O142">
        <v>31</v>
      </c>
    </row>
    <row r="143" spans="12:15" x14ac:dyDescent="0.4">
      <c r="M143" t="s">
        <v>8</v>
      </c>
      <c r="N143" t="s">
        <v>8</v>
      </c>
      <c r="O143">
        <v>6</v>
      </c>
    </row>
    <row r="144" spans="12:15" x14ac:dyDescent="0.4">
      <c r="M144" t="s">
        <v>31</v>
      </c>
      <c r="N144" t="s">
        <v>31</v>
      </c>
      <c r="O144">
        <v>14</v>
      </c>
    </row>
    <row r="145" spans="12:15" x14ac:dyDescent="0.4">
      <c r="M145" t="s">
        <v>1422</v>
      </c>
      <c r="N145" t="s">
        <v>1422</v>
      </c>
      <c r="O145">
        <v>25</v>
      </c>
    </row>
    <row r="146" spans="12:15" x14ac:dyDescent="0.4">
      <c r="M146" t="s">
        <v>90</v>
      </c>
      <c r="N146" t="s">
        <v>90</v>
      </c>
      <c r="O146">
        <v>56</v>
      </c>
    </row>
    <row r="147" spans="12:15" x14ac:dyDescent="0.4">
      <c r="M147" t="s">
        <v>678</v>
      </c>
      <c r="N147" t="s">
        <v>679</v>
      </c>
      <c r="O147">
        <v>6</v>
      </c>
    </row>
    <row r="148" spans="12:15" x14ac:dyDescent="0.4">
      <c r="M148" t="s">
        <v>4</v>
      </c>
      <c r="N148" t="s">
        <v>5</v>
      </c>
      <c r="O148">
        <v>7</v>
      </c>
    </row>
    <row r="149" spans="12:15" x14ac:dyDescent="0.4">
      <c r="M149" t="s">
        <v>718</v>
      </c>
      <c r="N149" t="s">
        <v>718</v>
      </c>
      <c r="O149">
        <v>31</v>
      </c>
    </row>
    <row r="150" spans="12:15" x14ac:dyDescent="0.4">
      <c r="M150" t="s">
        <v>3</v>
      </c>
      <c r="N150" t="s">
        <v>665</v>
      </c>
      <c r="O150">
        <v>12</v>
      </c>
    </row>
    <row r="151" spans="12:15" x14ac:dyDescent="0.4">
      <c r="M151" t="s">
        <v>1663</v>
      </c>
      <c r="N151" t="s">
        <v>1664</v>
      </c>
      <c r="O151">
        <v>32</v>
      </c>
    </row>
    <row r="152" spans="12:15" x14ac:dyDescent="0.4">
      <c r="L152" t="s">
        <v>151</v>
      </c>
      <c r="M152" t="s">
        <v>1248</v>
      </c>
      <c r="N152" t="s">
        <v>1249</v>
      </c>
      <c r="O152">
        <v>23</v>
      </c>
    </row>
    <row r="153" spans="12:15" x14ac:dyDescent="0.4">
      <c r="M153" t="s">
        <v>510</v>
      </c>
      <c r="N153" t="s">
        <v>511</v>
      </c>
      <c r="O153">
        <v>29</v>
      </c>
    </row>
    <row r="154" spans="12:15" x14ac:dyDescent="0.4">
      <c r="M154" t="s">
        <v>2203</v>
      </c>
      <c r="N154" t="s">
        <v>2400</v>
      </c>
      <c r="O154">
        <v>15</v>
      </c>
    </row>
    <row r="155" spans="12:15" x14ac:dyDescent="0.4">
      <c r="N155" t="s">
        <v>2203</v>
      </c>
      <c r="O155">
        <v>47</v>
      </c>
    </row>
    <row r="156" spans="12:15" x14ac:dyDescent="0.4">
      <c r="M156" t="s">
        <v>996</v>
      </c>
      <c r="N156" t="s">
        <v>996</v>
      </c>
      <c r="O156">
        <v>21</v>
      </c>
    </row>
    <row r="157" spans="12:15" x14ac:dyDescent="0.4">
      <c r="M157" t="s">
        <v>1104</v>
      </c>
      <c r="N157" t="s">
        <v>1104</v>
      </c>
      <c r="O157">
        <v>30</v>
      </c>
    </row>
    <row r="158" spans="12:15" x14ac:dyDescent="0.4">
      <c r="M158" t="s">
        <v>152</v>
      </c>
      <c r="N158" t="s">
        <v>1934</v>
      </c>
      <c r="O158">
        <v>22</v>
      </c>
    </row>
    <row r="159" spans="12:15" x14ac:dyDescent="0.4">
      <c r="N159" t="s">
        <v>152</v>
      </c>
      <c r="O159">
        <v>45</v>
      </c>
    </row>
    <row r="160" spans="12:15" x14ac:dyDescent="0.4">
      <c r="M160" t="s">
        <v>687</v>
      </c>
      <c r="N160" t="s">
        <v>688</v>
      </c>
      <c r="O160">
        <v>41</v>
      </c>
    </row>
    <row r="161" spans="12:15" x14ac:dyDescent="0.4">
      <c r="M161" t="s">
        <v>803</v>
      </c>
      <c r="N161" t="s">
        <v>803</v>
      </c>
      <c r="O161">
        <v>40</v>
      </c>
    </row>
    <row r="162" spans="12:15" x14ac:dyDescent="0.4">
      <c r="M162" t="s">
        <v>190</v>
      </c>
      <c r="N162" t="s">
        <v>192</v>
      </c>
      <c r="O162">
        <v>30</v>
      </c>
    </row>
    <row r="163" spans="12:15" x14ac:dyDescent="0.4">
      <c r="N163" t="s">
        <v>190</v>
      </c>
      <c r="O163">
        <v>3</v>
      </c>
    </row>
    <row r="164" spans="12:15" x14ac:dyDescent="0.4">
      <c r="L164" t="s">
        <v>2599</v>
      </c>
      <c r="M164" t="s">
        <v>1350</v>
      </c>
      <c r="N164" t="s">
        <v>1351</v>
      </c>
      <c r="O164">
        <v>23</v>
      </c>
    </row>
    <row r="165" spans="12:15" x14ac:dyDescent="0.4">
      <c r="M165" t="s">
        <v>464</v>
      </c>
      <c r="N165" t="s">
        <v>465</v>
      </c>
      <c r="O165">
        <v>53</v>
      </c>
    </row>
    <row r="166" spans="12:15" x14ac:dyDescent="0.4">
      <c r="M166" t="s">
        <v>27</v>
      </c>
      <c r="N166" t="s">
        <v>27</v>
      </c>
      <c r="O166">
        <v>2</v>
      </c>
    </row>
    <row r="167" spans="12:15" x14ac:dyDescent="0.4">
      <c r="N167" t="s">
        <v>1274</v>
      </c>
      <c r="O167">
        <v>16</v>
      </c>
    </row>
    <row r="168" spans="12:15" x14ac:dyDescent="0.4">
      <c r="M168" t="s">
        <v>1344</v>
      </c>
      <c r="N168" t="s">
        <v>1344</v>
      </c>
      <c r="O168">
        <v>31</v>
      </c>
    </row>
    <row r="169" spans="12:15" x14ac:dyDescent="0.4">
      <c r="M169" t="s">
        <v>1500</v>
      </c>
      <c r="N169" t="s">
        <v>1501</v>
      </c>
      <c r="O169">
        <v>29</v>
      </c>
    </row>
    <row r="170" spans="12:15" x14ac:dyDescent="0.4">
      <c r="N170" t="s">
        <v>2127</v>
      </c>
      <c r="O170">
        <v>14</v>
      </c>
    </row>
    <row r="171" spans="12:15" x14ac:dyDescent="0.4">
      <c r="N171" t="s">
        <v>2357</v>
      </c>
      <c r="O171">
        <v>10</v>
      </c>
    </row>
    <row r="172" spans="12:15" x14ac:dyDescent="0.4">
      <c r="L172" t="s">
        <v>2479</v>
      </c>
      <c r="O172">
        <v>3351</v>
      </c>
    </row>
  </sheetData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I941"/>
  <sheetViews>
    <sheetView topLeftCell="A16" zoomScaleNormal="100" workbookViewId="0">
      <selection activeCell="H28" sqref="H28"/>
    </sheetView>
  </sheetViews>
  <sheetFormatPr defaultRowHeight="14.6" x14ac:dyDescent="0.4"/>
  <cols>
    <col min="2" max="4" width="12.765625" customWidth="1"/>
    <col min="5" max="5" width="14.4609375" bestFit="1" customWidth="1"/>
    <col min="7" max="7" width="26.15234375" bestFit="1" customWidth="1"/>
    <col min="8" max="8" width="15.53515625" bestFit="1" customWidth="1"/>
    <col min="9" max="9" width="14.4609375" bestFit="1" customWidth="1"/>
  </cols>
  <sheetData>
    <row r="3" spans="2:9" x14ac:dyDescent="0.4">
      <c r="B3" s="26" t="s">
        <v>2474</v>
      </c>
      <c r="C3" s="26" t="s">
        <v>3038</v>
      </c>
      <c r="D3" s="2" t="s">
        <v>3039</v>
      </c>
      <c r="E3" s="2" t="s">
        <v>3040</v>
      </c>
      <c r="G3" s="33" t="s">
        <v>2489</v>
      </c>
      <c r="H3" s="34">
        <v>3351</v>
      </c>
      <c r="I3" s="2"/>
    </row>
    <row r="4" spans="2:9" x14ac:dyDescent="0.4">
      <c r="B4" s="24">
        <v>6</v>
      </c>
      <c r="C4" s="2">
        <v>0</v>
      </c>
      <c r="D4" s="2">
        <v>5</v>
      </c>
      <c r="E4" s="2">
        <v>5</v>
      </c>
      <c r="G4" s="33" t="s">
        <v>2490</v>
      </c>
      <c r="H4" s="34">
        <v>378</v>
      </c>
      <c r="I4" s="35">
        <f>H4/H3</f>
        <v>0.11280214861235452</v>
      </c>
    </row>
    <row r="5" spans="2:9" x14ac:dyDescent="0.4">
      <c r="B5" s="24">
        <v>7</v>
      </c>
      <c r="C5" s="2">
        <v>0</v>
      </c>
      <c r="D5" s="2">
        <v>4</v>
      </c>
      <c r="E5" s="2">
        <v>4</v>
      </c>
      <c r="G5" s="33" t="s">
        <v>2519</v>
      </c>
      <c r="H5" s="34">
        <f>H3-H4</f>
        <v>2973</v>
      </c>
      <c r="I5" s="35">
        <f>100%-I4</f>
        <v>0.88719785138764551</v>
      </c>
    </row>
    <row r="6" spans="2:9" x14ac:dyDescent="0.4">
      <c r="B6" s="24">
        <v>10</v>
      </c>
      <c r="C6" s="2">
        <v>215</v>
      </c>
      <c r="D6" s="2">
        <v>365</v>
      </c>
      <c r="E6" s="2">
        <v>580</v>
      </c>
    </row>
    <row r="7" spans="2:9" x14ac:dyDescent="0.4">
      <c r="B7" s="24">
        <v>11</v>
      </c>
      <c r="C7" s="2">
        <v>215</v>
      </c>
      <c r="D7" s="2">
        <v>365</v>
      </c>
      <c r="E7" s="2">
        <v>580</v>
      </c>
    </row>
    <row r="8" spans="2:9" x14ac:dyDescent="0.4">
      <c r="B8" s="24">
        <v>13</v>
      </c>
      <c r="C8" s="2">
        <v>215</v>
      </c>
      <c r="D8" s="2">
        <v>365</v>
      </c>
      <c r="E8" s="2">
        <v>580</v>
      </c>
      <c r="G8" s="26" t="s">
        <v>2474</v>
      </c>
      <c r="H8" s="26" t="s">
        <v>2525</v>
      </c>
      <c r="I8" s="2" t="s">
        <v>3040</v>
      </c>
    </row>
    <row r="9" spans="2:9" x14ac:dyDescent="0.4">
      <c r="B9" s="24">
        <v>22</v>
      </c>
      <c r="C9" s="2">
        <v>215</v>
      </c>
      <c r="D9" s="2">
        <v>365</v>
      </c>
      <c r="E9" s="2">
        <v>580</v>
      </c>
      <c r="G9" s="24" t="s">
        <v>3041</v>
      </c>
      <c r="H9" s="36">
        <v>20</v>
      </c>
      <c r="I9" s="36">
        <v>673</v>
      </c>
    </row>
    <row r="10" spans="2:9" x14ac:dyDescent="0.4">
      <c r="B10" s="24">
        <v>25</v>
      </c>
      <c r="C10" s="2">
        <v>215</v>
      </c>
      <c r="D10" s="2">
        <v>365</v>
      </c>
      <c r="E10" s="2">
        <v>580</v>
      </c>
      <c r="G10" s="24" t="s">
        <v>2480</v>
      </c>
      <c r="H10" s="36">
        <v>35</v>
      </c>
      <c r="I10" s="36">
        <v>38</v>
      </c>
    </row>
    <row r="11" spans="2:9" x14ac:dyDescent="0.4">
      <c r="B11" s="24">
        <v>31</v>
      </c>
      <c r="C11" s="2">
        <v>0</v>
      </c>
      <c r="D11" s="2">
        <v>207</v>
      </c>
      <c r="E11" s="2">
        <v>207</v>
      </c>
      <c r="G11" s="24" t="s">
        <v>2481</v>
      </c>
      <c r="H11" s="36">
        <v>119</v>
      </c>
      <c r="I11" s="36">
        <v>26995</v>
      </c>
    </row>
    <row r="12" spans="2:9" x14ac:dyDescent="0.4">
      <c r="B12" s="24">
        <v>33</v>
      </c>
      <c r="C12" s="2">
        <v>215</v>
      </c>
      <c r="D12" s="2">
        <v>365</v>
      </c>
      <c r="E12" s="2">
        <v>580</v>
      </c>
      <c r="G12" s="24" t="s">
        <v>2482</v>
      </c>
      <c r="H12" s="36">
        <v>33</v>
      </c>
      <c r="I12" s="36">
        <v>710</v>
      </c>
    </row>
    <row r="13" spans="2:9" x14ac:dyDescent="0.4">
      <c r="B13" s="24">
        <v>35</v>
      </c>
      <c r="C13" s="2">
        <v>0</v>
      </c>
      <c r="D13" s="2">
        <v>207</v>
      </c>
      <c r="E13" s="2">
        <v>207</v>
      </c>
      <c r="G13" s="24" t="s">
        <v>2483</v>
      </c>
      <c r="H13" s="36">
        <v>207</v>
      </c>
      <c r="I13" s="36">
        <v>11977</v>
      </c>
    </row>
    <row r="14" spans="2:9" x14ac:dyDescent="0.4">
      <c r="B14" s="24">
        <v>36</v>
      </c>
      <c r="C14" s="2">
        <v>215</v>
      </c>
      <c r="D14" s="2">
        <v>365</v>
      </c>
      <c r="E14" s="2">
        <v>580</v>
      </c>
      <c r="G14" s="24" t="s">
        <v>2484</v>
      </c>
      <c r="H14" s="36">
        <v>6</v>
      </c>
      <c r="I14" s="36">
        <v>2434</v>
      </c>
    </row>
    <row r="15" spans="2:9" x14ac:dyDescent="0.4">
      <c r="B15" s="24">
        <v>37</v>
      </c>
      <c r="C15" s="2">
        <v>215</v>
      </c>
      <c r="D15" s="2">
        <v>365</v>
      </c>
      <c r="E15" s="2">
        <v>580</v>
      </c>
      <c r="G15" s="24" t="s">
        <v>2485</v>
      </c>
      <c r="H15" s="36">
        <v>14</v>
      </c>
      <c r="I15" s="36">
        <v>8120</v>
      </c>
    </row>
    <row r="16" spans="2:9" x14ac:dyDescent="0.4">
      <c r="B16" s="24">
        <v>39</v>
      </c>
      <c r="C16" s="2">
        <v>215</v>
      </c>
      <c r="D16" s="2">
        <v>365</v>
      </c>
      <c r="E16" s="2">
        <v>580</v>
      </c>
      <c r="G16" s="24" t="s">
        <v>2486</v>
      </c>
      <c r="H16" s="36">
        <v>42</v>
      </c>
      <c r="I16" s="36">
        <v>15686</v>
      </c>
    </row>
    <row r="17" spans="2:9" x14ac:dyDescent="0.4">
      <c r="B17" s="24">
        <v>45</v>
      </c>
      <c r="C17" s="2">
        <v>215</v>
      </c>
      <c r="D17" s="2">
        <v>365</v>
      </c>
      <c r="E17" s="2">
        <v>580</v>
      </c>
      <c r="G17" s="24" t="s">
        <v>3042</v>
      </c>
      <c r="H17" s="36">
        <v>101</v>
      </c>
      <c r="I17" s="36">
        <v>7720</v>
      </c>
    </row>
    <row r="18" spans="2:9" x14ac:dyDescent="0.4">
      <c r="B18" s="24">
        <v>64</v>
      </c>
      <c r="C18" s="2">
        <v>151</v>
      </c>
      <c r="D18" s="2">
        <v>365</v>
      </c>
      <c r="E18" s="2">
        <v>516</v>
      </c>
      <c r="G18" s="24" t="s">
        <v>3043</v>
      </c>
      <c r="H18" s="36">
        <v>10</v>
      </c>
      <c r="I18" s="36">
        <v>4754</v>
      </c>
    </row>
    <row r="19" spans="2:9" x14ac:dyDescent="0.4">
      <c r="B19" s="24">
        <v>70</v>
      </c>
      <c r="C19" s="2">
        <v>215</v>
      </c>
      <c r="D19" s="2">
        <v>365</v>
      </c>
      <c r="E19" s="2">
        <v>580</v>
      </c>
      <c r="G19" s="24" t="s">
        <v>3044</v>
      </c>
      <c r="H19" s="36">
        <v>361</v>
      </c>
      <c r="I19" s="36">
        <v>20216</v>
      </c>
    </row>
    <row r="20" spans="2:9" x14ac:dyDescent="0.4">
      <c r="B20" s="24">
        <v>71</v>
      </c>
      <c r="C20" s="2">
        <v>215</v>
      </c>
      <c r="D20" s="2">
        <v>365</v>
      </c>
      <c r="E20" s="2">
        <v>580</v>
      </c>
      <c r="G20" s="24" t="s">
        <v>3045</v>
      </c>
      <c r="H20" s="36">
        <v>49</v>
      </c>
      <c r="I20" s="36">
        <v>4381</v>
      </c>
    </row>
    <row r="21" spans="2:9" x14ac:dyDescent="0.4">
      <c r="B21" s="24">
        <v>77</v>
      </c>
      <c r="C21" s="2">
        <v>215</v>
      </c>
      <c r="D21" s="2">
        <v>365</v>
      </c>
      <c r="E21" s="2">
        <v>580</v>
      </c>
      <c r="G21" s="24" t="s">
        <v>3046</v>
      </c>
      <c r="H21" s="36">
        <v>62</v>
      </c>
      <c r="I21" s="36">
        <v>6070</v>
      </c>
    </row>
    <row r="22" spans="2:9" x14ac:dyDescent="0.4">
      <c r="B22" s="24">
        <v>81</v>
      </c>
      <c r="C22" s="2">
        <v>215</v>
      </c>
      <c r="D22" s="2">
        <v>365</v>
      </c>
      <c r="E22" s="2">
        <v>580</v>
      </c>
      <c r="G22" s="24" t="s">
        <v>3047</v>
      </c>
      <c r="H22" s="36">
        <v>9</v>
      </c>
      <c r="I22" s="36">
        <v>441</v>
      </c>
    </row>
    <row r="23" spans="2:9" x14ac:dyDescent="0.4">
      <c r="B23" s="24">
        <v>93</v>
      </c>
      <c r="C23" s="2">
        <v>215</v>
      </c>
      <c r="D23" s="2">
        <v>365</v>
      </c>
      <c r="E23" s="2">
        <v>580</v>
      </c>
      <c r="G23" s="24" t="s">
        <v>2487</v>
      </c>
      <c r="H23" s="36">
        <v>120</v>
      </c>
      <c r="I23" s="36">
        <v>48625</v>
      </c>
    </row>
    <row r="24" spans="2:9" x14ac:dyDescent="0.4">
      <c r="B24" s="24">
        <v>97</v>
      </c>
      <c r="C24" s="2">
        <v>0</v>
      </c>
      <c r="D24" s="2">
        <v>7</v>
      </c>
      <c r="E24" s="2">
        <v>7</v>
      </c>
      <c r="G24" s="24" t="s">
        <v>2488</v>
      </c>
      <c r="H24" s="36">
        <v>199</v>
      </c>
      <c r="I24" s="36">
        <v>114550</v>
      </c>
    </row>
    <row r="25" spans="2:9" x14ac:dyDescent="0.4">
      <c r="B25" s="24">
        <v>107</v>
      </c>
      <c r="C25" s="2">
        <v>215</v>
      </c>
      <c r="D25" s="2">
        <v>365</v>
      </c>
      <c r="E25" s="2">
        <v>580</v>
      </c>
      <c r="G25" s="24" t="s">
        <v>2479</v>
      </c>
      <c r="H25" s="36">
        <v>1387</v>
      </c>
      <c r="I25" s="36">
        <v>273390</v>
      </c>
    </row>
    <row r="26" spans="2:9" x14ac:dyDescent="0.4">
      <c r="B26" s="24">
        <v>108</v>
      </c>
      <c r="C26" s="2">
        <v>0</v>
      </c>
      <c r="D26" s="2">
        <v>3</v>
      </c>
      <c r="E26" s="2">
        <v>3</v>
      </c>
      <c r="H26" s="91"/>
    </row>
    <row r="27" spans="2:9" x14ac:dyDescent="0.4">
      <c r="B27" s="24">
        <v>109</v>
      </c>
      <c r="C27" s="2">
        <v>0</v>
      </c>
      <c r="D27" s="2">
        <v>3</v>
      </c>
      <c r="E27" s="2">
        <v>3</v>
      </c>
    </row>
    <row r="28" spans="2:9" x14ac:dyDescent="0.4">
      <c r="B28" s="24">
        <v>110</v>
      </c>
      <c r="C28" s="2">
        <v>0</v>
      </c>
      <c r="D28" s="2">
        <v>1</v>
      </c>
      <c r="E28" s="2">
        <v>1</v>
      </c>
      <c r="G28" s="25" t="s">
        <v>3056</v>
      </c>
      <c r="H28" s="25">
        <v>0</v>
      </c>
    </row>
    <row r="29" spans="2:9" x14ac:dyDescent="0.4">
      <c r="B29" s="24">
        <v>111</v>
      </c>
      <c r="C29" s="2">
        <v>0</v>
      </c>
      <c r="D29" s="2">
        <v>2</v>
      </c>
      <c r="E29" s="2">
        <v>2</v>
      </c>
    </row>
    <row r="30" spans="2:9" x14ac:dyDescent="0.4">
      <c r="B30" s="24">
        <v>126</v>
      </c>
      <c r="C30" s="2">
        <v>117</v>
      </c>
      <c r="D30" s="2">
        <v>0</v>
      </c>
      <c r="E30" s="2">
        <v>117</v>
      </c>
    </row>
    <row r="31" spans="2:9" x14ac:dyDescent="0.4">
      <c r="B31" s="24">
        <v>129</v>
      </c>
      <c r="C31" s="2">
        <v>280</v>
      </c>
      <c r="D31" s="2">
        <v>1</v>
      </c>
      <c r="E31" s="2">
        <v>281</v>
      </c>
    </row>
    <row r="32" spans="2:9" x14ac:dyDescent="0.4">
      <c r="B32" s="24">
        <v>131</v>
      </c>
      <c r="C32" s="2">
        <v>90</v>
      </c>
      <c r="D32" s="2">
        <v>0</v>
      </c>
      <c r="E32" s="2">
        <v>90</v>
      </c>
    </row>
    <row r="33" spans="2:5" x14ac:dyDescent="0.4">
      <c r="B33" s="24">
        <v>132</v>
      </c>
      <c r="C33" s="2">
        <v>0</v>
      </c>
      <c r="D33" s="2">
        <v>1</v>
      </c>
      <c r="E33" s="2">
        <v>1</v>
      </c>
    </row>
    <row r="34" spans="2:5" x14ac:dyDescent="0.4">
      <c r="B34" s="24">
        <v>133</v>
      </c>
      <c r="C34" s="2">
        <v>215</v>
      </c>
      <c r="D34" s="2">
        <v>365</v>
      </c>
      <c r="E34" s="2">
        <v>580</v>
      </c>
    </row>
    <row r="35" spans="2:5" x14ac:dyDescent="0.4">
      <c r="B35" s="24">
        <v>134</v>
      </c>
      <c r="C35" s="2">
        <v>72</v>
      </c>
      <c r="D35" s="2">
        <v>0</v>
      </c>
      <c r="E35" s="2">
        <v>72</v>
      </c>
    </row>
    <row r="36" spans="2:5" x14ac:dyDescent="0.4">
      <c r="B36" s="24">
        <v>135</v>
      </c>
      <c r="C36" s="2">
        <v>72</v>
      </c>
      <c r="D36" s="2">
        <v>0</v>
      </c>
      <c r="E36" s="2">
        <v>72</v>
      </c>
    </row>
    <row r="37" spans="2:5" x14ac:dyDescent="0.4">
      <c r="B37" s="24">
        <v>136</v>
      </c>
      <c r="C37" s="2">
        <v>95</v>
      </c>
      <c r="D37" s="2">
        <v>0</v>
      </c>
      <c r="E37" s="2">
        <v>95</v>
      </c>
    </row>
    <row r="38" spans="2:5" x14ac:dyDescent="0.4">
      <c r="B38" s="24">
        <v>137</v>
      </c>
      <c r="C38" s="2">
        <v>68</v>
      </c>
      <c r="D38" s="2">
        <v>0</v>
      </c>
      <c r="E38" s="2">
        <v>68</v>
      </c>
    </row>
    <row r="39" spans="2:5" x14ac:dyDescent="0.4">
      <c r="B39" s="24">
        <v>138</v>
      </c>
      <c r="C39" s="2">
        <v>0</v>
      </c>
      <c r="D39" s="2">
        <v>4</v>
      </c>
      <c r="E39" s="2">
        <v>4</v>
      </c>
    </row>
    <row r="40" spans="2:5" x14ac:dyDescent="0.4">
      <c r="B40" s="24">
        <v>140</v>
      </c>
      <c r="C40" s="2">
        <v>48</v>
      </c>
      <c r="D40" s="2">
        <v>4</v>
      </c>
      <c r="E40" s="2">
        <v>52</v>
      </c>
    </row>
    <row r="41" spans="2:5" x14ac:dyDescent="0.4">
      <c r="B41" s="24">
        <v>141</v>
      </c>
      <c r="C41" s="2">
        <v>0</v>
      </c>
      <c r="D41" s="2">
        <v>2</v>
      </c>
      <c r="E41" s="2">
        <v>2</v>
      </c>
    </row>
    <row r="42" spans="2:5" x14ac:dyDescent="0.4">
      <c r="B42" s="24">
        <v>142</v>
      </c>
      <c r="C42" s="2">
        <v>0</v>
      </c>
      <c r="D42" s="2">
        <v>2</v>
      </c>
      <c r="E42" s="2">
        <v>2</v>
      </c>
    </row>
    <row r="43" spans="2:5" x14ac:dyDescent="0.4">
      <c r="B43" s="24">
        <v>145</v>
      </c>
      <c r="C43" s="2">
        <v>215</v>
      </c>
      <c r="D43" s="2">
        <v>365</v>
      </c>
      <c r="E43" s="2">
        <v>580</v>
      </c>
    </row>
    <row r="44" spans="2:5" x14ac:dyDescent="0.4">
      <c r="B44" s="24">
        <v>146</v>
      </c>
      <c r="C44" s="2">
        <v>48</v>
      </c>
      <c r="D44" s="2">
        <v>0</v>
      </c>
      <c r="E44" s="2">
        <v>48</v>
      </c>
    </row>
    <row r="45" spans="2:5" x14ac:dyDescent="0.4">
      <c r="B45" s="24">
        <v>147</v>
      </c>
      <c r="C45" s="2">
        <v>48</v>
      </c>
      <c r="D45" s="2">
        <v>2</v>
      </c>
      <c r="E45" s="2">
        <v>50</v>
      </c>
    </row>
    <row r="46" spans="2:5" x14ac:dyDescent="0.4">
      <c r="B46" s="24">
        <v>149</v>
      </c>
      <c r="C46" s="2">
        <v>215</v>
      </c>
      <c r="D46" s="2">
        <v>365</v>
      </c>
      <c r="E46" s="2">
        <v>580</v>
      </c>
    </row>
    <row r="47" spans="2:5" x14ac:dyDescent="0.4">
      <c r="B47" s="24">
        <v>152</v>
      </c>
      <c r="C47" s="2">
        <v>0</v>
      </c>
      <c r="D47" s="2">
        <v>3</v>
      </c>
      <c r="E47" s="2">
        <v>3</v>
      </c>
    </row>
    <row r="48" spans="2:5" x14ac:dyDescent="0.4">
      <c r="B48" s="24">
        <v>154</v>
      </c>
      <c r="C48" s="2">
        <v>111</v>
      </c>
      <c r="D48" s="2">
        <v>3</v>
      </c>
      <c r="E48" s="2">
        <v>114</v>
      </c>
    </row>
    <row r="49" spans="2:5" x14ac:dyDescent="0.4">
      <c r="B49" s="24">
        <v>158</v>
      </c>
      <c r="C49" s="2">
        <v>215</v>
      </c>
      <c r="D49" s="2">
        <v>365</v>
      </c>
      <c r="E49" s="2">
        <v>580</v>
      </c>
    </row>
    <row r="50" spans="2:5" x14ac:dyDescent="0.4">
      <c r="B50" s="24">
        <v>160</v>
      </c>
      <c r="C50" s="2">
        <v>0</v>
      </c>
      <c r="D50" s="2">
        <v>5</v>
      </c>
      <c r="E50" s="2">
        <v>5</v>
      </c>
    </row>
    <row r="51" spans="2:5" x14ac:dyDescent="0.4">
      <c r="B51" s="24">
        <v>161</v>
      </c>
      <c r="C51" s="2">
        <v>215</v>
      </c>
      <c r="D51" s="2">
        <v>365</v>
      </c>
      <c r="E51" s="2">
        <v>580</v>
      </c>
    </row>
    <row r="52" spans="2:5" x14ac:dyDescent="0.4">
      <c r="B52" s="24">
        <v>162</v>
      </c>
      <c r="C52" s="2">
        <v>0</v>
      </c>
      <c r="D52" s="2">
        <v>10</v>
      </c>
      <c r="E52" s="2">
        <v>10</v>
      </c>
    </row>
    <row r="53" spans="2:5" x14ac:dyDescent="0.4">
      <c r="B53" s="24">
        <v>163</v>
      </c>
      <c r="C53" s="2">
        <v>0</v>
      </c>
      <c r="D53" s="2">
        <v>204</v>
      </c>
      <c r="E53" s="2">
        <v>204</v>
      </c>
    </row>
    <row r="54" spans="2:5" x14ac:dyDescent="0.4">
      <c r="B54" s="24">
        <v>164</v>
      </c>
      <c r="C54" s="2">
        <v>215</v>
      </c>
      <c r="D54" s="2">
        <v>365</v>
      </c>
      <c r="E54" s="2">
        <v>580</v>
      </c>
    </row>
    <row r="55" spans="2:5" x14ac:dyDescent="0.4">
      <c r="B55" s="24">
        <v>167</v>
      </c>
      <c r="C55" s="2">
        <v>215</v>
      </c>
      <c r="D55" s="2">
        <v>365</v>
      </c>
      <c r="E55" s="2">
        <v>580</v>
      </c>
    </row>
    <row r="56" spans="2:5" x14ac:dyDescent="0.4">
      <c r="B56" s="24">
        <v>190</v>
      </c>
      <c r="C56" s="2">
        <v>215</v>
      </c>
      <c r="D56" s="2">
        <v>365</v>
      </c>
      <c r="E56" s="2">
        <v>580</v>
      </c>
    </row>
    <row r="57" spans="2:5" x14ac:dyDescent="0.4">
      <c r="B57" s="24">
        <v>199</v>
      </c>
      <c r="C57" s="2">
        <v>215</v>
      </c>
      <c r="D57" s="2">
        <v>365</v>
      </c>
      <c r="E57" s="2">
        <v>580</v>
      </c>
    </row>
    <row r="58" spans="2:5" x14ac:dyDescent="0.4">
      <c r="B58" s="24">
        <v>202</v>
      </c>
      <c r="C58" s="2">
        <v>215</v>
      </c>
      <c r="D58" s="2">
        <v>159</v>
      </c>
      <c r="E58" s="2">
        <v>374</v>
      </c>
    </row>
    <row r="59" spans="2:5" x14ac:dyDescent="0.4">
      <c r="B59" s="24">
        <v>203</v>
      </c>
      <c r="C59" s="2">
        <v>215</v>
      </c>
      <c r="D59" s="2">
        <v>365</v>
      </c>
      <c r="E59" s="2">
        <v>580</v>
      </c>
    </row>
    <row r="60" spans="2:5" x14ac:dyDescent="0.4">
      <c r="B60" s="24">
        <v>204</v>
      </c>
      <c r="C60" s="2">
        <v>0</v>
      </c>
      <c r="D60" s="2">
        <v>1</v>
      </c>
      <c r="E60" s="2">
        <v>1</v>
      </c>
    </row>
    <row r="61" spans="2:5" x14ac:dyDescent="0.4">
      <c r="B61" s="24">
        <v>209</v>
      </c>
      <c r="C61" s="2">
        <v>177</v>
      </c>
      <c r="D61" s="2">
        <v>1</v>
      </c>
      <c r="E61" s="2">
        <v>178</v>
      </c>
    </row>
    <row r="62" spans="2:5" x14ac:dyDescent="0.4">
      <c r="B62" s="24">
        <v>211</v>
      </c>
      <c r="C62" s="2">
        <v>209</v>
      </c>
      <c r="D62" s="2">
        <v>2</v>
      </c>
      <c r="E62" s="2">
        <v>211</v>
      </c>
    </row>
    <row r="63" spans="2:5" x14ac:dyDescent="0.4">
      <c r="B63" s="24">
        <v>212</v>
      </c>
      <c r="C63" s="2">
        <v>177</v>
      </c>
      <c r="D63" s="2">
        <v>1</v>
      </c>
      <c r="E63" s="2">
        <v>178</v>
      </c>
    </row>
    <row r="64" spans="2:5" x14ac:dyDescent="0.4">
      <c r="B64" s="24">
        <v>214</v>
      </c>
      <c r="C64" s="2">
        <v>67</v>
      </c>
      <c r="D64" s="2">
        <v>0</v>
      </c>
      <c r="E64" s="2">
        <v>67</v>
      </c>
    </row>
    <row r="65" spans="2:5" x14ac:dyDescent="0.4">
      <c r="B65" s="24">
        <v>215</v>
      </c>
      <c r="C65" s="2">
        <v>72</v>
      </c>
      <c r="D65" s="2">
        <v>0</v>
      </c>
      <c r="E65" s="2">
        <v>72</v>
      </c>
    </row>
    <row r="66" spans="2:5" x14ac:dyDescent="0.4">
      <c r="B66" s="24">
        <v>217</v>
      </c>
      <c r="C66" s="2">
        <v>67</v>
      </c>
      <c r="D66" s="2">
        <v>0</v>
      </c>
      <c r="E66" s="2">
        <v>67</v>
      </c>
    </row>
    <row r="67" spans="2:5" x14ac:dyDescent="0.4">
      <c r="B67" s="24">
        <v>218</v>
      </c>
      <c r="C67" s="2">
        <v>67</v>
      </c>
      <c r="D67" s="2">
        <v>0</v>
      </c>
      <c r="E67" s="2">
        <v>67</v>
      </c>
    </row>
    <row r="68" spans="2:5" x14ac:dyDescent="0.4">
      <c r="B68" s="24">
        <v>219</v>
      </c>
      <c r="C68" s="2">
        <v>67</v>
      </c>
      <c r="D68" s="2">
        <v>0</v>
      </c>
      <c r="E68" s="2">
        <v>67</v>
      </c>
    </row>
    <row r="69" spans="2:5" x14ac:dyDescent="0.4">
      <c r="B69" s="24">
        <v>220</v>
      </c>
      <c r="C69" s="2">
        <v>67</v>
      </c>
      <c r="D69" s="2">
        <v>0</v>
      </c>
      <c r="E69" s="2">
        <v>67</v>
      </c>
    </row>
    <row r="70" spans="2:5" x14ac:dyDescent="0.4">
      <c r="B70" s="24">
        <v>221</v>
      </c>
      <c r="C70" s="2">
        <v>109</v>
      </c>
      <c r="D70" s="2">
        <v>0</v>
      </c>
      <c r="E70" s="2">
        <v>109</v>
      </c>
    </row>
    <row r="71" spans="2:5" x14ac:dyDescent="0.4">
      <c r="B71" s="24">
        <v>245</v>
      </c>
      <c r="C71" s="2">
        <v>215</v>
      </c>
      <c r="D71" s="2">
        <v>365</v>
      </c>
      <c r="E71" s="2">
        <v>580</v>
      </c>
    </row>
    <row r="72" spans="2:5" x14ac:dyDescent="0.4">
      <c r="B72" s="24">
        <v>246</v>
      </c>
      <c r="C72" s="2">
        <v>215</v>
      </c>
      <c r="D72" s="2">
        <v>365</v>
      </c>
      <c r="E72" s="2">
        <v>580</v>
      </c>
    </row>
    <row r="73" spans="2:5" x14ac:dyDescent="0.4">
      <c r="B73" s="24">
        <v>256</v>
      </c>
      <c r="C73" s="2">
        <v>215</v>
      </c>
      <c r="D73" s="2">
        <v>365</v>
      </c>
      <c r="E73" s="2">
        <v>580</v>
      </c>
    </row>
    <row r="74" spans="2:5" x14ac:dyDescent="0.4">
      <c r="B74" s="24">
        <v>258</v>
      </c>
      <c r="C74" s="2">
        <v>0</v>
      </c>
      <c r="D74" s="2">
        <v>4</v>
      </c>
      <c r="E74" s="2">
        <v>4</v>
      </c>
    </row>
    <row r="75" spans="2:5" x14ac:dyDescent="0.4">
      <c r="B75" s="24">
        <v>263</v>
      </c>
      <c r="C75" s="2">
        <v>215</v>
      </c>
      <c r="D75" s="2">
        <v>365</v>
      </c>
      <c r="E75" s="2">
        <v>580</v>
      </c>
    </row>
    <row r="76" spans="2:5" x14ac:dyDescent="0.4">
      <c r="B76" s="24">
        <v>272</v>
      </c>
      <c r="C76" s="2">
        <v>215</v>
      </c>
      <c r="D76" s="2">
        <v>365</v>
      </c>
      <c r="E76" s="2">
        <v>580</v>
      </c>
    </row>
    <row r="77" spans="2:5" x14ac:dyDescent="0.4">
      <c r="B77" s="24">
        <v>285</v>
      </c>
      <c r="C77" s="2">
        <v>215</v>
      </c>
      <c r="D77" s="2">
        <v>365</v>
      </c>
      <c r="E77" s="2">
        <v>580</v>
      </c>
    </row>
    <row r="78" spans="2:5" x14ac:dyDescent="0.4">
      <c r="B78" s="24">
        <v>292</v>
      </c>
      <c r="C78" s="2">
        <v>215</v>
      </c>
      <c r="D78" s="2">
        <v>365</v>
      </c>
      <c r="E78" s="2">
        <v>580</v>
      </c>
    </row>
    <row r="79" spans="2:5" x14ac:dyDescent="0.4">
      <c r="B79" s="24">
        <v>293</v>
      </c>
      <c r="C79" s="2">
        <v>114</v>
      </c>
      <c r="D79" s="2">
        <v>2</v>
      </c>
      <c r="E79" s="2">
        <v>116</v>
      </c>
    </row>
    <row r="80" spans="2:5" x14ac:dyDescent="0.4">
      <c r="B80" s="24">
        <v>294</v>
      </c>
      <c r="C80" s="2">
        <v>215</v>
      </c>
      <c r="D80" s="2">
        <v>365</v>
      </c>
      <c r="E80" s="2">
        <v>580</v>
      </c>
    </row>
    <row r="81" spans="2:5" x14ac:dyDescent="0.4">
      <c r="B81" s="24">
        <v>298</v>
      </c>
      <c r="C81" s="2">
        <v>215</v>
      </c>
      <c r="D81" s="2">
        <v>365</v>
      </c>
      <c r="E81" s="2">
        <v>580</v>
      </c>
    </row>
    <row r="82" spans="2:5" x14ac:dyDescent="0.4">
      <c r="B82" s="24">
        <v>299</v>
      </c>
      <c r="C82" s="2">
        <v>114</v>
      </c>
      <c r="D82" s="2">
        <v>2</v>
      </c>
      <c r="E82" s="2">
        <v>116</v>
      </c>
    </row>
    <row r="83" spans="2:5" x14ac:dyDescent="0.4">
      <c r="B83" s="24">
        <v>300</v>
      </c>
      <c r="C83" s="2">
        <v>114</v>
      </c>
      <c r="D83" s="2">
        <v>2</v>
      </c>
      <c r="E83" s="2">
        <v>116</v>
      </c>
    </row>
    <row r="84" spans="2:5" x14ac:dyDescent="0.4">
      <c r="B84" s="24">
        <v>301</v>
      </c>
      <c r="C84" s="2">
        <v>0</v>
      </c>
      <c r="D84" s="2">
        <v>2</v>
      </c>
      <c r="E84" s="2">
        <v>2</v>
      </c>
    </row>
    <row r="85" spans="2:5" x14ac:dyDescent="0.4">
      <c r="B85" s="24">
        <v>304</v>
      </c>
      <c r="C85" s="2">
        <v>215</v>
      </c>
      <c r="D85" s="2">
        <v>365</v>
      </c>
      <c r="E85" s="2">
        <v>580</v>
      </c>
    </row>
    <row r="86" spans="2:5" x14ac:dyDescent="0.4">
      <c r="B86" s="24">
        <v>305</v>
      </c>
      <c r="C86" s="2">
        <v>114</v>
      </c>
      <c r="D86" s="2">
        <v>3</v>
      </c>
      <c r="E86" s="2">
        <v>117</v>
      </c>
    </row>
    <row r="87" spans="2:5" x14ac:dyDescent="0.4">
      <c r="B87" s="24">
        <v>308</v>
      </c>
      <c r="C87" s="2">
        <v>178</v>
      </c>
      <c r="D87" s="2">
        <v>0</v>
      </c>
      <c r="E87" s="2">
        <v>178</v>
      </c>
    </row>
    <row r="88" spans="2:5" x14ac:dyDescent="0.4">
      <c r="B88" s="24">
        <v>310</v>
      </c>
      <c r="C88" s="2">
        <v>215</v>
      </c>
      <c r="D88" s="2">
        <v>365</v>
      </c>
      <c r="E88" s="2">
        <v>580</v>
      </c>
    </row>
    <row r="89" spans="2:5" x14ac:dyDescent="0.4">
      <c r="B89" s="24">
        <v>313</v>
      </c>
      <c r="C89" s="2">
        <v>0</v>
      </c>
      <c r="D89" s="2">
        <v>207</v>
      </c>
      <c r="E89" s="2">
        <v>207</v>
      </c>
    </row>
    <row r="90" spans="2:5" x14ac:dyDescent="0.4">
      <c r="B90" s="24">
        <v>320</v>
      </c>
      <c r="C90" s="2">
        <v>215</v>
      </c>
      <c r="D90" s="2">
        <v>116</v>
      </c>
      <c r="E90" s="2">
        <v>331</v>
      </c>
    </row>
    <row r="91" spans="2:5" x14ac:dyDescent="0.4">
      <c r="B91" s="24">
        <v>324</v>
      </c>
      <c r="C91" s="2">
        <v>117</v>
      </c>
      <c r="D91" s="2">
        <v>0</v>
      </c>
      <c r="E91" s="2">
        <v>117</v>
      </c>
    </row>
    <row r="92" spans="2:5" x14ac:dyDescent="0.4">
      <c r="B92" s="24">
        <v>325</v>
      </c>
      <c r="C92" s="2">
        <v>215</v>
      </c>
      <c r="D92" s="2">
        <v>365</v>
      </c>
      <c r="E92" s="2">
        <v>580</v>
      </c>
    </row>
    <row r="93" spans="2:5" x14ac:dyDescent="0.4">
      <c r="B93" s="24">
        <v>326</v>
      </c>
      <c r="C93" s="2">
        <v>215</v>
      </c>
      <c r="D93" s="2">
        <v>365</v>
      </c>
      <c r="E93" s="2">
        <v>580</v>
      </c>
    </row>
    <row r="94" spans="2:5" x14ac:dyDescent="0.4">
      <c r="B94" s="24">
        <v>327</v>
      </c>
      <c r="C94" s="2">
        <v>215</v>
      </c>
      <c r="D94" s="2">
        <v>365</v>
      </c>
      <c r="E94" s="2">
        <v>580</v>
      </c>
    </row>
    <row r="95" spans="2:5" x14ac:dyDescent="0.4">
      <c r="B95" s="24">
        <v>331</v>
      </c>
      <c r="C95" s="2">
        <v>215</v>
      </c>
      <c r="D95" s="2">
        <v>365</v>
      </c>
      <c r="E95" s="2">
        <v>580</v>
      </c>
    </row>
    <row r="96" spans="2:5" x14ac:dyDescent="0.4">
      <c r="B96" s="24">
        <v>337</v>
      </c>
      <c r="C96" s="2">
        <v>114</v>
      </c>
      <c r="D96" s="2">
        <v>6</v>
      </c>
      <c r="E96" s="2">
        <v>120</v>
      </c>
    </row>
    <row r="97" spans="2:5" x14ac:dyDescent="0.4">
      <c r="B97" s="24">
        <v>341</v>
      </c>
      <c r="C97" s="2">
        <v>215</v>
      </c>
      <c r="D97" s="2">
        <v>365</v>
      </c>
      <c r="E97" s="2">
        <v>580</v>
      </c>
    </row>
    <row r="98" spans="2:5" x14ac:dyDescent="0.4">
      <c r="B98" s="24">
        <v>342</v>
      </c>
      <c r="C98" s="2">
        <v>215</v>
      </c>
      <c r="D98" s="2">
        <v>365</v>
      </c>
      <c r="E98" s="2">
        <v>580</v>
      </c>
    </row>
    <row r="99" spans="2:5" x14ac:dyDescent="0.4">
      <c r="B99" s="24">
        <v>349</v>
      </c>
      <c r="C99" s="2">
        <v>215</v>
      </c>
      <c r="D99" s="2">
        <v>365</v>
      </c>
      <c r="E99" s="2">
        <v>580</v>
      </c>
    </row>
    <row r="100" spans="2:5" x14ac:dyDescent="0.4">
      <c r="B100" s="24">
        <v>353</v>
      </c>
      <c r="C100" s="2">
        <v>215</v>
      </c>
      <c r="D100" s="2">
        <v>365</v>
      </c>
      <c r="E100" s="2">
        <v>580</v>
      </c>
    </row>
    <row r="101" spans="2:5" x14ac:dyDescent="0.4">
      <c r="B101" s="24">
        <v>362</v>
      </c>
      <c r="C101" s="2">
        <v>215</v>
      </c>
      <c r="D101" s="2">
        <v>365</v>
      </c>
      <c r="E101" s="2">
        <v>580</v>
      </c>
    </row>
    <row r="102" spans="2:5" x14ac:dyDescent="0.4">
      <c r="B102" s="24">
        <v>366</v>
      </c>
      <c r="C102" s="2">
        <v>215</v>
      </c>
      <c r="D102" s="2">
        <v>365</v>
      </c>
      <c r="E102" s="2">
        <v>580</v>
      </c>
    </row>
    <row r="103" spans="2:5" x14ac:dyDescent="0.4">
      <c r="B103" s="24">
        <v>369</v>
      </c>
      <c r="C103" s="2">
        <v>215</v>
      </c>
      <c r="D103" s="2">
        <v>365</v>
      </c>
      <c r="E103" s="2">
        <v>580</v>
      </c>
    </row>
    <row r="104" spans="2:5" x14ac:dyDescent="0.4">
      <c r="B104" s="24">
        <v>377</v>
      </c>
      <c r="C104" s="2">
        <v>215</v>
      </c>
      <c r="D104" s="2">
        <v>365</v>
      </c>
      <c r="E104" s="2">
        <v>580</v>
      </c>
    </row>
    <row r="105" spans="2:5" x14ac:dyDescent="0.4">
      <c r="B105" s="24">
        <v>378</v>
      </c>
      <c r="C105" s="2">
        <v>215</v>
      </c>
      <c r="D105" s="2">
        <v>365</v>
      </c>
      <c r="E105" s="2">
        <v>580</v>
      </c>
    </row>
    <row r="106" spans="2:5" x14ac:dyDescent="0.4">
      <c r="B106" s="24">
        <v>379</v>
      </c>
      <c r="C106" s="2">
        <v>215</v>
      </c>
      <c r="D106" s="2">
        <v>365</v>
      </c>
      <c r="E106" s="2">
        <v>580</v>
      </c>
    </row>
    <row r="107" spans="2:5" x14ac:dyDescent="0.4">
      <c r="B107" s="24">
        <v>383</v>
      </c>
      <c r="C107" s="2">
        <v>215</v>
      </c>
      <c r="D107" s="2">
        <v>365</v>
      </c>
      <c r="E107" s="2">
        <v>580</v>
      </c>
    </row>
    <row r="108" spans="2:5" x14ac:dyDescent="0.4">
      <c r="B108" s="24">
        <v>395</v>
      </c>
      <c r="C108" s="2">
        <v>215</v>
      </c>
      <c r="D108" s="2">
        <v>365</v>
      </c>
      <c r="E108" s="2">
        <v>580</v>
      </c>
    </row>
    <row r="109" spans="2:5" x14ac:dyDescent="0.4">
      <c r="B109" s="24">
        <v>404</v>
      </c>
      <c r="C109" s="2">
        <v>215</v>
      </c>
      <c r="D109" s="2">
        <v>365</v>
      </c>
      <c r="E109" s="2">
        <v>580</v>
      </c>
    </row>
    <row r="110" spans="2:5" x14ac:dyDescent="0.4">
      <c r="B110" s="24">
        <v>408</v>
      </c>
      <c r="C110" s="2">
        <v>181</v>
      </c>
      <c r="D110" s="2">
        <v>0</v>
      </c>
      <c r="E110" s="2">
        <v>181</v>
      </c>
    </row>
    <row r="111" spans="2:5" x14ac:dyDescent="0.4">
      <c r="B111" s="24">
        <v>410</v>
      </c>
      <c r="C111" s="2">
        <v>180</v>
      </c>
      <c r="D111" s="2">
        <v>0</v>
      </c>
      <c r="E111" s="2">
        <v>180</v>
      </c>
    </row>
    <row r="112" spans="2:5" x14ac:dyDescent="0.4">
      <c r="B112" s="24">
        <v>412</v>
      </c>
      <c r="C112" s="2">
        <v>179</v>
      </c>
      <c r="D112" s="2">
        <v>0</v>
      </c>
      <c r="E112" s="2">
        <v>179</v>
      </c>
    </row>
    <row r="113" spans="2:5" x14ac:dyDescent="0.4">
      <c r="B113" s="24">
        <v>414</v>
      </c>
      <c r="C113" s="2">
        <v>215</v>
      </c>
      <c r="D113" s="2">
        <v>365</v>
      </c>
      <c r="E113" s="2">
        <v>580</v>
      </c>
    </row>
    <row r="114" spans="2:5" x14ac:dyDescent="0.4">
      <c r="B114" s="24">
        <v>422</v>
      </c>
      <c r="C114" s="2">
        <v>67</v>
      </c>
      <c r="D114" s="2">
        <v>0</v>
      </c>
      <c r="E114" s="2">
        <v>67</v>
      </c>
    </row>
    <row r="115" spans="2:5" x14ac:dyDescent="0.4">
      <c r="B115" s="24">
        <v>423</v>
      </c>
      <c r="C115" s="2">
        <v>67</v>
      </c>
      <c r="D115" s="2">
        <v>0</v>
      </c>
      <c r="E115" s="2">
        <v>67</v>
      </c>
    </row>
    <row r="116" spans="2:5" x14ac:dyDescent="0.4">
      <c r="B116" s="24">
        <v>424</v>
      </c>
      <c r="C116" s="2">
        <v>175</v>
      </c>
      <c r="D116" s="2">
        <v>0</v>
      </c>
      <c r="E116" s="2">
        <v>175</v>
      </c>
    </row>
    <row r="117" spans="2:5" x14ac:dyDescent="0.4">
      <c r="B117" s="24">
        <v>425</v>
      </c>
      <c r="C117" s="2">
        <v>175</v>
      </c>
      <c r="D117" s="2">
        <v>0</v>
      </c>
      <c r="E117" s="2">
        <v>175</v>
      </c>
    </row>
    <row r="118" spans="2:5" x14ac:dyDescent="0.4">
      <c r="B118" s="24">
        <v>428</v>
      </c>
      <c r="C118" s="2">
        <v>67</v>
      </c>
      <c r="D118" s="2">
        <v>2</v>
      </c>
      <c r="E118" s="2">
        <v>69</v>
      </c>
    </row>
    <row r="119" spans="2:5" x14ac:dyDescent="0.4">
      <c r="B119" s="24">
        <v>430</v>
      </c>
      <c r="C119" s="2">
        <v>108</v>
      </c>
      <c r="D119" s="2">
        <v>0</v>
      </c>
      <c r="E119" s="2">
        <v>108</v>
      </c>
    </row>
    <row r="120" spans="2:5" x14ac:dyDescent="0.4">
      <c r="B120" s="24">
        <v>431</v>
      </c>
      <c r="C120" s="2">
        <v>67</v>
      </c>
      <c r="D120" s="2">
        <v>0</v>
      </c>
      <c r="E120" s="2">
        <v>67</v>
      </c>
    </row>
    <row r="121" spans="2:5" x14ac:dyDescent="0.4">
      <c r="B121" s="24">
        <v>432</v>
      </c>
      <c r="C121" s="2">
        <v>108</v>
      </c>
      <c r="D121" s="2">
        <v>0</v>
      </c>
      <c r="E121" s="2">
        <v>108</v>
      </c>
    </row>
    <row r="122" spans="2:5" x14ac:dyDescent="0.4">
      <c r="B122" s="24">
        <v>433</v>
      </c>
      <c r="C122" s="2">
        <v>108</v>
      </c>
      <c r="D122" s="2">
        <v>0</v>
      </c>
      <c r="E122" s="2">
        <v>108</v>
      </c>
    </row>
    <row r="123" spans="2:5" x14ac:dyDescent="0.4">
      <c r="B123" s="24">
        <v>435</v>
      </c>
      <c r="C123" s="2">
        <v>215</v>
      </c>
      <c r="D123" s="2">
        <v>365</v>
      </c>
      <c r="E123" s="2">
        <v>580</v>
      </c>
    </row>
    <row r="124" spans="2:5" x14ac:dyDescent="0.4">
      <c r="B124" s="24">
        <v>436</v>
      </c>
      <c r="C124" s="2">
        <v>108</v>
      </c>
      <c r="D124" s="2">
        <v>0</v>
      </c>
      <c r="E124" s="2">
        <v>108</v>
      </c>
    </row>
    <row r="125" spans="2:5" x14ac:dyDescent="0.4">
      <c r="B125" s="24">
        <v>438</v>
      </c>
      <c r="C125" s="2">
        <v>108</v>
      </c>
      <c r="D125" s="2">
        <v>0</v>
      </c>
      <c r="E125" s="2">
        <v>108</v>
      </c>
    </row>
    <row r="126" spans="2:5" x14ac:dyDescent="0.4">
      <c r="B126" s="24">
        <v>439</v>
      </c>
      <c r="C126" s="2">
        <v>108</v>
      </c>
      <c r="D126" s="2">
        <v>0</v>
      </c>
      <c r="E126" s="2">
        <v>108</v>
      </c>
    </row>
    <row r="127" spans="2:5" x14ac:dyDescent="0.4">
      <c r="B127" s="24">
        <v>440</v>
      </c>
      <c r="C127" s="2">
        <v>108</v>
      </c>
      <c r="D127" s="2">
        <v>0</v>
      </c>
      <c r="E127" s="2">
        <v>108</v>
      </c>
    </row>
    <row r="128" spans="2:5" x14ac:dyDescent="0.4">
      <c r="B128" s="24">
        <v>442</v>
      </c>
      <c r="C128" s="2">
        <v>336</v>
      </c>
      <c r="D128" s="2">
        <v>0</v>
      </c>
      <c r="E128" s="2">
        <v>336</v>
      </c>
    </row>
    <row r="129" spans="2:5" x14ac:dyDescent="0.4">
      <c r="B129" s="24">
        <v>443</v>
      </c>
      <c r="C129" s="2">
        <v>112</v>
      </c>
      <c r="D129" s="2">
        <v>0</v>
      </c>
      <c r="E129" s="2">
        <v>112</v>
      </c>
    </row>
    <row r="130" spans="2:5" x14ac:dyDescent="0.4">
      <c r="B130" s="24">
        <v>445</v>
      </c>
      <c r="C130" s="2">
        <v>66</v>
      </c>
      <c r="D130" s="2">
        <v>0</v>
      </c>
      <c r="E130" s="2">
        <v>66</v>
      </c>
    </row>
    <row r="131" spans="2:5" x14ac:dyDescent="0.4">
      <c r="B131" s="24">
        <v>449</v>
      </c>
      <c r="C131" s="2">
        <v>88</v>
      </c>
      <c r="D131" s="2">
        <v>0</v>
      </c>
      <c r="E131" s="2">
        <v>88</v>
      </c>
    </row>
    <row r="132" spans="2:5" x14ac:dyDescent="0.4">
      <c r="B132" s="24">
        <v>455</v>
      </c>
      <c r="C132" s="2">
        <v>111</v>
      </c>
      <c r="D132" s="2">
        <v>0</v>
      </c>
      <c r="E132" s="2">
        <v>111</v>
      </c>
    </row>
    <row r="133" spans="2:5" x14ac:dyDescent="0.4">
      <c r="B133" s="24">
        <v>459</v>
      </c>
      <c r="C133" s="2">
        <v>0</v>
      </c>
      <c r="D133" s="2">
        <v>1</v>
      </c>
      <c r="E133" s="2">
        <v>1</v>
      </c>
    </row>
    <row r="134" spans="2:5" x14ac:dyDescent="0.4">
      <c r="B134" s="24">
        <v>461</v>
      </c>
      <c r="C134" s="2">
        <v>0</v>
      </c>
      <c r="D134" s="2">
        <v>1</v>
      </c>
      <c r="E134" s="2">
        <v>1</v>
      </c>
    </row>
    <row r="135" spans="2:5" x14ac:dyDescent="0.4">
      <c r="B135" s="24">
        <v>463</v>
      </c>
      <c r="C135" s="2">
        <v>25</v>
      </c>
      <c r="D135" s="2">
        <v>0</v>
      </c>
      <c r="E135" s="2">
        <v>25</v>
      </c>
    </row>
    <row r="136" spans="2:5" x14ac:dyDescent="0.4">
      <c r="B136" s="24">
        <v>464</v>
      </c>
      <c r="C136" s="2">
        <v>215</v>
      </c>
      <c r="D136" s="2">
        <v>365</v>
      </c>
      <c r="E136" s="2">
        <v>580</v>
      </c>
    </row>
    <row r="137" spans="2:5" x14ac:dyDescent="0.4">
      <c r="B137" s="24">
        <v>465</v>
      </c>
      <c r="C137" s="2">
        <v>179</v>
      </c>
      <c r="D137" s="2">
        <v>0</v>
      </c>
      <c r="E137" s="2">
        <v>179</v>
      </c>
    </row>
    <row r="138" spans="2:5" x14ac:dyDescent="0.4">
      <c r="B138" s="24">
        <v>466</v>
      </c>
      <c r="C138" s="2">
        <v>344</v>
      </c>
      <c r="D138" s="2">
        <v>0</v>
      </c>
      <c r="E138" s="2">
        <v>344</v>
      </c>
    </row>
    <row r="139" spans="2:5" x14ac:dyDescent="0.4">
      <c r="B139" s="24">
        <v>467</v>
      </c>
      <c r="C139" s="2">
        <v>220</v>
      </c>
      <c r="D139" s="2">
        <v>0</v>
      </c>
      <c r="E139" s="2">
        <v>220</v>
      </c>
    </row>
    <row r="140" spans="2:5" x14ac:dyDescent="0.4">
      <c r="B140" s="24">
        <v>468</v>
      </c>
      <c r="C140" s="2">
        <v>215</v>
      </c>
      <c r="D140" s="2">
        <v>365</v>
      </c>
      <c r="E140" s="2">
        <v>580</v>
      </c>
    </row>
    <row r="141" spans="2:5" x14ac:dyDescent="0.4">
      <c r="B141" s="24">
        <v>472</v>
      </c>
      <c r="C141" s="2">
        <v>180</v>
      </c>
      <c r="D141" s="2">
        <v>0</v>
      </c>
      <c r="E141" s="2">
        <v>180</v>
      </c>
    </row>
    <row r="142" spans="2:5" x14ac:dyDescent="0.4">
      <c r="B142" s="24">
        <v>475</v>
      </c>
      <c r="C142" s="2">
        <v>180</v>
      </c>
      <c r="D142" s="2">
        <v>0</v>
      </c>
      <c r="E142" s="2">
        <v>180</v>
      </c>
    </row>
    <row r="143" spans="2:5" x14ac:dyDescent="0.4">
      <c r="B143" s="24">
        <v>477</v>
      </c>
      <c r="C143" s="2">
        <v>0</v>
      </c>
      <c r="D143" s="2">
        <v>1</v>
      </c>
      <c r="E143" s="2">
        <v>1</v>
      </c>
    </row>
    <row r="144" spans="2:5" x14ac:dyDescent="0.4">
      <c r="B144" s="24">
        <v>478</v>
      </c>
      <c r="C144" s="2">
        <v>215</v>
      </c>
      <c r="D144" s="2">
        <v>365</v>
      </c>
      <c r="E144" s="2">
        <v>580</v>
      </c>
    </row>
    <row r="145" spans="2:5" x14ac:dyDescent="0.4">
      <c r="B145" s="24">
        <v>480</v>
      </c>
      <c r="C145" s="2">
        <v>0</v>
      </c>
      <c r="D145" s="2">
        <v>1</v>
      </c>
      <c r="E145" s="2">
        <v>1</v>
      </c>
    </row>
    <row r="146" spans="2:5" x14ac:dyDescent="0.4">
      <c r="B146" s="24">
        <v>481</v>
      </c>
      <c r="C146" s="2">
        <v>0</v>
      </c>
      <c r="D146" s="2">
        <v>1</v>
      </c>
      <c r="E146" s="2">
        <v>1</v>
      </c>
    </row>
    <row r="147" spans="2:5" x14ac:dyDescent="0.4">
      <c r="B147" s="24">
        <v>482</v>
      </c>
      <c r="C147" s="2">
        <v>0</v>
      </c>
      <c r="D147" s="2">
        <v>1</v>
      </c>
      <c r="E147" s="2">
        <v>1</v>
      </c>
    </row>
    <row r="148" spans="2:5" x14ac:dyDescent="0.4">
      <c r="B148" s="24">
        <v>483</v>
      </c>
      <c r="C148" s="2">
        <v>0</v>
      </c>
      <c r="D148" s="2">
        <v>25</v>
      </c>
      <c r="E148" s="2">
        <v>25</v>
      </c>
    </row>
    <row r="149" spans="2:5" x14ac:dyDescent="0.4">
      <c r="B149" s="24">
        <v>484</v>
      </c>
      <c r="C149" s="2">
        <v>0</v>
      </c>
      <c r="D149" s="2">
        <v>1</v>
      </c>
      <c r="E149" s="2">
        <v>1</v>
      </c>
    </row>
    <row r="150" spans="2:5" x14ac:dyDescent="0.4">
      <c r="B150" s="24">
        <v>485</v>
      </c>
      <c r="C150" s="2">
        <v>0</v>
      </c>
      <c r="D150" s="2">
        <v>1</v>
      </c>
      <c r="E150" s="2">
        <v>1</v>
      </c>
    </row>
    <row r="151" spans="2:5" x14ac:dyDescent="0.4">
      <c r="B151" s="24">
        <v>486</v>
      </c>
      <c r="C151" s="2">
        <v>215</v>
      </c>
      <c r="D151" s="2">
        <v>365</v>
      </c>
      <c r="E151" s="2">
        <v>580</v>
      </c>
    </row>
    <row r="152" spans="2:5" x14ac:dyDescent="0.4">
      <c r="B152" s="24">
        <v>488</v>
      </c>
      <c r="C152" s="2">
        <v>215</v>
      </c>
      <c r="D152" s="2">
        <v>365</v>
      </c>
      <c r="E152" s="2">
        <v>580</v>
      </c>
    </row>
    <row r="153" spans="2:5" x14ac:dyDescent="0.4">
      <c r="B153" s="24">
        <v>490</v>
      </c>
      <c r="C153" s="2">
        <v>0</v>
      </c>
      <c r="D153" s="2">
        <v>20</v>
      </c>
      <c r="E153" s="2">
        <v>20</v>
      </c>
    </row>
    <row r="154" spans="2:5" x14ac:dyDescent="0.4">
      <c r="B154" s="24">
        <v>491</v>
      </c>
      <c r="C154" s="2">
        <v>0</v>
      </c>
      <c r="D154" s="2">
        <v>21</v>
      </c>
      <c r="E154" s="2">
        <v>21</v>
      </c>
    </row>
    <row r="155" spans="2:5" x14ac:dyDescent="0.4">
      <c r="B155" s="24">
        <v>495</v>
      </c>
      <c r="C155" s="2">
        <v>108</v>
      </c>
      <c r="D155" s="2">
        <v>0</v>
      </c>
      <c r="E155" s="2">
        <v>108</v>
      </c>
    </row>
    <row r="156" spans="2:5" x14ac:dyDescent="0.4">
      <c r="B156" s="24">
        <v>497</v>
      </c>
      <c r="C156" s="2">
        <v>146</v>
      </c>
      <c r="D156" s="2">
        <v>0</v>
      </c>
      <c r="E156" s="2">
        <v>146</v>
      </c>
    </row>
    <row r="157" spans="2:5" x14ac:dyDescent="0.4">
      <c r="B157" s="24">
        <v>498</v>
      </c>
      <c r="C157" s="2">
        <v>434</v>
      </c>
      <c r="D157" s="2">
        <v>0</v>
      </c>
      <c r="E157" s="2">
        <v>434</v>
      </c>
    </row>
    <row r="158" spans="2:5" x14ac:dyDescent="0.4">
      <c r="B158" s="24">
        <v>499</v>
      </c>
      <c r="C158" s="2">
        <v>225</v>
      </c>
      <c r="D158" s="2">
        <v>0</v>
      </c>
      <c r="E158" s="2">
        <v>225</v>
      </c>
    </row>
    <row r="159" spans="2:5" x14ac:dyDescent="0.4">
      <c r="B159" s="24">
        <v>501</v>
      </c>
      <c r="C159" s="2">
        <v>288</v>
      </c>
      <c r="D159" s="2">
        <v>0</v>
      </c>
      <c r="E159" s="2">
        <v>288</v>
      </c>
    </row>
    <row r="160" spans="2:5" x14ac:dyDescent="0.4">
      <c r="B160" s="24">
        <v>502</v>
      </c>
      <c r="C160" s="2">
        <v>215</v>
      </c>
      <c r="D160" s="2">
        <v>365</v>
      </c>
      <c r="E160" s="2">
        <v>580</v>
      </c>
    </row>
    <row r="161" spans="2:5" x14ac:dyDescent="0.4">
      <c r="B161" s="24">
        <v>504</v>
      </c>
      <c r="C161" s="2">
        <v>432</v>
      </c>
      <c r="D161" s="2">
        <v>0</v>
      </c>
      <c r="E161" s="2">
        <v>432</v>
      </c>
    </row>
    <row r="162" spans="2:5" x14ac:dyDescent="0.4">
      <c r="B162" s="24">
        <v>505</v>
      </c>
      <c r="C162" s="2">
        <v>144</v>
      </c>
      <c r="D162" s="2">
        <v>0</v>
      </c>
      <c r="E162" s="2">
        <v>144</v>
      </c>
    </row>
    <row r="163" spans="2:5" x14ac:dyDescent="0.4">
      <c r="B163" s="24">
        <v>508</v>
      </c>
      <c r="C163" s="2">
        <v>215</v>
      </c>
      <c r="D163" s="2">
        <v>365</v>
      </c>
      <c r="E163" s="2">
        <v>580</v>
      </c>
    </row>
    <row r="164" spans="2:5" x14ac:dyDescent="0.4">
      <c r="B164" s="24">
        <v>509</v>
      </c>
      <c r="C164" s="2">
        <v>215</v>
      </c>
      <c r="D164" s="2">
        <v>365</v>
      </c>
      <c r="E164" s="2">
        <v>580</v>
      </c>
    </row>
    <row r="165" spans="2:5" x14ac:dyDescent="0.4">
      <c r="B165" s="24">
        <v>515</v>
      </c>
      <c r="C165" s="2">
        <v>0</v>
      </c>
      <c r="D165" s="2">
        <v>2</v>
      </c>
      <c r="E165" s="2">
        <v>2</v>
      </c>
    </row>
    <row r="166" spans="2:5" x14ac:dyDescent="0.4">
      <c r="B166" s="24">
        <v>520</v>
      </c>
      <c r="C166" s="2">
        <v>215</v>
      </c>
      <c r="D166" s="2">
        <v>365</v>
      </c>
      <c r="E166" s="2">
        <v>580</v>
      </c>
    </row>
    <row r="167" spans="2:5" x14ac:dyDescent="0.4">
      <c r="B167" s="24">
        <v>536</v>
      </c>
      <c r="C167" s="2">
        <v>260</v>
      </c>
      <c r="D167" s="2">
        <v>46</v>
      </c>
      <c r="E167" s="2">
        <v>306</v>
      </c>
    </row>
    <row r="168" spans="2:5" x14ac:dyDescent="0.4">
      <c r="B168" s="24">
        <v>537</v>
      </c>
      <c r="C168" s="2">
        <v>516</v>
      </c>
      <c r="D168" s="2">
        <v>41</v>
      </c>
      <c r="E168" s="2">
        <v>557</v>
      </c>
    </row>
    <row r="169" spans="2:5" x14ac:dyDescent="0.4">
      <c r="B169" s="24">
        <v>549</v>
      </c>
      <c r="C169" s="2">
        <v>215</v>
      </c>
      <c r="D169" s="2">
        <v>91</v>
      </c>
      <c r="E169" s="2">
        <v>306</v>
      </c>
    </row>
    <row r="170" spans="2:5" x14ac:dyDescent="0.4">
      <c r="B170" s="24">
        <v>550</v>
      </c>
      <c r="C170" s="2">
        <v>215</v>
      </c>
      <c r="D170" s="2">
        <v>365</v>
      </c>
      <c r="E170" s="2">
        <v>580</v>
      </c>
    </row>
    <row r="171" spans="2:5" x14ac:dyDescent="0.4">
      <c r="B171" s="24">
        <v>556</v>
      </c>
      <c r="C171" s="2">
        <v>215</v>
      </c>
      <c r="D171" s="2">
        <v>365</v>
      </c>
      <c r="E171" s="2">
        <v>580</v>
      </c>
    </row>
    <row r="172" spans="2:5" x14ac:dyDescent="0.4">
      <c r="B172" s="24">
        <v>557</v>
      </c>
      <c r="C172" s="2">
        <v>215</v>
      </c>
      <c r="D172" s="2">
        <v>365</v>
      </c>
      <c r="E172" s="2">
        <v>580</v>
      </c>
    </row>
    <row r="173" spans="2:5" x14ac:dyDescent="0.4">
      <c r="B173" s="24">
        <v>562</v>
      </c>
      <c r="C173" s="2">
        <v>215</v>
      </c>
      <c r="D173" s="2">
        <v>365</v>
      </c>
      <c r="E173" s="2">
        <v>580</v>
      </c>
    </row>
    <row r="174" spans="2:5" x14ac:dyDescent="0.4">
      <c r="B174" s="24">
        <v>564</v>
      </c>
      <c r="C174" s="2">
        <v>215</v>
      </c>
      <c r="D174" s="2">
        <v>365</v>
      </c>
      <c r="E174" s="2">
        <v>580</v>
      </c>
    </row>
    <row r="175" spans="2:5" x14ac:dyDescent="0.4">
      <c r="B175" s="24">
        <v>566</v>
      </c>
      <c r="C175" s="2">
        <v>215</v>
      </c>
      <c r="D175" s="2">
        <v>365</v>
      </c>
      <c r="E175" s="2">
        <v>580</v>
      </c>
    </row>
    <row r="176" spans="2:5" x14ac:dyDescent="0.4">
      <c r="B176" s="24">
        <v>569</v>
      </c>
      <c r="C176" s="2">
        <v>215</v>
      </c>
      <c r="D176" s="2">
        <v>91</v>
      </c>
      <c r="E176" s="2">
        <v>306</v>
      </c>
    </row>
    <row r="177" spans="2:5" x14ac:dyDescent="0.4">
      <c r="B177" s="24">
        <v>570</v>
      </c>
      <c r="C177" s="2">
        <v>215</v>
      </c>
      <c r="D177" s="2">
        <v>113</v>
      </c>
      <c r="E177" s="2">
        <v>328</v>
      </c>
    </row>
    <row r="178" spans="2:5" x14ac:dyDescent="0.4">
      <c r="B178" s="24">
        <v>571</v>
      </c>
      <c r="C178" s="2">
        <v>215</v>
      </c>
      <c r="D178" s="2">
        <v>365</v>
      </c>
      <c r="E178" s="2">
        <v>580</v>
      </c>
    </row>
    <row r="179" spans="2:5" x14ac:dyDescent="0.4">
      <c r="B179" s="24">
        <v>572</v>
      </c>
      <c r="C179" s="2">
        <v>215</v>
      </c>
      <c r="D179" s="2">
        <v>365</v>
      </c>
      <c r="E179" s="2">
        <v>580</v>
      </c>
    </row>
    <row r="180" spans="2:5" x14ac:dyDescent="0.4">
      <c r="B180" s="24">
        <v>577</v>
      </c>
      <c r="C180" s="2">
        <v>215</v>
      </c>
      <c r="D180" s="2">
        <v>365</v>
      </c>
      <c r="E180" s="2">
        <v>580</v>
      </c>
    </row>
    <row r="181" spans="2:5" x14ac:dyDescent="0.4">
      <c r="B181" s="24">
        <v>595</v>
      </c>
      <c r="C181" s="2">
        <v>215</v>
      </c>
      <c r="D181" s="2">
        <v>365</v>
      </c>
      <c r="E181" s="2">
        <v>580</v>
      </c>
    </row>
    <row r="182" spans="2:5" x14ac:dyDescent="0.4">
      <c r="B182" s="24">
        <v>598</v>
      </c>
      <c r="C182" s="2">
        <v>215</v>
      </c>
      <c r="D182" s="2">
        <v>365</v>
      </c>
      <c r="E182" s="2">
        <v>580</v>
      </c>
    </row>
    <row r="183" spans="2:5" x14ac:dyDescent="0.4">
      <c r="B183" s="24">
        <v>599</v>
      </c>
      <c r="C183" s="2">
        <v>215</v>
      </c>
      <c r="D183" s="2">
        <v>365</v>
      </c>
      <c r="E183" s="2">
        <v>580</v>
      </c>
    </row>
    <row r="184" spans="2:5" x14ac:dyDescent="0.4">
      <c r="B184" s="24">
        <v>600</v>
      </c>
      <c r="C184" s="2">
        <v>215</v>
      </c>
      <c r="D184" s="2">
        <v>365</v>
      </c>
      <c r="E184" s="2">
        <v>580</v>
      </c>
    </row>
    <row r="185" spans="2:5" x14ac:dyDescent="0.4">
      <c r="B185" s="24">
        <v>601</v>
      </c>
      <c r="C185" s="2">
        <v>122</v>
      </c>
      <c r="D185" s="2">
        <v>0</v>
      </c>
      <c r="E185" s="2">
        <v>122</v>
      </c>
    </row>
    <row r="186" spans="2:5" x14ac:dyDescent="0.4">
      <c r="B186" s="24">
        <v>604</v>
      </c>
      <c r="C186" s="2">
        <v>215</v>
      </c>
      <c r="D186" s="2">
        <v>365</v>
      </c>
      <c r="E186" s="2">
        <v>580</v>
      </c>
    </row>
    <row r="187" spans="2:5" x14ac:dyDescent="0.4">
      <c r="B187" s="24">
        <v>605</v>
      </c>
      <c r="C187" s="2">
        <v>122</v>
      </c>
      <c r="D187" s="2">
        <v>0</v>
      </c>
      <c r="E187" s="2">
        <v>122</v>
      </c>
    </row>
    <row r="188" spans="2:5" x14ac:dyDescent="0.4">
      <c r="B188" s="24">
        <v>606</v>
      </c>
      <c r="C188" s="2">
        <v>215</v>
      </c>
      <c r="D188" s="2">
        <v>365</v>
      </c>
      <c r="E188" s="2">
        <v>580</v>
      </c>
    </row>
    <row r="189" spans="2:5" x14ac:dyDescent="0.4">
      <c r="B189" s="24">
        <v>607</v>
      </c>
      <c r="C189" s="2">
        <v>215</v>
      </c>
      <c r="D189" s="2">
        <v>365</v>
      </c>
      <c r="E189" s="2">
        <v>580</v>
      </c>
    </row>
    <row r="190" spans="2:5" x14ac:dyDescent="0.4">
      <c r="B190" s="24">
        <v>613</v>
      </c>
      <c r="C190" s="2">
        <v>215</v>
      </c>
      <c r="D190" s="2">
        <v>365</v>
      </c>
      <c r="E190" s="2">
        <v>580</v>
      </c>
    </row>
    <row r="191" spans="2:5" x14ac:dyDescent="0.4">
      <c r="B191" s="24">
        <v>617</v>
      </c>
      <c r="C191" s="2">
        <v>0</v>
      </c>
      <c r="D191" s="2">
        <v>1</v>
      </c>
      <c r="E191" s="2">
        <v>1</v>
      </c>
    </row>
    <row r="192" spans="2:5" x14ac:dyDescent="0.4">
      <c r="B192" s="24">
        <v>619</v>
      </c>
      <c r="C192" s="2">
        <v>0</v>
      </c>
      <c r="D192" s="2">
        <v>1</v>
      </c>
      <c r="E192" s="2">
        <v>1</v>
      </c>
    </row>
    <row r="193" spans="2:5" x14ac:dyDescent="0.4">
      <c r="B193" s="24">
        <v>629</v>
      </c>
      <c r="C193" s="2">
        <v>68</v>
      </c>
      <c r="D193" s="2">
        <v>3</v>
      </c>
      <c r="E193" s="2">
        <v>71</v>
      </c>
    </row>
    <row r="194" spans="2:5" x14ac:dyDescent="0.4">
      <c r="B194" s="24">
        <v>630</v>
      </c>
      <c r="C194" s="2">
        <v>68</v>
      </c>
      <c r="D194" s="2">
        <v>3</v>
      </c>
      <c r="E194" s="2">
        <v>71</v>
      </c>
    </row>
    <row r="195" spans="2:5" x14ac:dyDescent="0.4">
      <c r="B195" s="24">
        <v>631</v>
      </c>
      <c r="C195" s="2">
        <v>68</v>
      </c>
      <c r="D195" s="2">
        <v>1</v>
      </c>
      <c r="E195" s="2">
        <v>69</v>
      </c>
    </row>
    <row r="196" spans="2:5" x14ac:dyDescent="0.4">
      <c r="B196" s="24">
        <v>632</v>
      </c>
      <c r="C196" s="2">
        <v>68</v>
      </c>
      <c r="D196" s="2">
        <v>4</v>
      </c>
      <c r="E196" s="2">
        <v>72</v>
      </c>
    </row>
    <row r="197" spans="2:5" x14ac:dyDescent="0.4">
      <c r="B197" s="24">
        <v>633</v>
      </c>
      <c r="C197" s="2">
        <v>68</v>
      </c>
      <c r="D197" s="2">
        <v>0</v>
      </c>
      <c r="E197" s="2">
        <v>68</v>
      </c>
    </row>
    <row r="198" spans="2:5" x14ac:dyDescent="0.4">
      <c r="B198" s="24">
        <v>634</v>
      </c>
      <c r="C198" s="2">
        <v>68</v>
      </c>
      <c r="D198" s="2">
        <v>5</v>
      </c>
      <c r="E198" s="2">
        <v>73</v>
      </c>
    </row>
    <row r="199" spans="2:5" x14ac:dyDescent="0.4">
      <c r="B199" s="24">
        <v>635</v>
      </c>
      <c r="C199" s="2">
        <v>0</v>
      </c>
      <c r="D199" s="2">
        <v>4</v>
      </c>
      <c r="E199" s="2">
        <v>4</v>
      </c>
    </row>
    <row r="200" spans="2:5" x14ac:dyDescent="0.4">
      <c r="B200" s="24">
        <v>638</v>
      </c>
      <c r="C200" s="2">
        <v>215</v>
      </c>
      <c r="D200" s="2">
        <v>365</v>
      </c>
      <c r="E200" s="2">
        <v>580</v>
      </c>
    </row>
    <row r="201" spans="2:5" x14ac:dyDescent="0.4">
      <c r="B201" s="24">
        <v>640</v>
      </c>
      <c r="C201" s="2">
        <v>157</v>
      </c>
      <c r="D201" s="2">
        <v>0</v>
      </c>
      <c r="E201" s="2">
        <v>157</v>
      </c>
    </row>
    <row r="202" spans="2:5" x14ac:dyDescent="0.4">
      <c r="B202" s="24">
        <v>641</v>
      </c>
      <c r="C202" s="2">
        <v>68</v>
      </c>
      <c r="D202" s="2">
        <v>0</v>
      </c>
      <c r="E202" s="2">
        <v>68</v>
      </c>
    </row>
    <row r="203" spans="2:5" x14ac:dyDescent="0.4">
      <c r="B203" s="24">
        <v>643</v>
      </c>
      <c r="C203" s="2">
        <v>215</v>
      </c>
      <c r="D203" s="2">
        <v>365</v>
      </c>
      <c r="E203" s="2">
        <v>580</v>
      </c>
    </row>
    <row r="204" spans="2:5" x14ac:dyDescent="0.4">
      <c r="B204" s="24">
        <v>644</v>
      </c>
      <c r="C204" s="2">
        <v>215</v>
      </c>
      <c r="D204" s="2">
        <v>365</v>
      </c>
      <c r="E204" s="2">
        <v>580</v>
      </c>
    </row>
    <row r="205" spans="2:5" x14ac:dyDescent="0.4">
      <c r="B205" s="24">
        <v>645</v>
      </c>
      <c r="C205" s="2">
        <v>0</v>
      </c>
      <c r="D205" s="2">
        <v>4</v>
      </c>
      <c r="E205" s="2">
        <v>4</v>
      </c>
    </row>
    <row r="206" spans="2:5" x14ac:dyDescent="0.4">
      <c r="B206" s="24">
        <v>648</v>
      </c>
      <c r="C206" s="2">
        <v>157</v>
      </c>
      <c r="D206" s="2">
        <v>0</v>
      </c>
      <c r="E206" s="2">
        <v>157</v>
      </c>
    </row>
    <row r="207" spans="2:5" x14ac:dyDescent="0.4">
      <c r="B207" s="24">
        <v>651</v>
      </c>
      <c r="C207" s="2">
        <v>215</v>
      </c>
      <c r="D207" s="2">
        <v>365</v>
      </c>
      <c r="E207" s="2">
        <v>580</v>
      </c>
    </row>
    <row r="208" spans="2:5" x14ac:dyDescent="0.4">
      <c r="B208" s="24">
        <v>652</v>
      </c>
      <c r="C208" s="2">
        <v>225</v>
      </c>
      <c r="D208" s="2">
        <v>0</v>
      </c>
      <c r="E208" s="2">
        <v>225</v>
      </c>
    </row>
    <row r="209" spans="2:5" x14ac:dyDescent="0.4">
      <c r="B209" s="24">
        <v>654</v>
      </c>
      <c r="C209" s="2">
        <v>215</v>
      </c>
      <c r="D209" s="2">
        <v>365</v>
      </c>
      <c r="E209" s="2">
        <v>580</v>
      </c>
    </row>
    <row r="210" spans="2:5" x14ac:dyDescent="0.4">
      <c r="B210" s="24">
        <v>655</v>
      </c>
      <c r="C210" s="2">
        <v>225</v>
      </c>
      <c r="D210" s="2">
        <v>1</v>
      </c>
      <c r="E210" s="2">
        <v>226</v>
      </c>
    </row>
    <row r="211" spans="2:5" x14ac:dyDescent="0.4">
      <c r="B211" s="24">
        <v>656</v>
      </c>
      <c r="C211" s="2">
        <v>69</v>
      </c>
      <c r="D211" s="2">
        <v>0</v>
      </c>
      <c r="E211" s="2">
        <v>69</v>
      </c>
    </row>
    <row r="212" spans="2:5" x14ac:dyDescent="0.4">
      <c r="B212" s="24">
        <v>657</v>
      </c>
      <c r="C212" s="2">
        <v>282</v>
      </c>
      <c r="D212" s="2">
        <v>95</v>
      </c>
      <c r="E212" s="2">
        <v>377</v>
      </c>
    </row>
    <row r="213" spans="2:5" x14ac:dyDescent="0.4">
      <c r="B213" s="24">
        <v>658</v>
      </c>
      <c r="C213" s="2">
        <v>68</v>
      </c>
      <c r="D213" s="2">
        <v>0</v>
      </c>
      <c r="E213" s="2">
        <v>68</v>
      </c>
    </row>
    <row r="214" spans="2:5" x14ac:dyDescent="0.4">
      <c r="B214" s="24">
        <v>659</v>
      </c>
      <c r="C214" s="2">
        <v>68</v>
      </c>
      <c r="D214" s="2">
        <v>0</v>
      </c>
      <c r="E214" s="2">
        <v>68</v>
      </c>
    </row>
    <row r="215" spans="2:5" x14ac:dyDescent="0.4">
      <c r="B215" s="24">
        <v>661</v>
      </c>
      <c r="C215" s="2">
        <v>0</v>
      </c>
      <c r="D215" s="2">
        <v>4</v>
      </c>
      <c r="E215" s="2">
        <v>4</v>
      </c>
    </row>
    <row r="216" spans="2:5" x14ac:dyDescent="0.4">
      <c r="B216" s="24">
        <v>663</v>
      </c>
      <c r="C216" s="2">
        <v>215</v>
      </c>
      <c r="D216" s="2">
        <v>365</v>
      </c>
      <c r="E216" s="2">
        <v>580</v>
      </c>
    </row>
    <row r="217" spans="2:5" x14ac:dyDescent="0.4">
      <c r="B217" s="24">
        <v>666</v>
      </c>
      <c r="C217" s="2">
        <v>0</v>
      </c>
      <c r="D217" s="2">
        <v>5</v>
      </c>
      <c r="E217" s="2">
        <v>5</v>
      </c>
    </row>
    <row r="218" spans="2:5" x14ac:dyDescent="0.4">
      <c r="B218" s="24">
        <v>668</v>
      </c>
      <c r="C218" s="2">
        <v>215</v>
      </c>
      <c r="D218" s="2">
        <v>365</v>
      </c>
      <c r="E218" s="2">
        <v>580</v>
      </c>
    </row>
    <row r="219" spans="2:5" x14ac:dyDescent="0.4">
      <c r="B219" s="24">
        <v>669</v>
      </c>
      <c r="C219" s="2">
        <v>0</v>
      </c>
      <c r="D219" s="2">
        <v>3</v>
      </c>
      <c r="E219" s="2">
        <v>3</v>
      </c>
    </row>
    <row r="220" spans="2:5" x14ac:dyDescent="0.4">
      <c r="B220" s="24">
        <v>670</v>
      </c>
      <c r="C220" s="2">
        <v>225</v>
      </c>
      <c r="D220" s="2">
        <v>0</v>
      </c>
      <c r="E220" s="2">
        <v>225</v>
      </c>
    </row>
    <row r="221" spans="2:5" x14ac:dyDescent="0.4">
      <c r="B221" s="24">
        <v>672</v>
      </c>
      <c r="C221" s="2">
        <v>215</v>
      </c>
      <c r="D221" s="2">
        <v>365</v>
      </c>
      <c r="E221" s="2">
        <v>580</v>
      </c>
    </row>
    <row r="222" spans="2:5" x14ac:dyDescent="0.4">
      <c r="B222" s="24">
        <v>673</v>
      </c>
      <c r="C222" s="2">
        <v>215</v>
      </c>
      <c r="D222" s="2">
        <v>365</v>
      </c>
      <c r="E222" s="2">
        <v>580</v>
      </c>
    </row>
    <row r="223" spans="2:5" x14ac:dyDescent="0.4">
      <c r="B223" s="24">
        <v>677</v>
      </c>
      <c r="C223" s="2">
        <v>215</v>
      </c>
      <c r="D223" s="2">
        <v>365</v>
      </c>
      <c r="E223" s="2">
        <v>580</v>
      </c>
    </row>
    <row r="224" spans="2:5" x14ac:dyDescent="0.4">
      <c r="B224" s="24">
        <v>681</v>
      </c>
      <c r="C224" s="2">
        <v>215</v>
      </c>
      <c r="D224" s="2">
        <v>365</v>
      </c>
      <c r="E224" s="2">
        <v>580</v>
      </c>
    </row>
    <row r="225" spans="2:5" x14ac:dyDescent="0.4">
      <c r="B225" s="24">
        <v>702</v>
      </c>
      <c r="C225" s="2">
        <v>215</v>
      </c>
      <c r="D225" s="2">
        <v>365</v>
      </c>
      <c r="E225" s="2">
        <v>580</v>
      </c>
    </row>
    <row r="226" spans="2:5" x14ac:dyDescent="0.4">
      <c r="B226" s="24">
        <v>706</v>
      </c>
      <c r="C226" s="2">
        <v>215</v>
      </c>
      <c r="D226" s="2">
        <v>365</v>
      </c>
      <c r="E226" s="2">
        <v>580</v>
      </c>
    </row>
    <row r="227" spans="2:5" x14ac:dyDescent="0.4">
      <c r="B227" s="24">
        <v>707</v>
      </c>
      <c r="C227" s="2">
        <v>215</v>
      </c>
      <c r="D227" s="2">
        <v>365</v>
      </c>
      <c r="E227" s="2">
        <v>580</v>
      </c>
    </row>
    <row r="228" spans="2:5" x14ac:dyDescent="0.4">
      <c r="B228" s="24">
        <v>709</v>
      </c>
      <c r="C228" s="2">
        <v>215</v>
      </c>
      <c r="D228" s="2">
        <v>365</v>
      </c>
      <c r="E228" s="2">
        <v>580</v>
      </c>
    </row>
    <row r="229" spans="2:5" x14ac:dyDescent="0.4">
      <c r="B229" s="24">
        <v>711</v>
      </c>
      <c r="C229" s="2">
        <v>215</v>
      </c>
      <c r="D229" s="2">
        <v>365</v>
      </c>
      <c r="E229" s="2">
        <v>580</v>
      </c>
    </row>
    <row r="230" spans="2:5" x14ac:dyDescent="0.4">
      <c r="B230" s="24">
        <v>712</v>
      </c>
      <c r="C230" s="2">
        <v>215</v>
      </c>
      <c r="D230" s="2">
        <v>365</v>
      </c>
      <c r="E230" s="2">
        <v>580</v>
      </c>
    </row>
    <row r="231" spans="2:5" x14ac:dyDescent="0.4">
      <c r="B231" s="24">
        <v>715</v>
      </c>
      <c r="C231" s="2">
        <v>215</v>
      </c>
      <c r="D231" s="2">
        <v>365</v>
      </c>
      <c r="E231" s="2">
        <v>580</v>
      </c>
    </row>
    <row r="232" spans="2:5" x14ac:dyDescent="0.4">
      <c r="B232" s="24">
        <v>717</v>
      </c>
      <c r="C232" s="2">
        <v>215</v>
      </c>
      <c r="D232" s="2">
        <v>365</v>
      </c>
      <c r="E232" s="2">
        <v>580</v>
      </c>
    </row>
    <row r="233" spans="2:5" x14ac:dyDescent="0.4">
      <c r="B233" s="24">
        <v>718</v>
      </c>
      <c r="C233" s="2">
        <v>215</v>
      </c>
      <c r="D233" s="2">
        <v>365</v>
      </c>
      <c r="E233" s="2">
        <v>580</v>
      </c>
    </row>
    <row r="234" spans="2:5" x14ac:dyDescent="0.4">
      <c r="B234" s="24">
        <v>720</v>
      </c>
      <c r="C234" s="2">
        <v>215</v>
      </c>
      <c r="D234" s="2">
        <v>365</v>
      </c>
      <c r="E234" s="2">
        <v>580</v>
      </c>
    </row>
    <row r="235" spans="2:5" x14ac:dyDescent="0.4">
      <c r="B235" s="24">
        <v>735</v>
      </c>
      <c r="C235" s="2">
        <v>215</v>
      </c>
      <c r="D235" s="2">
        <v>365</v>
      </c>
      <c r="E235" s="2">
        <v>580</v>
      </c>
    </row>
    <row r="236" spans="2:5" x14ac:dyDescent="0.4">
      <c r="B236" s="24">
        <v>736</v>
      </c>
      <c r="C236" s="2">
        <v>215</v>
      </c>
      <c r="D236" s="2">
        <v>365</v>
      </c>
      <c r="E236" s="2">
        <v>580</v>
      </c>
    </row>
    <row r="237" spans="2:5" x14ac:dyDescent="0.4">
      <c r="B237" s="24">
        <v>737</v>
      </c>
      <c r="C237" s="2">
        <v>215</v>
      </c>
      <c r="D237" s="2">
        <v>365</v>
      </c>
      <c r="E237" s="2">
        <v>580</v>
      </c>
    </row>
    <row r="238" spans="2:5" x14ac:dyDescent="0.4">
      <c r="B238" s="24">
        <v>761</v>
      </c>
      <c r="C238" s="2">
        <v>215</v>
      </c>
      <c r="D238" s="2">
        <v>365</v>
      </c>
      <c r="E238" s="2">
        <v>580</v>
      </c>
    </row>
    <row r="239" spans="2:5" x14ac:dyDescent="0.4">
      <c r="B239" s="24">
        <v>763</v>
      </c>
      <c r="C239" s="2">
        <v>215</v>
      </c>
      <c r="D239" s="2">
        <v>365</v>
      </c>
      <c r="E239" s="2">
        <v>580</v>
      </c>
    </row>
    <row r="240" spans="2:5" x14ac:dyDescent="0.4">
      <c r="B240" s="24">
        <v>767</v>
      </c>
      <c r="C240" s="2">
        <v>215</v>
      </c>
      <c r="D240" s="2">
        <v>365</v>
      </c>
      <c r="E240" s="2">
        <v>580</v>
      </c>
    </row>
    <row r="241" spans="2:5" x14ac:dyDescent="0.4">
      <c r="B241" s="24">
        <v>769</v>
      </c>
      <c r="C241" s="2">
        <v>215</v>
      </c>
      <c r="D241" s="2">
        <v>365</v>
      </c>
      <c r="E241" s="2">
        <v>580</v>
      </c>
    </row>
    <row r="242" spans="2:5" x14ac:dyDescent="0.4">
      <c r="B242" s="24">
        <v>770</v>
      </c>
      <c r="C242" s="2">
        <v>215</v>
      </c>
      <c r="D242" s="2">
        <v>365</v>
      </c>
      <c r="E242" s="2">
        <v>580</v>
      </c>
    </row>
    <row r="243" spans="2:5" x14ac:dyDescent="0.4">
      <c r="B243" s="24">
        <v>771</v>
      </c>
      <c r="C243" s="2">
        <v>215</v>
      </c>
      <c r="D243" s="2">
        <v>365</v>
      </c>
      <c r="E243" s="2">
        <v>580</v>
      </c>
    </row>
    <row r="244" spans="2:5" x14ac:dyDescent="0.4">
      <c r="B244" s="24">
        <v>775</v>
      </c>
      <c r="C244" s="2">
        <v>215</v>
      </c>
      <c r="D244" s="2">
        <v>365</v>
      </c>
      <c r="E244" s="2">
        <v>580</v>
      </c>
    </row>
    <row r="245" spans="2:5" x14ac:dyDescent="0.4">
      <c r="B245" s="24">
        <v>776</v>
      </c>
      <c r="C245" s="2">
        <v>215</v>
      </c>
      <c r="D245" s="2">
        <v>365</v>
      </c>
      <c r="E245" s="2">
        <v>580</v>
      </c>
    </row>
    <row r="246" spans="2:5" x14ac:dyDescent="0.4">
      <c r="B246" s="24">
        <v>778</v>
      </c>
      <c r="C246" s="2">
        <v>215</v>
      </c>
      <c r="D246" s="2">
        <v>365</v>
      </c>
      <c r="E246" s="2">
        <v>580</v>
      </c>
    </row>
    <row r="247" spans="2:5" x14ac:dyDescent="0.4">
      <c r="B247" s="24">
        <v>780</v>
      </c>
      <c r="C247" s="2">
        <v>215</v>
      </c>
      <c r="D247" s="2">
        <v>365</v>
      </c>
      <c r="E247" s="2">
        <v>580</v>
      </c>
    </row>
    <row r="248" spans="2:5" x14ac:dyDescent="0.4">
      <c r="B248" s="24">
        <v>789</v>
      </c>
      <c r="C248" s="2">
        <v>266</v>
      </c>
      <c r="D248" s="2">
        <v>34</v>
      </c>
      <c r="E248" s="2">
        <v>300</v>
      </c>
    </row>
    <row r="249" spans="2:5" x14ac:dyDescent="0.4">
      <c r="B249" s="24">
        <v>814</v>
      </c>
      <c r="C249" s="2">
        <v>215</v>
      </c>
      <c r="D249" s="2">
        <v>365</v>
      </c>
      <c r="E249" s="2">
        <v>580</v>
      </c>
    </row>
    <row r="250" spans="2:5" x14ac:dyDescent="0.4">
      <c r="B250" s="24">
        <v>820</v>
      </c>
      <c r="C250" s="2">
        <v>215</v>
      </c>
      <c r="D250" s="2">
        <v>365</v>
      </c>
      <c r="E250" s="2">
        <v>580</v>
      </c>
    </row>
    <row r="251" spans="2:5" x14ac:dyDescent="0.4">
      <c r="B251" s="24">
        <v>830</v>
      </c>
      <c r="C251" s="2">
        <v>215</v>
      </c>
      <c r="D251" s="2">
        <v>365</v>
      </c>
      <c r="E251" s="2">
        <v>580</v>
      </c>
    </row>
    <row r="252" spans="2:5" x14ac:dyDescent="0.4">
      <c r="B252" s="24">
        <v>832</v>
      </c>
      <c r="C252" s="2">
        <v>215</v>
      </c>
      <c r="D252" s="2">
        <v>365</v>
      </c>
      <c r="E252" s="2">
        <v>580</v>
      </c>
    </row>
    <row r="253" spans="2:5" x14ac:dyDescent="0.4">
      <c r="B253" s="24">
        <v>835</v>
      </c>
      <c r="C253" s="2">
        <v>96</v>
      </c>
      <c r="D253" s="2">
        <v>0</v>
      </c>
      <c r="E253" s="2">
        <v>96</v>
      </c>
    </row>
    <row r="254" spans="2:5" x14ac:dyDescent="0.4">
      <c r="B254" s="24">
        <v>836</v>
      </c>
      <c r="C254" s="2">
        <v>95</v>
      </c>
      <c r="D254" s="2">
        <v>0</v>
      </c>
      <c r="E254" s="2">
        <v>95</v>
      </c>
    </row>
    <row r="255" spans="2:5" x14ac:dyDescent="0.4">
      <c r="B255" s="24">
        <v>838</v>
      </c>
      <c r="C255" s="2">
        <v>215</v>
      </c>
      <c r="D255" s="2">
        <v>365</v>
      </c>
      <c r="E255" s="2">
        <v>580</v>
      </c>
    </row>
    <row r="256" spans="2:5" x14ac:dyDescent="0.4">
      <c r="B256" s="24">
        <v>839</v>
      </c>
      <c r="C256" s="2">
        <v>97</v>
      </c>
      <c r="D256" s="2">
        <v>0</v>
      </c>
      <c r="E256" s="2">
        <v>97</v>
      </c>
    </row>
    <row r="257" spans="2:5" x14ac:dyDescent="0.4">
      <c r="B257" s="24">
        <v>840</v>
      </c>
      <c r="C257" s="2">
        <v>215</v>
      </c>
      <c r="D257" s="2">
        <v>365</v>
      </c>
      <c r="E257" s="2">
        <v>580</v>
      </c>
    </row>
    <row r="258" spans="2:5" x14ac:dyDescent="0.4">
      <c r="B258" s="24">
        <v>843</v>
      </c>
      <c r="C258" s="2">
        <v>215</v>
      </c>
      <c r="D258" s="2">
        <v>365</v>
      </c>
      <c r="E258" s="2">
        <v>580</v>
      </c>
    </row>
    <row r="259" spans="2:5" x14ac:dyDescent="0.4">
      <c r="B259" s="24">
        <v>844</v>
      </c>
      <c r="C259" s="2">
        <v>215</v>
      </c>
      <c r="D259" s="2">
        <v>365</v>
      </c>
      <c r="E259" s="2">
        <v>580</v>
      </c>
    </row>
    <row r="260" spans="2:5" x14ac:dyDescent="0.4">
      <c r="B260" s="24">
        <v>845</v>
      </c>
      <c r="C260" s="2">
        <v>120</v>
      </c>
      <c r="D260" s="2">
        <v>0</v>
      </c>
      <c r="E260" s="2">
        <v>120</v>
      </c>
    </row>
    <row r="261" spans="2:5" x14ac:dyDescent="0.4">
      <c r="B261" s="24">
        <v>846</v>
      </c>
      <c r="C261" s="2">
        <v>215</v>
      </c>
      <c r="D261" s="2">
        <v>365</v>
      </c>
      <c r="E261" s="2">
        <v>580</v>
      </c>
    </row>
    <row r="262" spans="2:5" x14ac:dyDescent="0.4">
      <c r="B262" s="24">
        <v>852</v>
      </c>
      <c r="C262" s="2">
        <v>215</v>
      </c>
      <c r="D262" s="2">
        <v>91</v>
      </c>
      <c r="E262" s="2">
        <v>306</v>
      </c>
    </row>
    <row r="263" spans="2:5" x14ac:dyDescent="0.4">
      <c r="B263" s="24">
        <v>856</v>
      </c>
      <c r="C263" s="2">
        <v>215</v>
      </c>
      <c r="D263" s="2">
        <v>91</v>
      </c>
      <c r="E263" s="2">
        <v>306</v>
      </c>
    </row>
    <row r="264" spans="2:5" x14ac:dyDescent="0.4">
      <c r="B264" s="24">
        <v>862</v>
      </c>
      <c r="C264" s="2">
        <v>215</v>
      </c>
      <c r="D264" s="2">
        <v>63</v>
      </c>
      <c r="E264" s="2">
        <v>278</v>
      </c>
    </row>
    <row r="265" spans="2:5" x14ac:dyDescent="0.4">
      <c r="B265" s="24">
        <v>864</v>
      </c>
      <c r="C265" s="2">
        <v>0</v>
      </c>
      <c r="D265" s="2">
        <v>1</v>
      </c>
      <c r="E265" s="2">
        <v>1</v>
      </c>
    </row>
    <row r="266" spans="2:5" x14ac:dyDescent="0.4">
      <c r="B266" s="24">
        <v>865</v>
      </c>
      <c r="C266" s="2">
        <v>0</v>
      </c>
      <c r="D266" s="2">
        <v>1</v>
      </c>
      <c r="E266" s="2">
        <v>1</v>
      </c>
    </row>
    <row r="267" spans="2:5" x14ac:dyDescent="0.4">
      <c r="B267" s="24">
        <v>867</v>
      </c>
      <c r="C267" s="2">
        <v>215</v>
      </c>
      <c r="D267" s="2">
        <v>67</v>
      </c>
      <c r="E267" s="2">
        <v>282</v>
      </c>
    </row>
    <row r="268" spans="2:5" x14ac:dyDescent="0.4">
      <c r="B268" s="24">
        <v>868</v>
      </c>
      <c r="C268" s="2">
        <v>215</v>
      </c>
      <c r="D268" s="2">
        <v>61</v>
      </c>
      <c r="E268" s="2">
        <v>276</v>
      </c>
    </row>
    <row r="269" spans="2:5" x14ac:dyDescent="0.4">
      <c r="B269" s="24">
        <v>872</v>
      </c>
      <c r="C269" s="2">
        <v>215</v>
      </c>
      <c r="D269" s="2">
        <v>365</v>
      </c>
      <c r="E269" s="2">
        <v>580</v>
      </c>
    </row>
    <row r="270" spans="2:5" x14ac:dyDescent="0.4">
      <c r="B270" s="24">
        <v>881</v>
      </c>
      <c r="C270" s="2">
        <v>215</v>
      </c>
      <c r="D270" s="2">
        <v>365</v>
      </c>
      <c r="E270" s="2">
        <v>580</v>
      </c>
    </row>
    <row r="271" spans="2:5" x14ac:dyDescent="0.4">
      <c r="B271" s="24">
        <v>884</v>
      </c>
      <c r="C271" s="2">
        <v>215</v>
      </c>
      <c r="D271" s="2">
        <v>365</v>
      </c>
      <c r="E271" s="2">
        <v>580</v>
      </c>
    </row>
    <row r="272" spans="2:5" x14ac:dyDescent="0.4">
      <c r="B272" s="24">
        <v>890</v>
      </c>
      <c r="C272" s="2">
        <v>215</v>
      </c>
      <c r="D272" s="2">
        <v>365</v>
      </c>
      <c r="E272" s="2">
        <v>580</v>
      </c>
    </row>
    <row r="273" spans="2:5" x14ac:dyDescent="0.4">
      <c r="B273" s="24">
        <v>891</v>
      </c>
      <c r="C273" s="2">
        <v>215</v>
      </c>
      <c r="D273" s="2">
        <v>365</v>
      </c>
      <c r="E273" s="2">
        <v>580</v>
      </c>
    </row>
    <row r="274" spans="2:5" x14ac:dyDescent="0.4">
      <c r="B274" s="24">
        <v>894</v>
      </c>
      <c r="C274" s="2">
        <v>215</v>
      </c>
      <c r="D274" s="2">
        <v>365</v>
      </c>
      <c r="E274" s="2">
        <v>580</v>
      </c>
    </row>
    <row r="275" spans="2:5" x14ac:dyDescent="0.4">
      <c r="B275" s="24">
        <v>895</v>
      </c>
      <c r="C275" s="2">
        <v>215</v>
      </c>
      <c r="D275" s="2">
        <v>365</v>
      </c>
      <c r="E275" s="2">
        <v>580</v>
      </c>
    </row>
    <row r="276" spans="2:5" x14ac:dyDescent="0.4">
      <c r="B276" s="24">
        <v>905</v>
      </c>
      <c r="C276" s="2">
        <v>215</v>
      </c>
      <c r="D276" s="2">
        <v>365</v>
      </c>
      <c r="E276" s="2">
        <v>580</v>
      </c>
    </row>
    <row r="277" spans="2:5" x14ac:dyDescent="0.4">
      <c r="B277" s="24">
        <v>906</v>
      </c>
      <c r="C277" s="2">
        <v>215</v>
      </c>
      <c r="D277" s="2">
        <v>365</v>
      </c>
      <c r="E277" s="2">
        <v>580</v>
      </c>
    </row>
    <row r="278" spans="2:5" x14ac:dyDescent="0.4">
      <c r="B278" s="24">
        <v>907</v>
      </c>
      <c r="C278" s="2">
        <v>166</v>
      </c>
      <c r="D278" s="2">
        <v>0</v>
      </c>
      <c r="E278" s="2">
        <v>166</v>
      </c>
    </row>
    <row r="279" spans="2:5" x14ac:dyDescent="0.4">
      <c r="B279" s="24">
        <v>912</v>
      </c>
      <c r="C279" s="2">
        <v>215</v>
      </c>
      <c r="D279" s="2">
        <v>365</v>
      </c>
      <c r="E279" s="2">
        <v>580</v>
      </c>
    </row>
    <row r="280" spans="2:5" x14ac:dyDescent="0.4">
      <c r="B280" s="24">
        <v>918</v>
      </c>
      <c r="C280" s="2">
        <v>215</v>
      </c>
      <c r="D280" s="2">
        <v>365</v>
      </c>
      <c r="E280" s="2">
        <v>580</v>
      </c>
    </row>
    <row r="281" spans="2:5" x14ac:dyDescent="0.4">
      <c r="B281" s="24">
        <v>919</v>
      </c>
      <c r="C281" s="2">
        <v>215</v>
      </c>
      <c r="D281" s="2">
        <v>365</v>
      </c>
      <c r="E281" s="2">
        <v>580</v>
      </c>
    </row>
    <row r="282" spans="2:5" x14ac:dyDescent="0.4">
      <c r="B282" s="24">
        <v>922</v>
      </c>
      <c r="C282" s="2">
        <v>215</v>
      </c>
      <c r="D282" s="2">
        <v>365</v>
      </c>
      <c r="E282" s="2">
        <v>580</v>
      </c>
    </row>
    <row r="283" spans="2:5" x14ac:dyDescent="0.4">
      <c r="B283" s="24">
        <v>925</v>
      </c>
      <c r="C283" s="2">
        <v>215</v>
      </c>
      <c r="D283" s="2">
        <v>365</v>
      </c>
      <c r="E283" s="2">
        <v>580</v>
      </c>
    </row>
    <row r="284" spans="2:5" x14ac:dyDescent="0.4">
      <c r="B284" s="24">
        <v>929</v>
      </c>
      <c r="C284" s="2">
        <v>215</v>
      </c>
      <c r="D284" s="2">
        <v>365</v>
      </c>
      <c r="E284" s="2">
        <v>580</v>
      </c>
    </row>
    <row r="285" spans="2:5" x14ac:dyDescent="0.4">
      <c r="B285" s="24">
        <v>930</v>
      </c>
      <c r="C285" s="2">
        <v>215</v>
      </c>
      <c r="D285" s="2">
        <v>365</v>
      </c>
      <c r="E285" s="2">
        <v>580</v>
      </c>
    </row>
    <row r="286" spans="2:5" x14ac:dyDescent="0.4">
      <c r="B286" s="24">
        <v>932</v>
      </c>
      <c r="C286" s="2">
        <v>215</v>
      </c>
      <c r="D286" s="2">
        <v>64</v>
      </c>
      <c r="E286" s="2">
        <v>279</v>
      </c>
    </row>
    <row r="287" spans="2:5" x14ac:dyDescent="0.4">
      <c r="B287" s="24">
        <v>933</v>
      </c>
      <c r="C287" s="2">
        <v>215</v>
      </c>
      <c r="D287" s="2">
        <v>365</v>
      </c>
      <c r="E287" s="2">
        <v>580</v>
      </c>
    </row>
    <row r="288" spans="2:5" x14ac:dyDescent="0.4">
      <c r="B288" s="24">
        <v>955</v>
      </c>
      <c r="C288" s="2">
        <v>215</v>
      </c>
      <c r="D288" s="2">
        <v>365</v>
      </c>
      <c r="E288" s="2">
        <v>580</v>
      </c>
    </row>
    <row r="289" spans="2:5" x14ac:dyDescent="0.4">
      <c r="B289" s="24">
        <v>956</v>
      </c>
      <c r="C289" s="2">
        <v>179</v>
      </c>
      <c r="D289" s="2">
        <v>0</v>
      </c>
      <c r="E289" s="2">
        <v>179</v>
      </c>
    </row>
    <row r="290" spans="2:5" x14ac:dyDescent="0.4">
      <c r="B290" s="24">
        <v>958</v>
      </c>
      <c r="C290" s="2">
        <v>179</v>
      </c>
      <c r="D290" s="2">
        <v>0</v>
      </c>
      <c r="E290" s="2">
        <v>179</v>
      </c>
    </row>
    <row r="291" spans="2:5" x14ac:dyDescent="0.4">
      <c r="B291" s="24">
        <v>959</v>
      </c>
      <c r="C291" s="2">
        <v>215</v>
      </c>
      <c r="D291" s="2">
        <v>365</v>
      </c>
      <c r="E291" s="2">
        <v>580</v>
      </c>
    </row>
    <row r="292" spans="2:5" x14ac:dyDescent="0.4">
      <c r="B292" s="24">
        <v>963</v>
      </c>
      <c r="C292" s="2">
        <v>165</v>
      </c>
      <c r="D292" s="2">
        <v>0</v>
      </c>
      <c r="E292" s="2">
        <v>165</v>
      </c>
    </row>
    <row r="293" spans="2:5" x14ac:dyDescent="0.4">
      <c r="B293" s="24">
        <v>964</v>
      </c>
      <c r="C293" s="2">
        <v>165</v>
      </c>
      <c r="D293" s="2">
        <v>0</v>
      </c>
      <c r="E293" s="2">
        <v>165</v>
      </c>
    </row>
    <row r="294" spans="2:5" x14ac:dyDescent="0.4">
      <c r="B294" s="24">
        <v>965</v>
      </c>
      <c r="C294" s="2">
        <v>165</v>
      </c>
      <c r="D294" s="2">
        <v>0</v>
      </c>
      <c r="E294" s="2">
        <v>165</v>
      </c>
    </row>
    <row r="295" spans="2:5" x14ac:dyDescent="0.4">
      <c r="B295" s="24">
        <v>966</v>
      </c>
      <c r="C295" s="2">
        <v>215</v>
      </c>
      <c r="D295" s="2">
        <v>365</v>
      </c>
      <c r="E295" s="2">
        <v>580</v>
      </c>
    </row>
    <row r="296" spans="2:5" x14ac:dyDescent="0.4">
      <c r="B296" s="24">
        <v>969</v>
      </c>
      <c r="C296" s="2">
        <v>178</v>
      </c>
      <c r="D296" s="2">
        <v>0</v>
      </c>
      <c r="E296" s="2">
        <v>178</v>
      </c>
    </row>
    <row r="297" spans="2:5" x14ac:dyDescent="0.4">
      <c r="B297" s="24">
        <v>970</v>
      </c>
      <c r="C297" s="2">
        <v>215</v>
      </c>
      <c r="D297" s="2">
        <v>365</v>
      </c>
      <c r="E297" s="2">
        <v>580</v>
      </c>
    </row>
    <row r="298" spans="2:5" x14ac:dyDescent="0.4">
      <c r="B298" s="24">
        <v>971</v>
      </c>
      <c r="C298" s="2">
        <v>215</v>
      </c>
      <c r="D298" s="2">
        <v>365</v>
      </c>
      <c r="E298" s="2">
        <v>580</v>
      </c>
    </row>
    <row r="299" spans="2:5" x14ac:dyDescent="0.4">
      <c r="B299" s="24">
        <v>974</v>
      </c>
      <c r="C299" s="2">
        <v>215</v>
      </c>
      <c r="D299" s="2">
        <v>365</v>
      </c>
      <c r="E299" s="2">
        <v>580</v>
      </c>
    </row>
    <row r="300" spans="2:5" x14ac:dyDescent="0.4">
      <c r="B300" s="24">
        <v>977</v>
      </c>
      <c r="C300" s="2">
        <v>215</v>
      </c>
      <c r="D300" s="2">
        <v>365</v>
      </c>
      <c r="E300" s="2">
        <v>580</v>
      </c>
    </row>
    <row r="301" spans="2:5" x14ac:dyDescent="0.4">
      <c r="B301" s="24">
        <v>980</v>
      </c>
      <c r="C301" s="2">
        <v>215</v>
      </c>
      <c r="D301" s="2">
        <v>365</v>
      </c>
      <c r="E301" s="2">
        <v>580</v>
      </c>
    </row>
    <row r="302" spans="2:5" x14ac:dyDescent="0.4">
      <c r="B302" s="24">
        <v>984</v>
      </c>
      <c r="C302" s="2">
        <v>215</v>
      </c>
      <c r="D302" s="2">
        <v>365</v>
      </c>
      <c r="E302" s="2">
        <v>580</v>
      </c>
    </row>
    <row r="303" spans="2:5" x14ac:dyDescent="0.4">
      <c r="B303" s="24">
        <v>987</v>
      </c>
      <c r="C303" s="2">
        <v>215</v>
      </c>
      <c r="D303" s="2">
        <v>365</v>
      </c>
      <c r="E303" s="2">
        <v>580</v>
      </c>
    </row>
    <row r="304" spans="2:5" x14ac:dyDescent="0.4">
      <c r="B304" s="24">
        <v>997</v>
      </c>
      <c r="C304" s="2">
        <v>215</v>
      </c>
      <c r="D304" s="2">
        <v>93</v>
      </c>
      <c r="E304" s="2">
        <v>308</v>
      </c>
    </row>
    <row r="305" spans="2:5" x14ac:dyDescent="0.4">
      <c r="B305" s="24">
        <v>998</v>
      </c>
      <c r="C305" s="2">
        <v>113</v>
      </c>
      <c r="D305" s="2">
        <v>0</v>
      </c>
      <c r="E305" s="2">
        <v>113</v>
      </c>
    </row>
    <row r="306" spans="2:5" x14ac:dyDescent="0.4">
      <c r="B306" s="24">
        <v>1000</v>
      </c>
      <c r="C306" s="2">
        <v>215</v>
      </c>
      <c r="D306" s="2">
        <v>92</v>
      </c>
      <c r="E306" s="2">
        <v>307</v>
      </c>
    </row>
    <row r="307" spans="2:5" x14ac:dyDescent="0.4">
      <c r="B307" s="24">
        <v>1001</v>
      </c>
      <c r="C307" s="2">
        <v>0</v>
      </c>
      <c r="D307" s="2">
        <v>2</v>
      </c>
      <c r="E307" s="2">
        <v>2</v>
      </c>
    </row>
    <row r="308" spans="2:5" x14ac:dyDescent="0.4">
      <c r="B308" s="24">
        <v>1002</v>
      </c>
      <c r="C308" s="2">
        <v>226</v>
      </c>
      <c r="D308" s="2">
        <v>0</v>
      </c>
      <c r="E308" s="2">
        <v>226</v>
      </c>
    </row>
    <row r="309" spans="2:5" x14ac:dyDescent="0.4">
      <c r="B309" s="24">
        <v>1004</v>
      </c>
      <c r="C309" s="2">
        <v>215</v>
      </c>
      <c r="D309" s="2">
        <v>365</v>
      </c>
      <c r="E309" s="2">
        <v>580</v>
      </c>
    </row>
    <row r="310" spans="2:5" x14ac:dyDescent="0.4">
      <c r="B310" s="24">
        <v>1005</v>
      </c>
      <c r="C310" s="2">
        <v>0</v>
      </c>
      <c r="D310" s="2">
        <v>17</v>
      </c>
      <c r="E310" s="2">
        <v>17</v>
      </c>
    </row>
    <row r="311" spans="2:5" x14ac:dyDescent="0.4">
      <c r="B311" s="24">
        <v>1014</v>
      </c>
      <c r="C311" s="2">
        <v>179</v>
      </c>
      <c r="D311" s="2">
        <v>0</v>
      </c>
      <c r="E311" s="2">
        <v>179</v>
      </c>
    </row>
    <row r="312" spans="2:5" x14ac:dyDescent="0.4">
      <c r="B312" s="24">
        <v>1015</v>
      </c>
      <c r="C312" s="2">
        <v>215</v>
      </c>
      <c r="D312" s="2">
        <v>365</v>
      </c>
      <c r="E312" s="2">
        <v>580</v>
      </c>
    </row>
    <row r="313" spans="2:5" x14ac:dyDescent="0.4">
      <c r="B313" s="24">
        <v>1016</v>
      </c>
      <c r="C313" s="2">
        <v>215</v>
      </c>
      <c r="D313" s="2">
        <v>365</v>
      </c>
      <c r="E313" s="2">
        <v>580</v>
      </c>
    </row>
    <row r="314" spans="2:5" x14ac:dyDescent="0.4">
      <c r="B314" s="24">
        <v>1018</v>
      </c>
      <c r="C314" s="2">
        <v>215</v>
      </c>
      <c r="D314" s="2">
        <v>365</v>
      </c>
      <c r="E314" s="2">
        <v>580</v>
      </c>
    </row>
    <row r="315" spans="2:5" x14ac:dyDescent="0.4">
      <c r="B315" s="24">
        <v>1020</v>
      </c>
      <c r="C315" s="2">
        <v>215</v>
      </c>
      <c r="D315" s="2">
        <v>365</v>
      </c>
      <c r="E315" s="2">
        <v>580</v>
      </c>
    </row>
    <row r="316" spans="2:5" x14ac:dyDescent="0.4">
      <c r="B316" s="24">
        <v>1025</v>
      </c>
      <c r="C316" s="2">
        <v>109</v>
      </c>
      <c r="D316" s="2">
        <v>0</v>
      </c>
      <c r="E316" s="2">
        <v>109</v>
      </c>
    </row>
    <row r="317" spans="2:5" x14ac:dyDescent="0.4">
      <c r="B317" s="24">
        <v>1029</v>
      </c>
      <c r="C317" s="2">
        <v>215</v>
      </c>
      <c r="D317" s="2">
        <v>365</v>
      </c>
      <c r="E317" s="2">
        <v>580</v>
      </c>
    </row>
    <row r="318" spans="2:5" x14ac:dyDescent="0.4">
      <c r="B318" s="24">
        <v>1040</v>
      </c>
      <c r="C318" s="2">
        <v>215</v>
      </c>
      <c r="D318" s="2">
        <v>365</v>
      </c>
      <c r="E318" s="2">
        <v>580</v>
      </c>
    </row>
    <row r="319" spans="2:5" x14ac:dyDescent="0.4">
      <c r="B319" s="24">
        <v>1044</v>
      </c>
      <c r="C319" s="2">
        <v>202</v>
      </c>
      <c r="D319" s="2">
        <v>0</v>
      </c>
      <c r="E319" s="2">
        <v>202</v>
      </c>
    </row>
    <row r="320" spans="2:5" x14ac:dyDescent="0.4">
      <c r="B320" s="24">
        <v>1058</v>
      </c>
      <c r="C320" s="2">
        <v>101</v>
      </c>
      <c r="D320" s="2">
        <v>0</v>
      </c>
      <c r="E320" s="2">
        <v>101</v>
      </c>
    </row>
    <row r="321" spans="2:5" x14ac:dyDescent="0.4">
      <c r="B321" s="24">
        <v>1060</v>
      </c>
      <c r="C321" s="2">
        <v>215</v>
      </c>
      <c r="D321" s="2">
        <v>365</v>
      </c>
      <c r="E321" s="2">
        <v>580</v>
      </c>
    </row>
    <row r="322" spans="2:5" x14ac:dyDescent="0.4">
      <c r="B322" s="24">
        <v>1061</v>
      </c>
      <c r="C322" s="2">
        <v>215</v>
      </c>
      <c r="D322" s="2">
        <v>365</v>
      </c>
      <c r="E322" s="2">
        <v>580</v>
      </c>
    </row>
    <row r="323" spans="2:5" x14ac:dyDescent="0.4">
      <c r="B323" s="24">
        <v>1062</v>
      </c>
      <c r="C323" s="2">
        <v>101</v>
      </c>
      <c r="D323" s="2">
        <v>0</v>
      </c>
      <c r="E323" s="2">
        <v>101</v>
      </c>
    </row>
    <row r="324" spans="2:5" x14ac:dyDescent="0.4">
      <c r="B324" s="24">
        <v>1064</v>
      </c>
      <c r="C324" s="2">
        <v>101</v>
      </c>
      <c r="D324" s="2">
        <v>0</v>
      </c>
      <c r="E324" s="2">
        <v>101</v>
      </c>
    </row>
    <row r="325" spans="2:5" x14ac:dyDescent="0.4">
      <c r="B325" s="24">
        <v>1065</v>
      </c>
      <c r="C325" s="2">
        <v>202</v>
      </c>
      <c r="D325" s="2">
        <v>0</v>
      </c>
      <c r="E325" s="2">
        <v>202</v>
      </c>
    </row>
    <row r="326" spans="2:5" x14ac:dyDescent="0.4">
      <c r="B326" s="24">
        <v>1066</v>
      </c>
      <c r="C326" s="2">
        <v>101</v>
      </c>
      <c r="D326" s="2">
        <v>0</v>
      </c>
      <c r="E326" s="2">
        <v>101</v>
      </c>
    </row>
    <row r="327" spans="2:5" x14ac:dyDescent="0.4">
      <c r="B327" s="24">
        <v>1070</v>
      </c>
      <c r="C327" s="2">
        <v>202</v>
      </c>
      <c r="D327" s="2">
        <v>0</v>
      </c>
      <c r="E327" s="2">
        <v>202</v>
      </c>
    </row>
    <row r="328" spans="2:5" x14ac:dyDescent="0.4">
      <c r="B328" s="24">
        <v>1075</v>
      </c>
      <c r="C328" s="2">
        <v>101</v>
      </c>
      <c r="D328" s="2">
        <v>0</v>
      </c>
      <c r="E328" s="2">
        <v>101</v>
      </c>
    </row>
    <row r="329" spans="2:5" x14ac:dyDescent="0.4">
      <c r="B329" s="24">
        <v>1085</v>
      </c>
      <c r="C329" s="2">
        <v>215</v>
      </c>
      <c r="D329" s="2">
        <v>365</v>
      </c>
      <c r="E329" s="2">
        <v>580</v>
      </c>
    </row>
    <row r="330" spans="2:5" x14ac:dyDescent="0.4">
      <c r="B330" s="24">
        <v>1093</v>
      </c>
      <c r="C330" s="2">
        <v>215</v>
      </c>
      <c r="D330" s="2">
        <v>365</v>
      </c>
      <c r="E330" s="2">
        <v>580</v>
      </c>
    </row>
    <row r="331" spans="2:5" x14ac:dyDescent="0.4">
      <c r="B331" s="24">
        <v>1095</v>
      </c>
      <c r="C331" s="2">
        <v>215</v>
      </c>
      <c r="D331" s="2">
        <v>365</v>
      </c>
      <c r="E331" s="2">
        <v>580</v>
      </c>
    </row>
    <row r="332" spans="2:5" x14ac:dyDescent="0.4">
      <c r="B332" s="24">
        <v>1114</v>
      </c>
      <c r="C332" s="2">
        <v>0</v>
      </c>
      <c r="D332" s="2">
        <v>1</v>
      </c>
      <c r="E332" s="2">
        <v>1</v>
      </c>
    </row>
    <row r="333" spans="2:5" x14ac:dyDescent="0.4">
      <c r="B333" s="24">
        <v>1116</v>
      </c>
      <c r="C333" s="2">
        <v>0</v>
      </c>
      <c r="D333" s="2">
        <v>1</v>
      </c>
      <c r="E333" s="2">
        <v>1</v>
      </c>
    </row>
    <row r="334" spans="2:5" x14ac:dyDescent="0.4">
      <c r="B334" s="24">
        <v>1121</v>
      </c>
      <c r="C334" s="2">
        <v>68</v>
      </c>
      <c r="D334" s="2">
        <v>0</v>
      </c>
      <c r="E334" s="2">
        <v>68</v>
      </c>
    </row>
    <row r="335" spans="2:5" x14ac:dyDescent="0.4">
      <c r="B335" s="24">
        <v>1122</v>
      </c>
      <c r="C335" s="2">
        <v>173</v>
      </c>
      <c r="D335" s="2">
        <v>0</v>
      </c>
      <c r="E335" s="2">
        <v>173</v>
      </c>
    </row>
    <row r="336" spans="2:5" x14ac:dyDescent="0.4">
      <c r="B336" s="24">
        <v>1123</v>
      </c>
      <c r="C336" s="2">
        <v>215</v>
      </c>
      <c r="D336" s="2">
        <v>365</v>
      </c>
      <c r="E336" s="2">
        <v>580</v>
      </c>
    </row>
    <row r="337" spans="2:5" x14ac:dyDescent="0.4">
      <c r="B337" s="24">
        <v>1126</v>
      </c>
      <c r="C337" s="2">
        <v>66</v>
      </c>
      <c r="D337" s="2">
        <v>0</v>
      </c>
      <c r="E337" s="2">
        <v>66</v>
      </c>
    </row>
    <row r="338" spans="2:5" x14ac:dyDescent="0.4">
      <c r="B338" s="24">
        <v>1127</v>
      </c>
      <c r="C338" s="2">
        <v>0</v>
      </c>
      <c r="D338" s="2">
        <v>1</v>
      </c>
      <c r="E338" s="2">
        <v>1</v>
      </c>
    </row>
    <row r="339" spans="2:5" x14ac:dyDescent="0.4">
      <c r="B339" s="24">
        <v>1129</v>
      </c>
      <c r="C339" s="2">
        <v>215</v>
      </c>
      <c r="D339" s="2">
        <v>166</v>
      </c>
      <c r="E339" s="2">
        <v>381</v>
      </c>
    </row>
    <row r="340" spans="2:5" x14ac:dyDescent="0.4">
      <c r="B340" s="24">
        <v>1135</v>
      </c>
      <c r="C340" s="2">
        <v>20</v>
      </c>
      <c r="D340" s="2">
        <v>0</v>
      </c>
      <c r="E340" s="2">
        <v>20</v>
      </c>
    </row>
    <row r="341" spans="2:5" x14ac:dyDescent="0.4">
      <c r="B341" s="24">
        <v>1136</v>
      </c>
      <c r="C341" s="2">
        <v>70</v>
      </c>
      <c r="D341" s="2">
        <v>0</v>
      </c>
      <c r="E341" s="2">
        <v>70</v>
      </c>
    </row>
    <row r="342" spans="2:5" x14ac:dyDescent="0.4">
      <c r="B342" s="24">
        <v>1137</v>
      </c>
      <c r="C342" s="2">
        <v>173</v>
      </c>
      <c r="D342" s="2">
        <v>0</v>
      </c>
      <c r="E342" s="2">
        <v>173</v>
      </c>
    </row>
    <row r="343" spans="2:5" x14ac:dyDescent="0.4">
      <c r="B343" s="24">
        <v>1139</v>
      </c>
      <c r="C343" s="2">
        <v>272</v>
      </c>
      <c r="D343" s="2">
        <v>0</v>
      </c>
      <c r="E343" s="2">
        <v>272</v>
      </c>
    </row>
    <row r="344" spans="2:5" x14ac:dyDescent="0.4">
      <c r="B344" s="24">
        <v>1141</v>
      </c>
      <c r="C344" s="2">
        <v>39</v>
      </c>
      <c r="D344" s="2">
        <v>0</v>
      </c>
      <c r="E344" s="2">
        <v>39</v>
      </c>
    </row>
    <row r="345" spans="2:5" x14ac:dyDescent="0.4">
      <c r="B345" s="24">
        <v>1145</v>
      </c>
      <c r="C345" s="2">
        <v>215</v>
      </c>
      <c r="D345" s="2">
        <v>365</v>
      </c>
      <c r="E345" s="2">
        <v>580</v>
      </c>
    </row>
    <row r="346" spans="2:5" x14ac:dyDescent="0.4">
      <c r="B346" s="24">
        <v>1153</v>
      </c>
      <c r="C346" s="2">
        <v>85</v>
      </c>
      <c r="D346" s="2">
        <v>0</v>
      </c>
      <c r="E346" s="2">
        <v>85</v>
      </c>
    </row>
    <row r="347" spans="2:5" x14ac:dyDescent="0.4">
      <c r="B347" s="24">
        <v>1154</v>
      </c>
      <c r="C347" s="2">
        <v>215</v>
      </c>
      <c r="D347" s="2">
        <v>365</v>
      </c>
      <c r="E347" s="2">
        <v>580</v>
      </c>
    </row>
    <row r="348" spans="2:5" x14ac:dyDescent="0.4">
      <c r="B348" s="24">
        <v>1157</v>
      </c>
      <c r="C348" s="2">
        <v>215</v>
      </c>
      <c r="D348" s="2">
        <v>166</v>
      </c>
      <c r="E348" s="2">
        <v>381</v>
      </c>
    </row>
    <row r="349" spans="2:5" x14ac:dyDescent="0.4">
      <c r="B349" s="24">
        <v>1159</v>
      </c>
      <c r="C349" s="2">
        <v>215</v>
      </c>
      <c r="D349" s="2">
        <v>110</v>
      </c>
      <c r="E349" s="2">
        <v>325</v>
      </c>
    </row>
    <row r="350" spans="2:5" x14ac:dyDescent="0.4">
      <c r="B350" s="24">
        <v>1160</v>
      </c>
      <c r="C350" s="2">
        <v>215</v>
      </c>
      <c r="D350" s="2">
        <v>365</v>
      </c>
      <c r="E350" s="2">
        <v>580</v>
      </c>
    </row>
    <row r="351" spans="2:5" x14ac:dyDescent="0.4">
      <c r="B351" s="24">
        <v>1162</v>
      </c>
      <c r="C351" s="2">
        <v>0</v>
      </c>
      <c r="D351" s="2">
        <v>1</v>
      </c>
      <c r="E351" s="2">
        <v>1</v>
      </c>
    </row>
    <row r="352" spans="2:5" x14ac:dyDescent="0.4">
      <c r="B352" s="24">
        <v>1163</v>
      </c>
      <c r="C352" s="2">
        <v>215</v>
      </c>
      <c r="D352" s="2">
        <v>365</v>
      </c>
      <c r="E352" s="2">
        <v>580</v>
      </c>
    </row>
    <row r="353" spans="2:5" x14ac:dyDescent="0.4">
      <c r="B353" s="24">
        <v>1165</v>
      </c>
      <c r="C353" s="2">
        <v>103</v>
      </c>
      <c r="D353" s="2">
        <v>2</v>
      </c>
      <c r="E353" s="2">
        <v>105</v>
      </c>
    </row>
    <row r="354" spans="2:5" x14ac:dyDescent="0.4">
      <c r="B354" s="24">
        <v>1166</v>
      </c>
      <c r="C354" s="2">
        <v>119</v>
      </c>
      <c r="D354" s="2">
        <v>1</v>
      </c>
      <c r="E354" s="2">
        <v>120</v>
      </c>
    </row>
    <row r="355" spans="2:5" x14ac:dyDescent="0.4">
      <c r="B355" s="24">
        <v>1177</v>
      </c>
      <c r="C355" s="2">
        <v>215</v>
      </c>
      <c r="D355" s="2">
        <v>365</v>
      </c>
      <c r="E355" s="2">
        <v>580</v>
      </c>
    </row>
    <row r="356" spans="2:5" x14ac:dyDescent="0.4">
      <c r="B356" s="24">
        <v>1204</v>
      </c>
      <c r="C356" s="2">
        <v>215</v>
      </c>
      <c r="D356" s="2">
        <v>365</v>
      </c>
      <c r="E356" s="2">
        <v>580</v>
      </c>
    </row>
    <row r="357" spans="2:5" x14ac:dyDescent="0.4">
      <c r="B357" s="24">
        <v>1210</v>
      </c>
      <c r="C357" s="2">
        <v>215</v>
      </c>
      <c r="D357" s="2">
        <v>365</v>
      </c>
      <c r="E357" s="2">
        <v>580</v>
      </c>
    </row>
    <row r="358" spans="2:5" x14ac:dyDescent="0.4">
      <c r="B358" s="24">
        <v>1211</v>
      </c>
      <c r="C358" s="2">
        <v>367</v>
      </c>
      <c r="D358" s="2">
        <v>7</v>
      </c>
      <c r="E358" s="2">
        <v>374</v>
      </c>
    </row>
    <row r="359" spans="2:5" x14ac:dyDescent="0.4">
      <c r="B359" s="24">
        <v>1229</v>
      </c>
      <c r="C359" s="2">
        <v>215</v>
      </c>
      <c r="D359" s="2">
        <v>365</v>
      </c>
      <c r="E359" s="2">
        <v>580</v>
      </c>
    </row>
    <row r="360" spans="2:5" x14ac:dyDescent="0.4">
      <c r="B360" s="24">
        <v>1232</v>
      </c>
      <c r="C360" s="2">
        <v>0</v>
      </c>
      <c r="D360" s="2">
        <v>1</v>
      </c>
      <c r="E360" s="2">
        <v>1</v>
      </c>
    </row>
    <row r="361" spans="2:5" x14ac:dyDescent="0.4">
      <c r="B361" s="24">
        <v>1233</v>
      </c>
      <c r="C361" s="2">
        <v>0</v>
      </c>
      <c r="D361" s="2">
        <v>1</v>
      </c>
      <c r="E361" s="2">
        <v>1</v>
      </c>
    </row>
    <row r="362" spans="2:5" x14ac:dyDescent="0.4">
      <c r="B362" s="24">
        <v>1240</v>
      </c>
      <c r="C362" s="2">
        <v>215</v>
      </c>
      <c r="D362" s="2">
        <v>365</v>
      </c>
      <c r="E362" s="2">
        <v>580</v>
      </c>
    </row>
    <row r="363" spans="2:5" x14ac:dyDescent="0.4">
      <c r="B363" s="24">
        <v>1242</v>
      </c>
      <c r="C363" s="2">
        <v>215</v>
      </c>
      <c r="D363" s="2">
        <v>365</v>
      </c>
      <c r="E363" s="2">
        <v>580</v>
      </c>
    </row>
    <row r="364" spans="2:5" x14ac:dyDescent="0.4">
      <c r="B364" s="24">
        <v>1244</v>
      </c>
      <c r="C364" s="2">
        <v>215</v>
      </c>
      <c r="D364" s="2">
        <v>365</v>
      </c>
      <c r="E364" s="2">
        <v>580</v>
      </c>
    </row>
    <row r="365" spans="2:5" x14ac:dyDescent="0.4">
      <c r="B365" s="24">
        <v>1253</v>
      </c>
      <c r="C365" s="2">
        <v>215</v>
      </c>
      <c r="D365" s="2">
        <v>365</v>
      </c>
      <c r="E365" s="2">
        <v>580</v>
      </c>
    </row>
    <row r="366" spans="2:5" x14ac:dyDescent="0.4">
      <c r="B366" s="24">
        <v>1256</v>
      </c>
      <c r="C366" s="2">
        <v>215</v>
      </c>
      <c r="D366" s="2">
        <v>365</v>
      </c>
      <c r="E366" s="2">
        <v>580</v>
      </c>
    </row>
    <row r="367" spans="2:5" x14ac:dyDescent="0.4">
      <c r="B367" s="24">
        <v>1260</v>
      </c>
      <c r="C367" s="2">
        <v>215</v>
      </c>
      <c r="D367" s="2">
        <v>365</v>
      </c>
      <c r="E367" s="2">
        <v>580</v>
      </c>
    </row>
    <row r="368" spans="2:5" x14ac:dyDescent="0.4">
      <c r="B368" s="24">
        <v>1263</v>
      </c>
      <c r="C368" s="2">
        <v>215</v>
      </c>
      <c r="D368" s="2">
        <v>365</v>
      </c>
      <c r="E368" s="2">
        <v>580</v>
      </c>
    </row>
    <row r="369" spans="2:5" x14ac:dyDescent="0.4">
      <c r="B369" s="24">
        <v>1266</v>
      </c>
      <c r="C369" s="2">
        <v>215</v>
      </c>
      <c r="D369" s="2">
        <v>365</v>
      </c>
      <c r="E369" s="2">
        <v>580</v>
      </c>
    </row>
    <row r="370" spans="2:5" x14ac:dyDescent="0.4">
      <c r="B370" s="24">
        <v>1268</v>
      </c>
      <c r="C370" s="2">
        <v>0</v>
      </c>
      <c r="D370" s="2">
        <v>5</v>
      </c>
      <c r="E370" s="2">
        <v>5</v>
      </c>
    </row>
    <row r="371" spans="2:5" x14ac:dyDescent="0.4">
      <c r="B371" s="24">
        <v>1270</v>
      </c>
      <c r="C371" s="2">
        <v>0</v>
      </c>
      <c r="D371" s="2">
        <v>16</v>
      </c>
      <c r="E371" s="2">
        <v>16</v>
      </c>
    </row>
    <row r="372" spans="2:5" x14ac:dyDescent="0.4">
      <c r="B372" s="24">
        <v>1271</v>
      </c>
      <c r="C372" s="2">
        <v>0</v>
      </c>
      <c r="D372" s="2">
        <v>13</v>
      </c>
      <c r="E372" s="2">
        <v>13</v>
      </c>
    </row>
    <row r="373" spans="2:5" x14ac:dyDescent="0.4">
      <c r="B373" s="24">
        <v>1272</v>
      </c>
      <c r="C373" s="2">
        <v>0</v>
      </c>
      <c r="D373" s="2">
        <v>8</v>
      </c>
      <c r="E373" s="2">
        <v>8</v>
      </c>
    </row>
    <row r="374" spans="2:5" x14ac:dyDescent="0.4">
      <c r="B374" s="24">
        <v>1273</v>
      </c>
      <c r="C374" s="2">
        <v>215</v>
      </c>
      <c r="D374" s="2">
        <v>91</v>
      </c>
      <c r="E374" s="2">
        <v>306</v>
      </c>
    </row>
    <row r="375" spans="2:5" x14ac:dyDescent="0.4">
      <c r="B375" s="24">
        <v>1276</v>
      </c>
      <c r="C375" s="2">
        <v>0</v>
      </c>
      <c r="D375" s="2">
        <v>6</v>
      </c>
      <c r="E375" s="2">
        <v>6</v>
      </c>
    </row>
    <row r="376" spans="2:5" x14ac:dyDescent="0.4">
      <c r="B376" s="24">
        <v>1277</v>
      </c>
      <c r="C376" s="2">
        <v>0</v>
      </c>
      <c r="D376" s="2">
        <v>5</v>
      </c>
      <c r="E376" s="2">
        <v>5</v>
      </c>
    </row>
    <row r="377" spans="2:5" x14ac:dyDescent="0.4">
      <c r="B377" s="24">
        <v>1278</v>
      </c>
      <c r="C377" s="2">
        <v>215</v>
      </c>
      <c r="D377" s="2">
        <v>100</v>
      </c>
      <c r="E377" s="2">
        <v>315</v>
      </c>
    </row>
    <row r="378" spans="2:5" x14ac:dyDescent="0.4">
      <c r="B378" s="24">
        <v>1279</v>
      </c>
      <c r="C378" s="2">
        <v>0</v>
      </c>
      <c r="D378" s="2">
        <v>5</v>
      </c>
      <c r="E378" s="2">
        <v>5</v>
      </c>
    </row>
    <row r="379" spans="2:5" x14ac:dyDescent="0.4">
      <c r="B379" s="24">
        <v>1283</v>
      </c>
      <c r="C379" s="2">
        <v>0</v>
      </c>
      <c r="D379" s="2">
        <v>5</v>
      </c>
      <c r="E379" s="2">
        <v>5</v>
      </c>
    </row>
    <row r="380" spans="2:5" x14ac:dyDescent="0.4">
      <c r="B380" s="24">
        <v>1285</v>
      </c>
      <c r="C380" s="2">
        <v>215</v>
      </c>
      <c r="D380" s="2">
        <v>365</v>
      </c>
      <c r="E380" s="2">
        <v>580</v>
      </c>
    </row>
    <row r="381" spans="2:5" x14ac:dyDescent="0.4">
      <c r="B381" s="24">
        <v>1290</v>
      </c>
      <c r="C381" s="2">
        <v>0</v>
      </c>
      <c r="D381" s="2">
        <v>5</v>
      </c>
      <c r="E381" s="2">
        <v>5</v>
      </c>
    </row>
    <row r="382" spans="2:5" x14ac:dyDescent="0.4">
      <c r="B382" s="24">
        <v>1293</v>
      </c>
      <c r="C382" s="2">
        <v>87</v>
      </c>
      <c r="D382" s="2">
        <v>191</v>
      </c>
      <c r="E382" s="2">
        <v>278</v>
      </c>
    </row>
    <row r="383" spans="2:5" x14ac:dyDescent="0.4">
      <c r="B383" s="24">
        <v>1297</v>
      </c>
      <c r="C383" s="2">
        <v>215</v>
      </c>
      <c r="D383" s="2">
        <v>92</v>
      </c>
      <c r="E383" s="2">
        <v>307</v>
      </c>
    </row>
    <row r="384" spans="2:5" x14ac:dyDescent="0.4">
      <c r="B384" s="24">
        <v>1301</v>
      </c>
      <c r="C384" s="2">
        <v>0</v>
      </c>
      <c r="D384" s="2">
        <v>7</v>
      </c>
      <c r="E384" s="2">
        <v>7</v>
      </c>
    </row>
    <row r="385" spans="2:5" x14ac:dyDescent="0.4">
      <c r="B385" s="24">
        <v>1312</v>
      </c>
      <c r="C385" s="2">
        <v>0</v>
      </c>
      <c r="D385" s="2">
        <v>5</v>
      </c>
      <c r="E385" s="2">
        <v>5</v>
      </c>
    </row>
    <row r="386" spans="2:5" x14ac:dyDescent="0.4">
      <c r="B386" s="24">
        <v>1317</v>
      </c>
      <c r="C386" s="2">
        <v>215</v>
      </c>
      <c r="D386" s="2">
        <v>365</v>
      </c>
      <c r="E386" s="2">
        <v>580</v>
      </c>
    </row>
    <row r="387" spans="2:5" x14ac:dyDescent="0.4">
      <c r="B387" s="24">
        <v>1333</v>
      </c>
      <c r="C387" s="2">
        <v>215</v>
      </c>
      <c r="D387" s="2">
        <v>365</v>
      </c>
      <c r="E387" s="2">
        <v>580</v>
      </c>
    </row>
    <row r="388" spans="2:5" x14ac:dyDescent="0.4">
      <c r="B388" s="24">
        <v>1338</v>
      </c>
      <c r="C388" s="2">
        <v>215</v>
      </c>
      <c r="D388" s="2">
        <v>365</v>
      </c>
      <c r="E388" s="2">
        <v>580</v>
      </c>
    </row>
    <row r="389" spans="2:5" x14ac:dyDescent="0.4">
      <c r="B389" s="24">
        <v>1348</v>
      </c>
      <c r="C389" s="2">
        <v>215</v>
      </c>
      <c r="D389" s="2">
        <v>365</v>
      </c>
      <c r="E389" s="2">
        <v>580</v>
      </c>
    </row>
    <row r="390" spans="2:5" x14ac:dyDescent="0.4">
      <c r="B390" s="24">
        <v>1349</v>
      </c>
      <c r="C390" s="2">
        <v>215</v>
      </c>
      <c r="D390" s="2">
        <v>365</v>
      </c>
      <c r="E390" s="2">
        <v>580</v>
      </c>
    </row>
    <row r="391" spans="2:5" x14ac:dyDescent="0.4">
      <c r="B391" s="24">
        <v>1351</v>
      </c>
      <c r="C391" s="2">
        <v>215</v>
      </c>
      <c r="D391" s="2">
        <v>365</v>
      </c>
      <c r="E391" s="2">
        <v>580</v>
      </c>
    </row>
    <row r="392" spans="2:5" x14ac:dyDescent="0.4">
      <c r="B392" s="24">
        <v>1352</v>
      </c>
      <c r="C392" s="2">
        <v>215</v>
      </c>
      <c r="D392" s="2">
        <v>365</v>
      </c>
      <c r="E392" s="2">
        <v>580</v>
      </c>
    </row>
    <row r="393" spans="2:5" x14ac:dyDescent="0.4">
      <c r="B393" s="24">
        <v>1354</v>
      </c>
      <c r="C393" s="2">
        <v>215</v>
      </c>
      <c r="D393" s="2">
        <v>365</v>
      </c>
      <c r="E393" s="2">
        <v>580</v>
      </c>
    </row>
    <row r="394" spans="2:5" x14ac:dyDescent="0.4">
      <c r="B394" s="24">
        <v>1355</v>
      </c>
      <c r="C394" s="2">
        <v>215</v>
      </c>
      <c r="D394" s="2">
        <v>365</v>
      </c>
      <c r="E394" s="2">
        <v>580</v>
      </c>
    </row>
    <row r="395" spans="2:5" x14ac:dyDescent="0.4">
      <c r="B395" s="24">
        <v>1358</v>
      </c>
      <c r="C395" s="2">
        <v>0</v>
      </c>
      <c r="D395" s="2">
        <v>1</v>
      </c>
      <c r="E395" s="2">
        <v>1</v>
      </c>
    </row>
    <row r="396" spans="2:5" x14ac:dyDescent="0.4">
      <c r="B396" s="24">
        <v>1359</v>
      </c>
      <c r="C396" s="2">
        <v>0</v>
      </c>
      <c r="D396" s="2">
        <v>1</v>
      </c>
      <c r="E396" s="2">
        <v>1</v>
      </c>
    </row>
    <row r="397" spans="2:5" x14ac:dyDescent="0.4">
      <c r="B397" s="24">
        <v>1362</v>
      </c>
      <c r="C397" s="2">
        <v>0</v>
      </c>
      <c r="D397" s="2">
        <v>1</v>
      </c>
      <c r="E397" s="2">
        <v>1</v>
      </c>
    </row>
    <row r="398" spans="2:5" x14ac:dyDescent="0.4">
      <c r="B398" s="24">
        <v>1364</v>
      </c>
      <c r="C398" s="2">
        <v>0</v>
      </c>
      <c r="D398" s="2">
        <v>1</v>
      </c>
      <c r="E398" s="2">
        <v>1</v>
      </c>
    </row>
    <row r="399" spans="2:5" x14ac:dyDescent="0.4">
      <c r="B399" s="24">
        <v>1365</v>
      </c>
      <c r="C399" s="2">
        <v>215</v>
      </c>
      <c r="D399" s="2">
        <v>365</v>
      </c>
      <c r="E399" s="2">
        <v>580</v>
      </c>
    </row>
    <row r="400" spans="2:5" x14ac:dyDescent="0.4">
      <c r="B400" s="24">
        <v>1366</v>
      </c>
      <c r="C400" s="2">
        <v>63</v>
      </c>
      <c r="D400" s="2">
        <v>2</v>
      </c>
      <c r="E400" s="2">
        <v>65</v>
      </c>
    </row>
    <row r="401" spans="2:5" x14ac:dyDescent="0.4">
      <c r="B401" s="24">
        <v>1368</v>
      </c>
      <c r="C401" s="2">
        <v>63</v>
      </c>
      <c r="D401" s="2">
        <v>0</v>
      </c>
      <c r="E401" s="2">
        <v>63</v>
      </c>
    </row>
    <row r="402" spans="2:5" x14ac:dyDescent="0.4">
      <c r="B402" s="24">
        <v>1370</v>
      </c>
      <c r="C402" s="2">
        <v>215</v>
      </c>
      <c r="D402" s="2">
        <v>166</v>
      </c>
      <c r="E402" s="2">
        <v>381</v>
      </c>
    </row>
    <row r="403" spans="2:5" x14ac:dyDescent="0.4">
      <c r="B403" s="24">
        <v>1372</v>
      </c>
      <c r="C403" s="2">
        <v>215</v>
      </c>
      <c r="D403" s="2">
        <v>166</v>
      </c>
      <c r="E403" s="2">
        <v>381</v>
      </c>
    </row>
    <row r="404" spans="2:5" x14ac:dyDescent="0.4">
      <c r="B404" s="24">
        <v>1376</v>
      </c>
      <c r="C404" s="2">
        <v>215</v>
      </c>
      <c r="D404" s="2">
        <v>166</v>
      </c>
      <c r="E404" s="2">
        <v>381</v>
      </c>
    </row>
    <row r="405" spans="2:5" x14ac:dyDescent="0.4">
      <c r="B405" s="24">
        <v>1377</v>
      </c>
      <c r="C405" s="2">
        <v>65</v>
      </c>
      <c r="D405" s="2">
        <v>0</v>
      </c>
      <c r="E405" s="2">
        <v>65</v>
      </c>
    </row>
    <row r="406" spans="2:5" x14ac:dyDescent="0.4">
      <c r="B406" s="24">
        <v>1387</v>
      </c>
      <c r="C406" s="2">
        <v>215</v>
      </c>
      <c r="D406" s="2">
        <v>95</v>
      </c>
      <c r="E406" s="2">
        <v>310</v>
      </c>
    </row>
    <row r="407" spans="2:5" x14ac:dyDescent="0.4">
      <c r="B407" s="24">
        <v>1388</v>
      </c>
      <c r="C407" s="2">
        <v>0</v>
      </c>
      <c r="D407" s="2">
        <v>14</v>
      </c>
      <c r="E407" s="2">
        <v>14</v>
      </c>
    </row>
    <row r="408" spans="2:5" x14ac:dyDescent="0.4">
      <c r="B408" s="24">
        <v>1389</v>
      </c>
      <c r="C408" s="2">
        <v>0</v>
      </c>
      <c r="D408" s="2">
        <v>17</v>
      </c>
      <c r="E408" s="2">
        <v>17</v>
      </c>
    </row>
    <row r="409" spans="2:5" x14ac:dyDescent="0.4">
      <c r="B409" s="24">
        <v>1397</v>
      </c>
      <c r="C409" s="2">
        <v>41</v>
      </c>
      <c r="D409" s="2">
        <v>0</v>
      </c>
      <c r="E409" s="2">
        <v>41</v>
      </c>
    </row>
    <row r="410" spans="2:5" x14ac:dyDescent="0.4">
      <c r="B410" s="24">
        <v>1400</v>
      </c>
      <c r="C410" s="2">
        <v>215</v>
      </c>
      <c r="D410" s="2">
        <v>365</v>
      </c>
      <c r="E410" s="2">
        <v>580</v>
      </c>
    </row>
    <row r="411" spans="2:5" x14ac:dyDescent="0.4">
      <c r="B411" s="24">
        <v>1401</v>
      </c>
      <c r="C411" s="2">
        <v>215</v>
      </c>
      <c r="D411" s="2">
        <v>365</v>
      </c>
      <c r="E411" s="2">
        <v>580</v>
      </c>
    </row>
    <row r="412" spans="2:5" x14ac:dyDescent="0.4">
      <c r="B412" s="24">
        <v>1402</v>
      </c>
      <c r="C412" s="2">
        <v>215</v>
      </c>
      <c r="D412" s="2">
        <v>365</v>
      </c>
      <c r="E412" s="2">
        <v>580</v>
      </c>
    </row>
    <row r="413" spans="2:5" x14ac:dyDescent="0.4">
      <c r="B413" s="24">
        <v>1407</v>
      </c>
      <c r="C413" s="2">
        <v>215</v>
      </c>
      <c r="D413" s="2">
        <v>365</v>
      </c>
      <c r="E413" s="2">
        <v>580</v>
      </c>
    </row>
    <row r="414" spans="2:5" x14ac:dyDescent="0.4">
      <c r="B414" s="24">
        <v>1408</v>
      </c>
      <c r="C414" s="2">
        <v>215</v>
      </c>
      <c r="D414" s="2">
        <v>365</v>
      </c>
      <c r="E414" s="2">
        <v>580</v>
      </c>
    </row>
    <row r="415" spans="2:5" x14ac:dyDescent="0.4">
      <c r="B415" s="24">
        <v>1410</v>
      </c>
      <c r="C415" s="2">
        <v>215</v>
      </c>
      <c r="D415" s="2">
        <v>365</v>
      </c>
      <c r="E415" s="2">
        <v>580</v>
      </c>
    </row>
    <row r="416" spans="2:5" x14ac:dyDescent="0.4">
      <c r="B416" s="24">
        <v>1411</v>
      </c>
      <c r="C416" s="2">
        <v>215</v>
      </c>
      <c r="D416" s="2">
        <v>365</v>
      </c>
      <c r="E416" s="2">
        <v>580</v>
      </c>
    </row>
    <row r="417" spans="2:5" x14ac:dyDescent="0.4">
      <c r="B417" s="24">
        <v>1415</v>
      </c>
      <c r="C417" s="2">
        <v>215</v>
      </c>
      <c r="D417" s="2">
        <v>365</v>
      </c>
      <c r="E417" s="2">
        <v>580</v>
      </c>
    </row>
    <row r="418" spans="2:5" x14ac:dyDescent="0.4">
      <c r="B418" s="24">
        <v>1416</v>
      </c>
      <c r="C418" s="2">
        <v>215</v>
      </c>
      <c r="D418" s="2">
        <v>365</v>
      </c>
      <c r="E418" s="2">
        <v>580</v>
      </c>
    </row>
    <row r="419" spans="2:5" x14ac:dyDescent="0.4">
      <c r="B419" s="24">
        <v>1417</v>
      </c>
      <c r="C419" s="2">
        <v>215</v>
      </c>
      <c r="D419" s="2">
        <v>365</v>
      </c>
      <c r="E419" s="2">
        <v>580</v>
      </c>
    </row>
    <row r="420" spans="2:5" x14ac:dyDescent="0.4">
      <c r="B420" s="24">
        <v>1418</v>
      </c>
      <c r="C420" s="2">
        <v>215</v>
      </c>
      <c r="D420" s="2">
        <v>365</v>
      </c>
      <c r="E420" s="2">
        <v>580</v>
      </c>
    </row>
    <row r="421" spans="2:5" x14ac:dyDescent="0.4">
      <c r="B421" s="24">
        <v>1419</v>
      </c>
      <c r="C421" s="2">
        <v>215</v>
      </c>
      <c r="D421" s="2">
        <v>365</v>
      </c>
      <c r="E421" s="2">
        <v>580</v>
      </c>
    </row>
    <row r="422" spans="2:5" x14ac:dyDescent="0.4">
      <c r="B422" s="24">
        <v>1420</v>
      </c>
      <c r="C422" s="2">
        <v>215</v>
      </c>
      <c r="D422" s="2">
        <v>365</v>
      </c>
      <c r="E422" s="2">
        <v>580</v>
      </c>
    </row>
    <row r="423" spans="2:5" x14ac:dyDescent="0.4">
      <c r="B423" s="24">
        <v>1428</v>
      </c>
      <c r="C423" s="2">
        <v>215</v>
      </c>
      <c r="D423" s="2">
        <v>365</v>
      </c>
      <c r="E423" s="2">
        <v>580</v>
      </c>
    </row>
    <row r="424" spans="2:5" x14ac:dyDescent="0.4">
      <c r="B424" s="24">
        <v>1429</v>
      </c>
      <c r="C424" s="2">
        <v>215</v>
      </c>
      <c r="D424" s="2">
        <v>365</v>
      </c>
      <c r="E424" s="2">
        <v>580</v>
      </c>
    </row>
    <row r="425" spans="2:5" x14ac:dyDescent="0.4">
      <c r="B425" s="24">
        <v>1430</v>
      </c>
      <c r="C425" s="2">
        <v>215</v>
      </c>
      <c r="D425" s="2">
        <v>365</v>
      </c>
      <c r="E425" s="2">
        <v>580</v>
      </c>
    </row>
    <row r="426" spans="2:5" x14ac:dyDescent="0.4">
      <c r="B426" s="24">
        <v>1431</v>
      </c>
      <c r="C426" s="2">
        <v>215</v>
      </c>
      <c r="D426" s="2">
        <v>365</v>
      </c>
      <c r="E426" s="2">
        <v>580</v>
      </c>
    </row>
    <row r="427" spans="2:5" x14ac:dyDescent="0.4">
      <c r="B427" s="24">
        <v>1433</v>
      </c>
      <c r="C427" s="2">
        <v>215</v>
      </c>
      <c r="D427" s="2">
        <v>365</v>
      </c>
      <c r="E427" s="2">
        <v>580</v>
      </c>
    </row>
    <row r="428" spans="2:5" x14ac:dyDescent="0.4">
      <c r="B428" s="24">
        <v>1438</v>
      </c>
      <c r="C428" s="2">
        <v>121</v>
      </c>
      <c r="D428" s="2">
        <v>0</v>
      </c>
      <c r="E428" s="2">
        <v>121</v>
      </c>
    </row>
    <row r="429" spans="2:5" x14ac:dyDescent="0.4">
      <c r="B429" s="24">
        <v>1444</v>
      </c>
      <c r="C429" s="2">
        <v>215</v>
      </c>
      <c r="D429" s="2">
        <v>365</v>
      </c>
      <c r="E429" s="2">
        <v>580</v>
      </c>
    </row>
    <row r="430" spans="2:5" x14ac:dyDescent="0.4">
      <c r="B430" s="24">
        <v>1449</v>
      </c>
      <c r="C430" s="2">
        <v>215</v>
      </c>
      <c r="D430" s="2">
        <v>365</v>
      </c>
      <c r="E430" s="2">
        <v>580</v>
      </c>
    </row>
    <row r="431" spans="2:5" x14ac:dyDescent="0.4">
      <c r="B431" s="24">
        <v>1456</v>
      </c>
      <c r="C431" s="2">
        <v>39</v>
      </c>
      <c r="D431" s="2">
        <v>0</v>
      </c>
      <c r="E431" s="2">
        <v>39</v>
      </c>
    </row>
    <row r="432" spans="2:5" x14ac:dyDescent="0.4">
      <c r="B432" s="24">
        <v>1458</v>
      </c>
      <c r="C432" s="2">
        <v>40</v>
      </c>
      <c r="D432" s="2">
        <v>0</v>
      </c>
      <c r="E432" s="2">
        <v>40</v>
      </c>
    </row>
    <row r="433" spans="2:5" x14ac:dyDescent="0.4">
      <c r="B433" s="24">
        <v>1459</v>
      </c>
      <c r="C433" s="2">
        <v>48</v>
      </c>
      <c r="D433" s="2">
        <v>0</v>
      </c>
      <c r="E433" s="2">
        <v>48</v>
      </c>
    </row>
    <row r="434" spans="2:5" x14ac:dyDescent="0.4">
      <c r="B434" s="24">
        <v>1460</v>
      </c>
      <c r="C434" s="2">
        <v>39</v>
      </c>
      <c r="D434" s="2">
        <v>0</v>
      </c>
      <c r="E434" s="2">
        <v>39</v>
      </c>
    </row>
    <row r="435" spans="2:5" x14ac:dyDescent="0.4">
      <c r="B435" s="24">
        <v>1461</v>
      </c>
      <c r="C435" s="2">
        <v>44</v>
      </c>
      <c r="D435" s="2">
        <v>0</v>
      </c>
      <c r="E435" s="2">
        <v>44</v>
      </c>
    </row>
    <row r="436" spans="2:5" x14ac:dyDescent="0.4">
      <c r="B436" s="24">
        <v>1462</v>
      </c>
      <c r="C436" s="2">
        <v>72</v>
      </c>
      <c r="D436" s="2">
        <v>0</v>
      </c>
      <c r="E436" s="2">
        <v>72</v>
      </c>
    </row>
    <row r="437" spans="2:5" x14ac:dyDescent="0.4">
      <c r="B437" s="24">
        <v>1465</v>
      </c>
      <c r="C437" s="2">
        <v>32</v>
      </c>
      <c r="D437" s="2">
        <v>0</v>
      </c>
      <c r="E437" s="2">
        <v>32</v>
      </c>
    </row>
    <row r="438" spans="2:5" x14ac:dyDescent="0.4">
      <c r="B438" s="24">
        <v>1466</v>
      </c>
      <c r="C438" s="2">
        <v>39</v>
      </c>
      <c r="D438" s="2">
        <v>0</v>
      </c>
      <c r="E438" s="2">
        <v>39</v>
      </c>
    </row>
    <row r="439" spans="2:5" x14ac:dyDescent="0.4">
      <c r="B439" s="24">
        <v>1467</v>
      </c>
      <c r="C439" s="2">
        <v>69</v>
      </c>
      <c r="D439" s="2">
        <v>0</v>
      </c>
      <c r="E439" s="2">
        <v>69</v>
      </c>
    </row>
    <row r="440" spans="2:5" x14ac:dyDescent="0.4">
      <c r="B440" s="24">
        <v>1474</v>
      </c>
      <c r="C440" s="2">
        <v>39</v>
      </c>
      <c r="D440" s="2">
        <v>0</v>
      </c>
      <c r="E440" s="2">
        <v>39</v>
      </c>
    </row>
    <row r="441" spans="2:5" x14ac:dyDescent="0.4">
      <c r="B441" s="24">
        <v>1475</v>
      </c>
      <c r="C441" s="2">
        <v>68</v>
      </c>
      <c r="D441" s="2">
        <v>0</v>
      </c>
      <c r="E441" s="2">
        <v>68</v>
      </c>
    </row>
    <row r="442" spans="2:5" x14ac:dyDescent="0.4">
      <c r="B442" s="24">
        <v>1476</v>
      </c>
      <c r="C442" s="2">
        <v>33</v>
      </c>
      <c r="D442" s="2">
        <v>0</v>
      </c>
      <c r="E442" s="2">
        <v>33</v>
      </c>
    </row>
    <row r="443" spans="2:5" x14ac:dyDescent="0.4">
      <c r="B443" s="24">
        <v>1477</v>
      </c>
      <c r="C443" s="2">
        <v>62</v>
      </c>
      <c r="D443" s="2">
        <v>0</v>
      </c>
      <c r="E443" s="2">
        <v>62</v>
      </c>
    </row>
    <row r="444" spans="2:5" x14ac:dyDescent="0.4">
      <c r="B444" s="24">
        <v>1478</v>
      </c>
      <c r="C444" s="2">
        <v>153</v>
      </c>
      <c r="D444" s="2">
        <v>0</v>
      </c>
      <c r="E444" s="2">
        <v>153</v>
      </c>
    </row>
    <row r="445" spans="2:5" x14ac:dyDescent="0.4">
      <c r="B445" s="24">
        <v>1481</v>
      </c>
      <c r="C445" s="2">
        <v>39</v>
      </c>
      <c r="D445" s="2">
        <v>0</v>
      </c>
      <c r="E445" s="2">
        <v>39</v>
      </c>
    </row>
    <row r="446" spans="2:5" x14ac:dyDescent="0.4">
      <c r="B446" s="24">
        <v>1482</v>
      </c>
      <c r="C446" s="2">
        <v>32</v>
      </c>
      <c r="D446" s="2">
        <v>0</v>
      </c>
      <c r="E446" s="2">
        <v>32</v>
      </c>
    </row>
    <row r="447" spans="2:5" x14ac:dyDescent="0.4">
      <c r="B447" s="24">
        <v>1483</v>
      </c>
      <c r="C447" s="2">
        <v>55</v>
      </c>
      <c r="D447" s="2">
        <v>0</v>
      </c>
      <c r="E447" s="2">
        <v>55</v>
      </c>
    </row>
    <row r="448" spans="2:5" x14ac:dyDescent="0.4">
      <c r="B448" s="24">
        <v>1495</v>
      </c>
      <c r="C448" s="2">
        <v>215</v>
      </c>
      <c r="D448" s="2">
        <v>365</v>
      </c>
      <c r="E448" s="2">
        <v>580</v>
      </c>
    </row>
    <row r="449" spans="2:5" x14ac:dyDescent="0.4">
      <c r="B449" s="24">
        <v>1504</v>
      </c>
      <c r="C449" s="2">
        <v>178</v>
      </c>
      <c r="D449" s="2">
        <v>0</v>
      </c>
      <c r="E449" s="2">
        <v>178</v>
      </c>
    </row>
    <row r="450" spans="2:5" x14ac:dyDescent="0.4">
      <c r="B450" s="24">
        <v>1506</v>
      </c>
      <c r="C450" s="2">
        <v>177</v>
      </c>
      <c r="D450" s="2">
        <v>0</v>
      </c>
      <c r="E450" s="2">
        <v>177</v>
      </c>
    </row>
    <row r="451" spans="2:5" x14ac:dyDescent="0.4">
      <c r="B451" s="24">
        <v>1507</v>
      </c>
      <c r="C451" s="2">
        <v>177</v>
      </c>
      <c r="D451" s="2">
        <v>0</v>
      </c>
      <c r="E451" s="2">
        <v>177</v>
      </c>
    </row>
    <row r="452" spans="2:5" x14ac:dyDescent="0.4">
      <c r="B452" s="24">
        <v>1517</v>
      </c>
      <c r="C452" s="2">
        <v>215</v>
      </c>
      <c r="D452" s="2">
        <v>365</v>
      </c>
      <c r="E452" s="2">
        <v>580</v>
      </c>
    </row>
    <row r="453" spans="2:5" x14ac:dyDescent="0.4">
      <c r="B453" s="24">
        <v>1531</v>
      </c>
      <c r="C453" s="2">
        <v>215</v>
      </c>
      <c r="D453" s="2">
        <v>365</v>
      </c>
      <c r="E453" s="2">
        <v>580</v>
      </c>
    </row>
    <row r="454" spans="2:5" x14ac:dyDescent="0.4">
      <c r="B454" s="24">
        <v>1539</v>
      </c>
      <c r="C454" s="2">
        <v>215</v>
      </c>
      <c r="D454" s="2">
        <v>365</v>
      </c>
      <c r="E454" s="2">
        <v>580</v>
      </c>
    </row>
    <row r="455" spans="2:5" x14ac:dyDescent="0.4">
      <c r="B455" s="24">
        <v>1544</v>
      </c>
      <c r="C455" s="2">
        <v>215</v>
      </c>
      <c r="D455" s="2">
        <v>365</v>
      </c>
      <c r="E455" s="2">
        <v>580</v>
      </c>
    </row>
    <row r="456" spans="2:5" x14ac:dyDescent="0.4">
      <c r="B456" s="24">
        <v>1545</v>
      </c>
      <c r="C456" s="2">
        <v>215</v>
      </c>
      <c r="D456" s="2">
        <v>365</v>
      </c>
      <c r="E456" s="2">
        <v>580</v>
      </c>
    </row>
    <row r="457" spans="2:5" x14ac:dyDescent="0.4">
      <c r="B457" s="24">
        <v>1551</v>
      </c>
      <c r="C457" s="2">
        <v>215</v>
      </c>
      <c r="D457" s="2">
        <v>365</v>
      </c>
      <c r="E457" s="2">
        <v>580</v>
      </c>
    </row>
    <row r="458" spans="2:5" x14ac:dyDescent="0.4">
      <c r="B458" s="24">
        <v>1555</v>
      </c>
      <c r="C458" s="2">
        <v>215</v>
      </c>
      <c r="D458" s="2">
        <v>365</v>
      </c>
      <c r="E458" s="2">
        <v>580</v>
      </c>
    </row>
    <row r="459" spans="2:5" x14ac:dyDescent="0.4">
      <c r="B459" s="24">
        <v>1562</v>
      </c>
      <c r="C459" s="2">
        <v>215</v>
      </c>
      <c r="D459" s="2">
        <v>365</v>
      </c>
      <c r="E459" s="2">
        <v>580</v>
      </c>
    </row>
    <row r="460" spans="2:5" x14ac:dyDescent="0.4">
      <c r="B460" s="24">
        <v>1565</v>
      </c>
      <c r="C460" s="2">
        <v>215</v>
      </c>
      <c r="D460" s="2">
        <v>365</v>
      </c>
      <c r="E460" s="2">
        <v>580</v>
      </c>
    </row>
    <row r="461" spans="2:5" x14ac:dyDescent="0.4">
      <c r="B461" s="24">
        <v>1566</v>
      </c>
      <c r="C461" s="2">
        <v>215</v>
      </c>
      <c r="D461" s="2">
        <v>365</v>
      </c>
      <c r="E461" s="2">
        <v>580</v>
      </c>
    </row>
    <row r="462" spans="2:5" x14ac:dyDescent="0.4">
      <c r="B462" s="24">
        <v>1567</v>
      </c>
      <c r="C462" s="2">
        <v>215</v>
      </c>
      <c r="D462" s="2">
        <v>365</v>
      </c>
      <c r="E462" s="2">
        <v>580</v>
      </c>
    </row>
    <row r="463" spans="2:5" x14ac:dyDescent="0.4">
      <c r="B463" s="24">
        <v>1568</v>
      </c>
      <c r="C463" s="2">
        <v>215</v>
      </c>
      <c r="D463" s="2">
        <v>365</v>
      </c>
      <c r="E463" s="2">
        <v>580</v>
      </c>
    </row>
    <row r="464" spans="2:5" x14ac:dyDescent="0.4">
      <c r="B464" s="24">
        <v>1569</v>
      </c>
      <c r="C464" s="2">
        <v>215</v>
      </c>
      <c r="D464" s="2">
        <v>365</v>
      </c>
      <c r="E464" s="2">
        <v>580</v>
      </c>
    </row>
    <row r="465" spans="2:5" x14ac:dyDescent="0.4">
      <c r="B465" s="24">
        <v>1570</v>
      </c>
      <c r="C465" s="2">
        <v>0</v>
      </c>
      <c r="D465" s="2">
        <v>1</v>
      </c>
      <c r="E465" s="2">
        <v>1</v>
      </c>
    </row>
    <row r="466" spans="2:5" x14ac:dyDescent="0.4">
      <c r="B466" s="24">
        <v>1573</v>
      </c>
      <c r="C466" s="2">
        <v>215</v>
      </c>
      <c r="D466" s="2">
        <v>365</v>
      </c>
      <c r="E466" s="2">
        <v>580</v>
      </c>
    </row>
    <row r="467" spans="2:5" x14ac:dyDescent="0.4">
      <c r="B467" s="24">
        <v>1579</v>
      </c>
      <c r="C467" s="2">
        <v>215</v>
      </c>
      <c r="D467" s="2">
        <v>365</v>
      </c>
      <c r="E467" s="2">
        <v>580</v>
      </c>
    </row>
    <row r="468" spans="2:5" x14ac:dyDescent="0.4">
      <c r="B468" s="24">
        <v>1581</v>
      </c>
      <c r="C468" s="2">
        <v>183</v>
      </c>
      <c r="D468" s="2">
        <v>365</v>
      </c>
      <c r="E468" s="2">
        <v>548</v>
      </c>
    </row>
    <row r="469" spans="2:5" x14ac:dyDescent="0.4">
      <c r="B469" s="24">
        <v>1583</v>
      </c>
      <c r="C469" s="2">
        <v>39</v>
      </c>
      <c r="D469" s="2">
        <v>0</v>
      </c>
      <c r="E469" s="2">
        <v>39</v>
      </c>
    </row>
    <row r="470" spans="2:5" x14ac:dyDescent="0.4">
      <c r="B470" s="24">
        <v>1587</v>
      </c>
      <c r="C470" s="2">
        <v>184</v>
      </c>
      <c r="D470" s="2">
        <v>365</v>
      </c>
      <c r="E470" s="2">
        <v>549</v>
      </c>
    </row>
    <row r="471" spans="2:5" x14ac:dyDescent="0.4">
      <c r="B471" s="24">
        <v>1597</v>
      </c>
      <c r="C471" s="2">
        <v>215</v>
      </c>
      <c r="D471" s="2">
        <v>365</v>
      </c>
      <c r="E471" s="2">
        <v>580</v>
      </c>
    </row>
    <row r="472" spans="2:5" x14ac:dyDescent="0.4">
      <c r="B472" s="24">
        <v>1598</v>
      </c>
      <c r="C472" s="2">
        <v>215</v>
      </c>
      <c r="D472" s="2">
        <v>365</v>
      </c>
      <c r="E472" s="2">
        <v>580</v>
      </c>
    </row>
    <row r="473" spans="2:5" x14ac:dyDescent="0.4">
      <c r="B473" s="24">
        <v>1600</v>
      </c>
      <c r="C473" s="2">
        <v>215</v>
      </c>
      <c r="D473" s="2">
        <v>365</v>
      </c>
      <c r="E473" s="2">
        <v>580</v>
      </c>
    </row>
    <row r="474" spans="2:5" x14ac:dyDescent="0.4">
      <c r="B474" s="24">
        <v>1609</v>
      </c>
      <c r="C474" s="2">
        <v>215</v>
      </c>
      <c r="D474" s="2">
        <v>365</v>
      </c>
      <c r="E474" s="2">
        <v>580</v>
      </c>
    </row>
    <row r="475" spans="2:5" x14ac:dyDescent="0.4">
      <c r="B475" s="24">
        <v>1612</v>
      </c>
      <c r="C475" s="2">
        <v>215</v>
      </c>
      <c r="D475" s="2">
        <v>365</v>
      </c>
      <c r="E475" s="2">
        <v>580</v>
      </c>
    </row>
    <row r="476" spans="2:5" x14ac:dyDescent="0.4">
      <c r="B476" s="24">
        <v>1621</v>
      </c>
      <c r="C476" s="2">
        <v>215</v>
      </c>
      <c r="D476" s="2">
        <v>365</v>
      </c>
      <c r="E476" s="2">
        <v>580</v>
      </c>
    </row>
    <row r="477" spans="2:5" x14ac:dyDescent="0.4">
      <c r="B477" s="24">
        <v>1622</v>
      </c>
      <c r="C477" s="2">
        <v>215</v>
      </c>
      <c r="D477" s="2">
        <v>365</v>
      </c>
      <c r="E477" s="2">
        <v>580</v>
      </c>
    </row>
    <row r="478" spans="2:5" x14ac:dyDescent="0.4">
      <c r="B478" s="24">
        <v>1624</v>
      </c>
      <c r="C478" s="2">
        <v>215</v>
      </c>
      <c r="D478" s="2">
        <v>365</v>
      </c>
      <c r="E478" s="2">
        <v>580</v>
      </c>
    </row>
    <row r="479" spans="2:5" x14ac:dyDescent="0.4">
      <c r="B479" s="24">
        <v>1626</v>
      </c>
      <c r="C479" s="2">
        <v>215</v>
      </c>
      <c r="D479" s="2">
        <v>365</v>
      </c>
      <c r="E479" s="2">
        <v>580</v>
      </c>
    </row>
    <row r="480" spans="2:5" x14ac:dyDescent="0.4">
      <c r="B480" s="24">
        <v>1629</v>
      </c>
      <c r="C480" s="2">
        <v>215</v>
      </c>
      <c r="D480" s="2">
        <v>365</v>
      </c>
      <c r="E480" s="2">
        <v>580</v>
      </c>
    </row>
    <row r="481" spans="2:5" x14ac:dyDescent="0.4">
      <c r="B481" s="24">
        <v>1630</v>
      </c>
      <c r="C481" s="2">
        <v>215</v>
      </c>
      <c r="D481" s="2">
        <v>365</v>
      </c>
      <c r="E481" s="2">
        <v>580</v>
      </c>
    </row>
    <row r="482" spans="2:5" x14ac:dyDescent="0.4">
      <c r="B482" s="24">
        <v>1631</v>
      </c>
      <c r="C482" s="2">
        <v>215</v>
      </c>
      <c r="D482" s="2">
        <v>365</v>
      </c>
      <c r="E482" s="2">
        <v>580</v>
      </c>
    </row>
    <row r="483" spans="2:5" x14ac:dyDescent="0.4">
      <c r="B483" s="24">
        <v>1632</v>
      </c>
      <c r="C483" s="2">
        <v>215</v>
      </c>
      <c r="D483" s="2">
        <v>365</v>
      </c>
      <c r="E483" s="2">
        <v>580</v>
      </c>
    </row>
    <row r="484" spans="2:5" x14ac:dyDescent="0.4">
      <c r="B484" s="24">
        <v>1647</v>
      </c>
      <c r="C484" s="2">
        <v>215</v>
      </c>
      <c r="D484" s="2">
        <v>365</v>
      </c>
      <c r="E484" s="2">
        <v>580</v>
      </c>
    </row>
    <row r="485" spans="2:5" x14ac:dyDescent="0.4">
      <c r="B485" s="24">
        <v>1663</v>
      </c>
      <c r="C485" s="2">
        <v>67</v>
      </c>
      <c r="D485" s="2">
        <v>0</v>
      </c>
      <c r="E485" s="2">
        <v>67</v>
      </c>
    </row>
    <row r="486" spans="2:5" x14ac:dyDescent="0.4">
      <c r="B486" s="24">
        <v>1673</v>
      </c>
      <c r="C486" s="2">
        <v>67</v>
      </c>
      <c r="D486" s="2">
        <v>0</v>
      </c>
      <c r="E486" s="2">
        <v>67</v>
      </c>
    </row>
    <row r="487" spans="2:5" x14ac:dyDescent="0.4">
      <c r="B487" s="24">
        <v>1674</v>
      </c>
      <c r="C487" s="2">
        <v>215</v>
      </c>
      <c r="D487" s="2">
        <v>365</v>
      </c>
      <c r="E487" s="2">
        <v>580</v>
      </c>
    </row>
    <row r="488" spans="2:5" x14ac:dyDescent="0.4">
      <c r="B488" s="24">
        <v>1678</v>
      </c>
      <c r="C488" s="2">
        <v>215</v>
      </c>
      <c r="D488" s="2">
        <v>365</v>
      </c>
      <c r="E488" s="2">
        <v>580</v>
      </c>
    </row>
    <row r="489" spans="2:5" x14ac:dyDescent="0.4">
      <c r="B489" s="24">
        <v>1680</v>
      </c>
      <c r="C489" s="2">
        <v>215</v>
      </c>
      <c r="D489" s="2">
        <v>365</v>
      </c>
      <c r="E489" s="2">
        <v>580</v>
      </c>
    </row>
    <row r="490" spans="2:5" x14ac:dyDescent="0.4">
      <c r="B490" s="24">
        <v>1688</v>
      </c>
      <c r="C490" s="2">
        <v>215</v>
      </c>
      <c r="D490" s="2">
        <v>365</v>
      </c>
      <c r="E490" s="2">
        <v>580</v>
      </c>
    </row>
    <row r="491" spans="2:5" x14ac:dyDescent="0.4">
      <c r="B491" s="24">
        <v>1691</v>
      </c>
      <c r="C491" s="2">
        <v>215</v>
      </c>
      <c r="D491" s="2">
        <v>365</v>
      </c>
      <c r="E491" s="2">
        <v>580</v>
      </c>
    </row>
    <row r="492" spans="2:5" x14ac:dyDescent="0.4">
      <c r="B492" s="24">
        <v>1694</v>
      </c>
      <c r="C492" s="2">
        <v>215</v>
      </c>
      <c r="D492" s="2">
        <v>365</v>
      </c>
      <c r="E492" s="2">
        <v>580</v>
      </c>
    </row>
    <row r="493" spans="2:5" x14ac:dyDescent="0.4">
      <c r="B493" s="24">
        <v>1695</v>
      </c>
      <c r="C493" s="2">
        <v>215</v>
      </c>
      <c r="D493" s="2">
        <v>365</v>
      </c>
      <c r="E493" s="2">
        <v>580</v>
      </c>
    </row>
    <row r="494" spans="2:5" x14ac:dyDescent="0.4">
      <c r="B494" s="24">
        <v>1696</v>
      </c>
      <c r="C494" s="2">
        <v>215</v>
      </c>
      <c r="D494" s="2">
        <v>365</v>
      </c>
      <c r="E494" s="2">
        <v>580</v>
      </c>
    </row>
    <row r="495" spans="2:5" x14ac:dyDescent="0.4">
      <c r="B495" s="24">
        <v>1697</v>
      </c>
      <c r="C495" s="2">
        <v>215</v>
      </c>
      <c r="D495" s="2">
        <v>365</v>
      </c>
      <c r="E495" s="2">
        <v>580</v>
      </c>
    </row>
    <row r="496" spans="2:5" x14ac:dyDescent="0.4">
      <c r="B496" s="24">
        <v>1702</v>
      </c>
      <c r="C496" s="2">
        <v>52</v>
      </c>
      <c r="D496" s="2">
        <v>0</v>
      </c>
      <c r="E496" s="2">
        <v>52</v>
      </c>
    </row>
    <row r="497" spans="2:5" x14ac:dyDescent="0.4">
      <c r="B497" s="24">
        <v>1707</v>
      </c>
      <c r="C497" s="2">
        <v>31</v>
      </c>
      <c r="D497" s="2">
        <v>0</v>
      </c>
      <c r="E497" s="2">
        <v>31</v>
      </c>
    </row>
    <row r="498" spans="2:5" x14ac:dyDescent="0.4">
      <c r="B498" s="24">
        <v>1708</v>
      </c>
      <c r="C498" s="2">
        <v>31</v>
      </c>
      <c r="D498" s="2">
        <v>0</v>
      </c>
      <c r="E498" s="2">
        <v>31</v>
      </c>
    </row>
    <row r="499" spans="2:5" x14ac:dyDescent="0.4">
      <c r="B499" s="24">
        <v>1710</v>
      </c>
      <c r="C499" s="2">
        <v>74</v>
      </c>
      <c r="D499" s="2">
        <v>0</v>
      </c>
      <c r="E499" s="2">
        <v>74</v>
      </c>
    </row>
    <row r="500" spans="2:5" x14ac:dyDescent="0.4">
      <c r="B500" s="24">
        <v>1712</v>
      </c>
      <c r="C500" s="2">
        <v>124</v>
      </c>
      <c r="D500" s="2">
        <v>0</v>
      </c>
      <c r="E500" s="2">
        <v>124</v>
      </c>
    </row>
    <row r="501" spans="2:5" x14ac:dyDescent="0.4">
      <c r="B501" s="24">
        <v>1714</v>
      </c>
      <c r="C501" s="2">
        <v>66</v>
      </c>
      <c r="D501" s="2">
        <v>0</v>
      </c>
      <c r="E501" s="2">
        <v>66</v>
      </c>
    </row>
    <row r="502" spans="2:5" x14ac:dyDescent="0.4">
      <c r="B502" s="24">
        <v>1721</v>
      </c>
      <c r="C502" s="2">
        <v>68</v>
      </c>
      <c r="D502" s="2">
        <v>0</v>
      </c>
      <c r="E502" s="2">
        <v>68</v>
      </c>
    </row>
    <row r="503" spans="2:5" x14ac:dyDescent="0.4">
      <c r="B503" s="24">
        <v>1723</v>
      </c>
      <c r="C503" s="2">
        <v>175</v>
      </c>
      <c r="D503" s="2">
        <v>365</v>
      </c>
      <c r="E503" s="2">
        <v>540</v>
      </c>
    </row>
    <row r="504" spans="2:5" x14ac:dyDescent="0.4">
      <c r="B504" s="24">
        <v>1725</v>
      </c>
      <c r="C504" s="2">
        <v>64</v>
      </c>
      <c r="D504" s="2">
        <v>0</v>
      </c>
      <c r="E504" s="2">
        <v>64</v>
      </c>
    </row>
    <row r="505" spans="2:5" x14ac:dyDescent="0.4">
      <c r="B505" s="24">
        <v>1741</v>
      </c>
      <c r="C505" s="2">
        <v>215</v>
      </c>
      <c r="D505" s="2">
        <v>365</v>
      </c>
      <c r="E505" s="2">
        <v>580</v>
      </c>
    </row>
    <row r="506" spans="2:5" x14ac:dyDescent="0.4">
      <c r="B506" s="24">
        <v>1743</v>
      </c>
      <c r="C506" s="2">
        <v>215</v>
      </c>
      <c r="D506" s="2">
        <v>365</v>
      </c>
      <c r="E506" s="2">
        <v>580</v>
      </c>
    </row>
    <row r="507" spans="2:5" x14ac:dyDescent="0.4">
      <c r="B507" s="24">
        <v>1748</v>
      </c>
      <c r="C507" s="2">
        <v>215</v>
      </c>
      <c r="D507" s="2">
        <v>365</v>
      </c>
      <c r="E507" s="2">
        <v>580</v>
      </c>
    </row>
    <row r="508" spans="2:5" x14ac:dyDescent="0.4">
      <c r="B508" s="24">
        <v>1750</v>
      </c>
      <c r="C508" s="2">
        <v>67</v>
      </c>
      <c r="D508" s="2">
        <v>0</v>
      </c>
      <c r="E508" s="2">
        <v>67</v>
      </c>
    </row>
    <row r="509" spans="2:5" x14ac:dyDescent="0.4">
      <c r="B509" s="24">
        <v>1751</v>
      </c>
      <c r="C509" s="2">
        <v>64</v>
      </c>
      <c r="D509" s="2">
        <v>0</v>
      </c>
      <c r="E509" s="2">
        <v>64</v>
      </c>
    </row>
    <row r="510" spans="2:5" x14ac:dyDescent="0.4">
      <c r="B510" s="24">
        <v>2028</v>
      </c>
      <c r="C510" s="2">
        <v>37</v>
      </c>
      <c r="D510" s="2">
        <v>0</v>
      </c>
      <c r="E510" s="2">
        <v>37</v>
      </c>
    </row>
    <row r="511" spans="2:5" x14ac:dyDescent="0.4">
      <c r="B511" s="24">
        <v>2030</v>
      </c>
      <c r="C511" s="2">
        <v>45</v>
      </c>
      <c r="D511" s="2">
        <v>0</v>
      </c>
      <c r="E511" s="2">
        <v>45</v>
      </c>
    </row>
    <row r="512" spans="2:5" x14ac:dyDescent="0.4">
      <c r="B512" s="24">
        <v>2031</v>
      </c>
      <c r="C512" s="2">
        <v>66</v>
      </c>
      <c r="D512" s="2">
        <v>0</v>
      </c>
      <c r="E512" s="2">
        <v>66</v>
      </c>
    </row>
    <row r="513" spans="2:5" x14ac:dyDescent="0.4">
      <c r="B513" s="24">
        <v>2032</v>
      </c>
      <c r="C513" s="2">
        <v>116</v>
      </c>
      <c r="D513" s="2">
        <v>0</v>
      </c>
      <c r="E513" s="2">
        <v>116</v>
      </c>
    </row>
    <row r="514" spans="2:5" x14ac:dyDescent="0.4">
      <c r="B514" s="24">
        <v>2061</v>
      </c>
      <c r="C514" s="2">
        <v>215</v>
      </c>
      <c r="D514" s="2">
        <v>365</v>
      </c>
      <c r="E514" s="2">
        <v>580</v>
      </c>
    </row>
    <row r="515" spans="2:5" x14ac:dyDescent="0.4">
      <c r="B515" s="24">
        <v>2065</v>
      </c>
      <c r="C515" s="2">
        <v>215</v>
      </c>
      <c r="D515" s="2">
        <v>365</v>
      </c>
      <c r="E515" s="2">
        <v>580</v>
      </c>
    </row>
    <row r="516" spans="2:5" x14ac:dyDescent="0.4">
      <c r="B516" s="24">
        <v>2071</v>
      </c>
      <c r="C516" s="2">
        <v>215</v>
      </c>
      <c r="D516" s="2">
        <v>365</v>
      </c>
      <c r="E516" s="2">
        <v>580</v>
      </c>
    </row>
    <row r="517" spans="2:5" x14ac:dyDescent="0.4">
      <c r="B517" s="24">
        <v>2075</v>
      </c>
      <c r="C517" s="2">
        <v>215</v>
      </c>
      <c r="D517" s="2">
        <v>365</v>
      </c>
      <c r="E517" s="2">
        <v>580</v>
      </c>
    </row>
    <row r="518" spans="2:5" x14ac:dyDescent="0.4">
      <c r="B518" s="24">
        <v>2090</v>
      </c>
      <c r="C518" s="2">
        <v>157</v>
      </c>
      <c r="D518" s="2">
        <v>1</v>
      </c>
      <c r="E518" s="2">
        <v>158</v>
      </c>
    </row>
    <row r="519" spans="2:5" x14ac:dyDescent="0.4">
      <c r="B519" s="24">
        <v>2092</v>
      </c>
      <c r="C519" s="2">
        <v>268</v>
      </c>
      <c r="D519" s="2">
        <v>1</v>
      </c>
      <c r="E519" s="2">
        <v>269</v>
      </c>
    </row>
    <row r="520" spans="2:5" x14ac:dyDescent="0.4">
      <c r="B520" s="24">
        <v>2095</v>
      </c>
      <c r="C520" s="2">
        <v>0</v>
      </c>
      <c r="D520" s="2">
        <v>1</v>
      </c>
      <c r="E520" s="2">
        <v>1</v>
      </c>
    </row>
    <row r="521" spans="2:5" x14ac:dyDescent="0.4">
      <c r="B521" s="24">
        <v>2096</v>
      </c>
      <c r="C521" s="2">
        <v>375</v>
      </c>
      <c r="D521" s="2">
        <v>1</v>
      </c>
      <c r="E521" s="2">
        <v>376</v>
      </c>
    </row>
    <row r="522" spans="2:5" x14ac:dyDescent="0.4">
      <c r="B522" s="24">
        <v>2100</v>
      </c>
      <c r="C522" s="2">
        <v>0</v>
      </c>
      <c r="D522" s="2">
        <v>1</v>
      </c>
      <c r="E522" s="2">
        <v>1</v>
      </c>
    </row>
    <row r="523" spans="2:5" x14ac:dyDescent="0.4">
      <c r="B523" s="24">
        <v>2105</v>
      </c>
      <c r="C523" s="2">
        <v>215</v>
      </c>
      <c r="D523" s="2">
        <v>365</v>
      </c>
      <c r="E523" s="2">
        <v>580</v>
      </c>
    </row>
    <row r="524" spans="2:5" x14ac:dyDescent="0.4">
      <c r="B524" s="24">
        <v>2107</v>
      </c>
      <c r="C524" s="2">
        <v>215</v>
      </c>
      <c r="D524" s="2">
        <v>365</v>
      </c>
      <c r="E524" s="2">
        <v>580</v>
      </c>
    </row>
    <row r="525" spans="2:5" x14ac:dyDescent="0.4">
      <c r="B525" s="24">
        <v>2114</v>
      </c>
      <c r="C525" s="2">
        <v>0</v>
      </c>
      <c r="D525" s="2">
        <v>92</v>
      </c>
      <c r="E525" s="2">
        <v>92</v>
      </c>
    </row>
    <row r="526" spans="2:5" x14ac:dyDescent="0.4">
      <c r="B526" s="24">
        <v>2115</v>
      </c>
      <c r="C526" s="2">
        <v>0</v>
      </c>
      <c r="D526" s="2">
        <v>3</v>
      </c>
      <c r="E526" s="2">
        <v>3</v>
      </c>
    </row>
    <row r="527" spans="2:5" x14ac:dyDescent="0.4">
      <c r="B527" s="24">
        <v>2118</v>
      </c>
      <c r="C527" s="2">
        <v>215</v>
      </c>
      <c r="D527" s="2">
        <v>91</v>
      </c>
      <c r="E527" s="2">
        <v>306</v>
      </c>
    </row>
    <row r="528" spans="2:5" x14ac:dyDescent="0.4">
      <c r="B528" s="24">
        <v>2119</v>
      </c>
      <c r="C528" s="2">
        <v>0</v>
      </c>
      <c r="D528" s="2">
        <v>2</v>
      </c>
      <c r="E528" s="2">
        <v>2</v>
      </c>
    </row>
    <row r="529" spans="2:5" x14ac:dyDescent="0.4">
      <c r="B529" s="24">
        <v>2120</v>
      </c>
      <c r="C529" s="2">
        <v>215</v>
      </c>
      <c r="D529" s="2">
        <v>91</v>
      </c>
      <c r="E529" s="2">
        <v>306</v>
      </c>
    </row>
    <row r="530" spans="2:5" x14ac:dyDescent="0.4">
      <c r="B530" s="24">
        <v>2122</v>
      </c>
      <c r="C530" s="2">
        <v>215</v>
      </c>
      <c r="D530" s="2">
        <v>365</v>
      </c>
      <c r="E530" s="2">
        <v>580</v>
      </c>
    </row>
    <row r="531" spans="2:5" x14ac:dyDescent="0.4">
      <c r="B531" s="24">
        <v>2123</v>
      </c>
      <c r="C531" s="2">
        <v>0</v>
      </c>
      <c r="D531" s="2">
        <v>2</v>
      </c>
      <c r="E531" s="2">
        <v>2</v>
      </c>
    </row>
    <row r="532" spans="2:5" x14ac:dyDescent="0.4">
      <c r="B532" s="24">
        <v>2124</v>
      </c>
      <c r="C532" s="2">
        <v>0</v>
      </c>
      <c r="D532" s="2">
        <v>1</v>
      </c>
      <c r="E532" s="2">
        <v>1</v>
      </c>
    </row>
    <row r="533" spans="2:5" x14ac:dyDescent="0.4">
      <c r="B533" s="24">
        <v>2125</v>
      </c>
      <c r="C533" s="2">
        <v>47</v>
      </c>
      <c r="D533" s="2">
        <v>0</v>
      </c>
      <c r="E533" s="2">
        <v>47</v>
      </c>
    </row>
    <row r="534" spans="2:5" x14ac:dyDescent="0.4">
      <c r="B534" s="24">
        <v>2126</v>
      </c>
      <c r="C534" s="2">
        <v>104</v>
      </c>
      <c r="D534" s="2">
        <v>2</v>
      </c>
      <c r="E534" s="2">
        <v>106</v>
      </c>
    </row>
    <row r="535" spans="2:5" x14ac:dyDescent="0.4">
      <c r="B535" s="24">
        <v>2127</v>
      </c>
      <c r="C535" s="2">
        <v>186</v>
      </c>
      <c r="D535" s="2">
        <v>0</v>
      </c>
      <c r="E535" s="2">
        <v>186</v>
      </c>
    </row>
    <row r="536" spans="2:5" x14ac:dyDescent="0.4">
      <c r="B536" s="24">
        <v>2128</v>
      </c>
      <c r="C536" s="2">
        <v>233</v>
      </c>
      <c r="D536" s="2">
        <v>7</v>
      </c>
      <c r="E536" s="2">
        <v>240</v>
      </c>
    </row>
    <row r="537" spans="2:5" x14ac:dyDescent="0.4">
      <c r="B537" s="24">
        <v>2129</v>
      </c>
      <c r="C537" s="2">
        <v>0</v>
      </c>
      <c r="D537" s="2">
        <v>1</v>
      </c>
      <c r="E537" s="2">
        <v>1</v>
      </c>
    </row>
    <row r="538" spans="2:5" x14ac:dyDescent="0.4">
      <c r="B538" s="24">
        <v>2130</v>
      </c>
      <c r="C538" s="2">
        <v>0</v>
      </c>
      <c r="D538" s="2">
        <v>6</v>
      </c>
      <c r="E538" s="2">
        <v>6</v>
      </c>
    </row>
    <row r="539" spans="2:5" x14ac:dyDescent="0.4">
      <c r="B539" s="24">
        <v>2131</v>
      </c>
      <c r="C539" s="2">
        <v>151</v>
      </c>
      <c r="D539" s="2">
        <v>16</v>
      </c>
      <c r="E539" s="2">
        <v>167</v>
      </c>
    </row>
    <row r="540" spans="2:5" x14ac:dyDescent="0.4">
      <c r="B540" s="24">
        <v>2132</v>
      </c>
      <c r="C540" s="2">
        <v>186</v>
      </c>
      <c r="D540" s="2">
        <v>5</v>
      </c>
      <c r="E540" s="2">
        <v>191</v>
      </c>
    </row>
    <row r="541" spans="2:5" x14ac:dyDescent="0.4">
      <c r="B541" s="24">
        <v>2133</v>
      </c>
      <c r="C541" s="2">
        <v>0</v>
      </c>
      <c r="D541" s="2">
        <v>4</v>
      </c>
      <c r="E541" s="2">
        <v>4</v>
      </c>
    </row>
    <row r="542" spans="2:5" x14ac:dyDescent="0.4">
      <c r="B542" s="24">
        <v>2134</v>
      </c>
      <c r="C542" s="2">
        <v>0</v>
      </c>
      <c r="D542" s="2">
        <v>5</v>
      </c>
      <c r="E542" s="2">
        <v>5</v>
      </c>
    </row>
    <row r="543" spans="2:5" x14ac:dyDescent="0.4">
      <c r="B543" s="24">
        <v>2135</v>
      </c>
      <c r="C543" s="2">
        <v>215</v>
      </c>
      <c r="D543" s="2">
        <v>365</v>
      </c>
      <c r="E543" s="2">
        <v>580</v>
      </c>
    </row>
    <row r="544" spans="2:5" x14ac:dyDescent="0.4">
      <c r="B544" s="24">
        <v>2136</v>
      </c>
      <c r="C544" s="2">
        <v>0</v>
      </c>
      <c r="D544" s="2">
        <v>16</v>
      </c>
      <c r="E544" s="2">
        <v>16</v>
      </c>
    </row>
    <row r="545" spans="2:5" x14ac:dyDescent="0.4">
      <c r="B545" s="24">
        <v>2137</v>
      </c>
      <c r="C545" s="2">
        <v>186</v>
      </c>
      <c r="D545" s="2">
        <v>0</v>
      </c>
      <c r="E545" s="2">
        <v>186</v>
      </c>
    </row>
    <row r="546" spans="2:5" x14ac:dyDescent="0.4">
      <c r="B546" s="24">
        <v>2138</v>
      </c>
      <c r="C546" s="2">
        <v>0</v>
      </c>
      <c r="D546" s="2">
        <v>1</v>
      </c>
      <c r="E546" s="2">
        <v>1</v>
      </c>
    </row>
    <row r="547" spans="2:5" x14ac:dyDescent="0.4">
      <c r="B547" s="24">
        <v>2139</v>
      </c>
      <c r="C547" s="2">
        <v>0</v>
      </c>
      <c r="D547" s="2">
        <v>5</v>
      </c>
      <c r="E547" s="2">
        <v>5</v>
      </c>
    </row>
    <row r="548" spans="2:5" x14ac:dyDescent="0.4">
      <c r="B548" s="24">
        <v>2146</v>
      </c>
      <c r="C548" s="2">
        <v>215</v>
      </c>
      <c r="D548" s="2">
        <v>365</v>
      </c>
      <c r="E548" s="2">
        <v>580</v>
      </c>
    </row>
    <row r="549" spans="2:5" x14ac:dyDescent="0.4">
      <c r="B549" s="24">
        <v>2148</v>
      </c>
      <c r="C549" s="2">
        <v>215</v>
      </c>
      <c r="D549" s="2">
        <v>365</v>
      </c>
      <c r="E549" s="2">
        <v>580</v>
      </c>
    </row>
    <row r="550" spans="2:5" x14ac:dyDescent="0.4">
      <c r="B550" s="24">
        <v>2151</v>
      </c>
      <c r="C550" s="2">
        <v>215</v>
      </c>
      <c r="D550" s="2">
        <v>365</v>
      </c>
      <c r="E550" s="2">
        <v>580</v>
      </c>
    </row>
    <row r="551" spans="2:5" x14ac:dyDescent="0.4">
      <c r="B551" s="24">
        <v>2153</v>
      </c>
      <c r="C551" s="2">
        <v>215</v>
      </c>
      <c r="D551" s="2">
        <v>365</v>
      </c>
      <c r="E551" s="2">
        <v>580</v>
      </c>
    </row>
    <row r="552" spans="2:5" x14ac:dyDescent="0.4">
      <c r="B552" s="24">
        <v>2154</v>
      </c>
      <c r="C552" s="2">
        <v>215</v>
      </c>
      <c r="D552" s="2">
        <v>365</v>
      </c>
      <c r="E552" s="2">
        <v>580</v>
      </c>
    </row>
    <row r="553" spans="2:5" x14ac:dyDescent="0.4">
      <c r="B553" s="24">
        <v>2158</v>
      </c>
      <c r="C553" s="2">
        <v>215</v>
      </c>
      <c r="D553" s="2">
        <v>365</v>
      </c>
      <c r="E553" s="2">
        <v>580</v>
      </c>
    </row>
    <row r="554" spans="2:5" x14ac:dyDescent="0.4">
      <c r="B554" s="24">
        <v>2160</v>
      </c>
      <c r="C554" s="2">
        <v>215</v>
      </c>
      <c r="D554" s="2">
        <v>365</v>
      </c>
      <c r="E554" s="2">
        <v>580</v>
      </c>
    </row>
    <row r="555" spans="2:5" x14ac:dyDescent="0.4">
      <c r="B555" s="24">
        <v>2161</v>
      </c>
      <c r="C555" s="2">
        <v>215</v>
      </c>
      <c r="D555" s="2">
        <v>365</v>
      </c>
      <c r="E555" s="2">
        <v>580</v>
      </c>
    </row>
    <row r="556" spans="2:5" x14ac:dyDescent="0.4">
      <c r="B556" s="24">
        <v>2168</v>
      </c>
      <c r="C556" s="2">
        <v>215</v>
      </c>
      <c r="D556" s="2">
        <v>365</v>
      </c>
      <c r="E556" s="2">
        <v>580</v>
      </c>
    </row>
    <row r="557" spans="2:5" x14ac:dyDescent="0.4">
      <c r="B557" s="24">
        <v>2172</v>
      </c>
      <c r="C557" s="2">
        <v>215</v>
      </c>
      <c r="D557" s="2">
        <v>365</v>
      </c>
      <c r="E557" s="2">
        <v>580</v>
      </c>
    </row>
    <row r="558" spans="2:5" x14ac:dyDescent="0.4">
      <c r="B558" s="24">
        <v>2184</v>
      </c>
      <c r="C558" s="2">
        <v>215</v>
      </c>
      <c r="D558" s="2">
        <v>365</v>
      </c>
      <c r="E558" s="2">
        <v>580</v>
      </c>
    </row>
    <row r="559" spans="2:5" x14ac:dyDescent="0.4">
      <c r="B559" s="24">
        <v>2190</v>
      </c>
      <c r="C559" s="2">
        <v>215</v>
      </c>
      <c r="D559" s="2">
        <v>365</v>
      </c>
      <c r="E559" s="2">
        <v>580</v>
      </c>
    </row>
    <row r="560" spans="2:5" x14ac:dyDescent="0.4">
      <c r="B560" s="24">
        <v>2191</v>
      </c>
      <c r="C560" s="2">
        <v>66</v>
      </c>
      <c r="D560" s="2">
        <v>0</v>
      </c>
      <c r="E560" s="2">
        <v>66</v>
      </c>
    </row>
    <row r="561" spans="2:5" x14ac:dyDescent="0.4">
      <c r="B561" s="24">
        <v>2200</v>
      </c>
      <c r="C561" s="2">
        <v>116</v>
      </c>
      <c r="D561" s="2">
        <v>0</v>
      </c>
      <c r="E561" s="2">
        <v>116</v>
      </c>
    </row>
    <row r="562" spans="2:5" x14ac:dyDescent="0.4">
      <c r="B562" s="24">
        <v>2235</v>
      </c>
      <c r="C562" s="2">
        <v>215</v>
      </c>
      <c r="D562" s="2">
        <v>365</v>
      </c>
      <c r="E562" s="2">
        <v>580</v>
      </c>
    </row>
    <row r="563" spans="2:5" x14ac:dyDescent="0.4">
      <c r="B563" s="24">
        <v>2237</v>
      </c>
      <c r="C563" s="2">
        <v>215</v>
      </c>
      <c r="D563" s="2">
        <v>365</v>
      </c>
      <c r="E563" s="2">
        <v>580</v>
      </c>
    </row>
    <row r="564" spans="2:5" x14ac:dyDescent="0.4">
      <c r="B564" s="24">
        <v>2239</v>
      </c>
      <c r="C564" s="2">
        <v>215</v>
      </c>
      <c r="D564" s="2">
        <v>365</v>
      </c>
      <c r="E564" s="2">
        <v>580</v>
      </c>
    </row>
    <row r="565" spans="2:5" x14ac:dyDescent="0.4">
      <c r="B565" s="24">
        <v>2245</v>
      </c>
      <c r="C565" s="2">
        <v>215</v>
      </c>
      <c r="D565" s="2">
        <v>365</v>
      </c>
      <c r="E565" s="2">
        <v>580</v>
      </c>
    </row>
    <row r="566" spans="2:5" x14ac:dyDescent="0.4">
      <c r="B566" s="24">
        <v>2247</v>
      </c>
      <c r="C566" s="2">
        <v>215</v>
      </c>
      <c r="D566" s="2">
        <v>365</v>
      </c>
      <c r="E566" s="2">
        <v>580</v>
      </c>
    </row>
    <row r="567" spans="2:5" x14ac:dyDescent="0.4">
      <c r="B567" s="24">
        <v>2250</v>
      </c>
      <c r="C567" s="2">
        <v>215</v>
      </c>
      <c r="D567" s="2">
        <v>365</v>
      </c>
      <c r="E567" s="2">
        <v>580</v>
      </c>
    </row>
    <row r="568" spans="2:5" x14ac:dyDescent="0.4">
      <c r="B568" s="24">
        <v>2255</v>
      </c>
      <c r="C568" s="2">
        <v>215</v>
      </c>
      <c r="D568" s="2">
        <v>365</v>
      </c>
      <c r="E568" s="2">
        <v>580</v>
      </c>
    </row>
    <row r="569" spans="2:5" x14ac:dyDescent="0.4">
      <c r="B569" s="24">
        <v>2256</v>
      </c>
      <c r="C569" s="2">
        <v>215</v>
      </c>
      <c r="D569" s="2">
        <v>365</v>
      </c>
      <c r="E569" s="2">
        <v>580</v>
      </c>
    </row>
    <row r="570" spans="2:5" x14ac:dyDescent="0.4">
      <c r="B570" s="24">
        <v>2270</v>
      </c>
      <c r="C570" s="2">
        <v>215</v>
      </c>
      <c r="D570" s="2">
        <v>365</v>
      </c>
      <c r="E570" s="2">
        <v>580</v>
      </c>
    </row>
    <row r="571" spans="2:5" x14ac:dyDescent="0.4">
      <c r="B571" s="24">
        <v>2272</v>
      </c>
      <c r="C571" s="2">
        <v>215</v>
      </c>
      <c r="D571" s="2">
        <v>365</v>
      </c>
      <c r="E571" s="2">
        <v>580</v>
      </c>
    </row>
    <row r="572" spans="2:5" x14ac:dyDescent="0.4">
      <c r="B572" s="24">
        <v>2273</v>
      </c>
      <c r="C572" s="2">
        <v>215</v>
      </c>
      <c r="D572" s="2">
        <v>365</v>
      </c>
      <c r="E572" s="2">
        <v>580</v>
      </c>
    </row>
    <row r="573" spans="2:5" x14ac:dyDescent="0.4">
      <c r="B573" s="24">
        <v>2274</v>
      </c>
      <c r="C573" s="2">
        <v>215</v>
      </c>
      <c r="D573" s="2">
        <v>365</v>
      </c>
      <c r="E573" s="2">
        <v>580</v>
      </c>
    </row>
    <row r="574" spans="2:5" x14ac:dyDescent="0.4">
      <c r="B574" s="24">
        <v>2280</v>
      </c>
      <c r="C574" s="2">
        <v>0</v>
      </c>
      <c r="D574" s="2">
        <v>5</v>
      </c>
      <c r="E574" s="2">
        <v>5</v>
      </c>
    </row>
    <row r="575" spans="2:5" x14ac:dyDescent="0.4">
      <c r="B575" s="24">
        <v>2283</v>
      </c>
      <c r="C575" s="2">
        <v>0</v>
      </c>
      <c r="D575" s="2">
        <v>4</v>
      </c>
      <c r="E575" s="2">
        <v>4</v>
      </c>
    </row>
    <row r="576" spans="2:5" x14ac:dyDescent="0.4">
      <c r="B576" s="24">
        <v>2316</v>
      </c>
      <c r="C576" s="2">
        <v>215</v>
      </c>
      <c r="D576" s="2">
        <v>365</v>
      </c>
      <c r="E576" s="2">
        <v>580</v>
      </c>
    </row>
    <row r="577" spans="2:5" x14ac:dyDescent="0.4">
      <c r="B577" s="24">
        <v>2318</v>
      </c>
      <c r="C577" s="2">
        <v>215</v>
      </c>
      <c r="D577" s="2">
        <v>365</v>
      </c>
      <c r="E577" s="2">
        <v>580</v>
      </c>
    </row>
    <row r="578" spans="2:5" x14ac:dyDescent="0.4">
      <c r="B578" s="24">
        <v>2319</v>
      </c>
      <c r="C578" s="2">
        <v>215</v>
      </c>
      <c r="D578" s="2">
        <v>365</v>
      </c>
      <c r="E578" s="2">
        <v>580</v>
      </c>
    </row>
    <row r="579" spans="2:5" x14ac:dyDescent="0.4">
      <c r="B579" s="24">
        <v>2324</v>
      </c>
      <c r="C579" s="2">
        <v>68</v>
      </c>
      <c r="D579" s="2">
        <v>14</v>
      </c>
      <c r="E579" s="2">
        <v>82</v>
      </c>
    </row>
    <row r="580" spans="2:5" x14ac:dyDescent="0.4">
      <c r="B580" s="24">
        <v>2325</v>
      </c>
      <c r="C580" s="2">
        <v>264</v>
      </c>
      <c r="D580" s="2">
        <v>14</v>
      </c>
      <c r="E580" s="2">
        <v>278</v>
      </c>
    </row>
    <row r="581" spans="2:5" x14ac:dyDescent="0.4">
      <c r="B581" s="24">
        <v>2326</v>
      </c>
      <c r="C581" s="2">
        <v>284</v>
      </c>
      <c r="D581" s="2">
        <v>6</v>
      </c>
      <c r="E581" s="2">
        <v>290</v>
      </c>
    </row>
    <row r="582" spans="2:5" x14ac:dyDescent="0.4">
      <c r="B582" s="24">
        <v>2327</v>
      </c>
      <c r="C582" s="2">
        <v>331</v>
      </c>
      <c r="D582" s="2">
        <v>4</v>
      </c>
      <c r="E582" s="2">
        <v>335</v>
      </c>
    </row>
    <row r="583" spans="2:5" x14ac:dyDescent="0.4">
      <c r="B583" s="24">
        <v>2329</v>
      </c>
      <c r="C583" s="2">
        <v>245</v>
      </c>
      <c r="D583" s="2">
        <v>6</v>
      </c>
      <c r="E583" s="2">
        <v>251</v>
      </c>
    </row>
    <row r="584" spans="2:5" x14ac:dyDescent="0.4">
      <c r="B584" s="24">
        <v>2330</v>
      </c>
      <c r="C584" s="2">
        <v>271</v>
      </c>
      <c r="D584" s="2">
        <v>8</v>
      </c>
      <c r="E584" s="2">
        <v>279</v>
      </c>
    </row>
    <row r="585" spans="2:5" x14ac:dyDescent="0.4">
      <c r="B585" s="24">
        <v>2332</v>
      </c>
      <c r="C585" s="2">
        <v>294</v>
      </c>
      <c r="D585" s="2">
        <v>9</v>
      </c>
      <c r="E585" s="2">
        <v>303</v>
      </c>
    </row>
    <row r="586" spans="2:5" x14ac:dyDescent="0.4">
      <c r="B586" s="24">
        <v>2333</v>
      </c>
      <c r="C586" s="2">
        <v>215</v>
      </c>
      <c r="D586" s="2">
        <v>365</v>
      </c>
      <c r="E586" s="2">
        <v>580</v>
      </c>
    </row>
    <row r="587" spans="2:5" x14ac:dyDescent="0.4">
      <c r="B587" s="24">
        <v>2336</v>
      </c>
      <c r="C587" s="2">
        <v>68</v>
      </c>
      <c r="D587" s="2">
        <v>7</v>
      </c>
      <c r="E587" s="2">
        <v>75</v>
      </c>
    </row>
    <row r="588" spans="2:5" x14ac:dyDescent="0.4">
      <c r="B588" s="24">
        <v>2337</v>
      </c>
      <c r="C588" s="2">
        <v>115</v>
      </c>
      <c r="D588" s="2">
        <v>4</v>
      </c>
      <c r="E588" s="2">
        <v>119</v>
      </c>
    </row>
    <row r="589" spans="2:5" x14ac:dyDescent="0.4">
      <c r="B589" s="24">
        <v>2338</v>
      </c>
      <c r="C589" s="2">
        <v>244</v>
      </c>
      <c r="D589" s="2">
        <v>9</v>
      </c>
      <c r="E589" s="2">
        <v>253</v>
      </c>
    </row>
    <row r="590" spans="2:5" x14ac:dyDescent="0.4">
      <c r="B590" s="24">
        <v>2340</v>
      </c>
      <c r="C590" s="2">
        <v>469</v>
      </c>
      <c r="D590" s="2">
        <v>1</v>
      </c>
      <c r="E590" s="2">
        <v>470</v>
      </c>
    </row>
    <row r="591" spans="2:5" x14ac:dyDescent="0.4">
      <c r="B591" s="24">
        <v>2341</v>
      </c>
      <c r="C591" s="2">
        <v>215</v>
      </c>
      <c r="D591" s="2">
        <v>365</v>
      </c>
      <c r="E591" s="2">
        <v>580</v>
      </c>
    </row>
    <row r="592" spans="2:5" x14ac:dyDescent="0.4">
      <c r="B592" s="24">
        <v>2342</v>
      </c>
      <c r="C592" s="2">
        <v>46</v>
      </c>
      <c r="D592" s="2">
        <v>0</v>
      </c>
      <c r="E592" s="2">
        <v>46</v>
      </c>
    </row>
    <row r="593" spans="2:5" x14ac:dyDescent="0.4">
      <c r="B593" s="24">
        <v>2347</v>
      </c>
      <c r="C593" s="2">
        <v>215</v>
      </c>
      <c r="D593" s="2">
        <v>173</v>
      </c>
      <c r="E593" s="2">
        <v>388</v>
      </c>
    </row>
    <row r="594" spans="2:5" x14ac:dyDescent="0.4">
      <c r="B594" s="24">
        <v>2355</v>
      </c>
      <c r="C594" s="2">
        <v>0</v>
      </c>
      <c r="D594" s="2">
        <v>191</v>
      </c>
      <c r="E594" s="2">
        <v>191</v>
      </c>
    </row>
    <row r="595" spans="2:5" x14ac:dyDescent="0.4">
      <c r="B595" s="24">
        <v>2356</v>
      </c>
      <c r="C595" s="2">
        <v>0</v>
      </c>
      <c r="D595" s="2">
        <v>2</v>
      </c>
      <c r="E595" s="2">
        <v>2</v>
      </c>
    </row>
    <row r="596" spans="2:5" x14ac:dyDescent="0.4">
      <c r="B596" s="24">
        <v>2357</v>
      </c>
      <c r="C596" s="2">
        <v>0</v>
      </c>
      <c r="D596" s="2">
        <v>4</v>
      </c>
      <c r="E596" s="2">
        <v>4</v>
      </c>
    </row>
    <row r="597" spans="2:5" x14ac:dyDescent="0.4">
      <c r="B597" s="24">
        <v>2358</v>
      </c>
      <c r="C597" s="2">
        <v>0</v>
      </c>
      <c r="D597" s="2">
        <v>2</v>
      </c>
      <c r="E597" s="2">
        <v>2</v>
      </c>
    </row>
    <row r="598" spans="2:5" x14ac:dyDescent="0.4">
      <c r="B598" s="24">
        <v>2384</v>
      </c>
      <c r="C598" s="2">
        <v>215</v>
      </c>
      <c r="D598" s="2">
        <v>365</v>
      </c>
      <c r="E598" s="2">
        <v>580</v>
      </c>
    </row>
    <row r="599" spans="2:5" x14ac:dyDescent="0.4">
      <c r="B599" s="24">
        <v>2385</v>
      </c>
      <c r="C599" s="2">
        <v>0</v>
      </c>
      <c r="D599" s="2">
        <v>2</v>
      </c>
      <c r="E599" s="2">
        <v>2</v>
      </c>
    </row>
    <row r="600" spans="2:5" x14ac:dyDescent="0.4">
      <c r="B600" s="24">
        <v>2393</v>
      </c>
      <c r="C600" s="2">
        <v>47</v>
      </c>
      <c r="D600" s="2">
        <v>13</v>
      </c>
      <c r="E600" s="2">
        <v>60</v>
      </c>
    </row>
    <row r="601" spans="2:5" x14ac:dyDescent="0.4">
      <c r="B601" s="24">
        <v>2394</v>
      </c>
      <c r="C601" s="2">
        <v>48</v>
      </c>
      <c r="D601" s="2">
        <v>5</v>
      </c>
      <c r="E601" s="2">
        <v>53</v>
      </c>
    </row>
    <row r="602" spans="2:5" x14ac:dyDescent="0.4">
      <c r="B602" s="24">
        <v>2395</v>
      </c>
      <c r="C602" s="2">
        <v>114</v>
      </c>
      <c r="D602" s="2">
        <v>0</v>
      </c>
      <c r="E602" s="2">
        <v>114</v>
      </c>
    </row>
    <row r="603" spans="2:5" x14ac:dyDescent="0.4">
      <c r="B603" s="24">
        <v>2399</v>
      </c>
      <c r="C603" s="2">
        <v>117</v>
      </c>
      <c r="D603" s="2">
        <v>0</v>
      </c>
      <c r="E603" s="2">
        <v>117</v>
      </c>
    </row>
    <row r="604" spans="2:5" x14ac:dyDescent="0.4">
      <c r="B604" s="24">
        <v>2401</v>
      </c>
      <c r="C604" s="2">
        <v>0</v>
      </c>
      <c r="D604" s="2">
        <v>3</v>
      </c>
      <c r="E604" s="2">
        <v>3</v>
      </c>
    </row>
    <row r="605" spans="2:5" x14ac:dyDescent="0.4">
      <c r="B605" s="24">
        <v>2402</v>
      </c>
      <c r="C605" s="2">
        <v>117</v>
      </c>
      <c r="D605" s="2">
        <v>3</v>
      </c>
      <c r="E605" s="2">
        <v>120</v>
      </c>
    </row>
    <row r="606" spans="2:5" x14ac:dyDescent="0.4">
      <c r="B606" s="24">
        <v>2409</v>
      </c>
      <c r="C606" s="2">
        <v>215</v>
      </c>
      <c r="D606" s="2">
        <v>365</v>
      </c>
      <c r="E606" s="2">
        <v>580</v>
      </c>
    </row>
    <row r="607" spans="2:5" x14ac:dyDescent="0.4">
      <c r="B607" s="24">
        <v>2410</v>
      </c>
      <c r="C607" s="2">
        <v>215</v>
      </c>
      <c r="D607" s="2">
        <v>365</v>
      </c>
      <c r="E607" s="2">
        <v>580</v>
      </c>
    </row>
    <row r="608" spans="2:5" x14ac:dyDescent="0.4">
      <c r="B608" s="24">
        <v>2418</v>
      </c>
      <c r="C608" s="2">
        <v>215</v>
      </c>
      <c r="D608" s="2">
        <v>365</v>
      </c>
      <c r="E608" s="2">
        <v>580</v>
      </c>
    </row>
    <row r="609" spans="2:5" x14ac:dyDescent="0.4">
      <c r="B609" s="24">
        <v>2421</v>
      </c>
      <c r="C609" s="2">
        <v>215</v>
      </c>
      <c r="D609" s="2">
        <v>365</v>
      </c>
      <c r="E609" s="2">
        <v>580</v>
      </c>
    </row>
    <row r="610" spans="2:5" x14ac:dyDescent="0.4">
      <c r="B610" s="24">
        <v>2425</v>
      </c>
      <c r="C610" s="2">
        <v>215</v>
      </c>
      <c r="D610" s="2">
        <v>365</v>
      </c>
      <c r="E610" s="2">
        <v>580</v>
      </c>
    </row>
    <row r="611" spans="2:5" x14ac:dyDescent="0.4">
      <c r="B611" s="24">
        <v>2430</v>
      </c>
      <c r="C611" s="2">
        <v>116</v>
      </c>
      <c r="D611" s="2">
        <v>3</v>
      </c>
      <c r="E611" s="2">
        <v>119</v>
      </c>
    </row>
    <row r="612" spans="2:5" x14ac:dyDescent="0.4">
      <c r="B612" s="24">
        <v>2432</v>
      </c>
      <c r="C612" s="2">
        <v>215</v>
      </c>
      <c r="D612" s="2">
        <v>365</v>
      </c>
      <c r="E612" s="2">
        <v>580</v>
      </c>
    </row>
    <row r="613" spans="2:5" x14ac:dyDescent="0.4">
      <c r="B613" s="24">
        <v>2437</v>
      </c>
      <c r="C613" s="2">
        <v>215</v>
      </c>
      <c r="D613" s="2">
        <v>365</v>
      </c>
      <c r="E613" s="2">
        <v>580</v>
      </c>
    </row>
    <row r="614" spans="2:5" x14ac:dyDescent="0.4">
      <c r="B614" s="24">
        <v>2444</v>
      </c>
      <c r="C614" s="2">
        <v>215</v>
      </c>
      <c r="D614" s="2">
        <v>365</v>
      </c>
      <c r="E614" s="2">
        <v>580</v>
      </c>
    </row>
    <row r="615" spans="2:5" x14ac:dyDescent="0.4">
      <c r="B615" s="24">
        <v>2447</v>
      </c>
      <c r="C615" s="2">
        <v>215</v>
      </c>
      <c r="D615" s="2">
        <v>365</v>
      </c>
      <c r="E615" s="2">
        <v>580</v>
      </c>
    </row>
    <row r="616" spans="2:5" x14ac:dyDescent="0.4">
      <c r="B616" s="24">
        <v>2450</v>
      </c>
      <c r="C616" s="2">
        <v>215</v>
      </c>
      <c r="D616" s="2">
        <v>365</v>
      </c>
      <c r="E616" s="2">
        <v>580</v>
      </c>
    </row>
    <row r="617" spans="2:5" x14ac:dyDescent="0.4">
      <c r="B617" s="24">
        <v>2456</v>
      </c>
      <c r="C617" s="2">
        <v>215</v>
      </c>
      <c r="D617" s="2">
        <v>365</v>
      </c>
      <c r="E617" s="2">
        <v>580</v>
      </c>
    </row>
    <row r="618" spans="2:5" x14ac:dyDescent="0.4">
      <c r="B618" s="24">
        <v>2460</v>
      </c>
      <c r="C618" s="2">
        <v>215</v>
      </c>
      <c r="D618" s="2">
        <v>365</v>
      </c>
      <c r="E618" s="2">
        <v>580</v>
      </c>
    </row>
    <row r="619" spans="2:5" x14ac:dyDescent="0.4">
      <c r="B619" s="24">
        <v>2478</v>
      </c>
      <c r="C619" s="2">
        <v>215</v>
      </c>
      <c r="D619" s="2">
        <v>365</v>
      </c>
      <c r="E619" s="2">
        <v>580</v>
      </c>
    </row>
    <row r="620" spans="2:5" x14ac:dyDescent="0.4">
      <c r="B620" s="24">
        <v>2482</v>
      </c>
      <c r="C620" s="2">
        <v>215</v>
      </c>
      <c r="D620" s="2">
        <v>365</v>
      </c>
      <c r="E620" s="2">
        <v>580</v>
      </c>
    </row>
    <row r="621" spans="2:5" x14ac:dyDescent="0.4">
      <c r="B621" s="24">
        <v>2486</v>
      </c>
      <c r="C621" s="2">
        <v>215</v>
      </c>
      <c r="D621" s="2">
        <v>365</v>
      </c>
      <c r="E621" s="2">
        <v>580</v>
      </c>
    </row>
    <row r="622" spans="2:5" x14ac:dyDescent="0.4">
      <c r="B622" s="24">
        <v>2496</v>
      </c>
      <c r="C622" s="2">
        <v>215</v>
      </c>
      <c r="D622" s="2">
        <v>365</v>
      </c>
      <c r="E622" s="2">
        <v>580</v>
      </c>
    </row>
    <row r="623" spans="2:5" x14ac:dyDescent="0.4">
      <c r="B623" s="24">
        <v>2501</v>
      </c>
      <c r="C623" s="2">
        <v>215</v>
      </c>
      <c r="D623" s="2">
        <v>365</v>
      </c>
      <c r="E623" s="2">
        <v>580</v>
      </c>
    </row>
    <row r="624" spans="2:5" x14ac:dyDescent="0.4">
      <c r="B624" s="24">
        <v>2505</v>
      </c>
      <c r="C624" s="2">
        <v>215</v>
      </c>
      <c r="D624" s="2">
        <v>365</v>
      </c>
      <c r="E624" s="2">
        <v>580</v>
      </c>
    </row>
    <row r="625" spans="2:5" x14ac:dyDescent="0.4">
      <c r="B625" s="24">
        <v>2509</v>
      </c>
      <c r="C625" s="2">
        <v>215</v>
      </c>
      <c r="D625" s="2">
        <v>365</v>
      </c>
      <c r="E625" s="2">
        <v>580</v>
      </c>
    </row>
    <row r="626" spans="2:5" x14ac:dyDescent="0.4">
      <c r="B626" s="24">
        <v>2512</v>
      </c>
      <c r="C626" s="2">
        <v>215</v>
      </c>
      <c r="D626" s="2">
        <v>365</v>
      </c>
      <c r="E626" s="2">
        <v>580</v>
      </c>
    </row>
    <row r="627" spans="2:5" x14ac:dyDescent="0.4">
      <c r="B627" s="24">
        <v>2515</v>
      </c>
      <c r="C627" s="2">
        <v>215</v>
      </c>
      <c r="D627" s="2">
        <v>365</v>
      </c>
      <c r="E627" s="2">
        <v>580</v>
      </c>
    </row>
    <row r="628" spans="2:5" x14ac:dyDescent="0.4">
      <c r="B628" s="24">
        <v>2518</v>
      </c>
      <c r="C628" s="2">
        <v>215</v>
      </c>
      <c r="D628" s="2">
        <v>365</v>
      </c>
      <c r="E628" s="2">
        <v>580</v>
      </c>
    </row>
    <row r="629" spans="2:5" x14ac:dyDescent="0.4">
      <c r="B629" s="24">
        <v>2528</v>
      </c>
      <c r="C629" s="2">
        <v>63</v>
      </c>
      <c r="D629" s="2">
        <v>0</v>
      </c>
      <c r="E629" s="2">
        <v>63</v>
      </c>
    </row>
    <row r="630" spans="2:5" x14ac:dyDescent="0.4">
      <c r="B630" s="24">
        <v>2536</v>
      </c>
      <c r="C630" s="2">
        <v>215</v>
      </c>
      <c r="D630" s="2">
        <v>365</v>
      </c>
      <c r="E630" s="2">
        <v>580</v>
      </c>
    </row>
    <row r="631" spans="2:5" x14ac:dyDescent="0.4">
      <c r="B631" s="24">
        <v>2537</v>
      </c>
      <c r="C631" s="2">
        <v>215</v>
      </c>
      <c r="D631" s="2">
        <v>365</v>
      </c>
      <c r="E631" s="2">
        <v>580</v>
      </c>
    </row>
    <row r="632" spans="2:5" x14ac:dyDescent="0.4">
      <c r="B632" s="24">
        <v>2538</v>
      </c>
      <c r="C632" s="2">
        <v>215</v>
      </c>
      <c r="D632" s="2">
        <v>365</v>
      </c>
      <c r="E632" s="2">
        <v>580</v>
      </c>
    </row>
    <row r="633" spans="2:5" x14ac:dyDescent="0.4">
      <c r="B633" s="24">
        <v>2540</v>
      </c>
      <c r="C633" s="2">
        <v>65</v>
      </c>
      <c r="D633" s="2">
        <v>0</v>
      </c>
      <c r="E633" s="2">
        <v>65</v>
      </c>
    </row>
    <row r="634" spans="2:5" x14ac:dyDescent="0.4">
      <c r="B634" s="24">
        <v>2546</v>
      </c>
      <c r="C634" s="2">
        <v>68</v>
      </c>
      <c r="D634" s="2">
        <v>0</v>
      </c>
      <c r="E634" s="2">
        <v>68</v>
      </c>
    </row>
    <row r="635" spans="2:5" x14ac:dyDescent="0.4">
      <c r="B635" s="24">
        <v>2547</v>
      </c>
      <c r="C635" s="2">
        <v>215</v>
      </c>
      <c r="D635" s="2">
        <v>365</v>
      </c>
      <c r="E635" s="2">
        <v>580</v>
      </c>
    </row>
    <row r="636" spans="2:5" x14ac:dyDescent="0.4">
      <c r="B636" s="24">
        <v>2548</v>
      </c>
      <c r="C636" s="2">
        <v>0</v>
      </c>
      <c r="D636" s="2">
        <v>54</v>
      </c>
      <c r="E636" s="2">
        <v>54</v>
      </c>
    </row>
    <row r="637" spans="2:5" x14ac:dyDescent="0.4">
      <c r="B637" s="24">
        <v>2549</v>
      </c>
      <c r="C637" s="2">
        <v>0</v>
      </c>
      <c r="D637" s="2">
        <v>224</v>
      </c>
      <c r="E637" s="2">
        <v>224</v>
      </c>
    </row>
    <row r="638" spans="2:5" x14ac:dyDescent="0.4">
      <c r="B638" s="24">
        <v>2550</v>
      </c>
      <c r="C638" s="2">
        <v>215</v>
      </c>
      <c r="D638" s="2">
        <v>365</v>
      </c>
      <c r="E638" s="2">
        <v>580</v>
      </c>
    </row>
    <row r="639" spans="2:5" x14ac:dyDescent="0.4">
      <c r="B639" s="24">
        <v>2552</v>
      </c>
      <c r="C639" s="2">
        <v>0</v>
      </c>
      <c r="D639" s="2">
        <v>158</v>
      </c>
      <c r="E639" s="2">
        <v>158</v>
      </c>
    </row>
    <row r="640" spans="2:5" x14ac:dyDescent="0.4">
      <c r="B640" s="24">
        <v>2555</v>
      </c>
      <c r="C640" s="2">
        <v>0</v>
      </c>
      <c r="D640" s="2">
        <v>4</v>
      </c>
      <c r="E640" s="2">
        <v>4</v>
      </c>
    </row>
    <row r="641" spans="2:5" x14ac:dyDescent="0.4">
      <c r="B641" s="24">
        <v>2556</v>
      </c>
      <c r="C641" s="2">
        <v>0</v>
      </c>
      <c r="D641" s="2">
        <v>5</v>
      </c>
      <c r="E641" s="2">
        <v>5</v>
      </c>
    </row>
    <row r="642" spans="2:5" x14ac:dyDescent="0.4">
      <c r="B642" s="24">
        <v>2558</v>
      </c>
      <c r="C642" s="2">
        <v>48</v>
      </c>
      <c r="D642" s="2">
        <v>0</v>
      </c>
      <c r="E642" s="2">
        <v>48</v>
      </c>
    </row>
    <row r="643" spans="2:5" x14ac:dyDescent="0.4">
      <c r="B643" s="24">
        <v>2559</v>
      </c>
      <c r="C643" s="2">
        <v>48</v>
      </c>
      <c r="D643" s="2">
        <v>0</v>
      </c>
      <c r="E643" s="2">
        <v>48</v>
      </c>
    </row>
    <row r="644" spans="2:5" x14ac:dyDescent="0.4">
      <c r="B644" s="24">
        <v>2560</v>
      </c>
      <c r="C644" s="2">
        <v>181</v>
      </c>
      <c r="D644" s="2">
        <v>1</v>
      </c>
      <c r="E644" s="2">
        <v>182</v>
      </c>
    </row>
    <row r="645" spans="2:5" x14ac:dyDescent="0.4">
      <c r="B645" s="24">
        <v>2564</v>
      </c>
      <c r="C645" s="2">
        <v>160</v>
      </c>
      <c r="D645" s="2">
        <v>0</v>
      </c>
      <c r="E645" s="2">
        <v>160</v>
      </c>
    </row>
    <row r="646" spans="2:5" x14ac:dyDescent="0.4">
      <c r="B646" s="24">
        <v>2565</v>
      </c>
      <c r="C646" s="2">
        <v>48</v>
      </c>
      <c r="D646" s="2">
        <v>0</v>
      </c>
      <c r="E646" s="2">
        <v>48</v>
      </c>
    </row>
    <row r="647" spans="2:5" x14ac:dyDescent="0.4">
      <c r="B647" s="24">
        <v>2566</v>
      </c>
      <c r="C647" s="2">
        <v>340</v>
      </c>
      <c r="D647" s="2">
        <v>1</v>
      </c>
      <c r="E647" s="2">
        <v>341</v>
      </c>
    </row>
    <row r="648" spans="2:5" x14ac:dyDescent="0.4">
      <c r="B648" s="24">
        <v>2569</v>
      </c>
      <c r="C648" s="2">
        <v>548</v>
      </c>
      <c r="D648" s="2">
        <v>2</v>
      </c>
      <c r="E648" s="2">
        <v>550</v>
      </c>
    </row>
    <row r="649" spans="2:5" x14ac:dyDescent="0.4">
      <c r="B649" s="24">
        <v>2576</v>
      </c>
      <c r="C649" s="2">
        <v>215</v>
      </c>
      <c r="D649" s="2">
        <v>365</v>
      </c>
      <c r="E649" s="2">
        <v>580</v>
      </c>
    </row>
    <row r="650" spans="2:5" x14ac:dyDescent="0.4">
      <c r="B650" s="24">
        <v>2582</v>
      </c>
      <c r="C650" s="2">
        <v>215</v>
      </c>
      <c r="D650" s="2">
        <v>365</v>
      </c>
      <c r="E650" s="2">
        <v>580</v>
      </c>
    </row>
    <row r="651" spans="2:5" x14ac:dyDescent="0.4">
      <c r="B651" s="24">
        <v>2590</v>
      </c>
      <c r="C651" s="2">
        <v>215</v>
      </c>
      <c r="D651" s="2">
        <v>365</v>
      </c>
      <c r="E651" s="2">
        <v>580</v>
      </c>
    </row>
    <row r="652" spans="2:5" x14ac:dyDescent="0.4">
      <c r="B652" s="24">
        <v>2591</v>
      </c>
      <c r="C652" s="2">
        <v>215</v>
      </c>
      <c r="D652" s="2">
        <v>365</v>
      </c>
      <c r="E652" s="2">
        <v>580</v>
      </c>
    </row>
    <row r="653" spans="2:5" x14ac:dyDescent="0.4">
      <c r="B653" s="24">
        <v>2592</v>
      </c>
      <c r="C653" s="2">
        <v>215</v>
      </c>
      <c r="D653" s="2">
        <v>365</v>
      </c>
      <c r="E653" s="2">
        <v>580</v>
      </c>
    </row>
    <row r="654" spans="2:5" x14ac:dyDescent="0.4">
      <c r="B654" s="24">
        <v>2593</v>
      </c>
      <c r="C654" s="2">
        <v>215</v>
      </c>
      <c r="D654" s="2">
        <v>365</v>
      </c>
      <c r="E654" s="2">
        <v>580</v>
      </c>
    </row>
    <row r="655" spans="2:5" x14ac:dyDescent="0.4">
      <c r="B655" s="24">
        <v>2594</v>
      </c>
      <c r="C655" s="2">
        <v>215</v>
      </c>
      <c r="D655" s="2">
        <v>365</v>
      </c>
      <c r="E655" s="2">
        <v>580</v>
      </c>
    </row>
    <row r="656" spans="2:5" x14ac:dyDescent="0.4">
      <c r="B656" s="24">
        <v>2597</v>
      </c>
      <c r="C656" s="2">
        <v>215</v>
      </c>
      <c r="D656" s="2">
        <v>365</v>
      </c>
      <c r="E656" s="2">
        <v>580</v>
      </c>
    </row>
    <row r="657" spans="2:5" x14ac:dyDescent="0.4">
      <c r="B657" s="24">
        <v>2599</v>
      </c>
      <c r="C657" s="2">
        <v>215</v>
      </c>
      <c r="D657" s="2">
        <v>365</v>
      </c>
      <c r="E657" s="2">
        <v>580</v>
      </c>
    </row>
    <row r="658" spans="2:5" x14ac:dyDescent="0.4">
      <c r="B658" s="24">
        <v>2601</v>
      </c>
      <c r="C658" s="2">
        <v>215</v>
      </c>
      <c r="D658" s="2">
        <v>365</v>
      </c>
      <c r="E658" s="2">
        <v>580</v>
      </c>
    </row>
    <row r="659" spans="2:5" x14ac:dyDescent="0.4">
      <c r="B659" s="24">
        <v>2602</v>
      </c>
      <c r="C659" s="2">
        <v>215</v>
      </c>
      <c r="D659" s="2">
        <v>365</v>
      </c>
      <c r="E659" s="2">
        <v>580</v>
      </c>
    </row>
    <row r="660" spans="2:5" x14ac:dyDescent="0.4">
      <c r="B660" s="24">
        <v>2603</v>
      </c>
      <c r="C660" s="2">
        <v>215</v>
      </c>
      <c r="D660" s="2">
        <v>365</v>
      </c>
      <c r="E660" s="2">
        <v>580</v>
      </c>
    </row>
    <row r="661" spans="2:5" x14ac:dyDescent="0.4">
      <c r="B661" s="24">
        <v>2629</v>
      </c>
      <c r="C661" s="2">
        <v>0</v>
      </c>
      <c r="D661" s="2">
        <v>3</v>
      </c>
      <c r="E661" s="2">
        <v>3</v>
      </c>
    </row>
    <row r="662" spans="2:5" x14ac:dyDescent="0.4">
      <c r="B662" s="24">
        <v>2634</v>
      </c>
      <c r="C662" s="2">
        <v>0</v>
      </c>
      <c r="D662" s="2">
        <v>111</v>
      </c>
      <c r="E662" s="2">
        <v>111</v>
      </c>
    </row>
    <row r="663" spans="2:5" x14ac:dyDescent="0.4">
      <c r="B663" s="24">
        <v>2636</v>
      </c>
      <c r="C663" s="2">
        <v>0</v>
      </c>
      <c r="D663" s="2">
        <v>111</v>
      </c>
      <c r="E663" s="2">
        <v>111</v>
      </c>
    </row>
    <row r="664" spans="2:5" x14ac:dyDescent="0.4">
      <c r="B664" s="24">
        <v>2639</v>
      </c>
      <c r="C664" s="2">
        <v>0</v>
      </c>
      <c r="D664" s="2">
        <v>2</v>
      </c>
      <c r="E664" s="2">
        <v>2</v>
      </c>
    </row>
    <row r="665" spans="2:5" x14ac:dyDescent="0.4">
      <c r="B665" s="24">
        <v>2645</v>
      </c>
      <c r="C665" s="2">
        <v>215</v>
      </c>
      <c r="D665" s="2">
        <v>365</v>
      </c>
      <c r="E665" s="2">
        <v>580</v>
      </c>
    </row>
    <row r="666" spans="2:5" x14ac:dyDescent="0.4">
      <c r="B666" s="24">
        <v>2647</v>
      </c>
      <c r="C666" s="2">
        <v>215</v>
      </c>
      <c r="D666" s="2">
        <v>365</v>
      </c>
      <c r="E666" s="2">
        <v>580</v>
      </c>
    </row>
    <row r="667" spans="2:5" x14ac:dyDescent="0.4">
      <c r="B667" s="24">
        <v>2649</v>
      </c>
      <c r="C667" s="2">
        <v>215</v>
      </c>
      <c r="D667" s="2">
        <v>365</v>
      </c>
      <c r="E667" s="2">
        <v>580</v>
      </c>
    </row>
    <row r="668" spans="2:5" x14ac:dyDescent="0.4">
      <c r="B668" s="24">
        <v>2651</v>
      </c>
      <c r="C668" s="2">
        <v>215</v>
      </c>
      <c r="D668" s="2">
        <v>365</v>
      </c>
      <c r="E668" s="2">
        <v>580</v>
      </c>
    </row>
    <row r="669" spans="2:5" x14ac:dyDescent="0.4">
      <c r="B669" s="24">
        <v>2652</v>
      </c>
      <c r="C669" s="2">
        <v>215</v>
      </c>
      <c r="D669" s="2">
        <v>166</v>
      </c>
      <c r="E669" s="2">
        <v>381</v>
      </c>
    </row>
    <row r="670" spans="2:5" x14ac:dyDescent="0.4">
      <c r="B670" s="24">
        <v>2656</v>
      </c>
      <c r="C670" s="2">
        <v>215</v>
      </c>
      <c r="D670" s="2">
        <v>365</v>
      </c>
      <c r="E670" s="2">
        <v>580</v>
      </c>
    </row>
    <row r="671" spans="2:5" x14ac:dyDescent="0.4">
      <c r="B671" s="24">
        <v>2659</v>
      </c>
      <c r="C671" s="2">
        <v>215</v>
      </c>
      <c r="D671" s="2">
        <v>365</v>
      </c>
      <c r="E671" s="2">
        <v>580</v>
      </c>
    </row>
    <row r="672" spans="2:5" x14ac:dyDescent="0.4">
      <c r="B672" s="24">
        <v>2660</v>
      </c>
      <c r="C672" s="2">
        <v>215</v>
      </c>
      <c r="D672" s="2">
        <v>365</v>
      </c>
      <c r="E672" s="2">
        <v>580</v>
      </c>
    </row>
    <row r="673" spans="2:5" x14ac:dyDescent="0.4">
      <c r="B673" s="24">
        <v>2663</v>
      </c>
      <c r="C673" s="2">
        <v>0</v>
      </c>
      <c r="D673" s="2">
        <v>224</v>
      </c>
      <c r="E673" s="2">
        <v>224</v>
      </c>
    </row>
    <row r="674" spans="2:5" x14ac:dyDescent="0.4">
      <c r="B674" s="24">
        <v>2672</v>
      </c>
      <c r="C674" s="2">
        <v>215</v>
      </c>
      <c r="D674" s="2">
        <v>365</v>
      </c>
      <c r="E674" s="2">
        <v>580</v>
      </c>
    </row>
    <row r="675" spans="2:5" x14ac:dyDescent="0.4">
      <c r="B675" s="24">
        <v>2675</v>
      </c>
      <c r="C675" s="2">
        <v>215</v>
      </c>
      <c r="D675" s="2">
        <v>365</v>
      </c>
      <c r="E675" s="2">
        <v>580</v>
      </c>
    </row>
    <row r="676" spans="2:5" x14ac:dyDescent="0.4">
      <c r="B676" s="24">
        <v>2678</v>
      </c>
      <c r="C676" s="2">
        <v>215</v>
      </c>
      <c r="D676" s="2">
        <v>365</v>
      </c>
      <c r="E676" s="2">
        <v>580</v>
      </c>
    </row>
    <row r="677" spans="2:5" x14ac:dyDescent="0.4">
      <c r="B677" s="24">
        <v>2682</v>
      </c>
      <c r="C677" s="2">
        <v>215</v>
      </c>
      <c r="D677" s="2">
        <v>365</v>
      </c>
      <c r="E677" s="2">
        <v>580</v>
      </c>
    </row>
    <row r="678" spans="2:5" x14ac:dyDescent="0.4">
      <c r="B678" s="24">
        <v>2684</v>
      </c>
      <c r="C678" s="2">
        <v>159</v>
      </c>
      <c r="D678" s="2">
        <v>0</v>
      </c>
      <c r="E678" s="2">
        <v>159</v>
      </c>
    </row>
    <row r="679" spans="2:5" x14ac:dyDescent="0.4">
      <c r="B679" s="24">
        <v>2686</v>
      </c>
      <c r="C679" s="2">
        <v>117</v>
      </c>
      <c r="D679" s="2">
        <v>0</v>
      </c>
      <c r="E679" s="2">
        <v>117</v>
      </c>
    </row>
    <row r="680" spans="2:5" x14ac:dyDescent="0.4">
      <c r="B680" s="24">
        <v>2691</v>
      </c>
      <c r="C680" s="2">
        <v>159</v>
      </c>
      <c r="D680" s="2">
        <v>0</v>
      </c>
      <c r="E680" s="2">
        <v>159</v>
      </c>
    </row>
    <row r="681" spans="2:5" x14ac:dyDescent="0.4">
      <c r="B681" s="24">
        <v>2698</v>
      </c>
      <c r="C681" s="2">
        <v>14</v>
      </c>
      <c r="D681" s="2">
        <v>0</v>
      </c>
      <c r="E681" s="2">
        <v>14</v>
      </c>
    </row>
    <row r="682" spans="2:5" x14ac:dyDescent="0.4">
      <c r="B682" s="24">
        <v>2701</v>
      </c>
      <c r="C682" s="2">
        <v>81</v>
      </c>
      <c r="D682" s="2">
        <v>6</v>
      </c>
      <c r="E682" s="2">
        <v>87</v>
      </c>
    </row>
    <row r="683" spans="2:5" x14ac:dyDescent="0.4">
      <c r="B683" s="24">
        <v>2707</v>
      </c>
      <c r="C683" s="2">
        <v>176</v>
      </c>
      <c r="D683" s="2">
        <v>0</v>
      </c>
      <c r="E683" s="2">
        <v>176</v>
      </c>
    </row>
    <row r="684" spans="2:5" x14ac:dyDescent="0.4">
      <c r="B684" s="24">
        <v>2721</v>
      </c>
      <c r="C684" s="2">
        <v>0</v>
      </c>
      <c r="D684" s="2">
        <v>2</v>
      </c>
      <c r="E684" s="2">
        <v>2</v>
      </c>
    </row>
    <row r="685" spans="2:5" x14ac:dyDescent="0.4">
      <c r="B685" s="24">
        <v>2722</v>
      </c>
      <c r="C685" s="2">
        <v>0</v>
      </c>
      <c r="D685" s="2">
        <v>2</v>
      </c>
      <c r="E685" s="2">
        <v>2</v>
      </c>
    </row>
    <row r="686" spans="2:5" x14ac:dyDescent="0.4">
      <c r="B686" s="24">
        <v>2739</v>
      </c>
      <c r="C686" s="2">
        <v>215</v>
      </c>
      <c r="D686" s="2">
        <v>365</v>
      </c>
      <c r="E686" s="2">
        <v>580</v>
      </c>
    </row>
    <row r="687" spans="2:5" x14ac:dyDescent="0.4">
      <c r="B687" s="24">
        <v>2741</v>
      </c>
      <c r="C687" s="2">
        <v>215</v>
      </c>
      <c r="D687" s="2">
        <v>365</v>
      </c>
      <c r="E687" s="2">
        <v>580</v>
      </c>
    </row>
    <row r="688" spans="2:5" x14ac:dyDescent="0.4">
      <c r="B688" s="24">
        <v>2761</v>
      </c>
      <c r="C688" s="2">
        <v>215</v>
      </c>
      <c r="D688" s="2">
        <v>365</v>
      </c>
      <c r="E688" s="2">
        <v>580</v>
      </c>
    </row>
    <row r="689" spans="2:5" x14ac:dyDescent="0.4">
      <c r="B689" s="24">
        <v>2763</v>
      </c>
      <c r="C689" s="2">
        <v>215</v>
      </c>
      <c r="D689" s="2">
        <v>365</v>
      </c>
      <c r="E689" s="2">
        <v>580</v>
      </c>
    </row>
    <row r="690" spans="2:5" x14ac:dyDescent="0.4">
      <c r="B690" s="24">
        <v>2776</v>
      </c>
      <c r="C690" s="2">
        <v>215</v>
      </c>
      <c r="D690" s="2">
        <v>365</v>
      </c>
      <c r="E690" s="2">
        <v>580</v>
      </c>
    </row>
    <row r="691" spans="2:5" x14ac:dyDescent="0.4">
      <c r="B691" s="24">
        <v>2777</v>
      </c>
      <c r="C691" s="2">
        <v>92</v>
      </c>
      <c r="D691" s="2">
        <v>0</v>
      </c>
      <c r="E691" s="2">
        <v>92</v>
      </c>
    </row>
    <row r="692" spans="2:5" x14ac:dyDescent="0.4">
      <c r="B692" s="24">
        <v>2778</v>
      </c>
      <c r="C692" s="2">
        <v>46</v>
      </c>
      <c r="D692" s="2">
        <v>1</v>
      </c>
      <c r="E692" s="2">
        <v>47</v>
      </c>
    </row>
    <row r="693" spans="2:5" x14ac:dyDescent="0.4">
      <c r="B693" s="24">
        <v>2779</v>
      </c>
      <c r="C693" s="2">
        <v>46</v>
      </c>
      <c r="D693" s="2">
        <v>0</v>
      </c>
      <c r="E693" s="2">
        <v>46</v>
      </c>
    </row>
    <row r="694" spans="2:5" x14ac:dyDescent="0.4">
      <c r="B694" s="24">
        <v>2780</v>
      </c>
      <c r="C694" s="2">
        <v>0</v>
      </c>
      <c r="D694" s="2">
        <v>1</v>
      </c>
      <c r="E694" s="2">
        <v>1</v>
      </c>
    </row>
    <row r="695" spans="2:5" x14ac:dyDescent="0.4">
      <c r="B695" s="24">
        <v>2787</v>
      </c>
      <c r="C695" s="2">
        <v>215</v>
      </c>
      <c r="D695" s="2">
        <v>365</v>
      </c>
      <c r="E695" s="2">
        <v>580</v>
      </c>
    </row>
    <row r="696" spans="2:5" x14ac:dyDescent="0.4">
      <c r="B696" s="24">
        <v>2794</v>
      </c>
      <c r="C696" s="2">
        <v>215</v>
      </c>
      <c r="D696" s="2">
        <v>365</v>
      </c>
      <c r="E696" s="2">
        <v>580</v>
      </c>
    </row>
    <row r="697" spans="2:5" x14ac:dyDescent="0.4">
      <c r="B697" s="24">
        <v>2795</v>
      </c>
      <c r="C697" s="2">
        <v>215</v>
      </c>
      <c r="D697" s="2">
        <v>365</v>
      </c>
      <c r="E697" s="2">
        <v>580</v>
      </c>
    </row>
    <row r="698" spans="2:5" x14ac:dyDescent="0.4">
      <c r="B698" s="24">
        <v>2797</v>
      </c>
      <c r="C698" s="2">
        <v>0</v>
      </c>
      <c r="D698" s="2">
        <v>7</v>
      </c>
      <c r="E698" s="2">
        <v>7</v>
      </c>
    </row>
    <row r="699" spans="2:5" x14ac:dyDescent="0.4">
      <c r="B699" s="24">
        <v>2820</v>
      </c>
      <c r="C699" s="2">
        <v>215</v>
      </c>
      <c r="D699" s="2">
        <v>365</v>
      </c>
      <c r="E699" s="2">
        <v>580</v>
      </c>
    </row>
    <row r="700" spans="2:5" x14ac:dyDescent="0.4">
      <c r="B700" s="24">
        <v>2821</v>
      </c>
      <c r="C700" s="2">
        <v>104</v>
      </c>
      <c r="D700" s="2">
        <v>0</v>
      </c>
      <c r="E700" s="2">
        <v>104</v>
      </c>
    </row>
    <row r="701" spans="2:5" x14ac:dyDescent="0.4">
      <c r="B701" s="24">
        <v>2823</v>
      </c>
      <c r="C701" s="2">
        <v>0</v>
      </c>
      <c r="D701" s="2">
        <v>17</v>
      </c>
      <c r="E701" s="2">
        <v>17</v>
      </c>
    </row>
    <row r="702" spans="2:5" x14ac:dyDescent="0.4">
      <c r="B702" s="24">
        <v>2824</v>
      </c>
      <c r="C702" s="2">
        <v>0</v>
      </c>
      <c r="D702" s="2">
        <v>23</v>
      </c>
      <c r="E702" s="2">
        <v>23</v>
      </c>
    </row>
    <row r="703" spans="2:5" x14ac:dyDescent="0.4">
      <c r="B703" s="24">
        <v>2827</v>
      </c>
      <c r="C703" s="2">
        <v>215</v>
      </c>
      <c r="D703" s="2">
        <v>365</v>
      </c>
      <c r="E703" s="2">
        <v>580</v>
      </c>
    </row>
    <row r="704" spans="2:5" x14ac:dyDescent="0.4">
      <c r="B704" s="24">
        <v>2828</v>
      </c>
      <c r="C704" s="2">
        <v>273</v>
      </c>
      <c r="D704" s="2">
        <v>2</v>
      </c>
      <c r="E704" s="2">
        <v>275</v>
      </c>
    </row>
    <row r="705" spans="2:5" x14ac:dyDescent="0.4">
      <c r="B705" s="24">
        <v>2833</v>
      </c>
      <c r="C705" s="2">
        <v>274</v>
      </c>
      <c r="D705" s="2">
        <v>22</v>
      </c>
      <c r="E705" s="2">
        <v>296</v>
      </c>
    </row>
    <row r="706" spans="2:5" x14ac:dyDescent="0.4">
      <c r="B706" s="24">
        <v>2836</v>
      </c>
      <c r="C706" s="2">
        <v>156</v>
      </c>
      <c r="D706" s="2">
        <v>18</v>
      </c>
      <c r="E706" s="2">
        <v>174</v>
      </c>
    </row>
    <row r="707" spans="2:5" x14ac:dyDescent="0.4">
      <c r="B707" s="24">
        <v>2837</v>
      </c>
      <c r="C707" s="2">
        <v>0</v>
      </c>
      <c r="D707" s="2">
        <v>18</v>
      </c>
      <c r="E707" s="2">
        <v>18</v>
      </c>
    </row>
    <row r="708" spans="2:5" x14ac:dyDescent="0.4">
      <c r="B708" s="24">
        <v>2838</v>
      </c>
      <c r="C708" s="2">
        <v>138</v>
      </c>
      <c r="D708" s="2">
        <v>19</v>
      </c>
      <c r="E708" s="2">
        <v>157</v>
      </c>
    </row>
    <row r="709" spans="2:5" x14ac:dyDescent="0.4">
      <c r="B709" s="24">
        <v>2840</v>
      </c>
      <c r="C709" s="2">
        <v>0</v>
      </c>
      <c r="D709" s="2">
        <v>12</v>
      </c>
      <c r="E709" s="2">
        <v>12</v>
      </c>
    </row>
    <row r="710" spans="2:5" x14ac:dyDescent="0.4">
      <c r="B710" s="24">
        <v>2841</v>
      </c>
      <c r="C710" s="2">
        <v>156</v>
      </c>
      <c r="D710" s="2">
        <v>0</v>
      </c>
      <c r="E710" s="2">
        <v>156</v>
      </c>
    </row>
    <row r="711" spans="2:5" x14ac:dyDescent="0.4">
      <c r="B711" s="24">
        <v>2842</v>
      </c>
      <c r="C711" s="2">
        <v>0</v>
      </c>
      <c r="D711" s="2">
        <v>12</v>
      </c>
      <c r="E711" s="2">
        <v>12</v>
      </c>
    </row>
    <row r="712" spans="2:5" x14ac:dyDescent="0.4">
      <c r="B712" s="24">
        <v>2843</v>
      </c>
      <c r="C712" s="2">
        <v>0</v>
      </c>
      <c r="D712" s="2">
        <v>1</v>
      </c>
      <c r="E712" s="2">
        <v>1</v>
      </c>
    </row>
    <row r="713" spans="2:5" x14ac:dyDescent="0.4">
      <c r="B713" s="24">
        <v>2845</v>
      </c>
      <c r="C713" s="2">
        <v>0</v>
      </c>
      <c r="D713" s="2">
        <v>12</v>
      </c>
      <c r="E713" s="2">
        <v>12</v>
      </c>
    </row>
    <row r="714" spans="2:5" x14ac:dyDescent="0.4">
      <c r="B714" s="24">
        <v>2846</v>
      </c>
      <c r="C714" s="2">
        <v>0</v>
      </c>
      <c r="D714" s="2">
        <v>12</v>
      </c>
      <c r="E714" s="2">
        <v>12</v>
      </c>
    </row>
    <row r="715" spans="2:5" x14ac:dyDescent="0.4">
      <c r="B715" s="24">
        <v>2852</v>
      </c>
      <c r="C715" s="2">
        <v>97</v>
      </c>
      <c r="D715" s="2">
        <v>0</v>
      </c>
      <c r="E715" s="2">
        <v>97</v>
      </c>
    </row>
    <row r="716" spans="2:5" x14ac:dyDescent="0.4">
      <c r="B716" s="24">
        <v>2853</v>
      </c>
      <c r="C716" s="2">
        <v>97</v>
      </c>
      <c r="D716" s="2">
        <v>0</v>
      </c>
      <c r="E716" s="2">
        <v>97</v>
      </c>
    </row>
    <row r="717" spans="2:5" x14ac:dyDescent="0.4">
      <c r="B717" s="24">
        <v>2855</v>
      </c>
      <c r="C717" s="2">
        <v>97</v>
      </c>
      <c r="D717" s="2">
        <v>0</v>
      </c>
      <c r="E717" s="2">
        <v>97</v>
      </c>
    </row>
    <row r="718" spans="2:5" x14ac:dyDescent="0.4">
      <c r="B718" s="24">
        <v>2856</v>
      </c>
      <c r="C718" s="2">
        <v>97</v>
      </c>
      <c r="D718" s="2">
        <v>0</v>
      </c>
      <c r="E718" s="2">
        <v>97</v>
      </c>
    </row>
    <row r="719" spans="2:5" x14ac:dyDescent="0.4">
      <c r="B719" s="24">
        <v>2872</v>
      </c>
      <c r="C719" s="2">
        <v>117</v>
      </c>
      <c r="D719" s="2">
        <v>2</v>
      </c>
      <c r="E719" s="2">
        <v>119</v>
      </c>
    </row>
    <row r="720" spans="2:5" x14ac:dyDescent="0.4">
      <c r="B720" s="24">
        <v>2875</v>
      </c>
      <c r="C720" s="2">
        <v>184</v>
      </c>
      <c r="D720" s="2">
        <v>365</v>
      </c>
      <c r="E720" s="2">
        <v>549</v>
      </c>
    </row>
    <row r="721" spans="2:5" x14ac:dyDescent="0.4">
      <c r="B721" s="24">
        <v>2876</v>
      </c>
      <c r="C721" s="2">
        <v>67</v>
      </c>
      <c r="D721" s="2">
        <v>4</v>
      </c>
      <c r="E721" s="2">
        <v>71</v>
      </c>
    </row>
    <row r="722" spans="2:5" x14ac:dyDescent="0.4">
      <c r="B722" s="24">
        <v>2877</v>
      </c>
      <c r="C722" s="2">
        <v>0</v>
      </c>
      <c r="D722" s="2">
        <v>1</v>
      </c>
      <c r="E722" s="2">
        <v>1</v>
      </c>
    </row>
    <row r="723" spans="2:5" x14ac:dyDescent="0.4">
      <c r="B723" s="24">
        <v>2879</v>
      </c>
      <c r="C723" s="2">
        <v>32</v>
      </c>
      <c r="D723" s="2">
        <v>0</v>
      </c>
      <c r="E723" s="2">
        <v>32</v>
      </c>
    </row>
    <row r="724" spans="2:5" x14ac:dyDescent="0.4">
      <c r="B724" s="24">
        <v>2880</v>
      </c>
      <c r="C724" s="2">
        <v>184</v>
      </c>
      <c r="D724" s="2">
        <v>365</v>
      </c>
      <c r="E724" s="2">
        <v>549</v>
      </c>
    </row>
    <row r="725" spans="2:5" x14ac:dyDescent="0.4">
      <c r="B725" s="24">
        <v>2881</v>
      </c>
      <c r="C725" s="2">
        <v>149</v>
      </c>
      <c r="D725" s="2">
        <v>10</v>
      </c>
      <c r="E725" s="2">
        <v>159</v>
      </c>
    </row>
    <row r="726" spans="2:5" x14ac:dyDescent="0.4">
      <c r="B726" s="24">
        <v>2882</v>
      </c>
      <c r="C726" s="2">
        <v>142</v>
      </c>
      <c r="D726" s="2">
        <v>8</v>
      </c>
      <c r="E726" s="2">
        <v>150</v>
      </c>
    </row>
    <row r="727" spans="2:5" x14ac:dyDescent="0.4">
      <c r="B727" s="24">
        <v>2883</v>
      </c>
      <c r="C727" s="2">
        <v>39</v>
      </c>
      <c r="D727" s="2">
        <v>2</v>
      </c>
      <c r="E727" s="2">
        <v>41</v>
      </c>
    </row>
    <row r="728" spans="2:5" x14ac:dyDescent="0.4">
      <c r="B728" s="24">
        <v>2885</v>
      </c>
      <c r="C728" s="2">
        <v>302</v>
      </c>
      <c r="D728" s="2">
        <v>3</v>
      </c>
      <c r="E728" s="2">
        <v>305</v>
      </c>
    </row>
    <row r="729" spans="2:5" x14ac:dyDescent="0.4">
      <c r="B729" s="24">
        <v>2886</v>
      </c>
      <c r="C729" s="2">
        <v>0</v>
      </c>
      <c r="D729" s="2">
        <v>1</v>
      </c>
      <c r="E729" s="2">
        <v>1</v>
      </c>
    </row>
    <row r="730" spans="2:5" x14ac:dyDescent="0.4">
      <c r="B730" s="24">
        <v>2890</v>
      </c>
      <c r="C730" s="2">
        <v>139</v>
      </c>
      <c r="D730" s="2">
        <v>0</v>
      </c>
      <c r="E730" s="2">
        <v>139</v>
      </c>
    </row>
    <row r="731" spans="2:5" x14ac:dyDescent="0.4">
      <c r="B731" s="24">
        <v>2891</v>
      </c>
      <c r="C731" s="2">
        <v>184</v>
      </c>
      <c r="D731" s="2">
        <v>365</v>
      </c>
      <c r="E731" s="2">
        <v>549</v>
      </c>
    </row>
    <row r="732" spans="2:5" x14ac:dyDescent="0.4">
      <c r="B732" s="24">
        <v>2892</v>
      </c>
      <c r="C732" s="2">
        <v>47</v>
      </c>
      <c r="D732" s="2">
        <v>6</v>
      </c>
      <c r="E732" s="2">
        <v>53</v>
      </c>
    </row>
    <row r="733" spans="2:5" x14ac:dyDescent="0.4">
      <c r="B733" s="24">
        <v>2893</v>
      </c>
      <c r="C733" s="2">
        <v>184</v>
      </c>
      <c r="D733" s="2">
        <v>365</v>
      </c>
      <c r="E733" s="2">
        <v>549</v>
      </c>
    </row>
    <row r="734" spans="2:5" x14ac:dyDescent="0.4">
      <c r="B734" s="24">
        <v>2894</v>
      </c>
      <c r="C734" s="2">
        <v>110</v>
      </c>
      <c r="D734" s="2">
        <v>10</v>
      </c>
      <c r="E734" s="2">
        <v>120</v>
      </c>
    </row>
    <row r="735" spans="2:5" x14ac:dyDescent="0.4">
      <c r="B735" s="24">
        <v>2895</v>
      </c>
      <c r="C735" s="2">
        <v>0</v>
      </c>
      <c r="D735" s="2">
        <v>31</v>
      </c>
      <c r="E735" s="2">
        <v>31</v>
      </c>
    </row>
    <row r="736" spans="2:5" x14ac:dyDescent="0.4">
      <c r="B736" s="24">
        <v>2901</v>
      </c>
      <c r="C736" s="2">
        <v>198</v>
      </c>
      <c r="D736" s="2">
        <v>0</v>
      </c>
      <c r="E736" s="2">
        <v>198</v>
      </c>
    </row>
    <row r="737" spans="2:5" x14ac:dyDescent="0.4">
      <c r="B737" s="24">
        <v>2902</v>
      </c>
      <c r="C737" s="2">
        <v>67</v>
      </c>
      <c r="D737" s="2">
        <v>0</v>
      </c>
      <c r="E737" s="2">
        <v>67</v>
      </c>
    </row>
    <row r="738" spans="2:5" x14ac:dyDescent="0.4">
      <c r="B738" s="24">
        <v>2903</v>
      </c>
      <c r="C738" s="2">
        <v>190</v>
      </c>
      <c r="D738" s="2">
        <v>0</v>
      </c>
      <c r="E738" s="2">
        <v>190</v>
      </c>
    </row>
    <row r="739" spans="2:5" x14ac:dyDescent="0.4">
      <c r="B739" s="24">
        <v>2904</v>
      </c>
      <c r="C739" s="2">
        <v>185</v>
      </c>
      <c r="D739" s="2">
        <v>1</v>
      </c>
      <c r="E739" s="2">
        <v>186</v>
      </c>
    </row>
    <row r="740" spans="2:5" x14ac:dyDescent="0.4">
      <c r="B740" s="24">
        <v>2905</v>
      </c>
      <c r="C740" s="2">
        <v>0</v>
      </c>
      <c r="D740" s="2">
        <v>1</v>
      </c>
      <c r="E740" s="2">
        <v>1</v>
      </c>
    </row>
    <row r="741" spans="2:5" x14ac:dyDescent="0.4">
      <c r="B741" s="24">
        <v>2906</v>
      </c>
      <c r="C741" s="2">
        <v>370</v>
      </c>
      <c r="D741" s="2">
        <v>1</v>
      </c>
      <c r="E741" s="2">
        <v>371</v>
      </c>
    </row>
    <row r="742" spans="2:5" x14ac:dyDescent="0.4">
      <c r="B742" s="24">
        <v>2907</v>
      </c>
      <c r="C742" s="2">
        <v>370</v>
      </c>
      <c r="D742" s="2">
        <v>0</v>
      </c>
      <c r="E742" s="2">
        <v>370</v>
      </c>
    </row>
    <row r="743" spans="2:5" x14ac:dyDescent="0.4">
      <c r="B743" s="24">
        <v>2908</v>
      </c>
      <c r="C743" s="2">
        <v>185</v>
      </c>
      <c r="D743" s="2">
        <v>1</v>
      </c>
      <c r="E743" s="2">
        <v>186</v>
      </c>
    </row>
    <row r="744" spans="2:5" x14ac:dyDescent="0.4">
      <c r="B744" s="24">
        <v>2909</v>
      </c>
      <c r="C744" s="2">
        <v>185</v>
      </c>
      <c r="D744" s="2">
        <v>0</v>
      </c>
      <c r="E744" s="2">
        <v>185</v>
      </c>
    </row>
    <row r="745" spans="2:5" x14ac:dyDescent="0.4">
      <c r="B745" s="24">
        <v>2910</v>
      </c>
      <c r="C745" s="2">
        <v>0</v>
      </c>
      <c r="D745" s="2">
        <v>1</v>
      </c>
      <c r="E745" s="2">
        <v>1</v>
      </c>
    </row>
    <row r="746" spans="2:5" x14ac:dyDescent="0.4">
      <c r="B746" s="24">
        <v>2914</v>
      </c>
      <c r="C746" s="2">
        <v>185</v>
      </c>
      <c r="D746" s="2">
        <v>0</v>
      </c>
      <c r="E746" s="2">
        <v>185</v>
      </c>
    </row>
    <row r="747" spans="2:5" x14ac:dyDescent="0.4">
      <c r="B747" s="24">
        <v>2938</v>
      </c>
      <c r="C747" s="2">
        <v>0</v>
      </c>
      <c r="D747" s="2">
        <v>277</v>
      </c>
      <c r="E747" s="2">
        <v>277</v>
      </c>
    </row>
    <row r="748" spans="2:5" x14ac:dyDescent="0.4">
      <c r="B748" s="24">
        <v>2939</v>
      </c>
      <c r="C748" s="2">
        <v>67</v>
      </c>
      <c r="D748" s="2">
        <v>0</v>
      </c>
      <c r="E748" s="2">
        <v>67</v>
      </c>
    </row>
    <row r="749" spans="2:5" x14ac:dyDescent="0.4">
      <c r="B749" s="24">
        <v>2940</v>
      </c>
      <c r="C749" s="2">
        <v>0</v>
      </c>
      <c r="D749" s="2">
        <v>1</v>
      </c>
      <c r="E749" s="2">
        <v>1</v>
      </c>
    </row>
    <row r="750" spans="2:5" x14ac:dyDescent="0.4">
      <c r="B750" s="24">
        <v>2941</v>
      </c>
      <c r="C750" s="2">
        <v>0</v>
      </c>
      <c r="D750" s="2">
        <v>1</v>
      </c>
      <c r="E750" s="2">
        <v>1</v>
      </c>
    </row>
    <row r="751" spans="2:5" x14ac:dyDescent="0.4">
      <c r="B751" s="24">
        <v>2942</v>
      </c>
      <c r="C751" s="2">
        <v>0</v>
      </c>
      <c r="D751" s="2">
        <v>1</v>
      </c>
      <c r="E751" s="2">
        <v>1</v>
      </c>
    </row>
    <row r="752" spans="2:5" x14ac:dyDescent="0.4">
      <c r="B752" s="24">
        <v>2943</v>
      </c>
      <c r="C752" s="2">
        <v>0</v>
      </c>
      <c r="D752" s="2">
        <v>2</v>
      </c>
      <c r="E752" s="2">
        <v>2</v>
      </c>
    </row>
    <row r="753" spans="2:5" x14ac:dyDescent="0.4">
      <c r="B753" s="24">
        <v>2946</v>
      </c>
      <c r="C753" s="2">
        <v>0</v>
      </c>
      <c r="D753" s="2">
        <v>5</v>
      </c>
      <c r="E753" s="2">
        <v>5</v>
      </c>
    </row>
    <row r="754" spans="2:5" x14ac:dyDescent="0.4">
      <c r="B754" s="24">
        <v>2947</v>
      </c>
      <c r="C754" s="2">
        <v>0</v>
      </c>
      <c r="D754" s="2">
        <v>1</v>
      </c>
      <c r="E754" s="2">
        <v>1</v>
      </c>
    </row>
    <row r="755" spans="2:5" x14ac:dyDescent="0.4">
      <c r="B755" s="24">
        <v>2949</v>
      </c>
      <c r="C755" s="2">
        <v>0</v>
      </c>
      <c r="D755" s="2">
        <v>1</v>
      </c>
      <c r="E755" s="2">
        <v>1</v>
      </c>
    </row>
    <row r="756" spans="2:5" x14ac:dyDescent="0.4">
      <c r="B756" s="24">
        <v>2955</v>
      </c>
      <c r="C756" s="2">
        <v>63</v>
      </c>
      <c r="D756" s="2">
        <v>5</v>
      </c>
      <c r="E756" s="2">
        <v>68</v>
      </c>
    </row>
    <row r="757" spans="2:5" x14ac:dyDescent="0.4">
      <c r="B757" s="24">
        <v>2956</v>
      </c>
      <c r="C757" s="2">
        <v>184</v>
      </c>
      <c r="D757" s="2">
        <v>365</v>
      </c>
      <c r="E757" s="2">
        <v>549</v>
      </c>
    </row>
    <row r="758" spans="2:5" x14ac:dyDescent="0.4">
      <c r="B758" s="24">
        <v>2974</v>
      </c>
      <c r="C758" s="2">
        <v>120</v>
      </c>
      <c r="D758" s="2">
        <v>0</v>
      </c>
      <c r="E758" s="2">
        <v>120</v>
      </c>
    </row>
    <row r="759" spans="2:5" x14ac:dyDescent="0.4">
      <c r="B759" s="24">
        <v>2986</v>
      </c>
      <c r="C759" s="2">
        <v>240</v>
      </c>
      <c r="D759" s="2">
        <v>0</v>
      </c>
      <c r="E759" s="2">
        <v>240</v>
      </c>
    </row>
    <row r="760" spans="2:5" x14ac:dyDescent="0.4">
      <c r="B760" s="24">
        <v>2987</v>
      </c>
      <c r="C760" s="2">
        <v>120</v>
      </c>
      <c r="D760" s="2">
        <v>0</v>
      </c>
      <c r="E760" s="2">
        <v>120</v>
      </c>
    </row>
    <row r="761" spans="2:5" x14ac:dyDescent="0.4">
      <c r="B761" s="24">
        <v>2988</v>
      </c>
      <c r="C761" s="2">
        <v>240</v>
      </c>
      <c r="D761" s="2">
        <v>0</v>
      </c>
      <c r="E761" s="2">
        <v>240</v>
      </c>
    </row>
    <row r="762" spans="2:5" x14ac:dyDescent="0.4">
      <c r="B762" s="24">
        <v>2989</v>
      </c>
      <c r="C762" s="2">
        <v>192</v>
      </c>
      <c r="D762" s="2">
        <v>0</v>
      </c>
      <c r="E762" s="2">
        <v>192</v>
      </c>
    </row>
    <row r="763" spans="2:5" x14ac:dyDescent="0.4">
      <c r="B763" s="24">
        <v>2990</v>
      </c>
      <c r="C763" s="2">
        <v>212</v>
      </c>
      <c r="D763" s="2">
        <v>365</v>
      </c>
      <c r="E763" s="2">
        <v>577</v>
      </c>
    </row>
    <row r="764" spans="2:5" x14ac:dyDescent="0.4">
      <c r="B764" s="24">
        <v>2991</v>
      </c>
      <c r="C764" s="2">
        <v>127</v>
      </c>
      <c r="D764" s="2">
        <v>0</v>
      </c>
      <c r="E764" s="2">
        <v>127</v>
      </c>
    </row>
    <row r="765" spans="2:5" x14ac:dyDescent="0.4">
      <c r="B765" s="24">
        <v>2992</v>
      </c>
      <c r="C765" s="2">
        <v>0</v>
      </c>
      <c r="D765" s="2">
        <v>2</v>
      </c>
      <c r="E765" s="2">
        <v>2</v>
      </c>
    </row>
    <row r="766" spans="2:5" x14ac:dyDescent="0.4">
      <c r="B766" s="24">
        <v>2993</v>
      </c>
      <c r="C766" s="2">
        <v>109</v>
      </c>
      <c r="D766" s="2">
        <v>0</v>
      </c>
      <c r="E766" s="2">
        <v>109</v>
      </c>
    </row>
    <row r="767" spans="2:5" x14ac:dyDescent="0.4">
      <c r="B767" s="24">
        <v>2994</v>
      </c>
      <c r="C767" s="2">
        <v>127</v>
      </c>
      <c r="D767" s="2">
        <v>0</v>
      </c>
      <c r="E767" s="2">
        <v>127</v>
      </c>
    </row>
    <row r="768" spans="2:5" x14ac:dyDescent="0.4">
      <c r="B768" s="24">
        <v>2995</v>
      </c>
      <c r="C768" s="2">
        <v>116</v>
      </c>
      <c r="D768" s="2">
        <v>0</v>
      </c>
      <c r="E768" s="2">
        <v>116</v>
      </c>
    </row>
    <row r="769" spans="2:5" x14ac:dyDescent="0.4">
      <c r="B769" s="24">
        <v>3002</v>
      </c>
      <c r="C769" s="2">
        <v>0</v>
      </c>
      <c r="D769" s="2">
        <v>2</v>
      </c>
      <c r="E769" s="2">
        <v>2</v>
      </c>
    </row>
    <row r="770" spans="2:5" x14ac:dyDescent="0.4">
      <c r="B770" s="24">
        <v>3003</v>
      </c>
      <c r="C770" s="2">
        <v>0</v>
      </c>
      <c r="D770" s="2">
        <v>1</v>
      </c>
      <c r="E770" s="2">
        <v>1</v>
      </c>
    </row>
    <row r="771" spans="2:5" x14ac:dyDescent="0.4">
      <c r="B771" s="24">
        <v>3004</v>
      </c>
      <c r="C771" s="2">
        <v>0</v>
      </c>
      <c r="D771" s="2">
        <v>1</v>
      </c>
      <c r="E771" s="2">
        <v>1</v>
      </c>
    </row>
    <row r="772" spans="2:5" x14ac:dyDescent="0.4">
      <c r="B772" s="24">
        <v>3042</v>
      </c>
      <c r="C772" s="2">
        <v>0</v>
      </c>
      <c r="D772" s="2">
        <v>2</v>
      </c>
      <c r="E772" s="2">
        <v>2</v>
      </c>
    </row>
    <row r="773" spans="2:5" x14ac:dyDescent="0.4">
      <c r="B773" s="24">
        <v>3043</v>
      </c>
      <c r="C773" s="2">
        <v>0</v>
      </c>
      <c r="D773" s="2">
        <v>2</v>
      </c>
      <c r="E773" s="2">
        <v>2</v>
      </c>
    </row>
    <row r="774" spans="2:5" x14ac:dyDescent="0.4">
      <c r="B774" s="24">
        <v>3044</v>
      </c>
      <c r="C774" s="2">
        <v>0</v>
      </c>
      <c r="D774" s="2">
        <v>2</v>
      </c>
      <c r="E774" s="2">
        <v>2</v>
      </c>
    </row>
    <row r="775" spans="2:5" x14ac:dyDescent="0.4">
      <c r="B775" s="24">
        <v>3045</v>
      </c>
      <c r="C775" s="2">
        <v>0</v>
      </c>
      <c r="D775" s="2">
        <v>2</v>
      </c>
      <c r="E775" s="2">
        <v>2</v>
      </c>
    </row>
    <row r="776" spans="2:5" x14ac:dyDescent="0.4">
      <c r="B776" s="24">
        <v>3048</v>
      </c>
      <c r="C776" s="2">
        <v>213</v>
      </c>
      <c r="D776" s="2">
        <v>3</v>
      </c>
      <c r="E776" s="2">
        <v>216</v>
      </c>
    </row>
    <row r="777" spans="2:5" x14ac:dyDescent="0.4">
      <c r="B777" s="24">
        <v>3049</v>
      </c>
      <c r="C777" s="2">
        <v>0</v>
      </c>
      <c r="D777" s="2">
        <v>2</v>
      </c>
      <c r="E777" s="2">
        <v>2</v>
      </c>
    </row>
    <row r="778" spans="2:5" x14ac:dyDescent="0.4">
      <c r="B778" s="24">
        <v>3050</v>
      </c>
      <c r="C778" s="2">
        <v>238</v>
      </c>
      <c r="D778" s="2">
        <v>6</v>
      </c>
      <c r="E778" s="2">
        <v>244</v>
      </c>
    </row>
    <row r="779" spans="2:5" x14ac:dyDescent="0.4">
      <c r="B779" s="24">
        <v>3051</v>
      </c>
      <c r="C779" s="2">
        <v>32</v>
      </c>
      <c r="D779" s="2">
        <v>3</v>
      </c>
      <c r="E779" s="2">
        <v>35</v>
      </c>
    </row>
    <row r="780" spans="2:5" x14ac:dyDescent="0.4">
      <c r="B780" s="24">
        <v>3052</v>
      </c>
      <c r="C780" s="2">
        <v>280</v>
      </c>
      <c r="D780" s="2">
        <v>6</v>
      </c>
      <c r="E780" s="2">
        <v>286</v>
      </c>
    </row>
    <row r="781" spans="2:5" x14ac:dyDescent="0.4">
      <c r="B781" s="24">
        <v>3053</v>
      </c>
      <c r="C781" s="2">
        <v>206</v>
      </c>
      <c r="D781" s="2">
        <v>2</v>
      </c>
      <c r="E781" s="2">
        <v>208</v>
      </c>
    </row>
    <row r="782" spans="2:5" x14ac:dyDescent="0.4">
      <c r="B782" s="24">
        <v>3054</v>
      </c>
      <c r="C782" s="2">
        <v>164</v>
      </c>
      <c r="D782" s="2">
        <v>3</v>
      </c>
      <c r="E782" s="2">
        <v>167</v>
      </c>
    </row>
    <row r="783" spans="2:5" x14ac:dyDescent="0.4">
      <c r="B783" s="24">
        <v>3072</v>
      </c>
      <c r="C783" s="2">
        <v>0</v>
      </c>
      <c r="D783" s="2">
        <v>3</v>
      </c>
      <c r="E783" s="2">
        <v>3</v>
      </c>
    </row>
    <row r="784" spans="2:5" x14ac:dyDescent="0.4">
      <c r="B784" s="24">
        <v>3096</v>
      </c>
      <c r="C784" s="2">
        <v>0</v>
      </c>
      <c r="D784" s="2">
        <v>4</v>
      </c>
      <c r="E784" s="2">
        <v>4</v>
      </c>
    </row>
    <row r="785" spans="2:5" x14ac:dyDescent="0.4">
      <c r="B785" s="24">
        <v>3106</v>
      </c>
      <c r="C785" s="2">
        <v>188</v>
      </c>
      <c r="D785" s="2">
        <v>365</v>
      </c>
      <c r="E785" s="2">
        <v>553</v>
      </c>
    </row>
    <row r="786" spans="2:5" x14ac:dyDescent="0.4">
      <c r="B786" s="24">
        <v>3108</v>
      </c>
      <c r="C786" s="2">
        <v>0</v>
      </c>
      <c r="D786" s="2">
        <v>1</v>
      </c>
      <c r="E786" s="2">
        <v>1</v>
      </c>
    </row>
    <row r="787" spans="2:5" x14ac:dyDescent="0.4">
      <c r="B787" s="24">
        <v>3109</v>
      </c>
      <c r="C787" s="2">
        <v>184</v>
      </c>
      <c r="D787" s="2">
        <v>365</v>
      </c>
      <c r="E787" s="2">
        <v>549</v>
      </c>
    </row>
    <row r="788" spans="2:5" x14ac:dyDescent="0.4">
      <c r="B788" s="24">
        <v>3110</v>
      </c>
      <c r="C788" s="2">
        <v>42</v>
      </c>
      <c r="D788" s="2">
        <v>0</v>
      </c>
      <c r="E788" s="2">
        <v>42</v>
      </c>
    </row>
    <row r="789" spans="2:5" x14ac:dyDescent="0.4">
      <c r="B789" s="24">
        <v>3112</v>
      </c>
      <c r="C789" s="2">
        <v>41</v>
      </c>
      <c r="D789" s="2">
        <v>2</v>
      </c>
      <c r="E789" s="2">
        <v>43</v>
      </c>
    </row>
    <row r="790" spans="2:5" x14ac:dyDescent="0.4">
      <c r="B790" s="24">
        <v>3116</v>
      </c>
      <c r="C790" s="2">
        <v>96</v>
      </c>
      <c r="D790" s="2">
        <v>0</v>
      </c>
      <c r="E790" s="2">
        <v>96</v>
      </c>
    </row>
    <row r="791" spans="2:5" x14ac:dyDescent="0.4">
      <c r="B791" s="24">
        <v>3117</v>
      </c>
      <c r="C791" s="2">
        <v>104</v>
      </c>
      <c r="D791" s="2">
        <v>20</v>
      </c>
      <c r="E791" s="2">
        <v>124</v>
      </c>
    </row>
    <row r="792" spans="2:5" x14ac:dyDescent="0.4">
      <c r="B792" s="24">
        <v>3118</v>
      </c>
      <c r="C792" s="2">
        <v>96</v>
      </c>
      <c r="D792" s="2">
        <v>0</v>
      </c>
      <c r="E792" s="2">
        <v>96</v>
      </c>
    </row>
    <row r="793" spans="2:5" x14ac:dyDescent="0.4">
      <c r="B793" s="24">
        <v>3119</v>
      </c>
      <c r="C793" s="2">
        <v>96</v>
      </c>
      <c r="D793" s="2">
        <v>0</v>
      </c>
      <c r="E793" s="2">
        <v>96</v>
      </c>
    </row>
    <row r="794" spans="2:5" x14ac:dyDescent="0.4">
      <c r="B794" s="24">
        <v>3120</v>
      </c>
      <c r="C794" s="2">
        <v>0</v>
      </c>
      <c r="D794" s="2">
        <v>2</v>
      </c>
      <c r="E794" s="2">
        <v>2</v>
      </c>
    </row>
    <row r="795" spans="2:5" x14ac:dyDescent="0.4">
      <c r="B795" s="24">
        <v>3121</v>
      </c>
      <c r="C795" s="2">
        <v>0</v>
      </c>
      <c r="D795" s="2">
        <v>2</v>
      </c>
      <c r="E795" s="2">
        <v>2</v>
      </c>
    </row>
    <row r="796" spans="2:5" x14ac:dyDescent="0.4">
      <c r="B796" s="24">
        <v>3122</v>
      </c>
      <c r="C796" s="2">
        <v>0</v>
      </c>
      <c r="D796" s="2">
        <v>4</v>
      </c>
      <c r="E796" s="2">
        <v>4</v>
      </c>
    </row>
    <row r="797" spans="2:5" x14ac:dyDescent="0.4">
      <c r="B797" s="24">
        <v>3123</v>
      </c>
      <c r="C797" s="2">
        <v>0</v>
      </c>
      <c r="D797" s="2">
        <v>4</v>
      </c>
      <c r="E797" s="2">
        <v>4</v>
      </c>
    </row>
    <row r="798" spans="2:5" x14ac:dyDescent="0.4">
      <c r="B798" s="24">
        <v>3124</v>
      </c>
      <c r="C798" s="2">
        <v>0</v>
      </c>
      <c r="D798" s="2">
        <v>4</v>
      </c>
      <c r="E798" s="2">
        <v>4</v>
      </c>
    </row>
    <row r="799" spans="2:5" x14ac:dyDescent="0.4">
      <c r="B799" s="24">
        <v>3125</v>
      </c>
      <c r="C799" s="2">
        <v>0</v>
      </c>
      <c r="D799" s="2">
        <v>4</v>
      </c>
      <c r="E799" s="2">
        <v>4</v>
      </c>
    </row>
    <row r="800" spans="2:5" x14ac:dyDescent="0.4">
      <c r="B800" s="24">
        <v>3129</v>
      </c>
      <c r="C800" s="2">
        <v>0</v>
      </c>
      <c r="D800" s="2">
        <v>4</v>
      </c>
      <c r="E800" s="2">
        <v>4</v>
      </c>
    </row>
    <row r="801" spans="2:5" x14ac:dyDescent="0.4">
      <c r="B801" s="24">
        <v>3130</v>
      </c>
      <c r="C801" s="2">
        <v>0</v>
      </c>
      <c r="D801" s="2">
        <v>4</v>
      </c>
      <c r="E801" s="2">
        <v>4</v>
      </c>
    </row>
    <row r="802" spans="2:5" x14ac:dyDescent="0.4">
      <c r="B802" s="24">
        <v>3131</v>
      </c>
      <c r="C802" s="2">
        <v>0</v>
      </c>
      <c r="D802" s="2">
        <v>4</v>
      </c>
      <c r="E802" s="2">
        <v>4</v>
      </c>
    </row>
    <row r="803" spans="2:5" x14ac:dyDescent="0.4">
      <c r="B803" s="24">
        <v>3136</v>
      </c>
      <c r="C803" s="2">
        <v>302</v>
      </c>
      <c r="D803" s="2">
        <v>11</v>
      </c>
      <c r="E803" s="2">
        <v>313</v>
      </c>
    </row>
    <row r="804" spans="2:5" x14ac:dyDescent="0.4">
      <c r="B804" s="24">
        <v>3138</v>
      </c>
      <c r="C804" s="2">
        <v>479</v>
      </c>
      <c r="D804" s="2">
        <v>0</v>
      </c>
      <c r="E804" s="2">
        <v>479</v>
      </c>
    </row>
    <row r="805" spans="2:5" x14ac:dyDescent="0.4">
      <c r="B805" s="24">
        <v>3139</v>
      </c>
      <c r="C805" s="2">
        <v>44</v>
      </c>
      <c r="D805" s="2">
        <v>0</v>
      </c>
      <c r="E805" s="2">
        <v>44</v>
      </c>
    </row>
    <row r="806" spans="2:5" x14ac:dyDescent="0.4">
      <c r="B806" s="24">
        <v>3140</v>
      </c>
      <c r="C806" s="2">
        <v>44</v>
      </c>
      <c r="D806" s="2">
        <v>3</v>
      </c>
      <c r="E806" s="2">
        <v>47</v>
      </c>
    </row>
    <row r="807" spans="2:5" x14ac:dyDescent="0.4">
      <c r="B807" s="24">
        <v>3141</v>
      </c>
      <c r="C807" s="2">
        <v>491</v>
      </c>
      <c r="D807" s="2">
        <v>0</v>
      </c>
      <c r="E807" s="2">
        <v>491</v>
      </c>
    </row>
    <row r="808" spans="2:5" x14ac:dyDescent="0.4">
      <c r="B808" s="24">
        <v>3142</v>
      </c>
      <c r="C808" s="2">
        <v>12</v>
      </c>
      <c r="D808" s="2">
        <v>0</v>
      </c>
      <c r="E808" s="2">
        <v>12</v>
      </c>
    </row>
    <row r="809" spans="2:5" x14ac:dyDescent="0.4">
      <c r="B809" s="24">
        <v>3143</v>
      </c>
      <c r="C809" s="2">
        <v>294</v>
      </c>
      <c r="D809" s="2">
        <v>5</v>
      </c>
      <c r="E809" s="2">
        <v>299</v>
      </c>
    </row>
    <row r="810" spans="2:5" x14ac:dyDescent="0.4">
      <c r="B810" s="24">
        <v>3144</v>
      </c>
      <c r="C810" s="2">
        <v>465</v>
      </c>
      <c r="D810" s="2">
        <v>0</v>
      </c>
      <c r="E810" s="2">
        <v>465</v>
      </c>
    </row>
    <row r="811" spans="2:5" x14ac:dyDescent="0.4">
      <c r="B811" s="24">
        <v>3145</v>
      </c>
      <c r="C811" s="2">
        <v>123</v>
      </c>
      <c r="D811" s="2">
        <v>7</v>
      </c>
      <c r="E811" s="2">
        <v>130</v>
      </c>
    </row>
    <row r="812" spans="2:5" x14ac:dyDescent="0.4">
      <c r="B812" s="24">
        <v>3146</v>
      </c>
      <c r="C812" s="2">
        <v>72</v>
      </c>
      <c r="D812" s="2">
        <v>0</v>
      </c>
      <c r="E812" s="2">
        <v>72</v>
      </c>
    </row>
    <row r="813" spans="2:5" x14ac:dyDescent="0.4">
      <c r="B813" s="24">
        <v>3165</v>
      </c>
      <c r="C813" s="2">
        <v>0</v>
      </c>
      <c r="D813" s="2">
        <v>4</v>
      </c>
      <c r="E813" s="2">
        <v>4</v>
      </c>
    </row>
    <row r="814" spans="2:5" x14ac:dyDescent="0.4">
      <c r="B814" s="24">
        <v>3174</v>
      </c>
      <c r="C814" s="2">
        <v>96</v>
      </c>
      <c r="D814" s="2">
        <v>0</v>
      </c>
      <c r="E814" s="2">
        <v>96</v>
      </c>
    </row>
    <row r="815" spans="2:5" x14ac:dyDescent="0.4">
      <c r="B815" s="24">
        <v>3205</v>
      </c>
      <c r="C815" s="2">
        <v>0</v>
      </c>
      <c r="D815" s="2">
        <v>1</v>
      </c>
      <c r="E815" s="2">
        <v>1</v>
      </c>
    </row>
    <row r="816" spans="2:5" x14ac:dyDescent="0.4">
      <c r="B816" s="24">
        <v>3228</v>
      </c>
      <c r="C816" s="2">
        <v>102</v>
      </c>
      <c r="D816" s="2">
        <v>0</v>
      </c>
      <c r="E816" s="2">
        <v>102</v>
      </c>
    </row>
    <row r="817" spans="2:5" x14ac:dyDescent="0.4">
      <c r="B817" s="24">
        <v>3254</v>
      </c>
      <c r="C817" s="2">
        <v>0</v>
      </c>
      <c r="D817" s="2">
        <v>1</v>
      </c>
      <c r="E817" s="2">
        <v>1</v>
      </c>
    </row>
    <row r="818" spans="2:5" x14ac:dyDescent="0.4">
      <c r="B818" s="24">
        <v>3256</v>
      </c>
      <c r="C818" s="2">
        <v>0</v>
      </c>
      <c r="D818" s="2">
        <v>1</v>
      </c>
      <c r="E818" s="2">
        <v>1</v>
      </c>
    </row>
    <row r="819" spans="2:5" x14ac:dyDescent="0.4">
      <c r="B819" s="24">
        <v>3257</v>
      </c>
      <c r="C819" s="2">
        <v>0</v>
      </c>
      <c r="D819" s="2">
        <v>1</v>
      </c>
      <c r="E819" s="2">
        <v>1</v>
      </c>
    </row>
    <row r="820" spans="2:5" x14ac:dyDescent="0.4">
      <c r="B820" s="24">
        <v>3269</v>
      </c>
      <c r="C820" s="2">
        <v>127</v>
      </c>
      <c r="D820" s="2">
        <v>0</v>
      </c>
      <c r="E820" s="2">
        <v>127</v>
      </c>
    </row>
    <row r="821" spans="2:5" x14ac:dyDescent="0.4">
      <c r="B821" s="24">
        <v>3270</v>
      </c>
      <c r="C821" s="2">
        <v>112</v>
      </c>
      <c r="D821" s="2">
        <v>0</v>
      </c>
      <c r="E821" s="2">
        <v>112</v>
      </c>
    </row>
    <row r="822" spans="2:5" x14ac:dyDescent="0.4">
      <c r="B822" s="24">
        <v>3271</v>
      </c>
      <c r="C822" s="2">
        <v>110</v>
      </c>
      <c r="D822" s="2">
        <v>3</v>
      </c>
      <c r="E822" s="2">
        <v>113</v>
      </c>
    </row>
    <row r="823" spans="2:5" x14ac:dyDescent="0.4">
      <c r="B823" s="24">
        <v>3273</v>
      </c>
      <c r="C823" s="2">
        <v>127</v>
      </c>
      <c r="D823" s="2">
        <v>0</v>
      </c>
      <c r="E823" s="2">
        <v>127</v>
      </c>
    </row>
    <row r="824" spans="2:5" x14ac:dyDescent="0.4">
      <c r="B824" s="24">
        <v>3275</v>
      </c>
      <c r="C824" s="2">
        <v>0</v>
      </c>
      <c r="D824" s="2">
        <v>3</v>
      </c>
      <c r="E824" s="2">
        <v>3</v>
      </c>
    </row>
    <row r="825" spans="2:5" x14ac:dyDescent="0.4">
      <c r="B825" s="24">
        <v>3277</v>
      </c>
      <c r="C825" s="2">
        <v>127</v>
      </c>
      <c r="D825" s="2">
        <v>0</v>
      </c>
      <c r="E825" s="2">
        <v>127</v>
      </c>
    </row>
    <row r="826" spans="2:5" x14ac:dyDescent="0.4">
      <c r="B826" s="24">
        <v>3283</v>
      </c>
      <c r="C826" s="2">
        <v>127</v>
      </c>
      <c r="D826" s="2">
        <v>0</v>
      </c>
      <c r="E826" s="2">
        <v>127</v>
      </c>
    </row>
    <row r="827" spans="2:5" x14ac:dyDescent="0.4">
      <c r="B827" s="24">
        <v>3284</v>
      </c>
      <c r="C827" s="2">
        <v>115</v>
      </c>
      <c r="D827" s="2">
        <v>0</v>
      </c>
      <c r="E827" s="2">
        <v>115</v>
      </c>
    </row>
    <row r="828" spans="2:5" x14ac:dyDescent="0.4">
      <c r="B828" s="24">
        <v>3287</v>
      </c>
      <c r="C828" s="2">
        <v>0</v>
      </c>
      <c r="D828" s="2">
        <v>2</v>
      </c>
      <c r="E828" s="2">
        <v>2</v>
      </c>
    </row>
    <row r="829" spans="2:5" x14ac:dyDescent="0.4">
      <c r="B829" s="24">
        <v>3288</v>
      </c>
      <c r="C829" s="2">
        <v>127</v>
      </c>
      <c r="D829" s="2">
        <v>0</v>
      </c>
      <c r="E829" s="2">
        <v>127</v>
      </c>
    </row>
    <row r="830" spans="2:5" x14ac:dyDescent="0.4">
      <c r="B830" s="24">
        <v>3294</v>
      </c>
      <c r="C830" s="2">
        <v>0</v>
      </c>
      <c r="D830" s="2">
        <v>4</v>
      </c>
      <c r="E830" s="2">
        <v>4</v>
      </c>
    </row>
    <row r="831" spans="2:5" x14ac:dyDescent="0.4">
      <c r="B831" s="24">
        <v>3312</v>
      </c>
      <c r="C831" s="2">
        <v>158</v>
      </c>
      <c r="D831" s="2">
        <v>0</v>
      </c>
      <c r="E831" s="2">
        <v>158</v>
      </c>
    </row>
    <row r="832" spans="2:5" x14ac:dyDescent="0.4">
      <c r="B832" s="24">
        <v>3314</v>
      </c>
      <c r="C832" s="2">
        <v>158</v>
      </c>
      <c r="D832" s="2">
        <v>0</v>
      </c>
      <c r="E832" s="2">
        <v>158</v>
      </c>
    </row>
    <row r="833" spans="2:5" x14ac:dyDescent="0.4">
      <c r="B833" s="24">
        <v>3315</v>
      </c>
      <c r="C833" s="2">
        <v>158</v>
      </c>
      <c r="D833" s="2">
        <v>0</v>
      </c>
      <c r="E833" s="2">
        <v>158</v>
      </c>
    </row>
    <row r="834" spans="2:5" x14ac:dyDescent="0.4">
      <c r="B834" s="24">
        <v>3360</v>
      </c>
      <c r="C834" s="2">
        <v>96</v>
      </c>
      <c r="D834" s="2">
        <v>0</v>
      </c>
      <c r="E834" s="2">
        <v>96</v>
      </c>
    </row>
    <row r="835" spans="2:5" x14ac:dyDescent="0.4">
      <c r="B835" s="24">
        <v>3383</v>
      </c>
      <c r="C835" s="2">
        <v>110</v>
      </c>
      <c r="D835" s="2">
        <v>0</v>
      </c>
      <c r="E835" s="2">
        <v>110</v>
      </c>
    </row>
    <row r="836" spans="2:5" x14ac:dyDescent="0.4">
      <c r="B836" s="24">
        <v>3384</v>
      </c>
      <c r="C836" s="2">
        <v>63</v>
      </c>
      <c r="D836" s="2">
        <v>0</v>
      </c>
      <c r="E836" s="2">
        <v>63</v>
      </c>
    </row>
    <row r="837" spans="2:5" x14ac:dyDescent="0.4">
      <c r="B837" s="24">
        <v>3385</v>
      </c>
      <c r="C837" s="2">
        <v>66</v>
      </c>
      <c r="D837" s="2">
        <v>0</v>
      </c>
      <c r="E837" s="2">
        <v>66</v>
      </c>
    </row>
    <row r="838" spans="2:5" x14ac:dyDescent="0.4">
      <c r="B838" s="24">
        <v>3387</v>
      </c>
      <c r="C838" s="2">
        <v>276</v>
      </c>
      <c r="D838" s="2">
        <v>1</v>
      </c>
      <c r="E838" s="2">
        <v>277</v>
      </c>
    </row>
    <row r="839" spans="2:5" x14ac:dyDescent="0.4">
      <c r="B839" s="24">
        <v>3388</v>
      </c>
      <c r="C839" s="2">
        <v>94</v>
      </c>
      <c r="D839" s="2">
        <v>1</v>
      </c>
      <c r="E839" s="2">
        <v>95</v>
      </c>
    </row>
    <row r="840" spans="2:5" x14ac:dyDescent="0.4">
      <c r="B840" s="24">
        <v>3389</v>
      </c>
      <c r="C840" s="2">
        <v>0</v>
      </c>
      <c r="D840" s="2">
        <v>277</v>
      </c>
      <c r="E840" s="2">
        <v>277</v>
      </c>
    </row>
    <row r="841" spans="2:5" x14ac:dyDescent="0.4">
      <c r="B841" s="24">
        <v>3390</v>
      </c>
      <c r="C841" s="2">
        <v>131</v>
      </c>
      <c r="D841" s="2">
        <v>1</v>
      </c>
      <c r="E841" s="2">
        <v>132</v>
      </c>
    </row>
    <row r="842" spans="2:5" x14ac:dyDescent="0.4">
      <c r="B842" s="24">
        <v>3391</v>
      </c>
      <c r="C842" s="2">
        <v>97</v>
      </c>
      <c r="D842" s="2">
        <v>0</v>
      </c>
      <c r="E842" s="2">
        <v>97</v>
      </c>
    </row>
    <row r="843" spans="2:5" x14ac:dyDescent="0.4">
      <c r="B843" s="24">
        <v>3392</v>
      </c>
      <c r="C843" s="2">
        <v>146</v>
      </c>
      <c r="D843" s="2">
        <v>5</v>
      </c>
      <c r="E843" s="2">
        <v>151</v>
      </c>
    </row>
    <row r="844" spans="2:5" x14ac:dyDescent="0.4">
      <c r="B844" s="24">
        <v>3393</v>
      </c>
      <c r="C844" s="2">
        <v>208</v>
      </c>
      <c r="D844" s="2">
        <v>0</v>
      </c>
      <c r="E844" s="2">
        <v>208</v>
      </c>
    </row>
    <row r="845" spans="2:5" x14ac:dyDescent="0.4">
      <c r="B845" s="24">
        <v>3394</v>
      </c>
      <c r="C845" s="2">
        <v>67</v>
      </c>
      <c r="D845" s="2">
        <v>0</v>
      </c>
      <c r="E845" s="2">
        <v>67</v>
      </c>
    </row>
    <row r="846" spans="2:5" x14ac:dyDescent="0.4">
      <c r="B846" s="24">
        <v>3395</v>
      </c>
      <c r="C846" s="2">
        <v>209</v>
      </c>
      <c r="D846" s="2">
        <v>1</v>
      </c>
      <c r="E846" s="2">
        <v>210</v>
      </c>
    </row>
    <row r="847" spans="2:5" x14ac:dyDescent="0.4">
      <c r="B847" s="24">
        <v>3396</v>
      </c>
      <c r="C847" s="2">
        <v>129</v>
      </c>
      <c r="D847" s="2">
        <v>0</v>
      </c>
      <c r="E847" s="2">
        <v>129</v>
      </c>
    </row>
    <row r="848" spans="2:5" x14ac:dyDescent="0.4">
      <c r="B848" s="24">
        <v>3397</v>
      </c>
      <c r="C848" s="2">
        <v>151</v>
      </c>
      <c r="D848" s="2">
        <v>365</v>
      </c>
      <c r="E848" s="2">
        <v>516</v>
      </c>
    </row>
    <row r="849" spans="2:5" x14ac:dyDescent="0.4">
      <c r="B849" s="24">
        <v>3398</v>
      </c>
      <c r="C849" s="2">
        <v>213</v>
      </c>
      <c r="D849" s="2">
        <v>365</v>
      </c>
      <c r="E849" s="2">
        <v>578</v>
      </c>
    </row>
    <row r="850" spans="2:5" x14ac:dyDescent="0.4">
      <c r="B850" s="24">
        <v>3425</v>
      </c>
      <c r="C850" s="2">
        <v>45</v>
      </c>
      <c r="D850" s="2">
        <v>7</v>
      </c>
      <c r="E850" s="2">
        <v>52</v>
      </c>
    </row>
    <row r="851" spans="2:5" x14ac:dyDescent="0.4">
      <c r="B851" s="24">
        <v>3426</v>
      </c>
      <c r="C851" s="2">
        <v>497</v>
      </c>
      <c r="D851" s="2">
        <v>26</v>
      </c>
      <c r="E851" s="2">
        <v>523</v>
      </c>
    </row>
    <row r="852" spans="2:5" x14ac:dyDescent="0.4">
      <c r="B852" s="24">
        <v>3427</v>
      </c>
      <c r="C852" s="2">
        <v>0</v>
      </c>
      <c r="D852" s="2">
        <v>35</v>
      </c>
      <c r="E852" s="2">
        <v>35</v>
      </c>
    </row>
    <row r="853" spans="2:5" x14ac:dyDescent="0.4">
      <c r="B853" s="24">
        <v>3428</v>
      </c>
      <c r="C853" s="2">
        <v>0</v>
      </c>
      <c r="D853" s="2">
        <v>4</v>
      </c>
      <c r="E853" s="2">
        <v>4</v>
      </c>
    </row>
    <row r="854" spans="2:5" x14ac:dyDescent="0.4">
      <c r="B854" s="24">
        <v>3429</v>
      </c>
      <c r="C854" s="2">
        <v>208</v>
      </c>
      <c r="D854" s="2">
        <v>4</v>
      </c>
      <c r="E854" s="2">
        <v>212</v>
      </c>
    </row>
    <row r="855" spans="2:5" x14ac:dyDescent="0.4">
      <c r="B855" s="24">
        <v>3430</v>
      </c>
      <c r="C855" s="2">
        <v>214</v>
      </c>
      <c r="D855" s="2">
        <v>7</v>
      </c>
      <c r="E855" s="2">
        <v>221</v>
      </c>
    </row>
    <row r="856" spans="2:5" x14ac:dyDescent="0.4">
      <c r="B856" s="24">
        <v>3432</v>
      </c>
      <c r="C856" s="2">
        <v>0</v>
      </c>
      <c r="D856" s="2">
        <v>3</v>
      </c>
      <c r="E856" s="2">
        <v>3</v>
      </c>
    </row>
    <row r="857" spans="2:5" x14ac:dyDescent="0.4">
      <c r="B857" s="24">
        <v>3433</v>
      </c>
      <c r="C857" s="2">
        <v>0</v>
      </c>
      <c r="D857" s="2">
        <v>3</v>
      </c>
      <c r="E857" s="2">
        <v>3</v>
      </c>
    </row>
    <row r="858" spans="2:5" x14ac:dyDescent="0.4">
      <c r="B858" s="24">
        <v>3434</v>
      </c>
      <c r="C858" s="2">
        <v>476</v>
      </c>
      <c r="D858" s="2">
        <v>42</v>
      </c>
      <c r="E858" s="2">
        <v>518</v>
      </c>
    </row>
    <row r="859" spans="2:5" x14ac:dyDescent="0.4">
      <c r="B859" s="24">
        <v>3435</v>
      </c>
      <c r="C859" s="2">
        <v>494</v>
      </c>
      <c r="D859" s="2">
        <v>13</v>
      </c>
      <c r="E859" s="2">
        <v>507</v>
      </c>
    </row>
    <row r="860" spans="2:5" x14ac:dyDescent="0.4">
      <c r="B860" s="24">
        <v>3436</v>
      </c>
      <c r="C860" s="2">
        <v>0</v>
      </c>
      <c r="D860" s="2">
        <v>1</v>
      </c>
      <c r="E860" s="2">
        <v>1</v>
      </c>
    </row>
    <row r="861" spans="2:5" x14ac:dyDescent="0.4">
      <c r="B861" s="24">
        <v>3437</v>
      </c>
      <c r="C861" s="2">
        <v>45</v>
      </c>
      <c r="D861" s="2">
        <v>1</v>
      </c>
      <c r="E861" s="2">
        <v>46</v>
      </c>
    </row>
    <row r="862" spans="2:5" x14ac:dyDescent="0.4">
      <c r="B862" s="24">
        <v>3438</v>
      </c>
      <c r="C862" s="2">
        <v>0</v>
      </c>
      <c r="D862" s="2">
        <v>3</v>
      </c>
      <c r="E862" s="2">
        <v>3</v>
      </c>
    </row>
    <row r="863" spans="2:5" x14ac:dyDescent="0.4">
      <c r="B863" s="24">
        <v>3439</v>
      </c>
      <c r="C863" s="2">
        <v>222</v>
      </c>
      <c r="D863" s="2">
        <v>5</v>
      </c>
      <c r="E863" s="2">
        <v>227</v>
      </c>
    </row>
    <row r="864" spans="2:5" x14ac:dyDescent="0.4">
      <c r="B864" s="24">
        <v>3440</v>
      </c>
      <c r="C864" s="2">
        <v>110</v>
      </c>
      <c r="D864" s="2">
        <v>4</v>
      </c>
      <c r="E864" s="2">
        <v>114</v>
      </c>
    </row>
    <row r="865" spans="2:5" x14ac:dyDescent="0.4">
      <c r="B865" s="24">
        <v>3443</v>
      </c>
      <c r="C865" s="2">
        <v>215</v>
      </c>
      <c r="D865" s="2">
        <v>365</v>
      </c>
      <c r="E865" s="2">
        <v>580</v>
      </c>
    </row>
    <row r="866" spans="2:5" x14ac:dyDescent="0.4">
      <c r="B866" s="24">
        <v>3446</v>
      </c>
      <c r="C866" s="2">
        <v>153</v>
      </c>
      <c r="D866" s="2">
        <v>1</v>
      </c>
      <c r="E866" s="2">
        <v>154</v>
      </c>
    </row>
    <row r="867" spans="2:5" x14ac:dyDescent="0.4">
      <c r="B867" s="24">
        <v>3447</v>
      </c>
      <c r="C867" s="2">
        <v>77</v>
      </c>
      <c r="D867" s="2">
        <v>2</v>
      </c>
      <c r="E867" s="2">
        <v>79</v>
      </c>
    </row>
    <row r="868" spans="2:5" x14ac:dyDescent="0.4">
      <c r="B868" s="24">
        <v>3448</v>
      </c>
      <c r="C868" s="2">
        <v>348</v>
      </c>
      <c r="D868" s="2">
        <v>3</v>
      </c>
      <c r="E868" s="2">
        <v>351</v>
      </c>
    </row>
    <row r="869" spans="2:5" x14ac:dyDescent="0.4">
      <c r="B869" s="24">
        <v>3473</v>
      </c>
      <c r="C869" s="2">
        <v>0</v>
      </c>
      <c r="D869" s="2">
        <v>8</v>
      </c>
      <c r="E869" s="2">
        <v>8</v>
      </c>
    </row>
    <row r="870" spans="2:5" x14ac:dyDescent="0.4">
      <c r="B870" s="24">
        <v>3474</v>
      </c>
      <c r="C870" s="2">
        <v>67</v>
      </c>
      <c r="D870" s="2">
        <v>4</v>
      </c>
      <c r="E870" s="2">
        <v>71</v>
      </c>
    </row>
    <row r="871" spans="2:5" x14ac:dyDescent="0.4">
      <c r="B871" s="24">
        <v>3475</v>
      </c>
      <c r="C871" s="2">
        <v>0</v>
      </c>
      <c r="D871" s="2">
        <v>3</v>
      </c>
      <c r="E871" s="2">
        <v>3</v>
      </c>
    </row>
    <row r="872" spans="2:5" x14ac:dyDescent="0.4">
      <c r="B872" s="24">
        <v>3476</v>
      </c>
      <c r="C872" s="2">
        <v>0</v>
      </c>
      <c r="D872" s="2">
        <v>2</v>
      </c>
      <c r="E872" s="2">
        <v>2</v>
      </c>
    </row>
    <row r="873" spans="2:5" x14ac:dyDescent="0.4">
      <c r="B873" s="24">
        <v>3477</v>
      </c>
      <c r="C873" s="2">
        <v>45</v>
      </c>
      <c r="D873" s="2">
        <v>1</v>
      </c>
      <c r="E873" s="2">
        <v>46</v>
      </c>
    </row>
    <row r="874" spans="2:5" x14ac:dyDescent="0.4">
      <c r="B874" s="24">
        <v>3479</v>
      </c>
      <c r="C874" s="2">
        <v>236</v>
      </c>
      <c r="D874" s="2">
        <v>0</v>
      </c>
      <c r="E874" s="2">
        <v>236</v>
      </c>
    </row>
    <row r="875" spans="2:5" x14ac:dyDescent="0.4">
      <c r="B875" s="24">
        <v>3481</v>
      </c>
      <c r="C875" s="2">
        <v>0</v>
      </c>
      <c r="D875" s="2">
        <v>29</v>
      </c>
      <c r="E875" s="2">
        <v>29</v>
      </c>
    </row>
    <row r="876" spans="2:5" x14ac:dyDescent="0.4">
      <c r="B876" s="24">
        <v>3484</v>
      </c>
      <c r="C876" s="2">
        <v>0</v>
      </c>
      <c r="D876" s="2">
        <v>1</v>
      </c>
      <c r="E876" s="2">
        <v>1</v>
      </c>
    </row>
    <row r="877" spans="2:5" x14ac:dyDescent="0.4">
      <c r="B877" s="24">
        <v>3485</v>
      </c>
      <c r="C877" s="2">
        <v>0</v>
      </c>
      <c r="D877" s="2">
        <v>3</v>
      </c>
      <c r="E877" s="2">
        <v>3</v>
      </c>
    </row>
    <row r="878" spans="2:5" x14ac:dyDescent="0.4">
      <c r="B878" s="24">
        <v>3487</v>
      </c>
      <c r="C878" s="2">
        <v>118</v>
      </c>
      <c r="D878" s="2">
        <v>0</v>
      </c>
      <c r="E878" s="2">
        <v>118</v>
      </c>
    </row>
    <row r="879" spans="2:5" x14ac:dyDescent="0.4">
      <c r="B879" s="24">
        <v>3488</v>
      </c>
      <c r="C879" s="2">
        <v>118</v>
      </c>
      <c r="D879" s="2">
        <v>0</v>
      </c>
      <c r="E879" s="2">
        <v>118</v>
      </c>
    </row>
    <row r="880" spans="2:5" x14ac:dyDescent="0.4">
      <c r="B880" s="24">
        <v>3489</v>
      </c>
      <c r="C880" s="2">
        <v>0</v>
      </c>
      <c r="D880" s="2">
        <v>1</v>
      </c>
      <c r="E880" s="2">
        <v>1</v>
      </c>
    </row>
    <row r="881" spans="2:5" x14ac:dyDescent="0.4">
      <c r="B881" s="24">
        <v>3491</v>
      </c>
      <c r="C881" s="2">
        <v>118</v>
      </c>
      <c r="D881" s="2">
        <v>0</v>
      </c>
      <c r="E881" s="2">
        <v>118</v>
      </c>
    </row>
    <row r="882" spans="2:5" x14ac:dyDescent="0.4">
      <c r="B882" s="24">
        <v>3492</v>
      </c>
      <c r="C882" s="2">
        <v>118</v>
      </c>
      <c r="D882" s="2">
        <v>0</v>
      </c>
      <c r="E882" s="2">
        <v>118</v>
      </c>
    </row>
    <row r="883" spans="2:5" x14ac:dyDescent="0.4">
      <c r="B883" s="24">
        <v>3493</v>
      </c>
      <c r="C883" s="2">
        <v>0</v>
      </c>
      <c r="D883" s="2">
        <v>1</v>
      </c>
      <c r="E883" s="2">
        <v>1</v>
      </c>
    </row>
    <row r="884" spans="2:5" x14ac:dyDescent="0.4">
      <c r="B884" s="24">
        <v>3494</v>
      </c>
      <c r="C884" s="2">
        <v>208</v>
      </c>
      <c r="D884" s="2">
        <v>0</v>
      </c>
      <c r="E884" s="2">
        <v>208</v>
      </c>
    </row>
    <row r="885" spans="2:5" x14ac:dyDescent="0.4">
      <c r="B885" s="24">
        <v>3496</v>
      </c>
      <c r="C885" s="2">
        <v>0</v>
      </c>
      <c r="D885" s="2">
        <v>32</v>
      </c>
      <c r="E885" s="2">
        <v>32</v>
      </c>
    </row>
    <row r="886" spans="2:5" x14ac:dyDescent="0.4">
      <c r="B886" s="24">
        <v>3497</v>
      </c>
      <c r="C886" s="2">
        <v>0</v>
      </c>
      <c r="D886" s="2">
        <v>3</v>
      </c>
      <c r="E886" s="2">
        <v>3</v>
      </c>
    </row>
    <row r="887" spans="2:5" x14ac:dyDescent="0.4">
      <c r="B887" s="24">
        <v>3498</v>
      </c>
      <c r="C887" s="2">
        <v>0</v>
      </c>
      <c r="D887" s="2">
        <v>1</v>
      </c>
      <c r="E887" s="2">
        <v>1</v>
      </c>
    </row>
    <row r="888" spans="2:5" x14ac:dyDescent="0.4">
      <c r="B888" s="24">
        <v>3500</v>
      </c>
      <c r="C888" s="2">
        <v>0</v>
      </c>
      <c r="D888" s="2">
        <v>1</v>
      </c>
      <c r="E888" s="2">
        <v>1</v>
      </c>
    </row>
    <row r="889" spans="2:5" x14ac:dyDescent="0.4">
      <c r="B889" s="24">
        <v>3501</v>
      </c>
      <c r="C889" s="2">
        <v>112</v>
      </c>
      <c r="D889" s="2">
        <v>0</v>
      </c>
      <c r="E889" s="2">
        <v>112</v>
      </c>
    </row>
    <row r="890" spans="2:5" x14ac:dyDescent="0.4">
      <c r="B890" s="24">
        <v>3508</v>
      </c>
      <c r="C890" s="2">
        <v>0</v>
      </c>
      <c r="D890" s="2">
        <v>1</v>
      </c>
      <c r="E890" s="2">
        <v>1</v>
      </c>
    </row>
    <row r="891" spans="2:5" x14ac:dyDescent="0.4">
      <c r="B891" s="24">
        <v>3511</v>
      </c>
      <c r="C891" s="2">
        <v>0</v>
      </c>
      <c r="D891" s="2">
        <v>2</v>
      </c>
      <c r="E891" s="2">
        <v>2</v>
      </c>
    </row>
    <row r="892" spans="2:5" x14ac:dyDescent="0.4">
      <c r="B892" s="24">
        <v>3512</v>
      </c>
      <c r="C892" s="2">
        <v>0</v>
      </c>
      <c r="D892" s="2">
        <v>1</v>
      </c>
      <c r="E892" s="2">
        <v>1</v>
      </c>
    </row>
    <row r="893" spans="2:5" x14ac:dyDescent="0.4">
      <c r="B893" s="24">
        <v>3515</v>
      </c>
      <c r="C893" s="2">
        <v>0</v>
      </c>
      <c r="D893" s="2">
        <v>1</v>
      </c>
      <c r="E893" s="2">
        <v>1</v>
      </c>
    </row>
    <row r="894" spans="2:5" x14ac:dyDescent="0.4">
      <c r="B894" s="24">
        <v>3516</v>
      </c>
      <c r="C894" s="2">
        <v>0</v>
      </c>
      <c r="D894" s="2">
        <v>2</v>
      </c>
      <c r="E894" s="2">
        <v>2</v>
      </c>
    </row>
    <row r="895" spans="2:5" x14ac:dyDescent="0.4">
      <c r="B895" s="24">
        <v>3518</v>
      </c>
      <c r="C895" s="2">
        <v>0</v>
      </c>
      <c r="D895" s="2">
        <v>2</v>
      </c>
      <c r="E895" s="2">
        <v>2</v>
      </c>
    </row>
    <row r="896" spans="2:5" x14ac:dyDescent="0.4">
      <c r="B896" s="24">
        <v>3521</v>
      </c>
      <c r="C896" s="2">
        <v>0</v>
      </c>
      <c r="D896" s="2">
        <v>1</v>
      </c>
      <c r="E896" s="2">
        <v>1</v>
      </c>
    </row>
    <row r="897" spans="2:5" x14ac:dyDescent="0.4">
      <c r="B897" s="24">
        <v>3522</v>
      </c>
      <c r="C897" s="2">
        <v>0</v>
      </c>
      <c r="D897" s="2">
        <v>2</v>
      </c>
      <c r="E897" s="2">
        <v>2</v>
      </c>
    </row>
    <row r="898" spans="2:5" x14ac:dyDescent="0.4">
      <c r="B898" s="24">
        <v>3524</v>
      </c>
      <c r="C898" s="2">
        <v>0</v>
      </c>
      <c r="D898" s="2">
        <v>3</v>
      </c>
      <c r="E898" s="2">
        <v>3</v>
      </c>
    </row>
    <row r="899" spans="2:5" x14ac:dyDescent="0.4">
      <c r="B899" s="24">
        <v>3526</v>
      </c>
      <c r="C899" s="2">
        <v>0</v>
      </c>
      <c r="D899" s="2">
        <v>2</v>
      </c>
      <c r="E899" s="2">
        <v>2</v>
      </c>
    </row>
    <row r="900" spans="2:5" x14ac:dyDescent="0.4">
      <c r="B900" s="24">
        <v>3527</v>
      </c>
      <c r="C900" s="2">
        <v>0</v>
      </c>
      <c r="D900" s="2">
        <v>3</v>
      </c>
      <c r="E900" s="2">
        <v>3</v>
      </c>
    </row>
    <row r="901" spans="2:5" x14ac:dyDescent="0.4">
      <c r="B901" s="24">
        <v>3536</v>
      </c>
      <c r="C901" s="2">
        <v>181</v>
      </c>
      <c r="D901" s="2">
        <v>0</v>
      </c>
      <c r="E901" s="2">
        <v>181</v>
      </c>
    </row>
    <row r="902" spans="2:5" x14ac:dyDescent="0.4">
      <c r="B902" s="24">
        <v>3582</v>
      </c>
      <c r="C902" s="2">
        <v>0</v>
      </c>
      <c r="D902" s="2">
        <v>3</v>
      </c>
      <c r="E902" s="2">
        <v>3</v>
      </c>
    </row>
    <row r="903" spans="2:5" x14ac:dyDescent="0.4">
      <c r="B903" s="24">
        <v>3586</v>
      </c>
      <c r="C903" s="2">
        <v>181</v>
      </c>
      <c r="D903" s="2">
        <v>0</v>
      </c>
      <c r="E903" s="2">
        <v>181</v>
      </c>
    </row>
    <row r="904" spans="2:5" x14ac:dyDescent="0.4">
      <c r="B904" s="24">
        <v>3599</v>
      </c>
      <c r="C904" s="2">
        <v>302</v>
      </c>
      <c r="D904" s="2">
        <v>2</v>
      </c>
      <c r="E904" s="2">
        <v>304</v>
      </c>
    </row>
    <row r="905" spans="2:5" x14ac:dyDescent="0.4">
      <c r="B905" s="24">
        <v>3600</v>
      </c>
      <c r="C905" s="2">
        <v>201</v>
      </c>
      <c r="D905" s="2">
        <v>3</v>
      </c>
      <c r="E905" s="2">
        <v>204</v>
      </c>
    </row>
    <row r="906" spans="2:5" x14ac:dyDescent="0.4">
      <c r="B906" s="24">
        <v>3601</v>
      </c>
      <c r="C906" s="2">
        <v>138</v>
      </c>
      <c r="D906" s="2">
        <v>2</v>
      </c>
      <c r="E906" s="2">
        <v>140</v>
      </c>
    </row>
    <row r="907" spans="2:5" x14ac:dyDescent="0.4">
      <c r="B907" s="24">
        <v>3602</v>
      </c>
      <c r="C907" s="2">
        <v>227</v>
      </c>
      <c r="D907" s="2">
        <v>2</v>
      </c>
      <c r="E907" s="2">
        <v>229</v>
      </c>
    </row>
    <row r="908" spans="2:5" x14ac:dyDescent="0.4">
      <c r="B908" s="24">
        <v>3603</v>
      </c>
      <c r="C908" s="2">
        <v>268</v>
      </c>
      <c r="D908" s="2">
        <v>2</v>
      </c>
      <c r="E908" s="2">
        <v>270</v>
      </c>
    </row>
    <row r="909" spans="2:5" x14ac:dyDescent="0.4">
      <c r="B909" s="24">
        <v>3617</v>
      </c>
      <c r="C909" s="2">
        <v>164</v>
      </c>
      <c r="D909" s="2">
        <v>2</v>
      </c>
      <c r="E909" s="2">
        <v>166</v>
      </c>
    </row>
    <row r="910" spans="2:5" x14ac:dyDescent="0.4">
      <c r="B910" s="24">
        <v>3618</v>
      </c>
      <c r="C910" s="2">
        <v>201</v>
      </c>
      <c r="D910" s="2">
        <v>8</v>
      </c>
      <c r="E910" s="2">
        <v>209</v>
      </c>
    </row>
    <row r="911" spans="2:5" x14ac:dyDescent="0.4">
      <c r="B911" s="24">
        <v>3619</v>
      </c>
      <c r="C911" s="2">
        <v>164</v>
      </c>
      <c r="D911" s="2">
        <v>2</v>
      </c>
      <c r="E911" s="2">
        <v>166</v>
      </c>
    </row>
    <row r="912" spans="2:5" x14ac:dyDescent="0.4">
      <c r="B912" s="24">
        <v>3620</v>
      </c>
      <c r="C912" s="2">
        <v>0</v>
      </c>
      <c r="D912" s="2">
        <v>2</v>
      </c>
      <c r="E912" s="2">
        <v>2</v>
      </c>
    </row>
    <row r="913" spans="2:5" x14ac:dyDescent="0.4">
      <c r="B913" s="24">
        <v>3621</v>
      </c>
      <c r="C913" s="2">
        <v>201</v>
      </c>
      <c r="D913" s="2">
        <v>2</v>
      </c>
      <c r="E913" s="2">
        <v>203</v>
      </c>
    </row>
    <row r="914" spans="2:5" x14ac:dyDescent="0.4">
      <c r="B914" s="24">
        <v>3622</v>
      </c>
      <c r="C914" s="2">
        <v>113</v>
      </c>
      <c r="D914" s="2">
        <v>2</v>
      </c>
      <c r="E914" s="2">
        <v>115</v>
      </c>
    </row>
    <row r="915" spans="2:5" x14ac:dyDescent="0.4">
      <c r="B915" s="24">
        <v>3623</v>
      </c>
      <c r="C915" s="2">
        <v>175</v>
      </c>
      <c r="D915" s="2">
        <v>2</v>
      </c>
      <c r="E915" s="2">
        <v>177</v>
      </c>
    </row>
    <row r="916" spans="2:5" x14ac:dyDescent="0.4">
      <c r="B916" s="24">
        <v>3624</v>
      </c>
      <c r="C916" s="2">
        <v>0</v>
      </c>
      <c r="D916" s="2">
        <v>3</v>
      </c>
      <c r="E916" s="2">
        <v>3</v>
      </c>
    </row>
    <row r="917" spans="2:5" x14ac:dyDescent="0.4">
      <c r="B917" s="24">
        <v>3625</v>
      </c>
      <c r="C917" s="2">
        <v>0</v>
      </c>
      <c r="D917" s="2">
        <v>1</v>
      </c>
      <c r="E917" s="2">
        <v>1</v>
      </c>
    </row>
    <row r="918" spans="2:5" x14ac:dyDescent="0.4">
      <c r="B918" s="24">
        <v>3626</v>
      </c>
      <c r="C918" s="2">
        <v>208</v>
      </c>
      <c r="D918" s="2">
        <v>0</v>
      </c>
      <c r="E918" s="2">
        <v>208</v>
      </c>
    </row>
    <row r="919" spans="2:5" x14ac:dyDescent="0.4">
      <c r="B919" s="24">
        <v>3628</v>
      </c>
      <c r="C919" s="2">
        <v>0</v>
      </c>
      <c r="D919" s="2">
        <v>1</v>
      </c>
      <c r="E919" s="2">
        <v>1</v>
      </c>
    </row>
    <row r="920" spans="2:5" x14ac:dyDescent="0.4">
      <c r="B920" s="24">
        <v>3629</v>
      </c>
      <c r="C920" s="2">
        <v>0</v>
      </c>
      <c r="D920" s="2">
        <v>7</v>
      </c>
      <c r="E920" s="2">
        <v>7</v>
      </c>
    </row>
    <row r="921" spans="2:5" x14ac:dyDescent="0.4">
      <c r="B921" s="24">
        <v>3632</v>
      </c>
      <c r="C921" s="2">
        <v>0</v>
      </c>
      <c r="D921" s="2">
        <v>6</v>
      </c>
      <c r="E921" s="2">
        <v>6</v>
      </c>
    </row>
    <row r="922" spans="2:5" x14ac:dyDescent="0.4">
      <c r="B922" s="24">
        <v>3635</v>
      </c>
      <c r="C922" s="2">
        <v>0</v>
      </c>
      <c r="D922" s="2">
        <v>1</v>
      </c>
      <c r="E922" s="2">
        <v>1</v>
      </c>
    </row>
    <row r="923" spans="2:5" x14ac:dyDescent="0.4">
      <c r="B923" s="24">
        <v>3636</v>
      </c>
      <c r="C923" s="2">
        <v>0</v>
      </c>
      <c r="D923" s="2">
        <v>1</v>
      </c>
      <c r="E923" s="2">
        <v>1</v>
      </c>
    </row>
    <row r="924" spans="2:5" x14ac:dyDescent="0.4">
      <c r="B924" s="24">
        <v>3643</v>
      </c>
      <c r="C924" s="2">
        <v>0</v>
      </c>
      <c r="D924" s="2">
        <v>2</v>
      </c>
      <c r="E924" s="2">
        <v>2</v>
      </c>
    </row>
    <row r="925" spans="2:5" x14ac:dyDescent="0.4">
      <c r="B925" s="24">
        <v>3644</v>
      </c>
      <c r="C925" s="2">
        <v>0</v>
      </c>
      <c r="D925" s="2">
        <v>3</v>
      </c>
      <c r="E925" s="2">
        <v>3</v>
      </c>
    </row>
    <row r="926" spans="2:5" x14ac:dyDescent="0.4">
      <c r="B926" s="24">
        <v>3645</v>
      </c>
      <c r="C926" s="2">
        <v>0</v>
      </c>
      <c r="D926" s="2">
        <v>2</v>
      </c>
      <c r="E926" s="2">
        <v>2</v>
      </c>
    </row>
    <row r="927" spans="2:5" x14ac:dyDescent="0.4">
      <c r="B927" s="24">
        <v>3647</v>
      </c>
      <c r="C927" s="2">
        <v>0</v>
      </c>
      <c r="D927" s="2">
        <v>3</v>
      </c>
      <c r="E927" s="2">
        <v>3</v>
      </c>
    </row>
    <row r="928" spans="2:5" x14ac:dyDescent="0.4">
      <c r="B928" s="24">
        <v>3648</v>
      </c>
      <c r="C928" s="2">
        <v>0</v>
      </c>
      <c r="D928" s="2">
        <v>81</v>
      </c>
      <c r="E928" s="2">
        <v>81</v>
      </c>
    </row>
    <row r="929" spans="2:5" x14ac:dyDescent="0.4">
      <c r="B929" s="24">
        <v>3650</v>
      </c>
      <c r="C929" s="2">
        <v>0</v>
      </c>
      <c r="D929" s="2">
        <v>83</v>
      </c>
      <c r="E929" s="2">
        <v>83</v>
      </c>
    </row>
    <row r="930" spans="2:5" x14ac:dyDescent="0.4">
      <c r="B930" s="24">
        <v>3653</v>
      </c>
      <c r="C930" s="2">
        <v>0</v>
      </c>
      <c r="D930" s="2">
        <v>2</v>
      </c>
      <c r="E930" s="2">
        <v>2</v>
      </c>
    </row>
    <row r="931" spans="2:5" x14ac:dyDescent="0.4">
      <c r="B931" s="24">
        <v>3654</v>
      </c>
      <c r="C931" s="2">
        <v>0</v>
      </c>
      <c r="D931" s="2">
        <v>2</v>
      </c>
      <c r="E931" s="2">
        <v>2</v>
      </c>
    </row>
    <row r="932" spans="2:5" x14ac:dyDescent="0.4">
      <c r="B932" s="24">
        <v>3658</v>
      </c>
      <c r="C932" s="2">
        <v>0</v>
      </c>
      <c r="D932" s="2">
        <v>2</v>
      </c>
      <c r="E932" s="2">
        <v>2</v>
      </c>
    </row>
    <row r="933" spans="2:5" x14ac:dyDescent="0.4">
      <c r="B933" s="24">
        <v>3659</v>
      </c>
      <c r="C933" s="2">
        <v>0</v>
      </c>
      <c r="D933" s="2">
        <v>1</v>
      </c>
      <c r="E933" s="2">
        <v>1</v>
      </c>
    </row>
    <row r="934" spans="2:5" x14ac:dyDescent="0.4">
      <c r="B934" s="24">
        <v>3663</v>
      </c>
      <c r="C934" s="2">
        <v>0</v>
      </c>
      <c r="D934" s="2">
        <v>9</v>
      </c>
      <c r="E934" s="2">
        <v>9</v>
      </c>
    </row>
    <row r="935" spans="2:5" x14ac:dyDescent="0.4">
      <c r="B935" s="24">
        <v>3664</v>
      </c>
      <c r="C935" s="2">
        <v>0</v>
      </c>
      <c r="D935" s="2">
        <v>9</v>
      </c>
      <c r="E935" s="2">
        <v>9</v>
      </c>
    </row>
    <row r="936" spans="2:5" x14ac:dyDescent="0.4">
      <c r="B936" s="24">
        <v>3670</v>
      </c>
      <c r="C936" s="2">
        <v>0</v>
      </c>
      <c r="D936" s="2">
        <v>2</v>
      </c>
      <c r="E936" s="2">
        <v>2</v>
      </c>
    </row>
    <row r="937" spans="2:5" x14ac:dyDescent="0.4">
      <c r="B937" s="24">
        <v>3671</v>
      </c>
      <c r="C937" s="2">
        <v>0</v>
      </c>
      <c r="D937" s="2">
        <v>2</v>
      </c>
      <c r="E937" s="2">
        <v>2</v>
      </c>
    </row>
    <row r="938" spans="2:5" x14ac:dyDescent="0.4">
      <c r="B938" s="24">
        <v>3677</v>
      </c>
      <c r="C938" s="2">
        <v>0</v>
      </c>
      <c r="D938" s="2">
        <v>7</v>
      </c>
      <c r="E938" s="2">
        <v>7</v>
      </c>
    </row>
    <row r="939" spans="2:5" x14ac:dyDescent="0.4">
      <c r="B939" s="24">
        <v>3691</v>
      </c>
      <c r="C939" s="2">
        <v>104</v>
      </c>
      <c r="D939" s="2">
        <v>0</v>
      </c>
      <c r="E939" s="2">
        <v>104</v>
      </c>
    </row>
    <row r="940" spans="2:5" x14ac:dyDescent="0.4">
      <c r="B940" s="24">
        <v>3730</v>
      </c>
      <c r="C940" s="2">
        <v>0</v>
      </c>
      <c r="D940" s="2">
        <v>2</v>
      </c>
      <c r="E940" s="2">
        <v>2</v>
      </c>
    </row>
    <row r="941" spans="2:5" x14ac:dyDescent="0.4">
      <c r="B941" s="24" t="s">
        <v>2479</v>
      </c>
      <c r="C941" s="2">
        <v>131883</v>
      </c>
      <c r="D941" s="2">
        <v>141507</v>
      </c>
      <c r="E941" s="2">
        <v>273390</v>
      </c>
    </row>
  </sheetData>
  <pageMargins left="0.7" right="0.7" top="0.75" bottom="0.75" header="0.3" footer="0.3"/>
  <pageSetup paperSize="9" orientation="portrait" horizont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End Users</vt:lpstr>
      <vt:lpstr>VER Calculations</vt:lpstr>
      <vt:lpstr>Implementation status</vt:lpstr>
      <vt:lpstr>Breakdown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 padmanabha</dc:creator>
  <cp:lastModifiedBy>sudha@fairclimate.com</cp:lastModifiedBy>
  <dcterms:created xsi:type="dcterms:W3CDTF">2019-08-08T18:40:11Z</dcterms:created>
  <dcterms:modified xsi:type="dcterms:W3CDTF">2023-12-18T03:58:05Z</dcterms:modified>
</cp:coreProperties>
</file>