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incih\AppData\Local\Temp\7zOC7629806\"/>
    </mc:Choice>
  </mc:AlternateContent>
  <xr:revisionPtr revIDLastSave="0" documentId="13_ncr:1_{E3563B0F-CB4F-4901-9129-C76BDA7E656C}" xr6:coauthVersionLast="47" xr6:coauthVersionMax="47" xr10:uidLastSave="{00000000-0000-0000-0000-000000000000}"/>
  <bookViews>
    <workbookView xWindow="-108" yWindow="-108" windowWidth="23256" windowHeight="12456" tabRatio="782" xr2:uid="{00000000-000D-0000-FFFF-FFFF00000000}"/>
  </bookViews>
  <sheets>
    <sheet name="Emission Factors" sheetId="10" r:id="rId1"/>
    <sheet name="Monitoring Plan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13" i="6"/>
  <c r="H13" i="6" s="1"/>
  <c r="F16" i="6"/>
  <c r="H16" i="6"/>
  <c r="D15" i="6"/>
  <c r="F15" i="6" s="1"/>
  <c r="D14" i="6"/>
  <c r="F14" i="6" s="1"/>
  <c r="H14" i="6" s="1"/>
  <c r="M15" i="6"/>
  <c r="N15" i="6" s="1"/>
  <c r="N18" i="6" s="1"/>
  <c r="M14" i="6"/>
  <c r="N14" i="6" s="1"/>
  <c r="D17" i="6"/>
  <c r="F17" i="6" s="1"/>
  <c r="H17" i="6" s="1"/>
  <c r="D9" i="6"/>
  <c r="N11" i="6"/>
  <c r="N12" i="6"/>
  <c r="N13" i="6"/>
  <c r="N16" i="6"/>
  <c r="N10" i="6"/>
  <c r="M9" i="6"/>
  <c r="N9" i="6"/>
  <c r="M17" i="6"/>
  <c r="N17" i="6"/>
  <c r="F11" i="6"/>
  <c r="H11" i="6" s="1"/>
  <c r="F10" i="6"/>
  <c r="H10" i="6" s="1"/>
  <c r="F12" i="6"/>
  <c r="H12" i="6" s="1"/>
  <c r="H9" i="6"/>
  <c r="H4" i="6"/>
  <c r="G18" i="6"/>
  <c r="E18" i="6"/>
  <c r="F18" i="6" l="1"/>
  <c r="H15" i="6"/>
  <c r="H18" i="6" s="1"/>
</calcChain>
</file>

<file path=xl/sharedStrings.xml><?xml version="1.0" encoding="utf-8"?>
<sst xmlns="http://schemas.openxmlformats.org/spreadsheetml/2006/main" count="24" uniqueCount="21">
  <si>
    <t>BM</t>
  </si>
  <si>
    <t>CM</t>
  </si>
  <si>
    <t>Generation During Total Crediting Period</t>
  </si>
  <si>
    <t>Annual Electricity Generation:</t>
  </si>
  <si>
    <t>MWh/year</t>
  </si>
  <si>
    <t>Year</t>
  </si>
  <si>
    <r>
      <t>Estimation of project activity emissions  
(tonnes of CO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>e)</t>
    </r>
  </si>
  <si>
    <t>Estimation of baseline emissions 
(tonnes of CO2e)</t>
  </si>
  <si>
    <t>Estimation of leakage 
(tonnes of CO2e)</t>
  </si>
  <si>
    <r>
      <t>Estimation of overall emission reductions (tonnes of CO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>e)</t>
    </r>
  </si>
  <si>
    <t>Total (tonnes of CO2e)</t>
  </si>
  <si>
    <t>Crediting years</t>
  </si>
  <si>
    <t>MWh</t>
  </si>
  <si>
    <t>OM</t>
  </si>
  <si>
    <t>Reference:</t>
  </si>
  <si>
    <t xml:space="preserve">(tCO2/MWh)
</t>
  </si>
  <si>
    <t>Factor</t>
  </si>
  <si>
    <t>Days</t>
  </si>
  <si>
    <t>Calculation of Emission Reduction of Aliaga WFP</t>
  </si>
  <si>
    <t>Generated Electricity by PA (MWh)</t>
  </si>
  <si>
    <t xml:space="preserve">https://enerji.gov.tr/Media/Dizin/BHIM/tr/Duyurular//Bilgi_Formu_Web_Sitesi_2019_202110071443.pdf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</si>
</sst>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6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#,##0.0"/>
    <numFmt numFmtId="166" formatCode="_-* #,##0.00\ _D_M_-;\-* #,##0.00\ _D_M_-;_-* &quot;-&quot;??\ _D_M_-;_-@_-"/>
    <numFmt numFmtId="167" formatCode="0.0"/>
    <numFmt numFmtId="168" formatCode="0.0%"/>
    <numFmt numFmtId="169" formatCode="#,##0.000"/>
    <numFmt numFmtId="170" formatCode="0.000000"/>
    <numFmt numFmtId="171" formatCode="0.000%"/>
    <numFmt numFmtId="172" formatCode="&quot;$&quot;#,##0;\(&quot;$&quot;#,##0\)"/>
    <numFmt numFmtId="173" formatCode="&quot;$&quot;#,##0.00_);[Red]\(&quot;$&quot;#,##0.00\)"/>
    <numFmt numFmtId="174" formatCode="&quot;$&quot;#,##0.0_);\(&quot;$&quot;#,##0.0\)"/>
    <numFmt numFmtId="175" formatCode="&quot;$&quot;#,##0.00_);\(&quot;$&quot;#,##0.00\)"/>
    <numFmt numFmtId="176" formatCode="&quot;$&quot;#,##0.000_);\(&quot;$&quot;#,##0.000\)"/>
    <numFmt numFmtId="177" formatCode="&quot;$&quot;#,##0_);\(&quot;$&quot;#,##0\)"/>
    <numFmt numFmtId="178" formatCode="#,##0.0\ ;\(#,##0.0\)"/>
    <numFmt numFmtId="179" formatCode="_(&quot;$&quot;* #,##0_);_(&quot;$&quot;* \(#,##0\);_(&quot;$&quot;* &quot;-&quot;??_);_(@_)"/>
    <numFmt numFmtId="180" formatCode="#,##0.000_);[Red]\(#,##0.000\)"/>
    <numFmt numFmtId="181" formatCode="#,##0.0000000000_);\(#,##0.0000000000\)"/>
    <numFmt numFmtId="182" formatCode="_(* #,##0_);_(* \(#,##0\);_(* &quot;-&quot;_);_(@_)"/>
    <numFmt numFmtId="183" formatCode="_(* &quot;$&quot;\ #,##0\ \ ;_(* &quot;$&quot;\ \(#,##0\)\ ;_(* &quot;-&quot;\ \ ;_(@\ "/>
    <numFmt numFmtId="184" formatCode="_(* &quot;$&quot;\ #,##0\ \ ;_(* &quot;$&quot;\ \(#,##0\)\ \ ;_(* &quot;-&quot;\ \ ;_(@\ "/>
    <numFmt numFmtId="185" formatCode="0.0_)\%;\(0.0\)\%;0.0_)\%;@_)_%"/>
    <numFmt numFmtId="186" formatCode="_(* 0.0\%;_(* \(0.0\)\%;0.0\%;@\ \ "/>
    <numFmt numFmtId="187" formatCode="0.0\%;\(0.0\)\%;@\ \ "/>
    <numFmt numFmtId="188" formatCode="0.0\%;\(0.0\)\%;0.0\ \)\%;@\ \ "/>
    <numFmt numFmtId="189" formatCode="#,##0.0_)_%;\(#,##0.0\)_%;0.0_)_%;@_)_%"/>
    <numFmt numFmtId="190" formatCode="_(* #,##0.0\ \ \ \ ;_(* \(#,##0.0\)\ \ \ ;@\ \ "/>
    <numFmt numFmtId="191" formatCode="#,##0.0\ \ \ ;\(#,##0.0\)\ \ ;@\ \ "/>
    <numFmt numFmtId="192" formatCode="#,##0.0\ \ \ _x;\(#,##0.0\)\ \ _x;@\ \ _x"/>
    <numFmt numFmtId="193" formatCode="#,##0___);\(#,##0\)__"/>
    <numFmt numFmtId="194" formatCode="_(* #,##0\ \ ;_(* \(#,##0\)\ \ ;_(* &quot;-&quot;\ \ ;_(* @_)"/>
    <numFmt numFmtId="195" formatCode="_(* #,##0.0_);_(* \(#,##0.0\);_(* &quot;-&quot;\ \ \ ;_(@_)"/>
    <numFmt numFmtId="196" formatCode="#,##0.0_);\(#,##0.0\);#,##0.0_);@_)"/>
    <numFmt numFmtId="197" formatCode="#,##0_);\(#,##0\);#,##0_);@_)"/>
    <numFmt numFmtId="198" formatCode="#,##0.0_);\(#,##0.0\)"/>
    <numFmt numFmtId="199" formatCode="&quot;$&quot;_(#,##0.00_);&quot;$&quot;\(#,##0.00\);&quot;$&quot;_(0.00_);@_)"/>
    <numFmt numFmtId="200" formatCode="[$£-809]_(#,##0_);[$£-809]\(#,##0\);[$£-809]_(0_);@_)"/>
    <numFmt numFmtId="201" formatCode="&quot;$&quot;_(#,##0.00_);&quot;$&quot;\(#,##0.00\)"/>
    <numFmt numFmtId="202" formatCode="&quot;$&quot;_(#,##0_);&quot;$&quot;\(#,##0\);&quot;$&quot;_(0_);@_)"/>
    <numFmt numFmtId="203" formatCode="_(&quot;$&quot;* #,##0_);_(&quot;$&quot;* \(#,##0\);_(&quot;$&quot;* &quot;-&quot;_);_(@_)"/>
    <numFmt numFmtId="204" formatCode="&quot;£&quot;_(#,##0.00_);&quot;£&quot;\(#,##0.00\);&quot;£&quot;_(0.00_);@_)"/>
    <numFmt numFmtId="205" formatCode="&quot;$&quot;_(#,##0.00_);&quot;$&quot;\(#,##0.00\);_(* &quot;-&quot;\ \ \ "/>
    <numFmt numFmtId="206" formatCode="&quot;$&quot;_(#,##0.0_);&quot;$&quot;\(#,##0.0\)"/>
    <numFmt numFmtId="207" formatCode="&quot;£&quot;_(#,##0.00_);&quot;£&quot;\(#,##0.00\)"/>
    <numFmt numFmtId="208" formatCode="&quot;DM&quot;_(#,##0.00_);&quot;DM&quot;\(#,##0.00\);&quot;DM&quot;_(0.00_);@_)"/>
    <numFmt numFmtId="209" formatCode="#,##0.00_);\(#,##0.00\);0.00_);@_)"/>
    <numFmt numFmtId="210" formatCode="#,##0_);\(#,##0\);0_);@_)"/>
    <numFmt numFmtId="211" formatCode="\€_(#,##0.00_);\€\(#,##0.00\);\€_(0.00_);@_)"/>
    <numFmt numFmtId="212" formatCode="&quot;€&quot;_(#,##0.00_);&quot;€&quot;\(#,##0.00\);&quot;€&quot;_(0.00_);@_)"/>
    <numFmt numFmtId="213" formatCode="\£_(#,##0_);\£\(#,##0\)"/>
    <numFmt numFmtId="214" formatCode="0_)"/>
    <numFmt numFmtId="215" formatCode="#,##0_)&quot;months&quot;;\(#,##0\)&quot;months&quot;"/>
    <numFmt numFmtId="216" formatCode="#,##0_)\x;\(#,##0\)\x;0_)\x;@_)_x"/>
    <numFmt numFmtId="217" formatCode="#,##0.0_)\x;\(#,##0.0\)\x"/>
    <numFmt numFmtId="218" formatCode="0.0\x"/>
    <numFmt numFmtId="219" formatCode="#,##0.0_)\x;\(#,##0.0\)\x;0.0_)\x;@_)_x"/>
    <numFmt numFmtId="220" formatCode="#,##0.0\ \x;\(#,##0.0\)\x;@\ \ \x"/>
    <numFmt numFmtId="221" formatCode="#,##0.0_)\x;\(#,##0.0\)\x;@_)_x"/>
    <numFmt numFmtId="222" formatCode="#,##0_)_x;\(#,##0\)_x;0_)_x;@_)_x"/>
    <numFmt numFmtId="223" formatCode="#,##0.0_)_x;\(#,##0.0\)_x"/>
    <numFmt numFmtId="224" formatCode="#,##0.0_)_x;\(#,##0.0\)_x;0.0_)_x;@_)_x"/>
    <numFmt numFmtId="225" formatCode="#,##0.0_)_x;\(#,##0.0\)_x;@_)_x"/>
    <numFmt numFmtId="226" formatCode="#,##0.0_)_x;\(#,##0.0\)_x;* @_)_x"/>
    <numFmt numFmtId="227" formatCode="0.0_)\%;\(0.0\)\%"/>
    <numFmt numFmtId="228" formatCode="0.0%;\(0.0\)%;@\ \ "/>
    <numFmt numFmtId="229" formatCode="0.0\ %;\(0.0\)%"/>
    <numFmt numFmtId="230" formatCode="#,##0.0_)_%;\(#,##0.0\)_%"/>
    <numFmt numFmtId="231" formatCode="General_)"/>
    <numFmt numFmtId="232" formatCode="#,##0_)&quot;years&quot;;\(#,##0\)&quot;years&quot;"/>
    <numFmt numFmtId="233" formatCode="&quot;$&quot;#,##0_);[Red]\(&quot;$&quot;#,##0\)"/>
    <numFmt numFmtId="234" formatCode="0.00\x"/>
    <numFmt numFmtId="235" formatCode="#,##0.0_);\(#,##0.0\);&quot;-   &quot;"/>
    <numFmt numFmtId="236" formatCode="\+\ #,##0.0_);\-\ #,##0.0_);\—_);@_)"/>
    <numFmt numFmtId="237" formatCode="_(* #,##0.0_);_(* \(#,##0.0\);_(* &quot;--- &quot;_)"/>
    <numFmt numFmtId="238" formatCode="_(&quot;$&quot;* #,##0.0_);_(&quot;$&quot;* \(#,##0.0\);_(&quot;$&quot;* &quot;--- &quot;_)"/>
    <numFmt numFmtId="239" formatCode="0&quot;A&quot;"/>
    <numFmt numFmtId="240" formatCode="dd\-mmm\-yy_)"/>
    <numFmt numFmtId="241" formatCode="0.0_)_x;\(0.0\)_x"/>
    <numFmt numFmtId="242" formatCode="#,##0_);\(#,##0\);\-_);"/>
    <numFmt numFmtId="243" formatCode="0.0%;\(0.0%\)"/>
    <numFmt numFmtId="244" formatCode=";;;"/>
    <numFmt numFmtId="245" formatCode="#,##0_);\(#,##0\);\-_)"/>
    <numFmt numFmtId="246" formatCode="\£#,##0_);\(\£#,##0\)"/>
    <numFmt numFmtId="247" formatCode="_(* #,##0_);_(* \(#,##0\);_(* &quot;-      &quot;_);_(@_)"/>
    <numFmt numFmtId="248" formatCode="_(* #,##0.0000_);_(* \(#,##0.0000\);_(* &quot;-&quot;??_);_(@_)"/>
    <numFmt numFmtId="249" formatCode="#,##0.00&quot;£&quot;_);[Red]\(#,##0.00&quot;£&quot;\)"/>
    <numFmt numFmtId="250" formatCode="_ * #,##0_)&quot;£&quot;_ ;_ * \(#,##0\)&quot;£&quot;_ ;_ * &quot;-&quot;_)&quot;£&quot;_ ;_ @_ "/>
    <numFmt numFmtId="251" formatCode="_(&quot;$&quot;* #,##0.00_);_(&quot;$&quot;* \(#,##0.00\);_(&quot;$&quot;* &quot;-&quot;??_);_(@_)"/>
    <numFmt numFmtId="252" formatCode="0.000_)"/>
    <numFmt numFmtId="253" formatCode="#,##0_%_);\(#,##0\)_%;#,##0_%_);@_%_)"/>
    <numFmt numFmtId="254" formatCode="#,##0_%_);\(#,##0\)_%;**;@_%_)"/>
    <numFmt numFmtId="255" formatCode="_(* #,##0.00_);_(* \(#,##0.00\);_(* &quot;-&quot;??_);_(@_)"/>
    <numFmt numFmtId="256" formatCode="#,##0;&quot;\&quot;&quot;\&quot;&quot;\&quot;&quot;\&quot;\(#,##0&quot;\&quot;&quot;\&quot;&quot;\&quot;&quot;\&quot;\)"/>
    <numFmt numFmtId="257" formatCode="\ \$* #,##0.0_);\ \$* \(#,##0.0\);\ \$* \—_);@_)"/>
    <numFmt numFmtId="258" formatCode="\ \€* #,##0.0_);\ \€* \(#,##0.0\);\ \€* \—_);@_)"/>
    <numFmt numFmtId="259" formatCode="&quot;$&quot;#,##0.000_);[Red]\(&quot;$&quot;#,##0.000\)"/>
    <numFmt numFmtId="260" formatCode="&quot;$&quot;#,##0_%_);\(&quot;$&quot;#,##0\)_%;&quot;$&quot;#,##0_%_);@_%_)"/>
    <numFmt numFmtId="261" formatCode="&quot;\&quot;&quot;\&quot;&quot;\&quot;&quot;\&quot;\$#,##0.00;&quot;\&quot;&quot;\&quot;&quot;\&quot;&quot;\&quot;\(&quot;\&quot;&quot;\&quot;&quot;\&quot;&quot;\&quot;\$#,##0.00&quot;\&quot;&quot;\&quot;&quot;\&quot;&quot;\&quot;\)"/>
    <numFmt numFmtId="262" formatCode="&quot;$&quot;#,##0;[Red]\-&quot;$&quot;#,##0"/>
    <numFmt numFmtId="263" formatCode="d/mm/yy"/>
    <numFmt numFmtId="264" formatCode="d\ mmmm\ yyyy"/>
    <numFmt numFmtId="265" formatCode="m/d/yy_%_)"/>
    <numFmt numFmtId="266" formatCode="mmm\ d\,\ yyyy\ "/>
    <numFmt numFmtId="267" formatCode="&quot;$&quot;#,##0.0\ \ \ ;\(&quot;$&quot;#,##0.0\)\ \ "/>
    <numFmt numFmtId="268" formatCode="&quot;\&quot;&quot;\&quot;&quot;\&quot;&quot;\&quot;\$#,##0;&quot;\&quot;&quot;\&quot;&quot;\&quot;&quot;\&quot;\(&quot;\&quot;&quot;\&quot;&quot;\&quot;&quot;\&quot;\$#,##0&quot;\&quot;&quot;\&quot;&quot;\&quot;&quot;\&quot;\)"/>
    <numFmt numFmtId="269" formatCode="0_%_);\(0\)_%;0_%_);@_%_)"/>
    <numFmt numFmtId="270" formatCode="_-[$€-2]* #,##0.00_-;\-[$€-2]* #,##0.00_-;_-[$€-2]* &quot;-&quot;??_-"/>
    <numFmt numFmtId="271" formatCode="0&quot;E&quot;"/>
    <numFmt numFmtId="272" formatCode="_-* #,##0.0_-;\-* #,##0.0_-;_-* &quot;-&quot;??_-;_-@_-"/>
    <numFmt numFmtId="273" formatCode="#,##0.000_);\(#,##0.000\)"/>
    <numFmt numFmtId="274" formatCode="#,##0.0_);[Red]\(#,##0.0\)"/>
    <numFmt numFmtId="275" formatCode="\+\ 0.0%_);\-\ 0.0%_);&quot;nil&quot;_);@_)"/>
    <numFmt numFmtId="276" formatCode="0.00%;\(0.00%\)"/>
    <numFmt numFmtId="277" formatCode="0.0\%_);\(0.0\%\);0.0\%_);@_%_)"/>
    <numFmt numFmtId="278" formatCode="#,##0.00&quot; $&quot;;\-#,##0.00&quot; $&quot;"/>
    <numFmt numFmtId="279" formatCode="&quot;$&quot;#,##0"/>
    <numFmt numFmtId="280" formatCode="_-* #,##0.00_-;_-* #,##0.00\-;_-* &quot;-&quot;??_-;_-@_-"/>
    <numFmt numFmtId="281" formatCode="0.00_)"/>
    <numFmt numFmtId="282" formatCode="#,##0.00000000_);\(#,##0.00000000\)"/>
    <numFmt numFmtId="283" formatCode="#,##0;\(#,##0\)"/>
    <numFmt numFmtId="284" formatCode="#,##0_)&quot;m&quot;;\(#,##0\)&quot;m&quot;;\-_)&quot;m&quot;"/>
    <numFmt numFmtId="285" formatCode="&quot;$&quot;#,##0.0,_);\(&quot;$&quot;#,##0.0,\)"/>
    <numFmt numFmtId="286" formatCode="#,##0.0,_);\(#,##0.0,\)"/>
    <numFmt numFmtId="287" formatCode="#,##0.0_);\(#,##0.0\);\-_)"/>
    <numFmt numFmtId="288" formatCode="#,##0\x_);\(#,##0\x\)"/>
    <numFmt numFmtId="289" formatCode="0.0\x_)_);&quot;NM&quot;_x_)_);0.0\x_)_);@_%_)"/>
    <numFmt numFmtId="290" formatCode="0.0_ &quot;  &quot;"/>
    <numFmt numFmtId="291" formatCode="#,##0.00\x_);\(#,##0.00\x\);\-_)"/>
    <numFmt numFmtId="292" formatCode="0.0_)_%_x;&quot;NM&quot;_1_1_1"/>
    <numFmt numFmtId="293" formatCode="0.0%_);\(0.0%\)"/>
    <numFmt numFmtId="294" formatCode="_(\ #,##0.0_);_(\ \(#,##0.0\);_(\ &quot;-&quot;?_);_(@_)"/>
    <numFmt numFmtId="295" formatCode="_(&quot;$&quot;\ #,##0.0_);_$\(\ \(#,##0.0\);_(\ &quot;-&quot;?_);_(@_)"/>
    <numFmt numFmtId="296" formatCode="#,##0_)&quot;p&quot;;\(#,##0\)&quot;p&quot;;\-_)&quot;p&quot;"/>
    <numFmt numFmtId="297" formatCode="_(* #,##0.0%_);_(* \(#,##0.0%\);_(* &quot;--- %&quot;_);_(* @_%_)"/>
    <numFmt numFmtId="298" formatCode="0%_);\(0%\)"/>
    <numFmt numFmtId="299" formatCode="#,##0.00&quot;¾&quot;_);[Red]\(#,##0.00&quot;¾&quot;\)"/>
    <numFmt numFmtId="300" formatCode="#,##0.0\%_);\(#,##0.0\%\);#,##0.0\%_);@_%_)"/>
    <numFmt numFmtId="301" formatCode="#,##0.00%_);\(#,##0.00%\);\-_)"/>
    <numFmt numFmtId="302" formatCode="0.0&quot;x&quot;;@_)"/>
    <numFmt numFmtId="303" formatCode="#,##0.000%;\-#,##0.000%;\-\%"/>
    <numFmt numFmtId="304" formatCode="#,##0.000;\-#,##0.000;\-\ "/>
    <numFmt numFmtId="305" formatCode="mm/dd/yy"/>
    <numFmt numFmtId="306" formatCode="#,##0.0;\(#,##0.0\)"/>
    <numFmt numFmtId="307" formatCode="_ * #,##0_)_£_ ;_ * \(#,##0\)_£_ ;_ * &quot;-&quot;_)_£_ ;_ @_ "/>
    <numFmt numFmtId="308" formatCode="_ * #,##0.00_)&quot;£&quot;_ ;_ * \(#,##0.00\)&quot;£&quot;_ ;_ * &quot;-&quot;??_)&quot;£&quot;_ ;_ @_ "/>
    <numFmt numFmtId="309" formatCode="0.0000000%"/>
    <numFmt numFmtId="310" formatCode="0.0_ _x_);\(0.0\)_ _x;@_ _x_)"/>
    <numFmt numFmtId="311" formatCode="0.0\ \x_);\(0.0\ \x\);@_ _x_)"/>
    <numFmt numFmtId="312" formatCode="0.00\x_)"/>
    <numFmt numFmtId="313" formatCode="0\ \ ;\(0\)\ \ \ "/>
    <numFmt numFmtId="314" formatCode="\¥#,##0_);\(\¥#,##0\)"/>
    <numFmt numFmtId="315" formatCode="&quot;Yes&quot;_%_);&quot;Error&quot;_%_);&quot;No&quot;_%_);&quot;--&quot;_%_)"/>
    <numFmt numFmtId="316" formatCode="#,##0_р_.;[Red]\(#,##0\)_р_."/>
    <numFmt numFmtId="317" formatCode="_ * #,##0_ ;_ * \-#,##0_ ;_ * &quot;-&quot;_ ;_ @_ "/>
  </numFmts>
  <fonts count="195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</font>
    <font>
      <sz val="10"/>
      <name val="Arial Tur"/>
      <charset val="162"/>
    </font>
    <font>
      <sz val="10"/>
      <name val="Verdana"/>
      <family val="2"/>
      <charset val="162"/>
    </font>
    <font>
      <sz val="11"/>
      <color indexed="8"/>
      <name val="Calibri"/>
      <family val="2"/>
      <charset val="162"/>
    </font>
    <font>
      <u/>
      <sz val="7.5"/>
      <color indexed="12"/>
      <name val="Geneva"/>
      <charset val="162"/>
    </font>
    <font>
      <b/>
      <sz val="10"/>
      <name val="Arial Tur"/>
      <charset val="162"/>
    </font>
    <font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b/>
      <sz val="12"/>
      <name val="Arial Tur"/>
      <charset val="162"/>
    </font>
    <font>
      <b/>
      <vertAlign val="subscript"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Times New Roman"/>
      <family val="1"/>
    </font>
    <font>
      <sz val="10"/>
      <name val="Arial"/>
      <family val="2"/>
    </font>
    <font>
      <u/>
      <sz val="6"/>
      <color indexed="8"/>
      <name val="MS Sans Serif"/>
      <family val="2"/>
    </font>
    <font>
      <sz val="10"/>
      <name val="Geneva"/>
    </font>
    <font>
      <sz val="9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  <charset val="162"/>
    </font>
    <font>
      <b/>
      <u/>
      <sz val="8"/>
      <color indexed="18"/>
      <name val="Arial"/>
      <family val="2"/>
    </font>
    <font>
      <sz val="11"/>
      <name val="Arial"/>
      <family val="2"/>
    </font>
    <font>
      <sz val="10"/>
      <name val="SWISS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162"/>
    </font>
    <font>
      <sz val="8"/>
      <name val="Palatino"/>
      <family val="1"/>
    </font>
    <font>
      <sz val="10"/>
      <name val="MS Sans Serif"/>
      <family val="2"/>
    </font>
    <font>
      <sz val="9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8"/>
      <name val="Trebuchet MS"/>
      <family val="2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162"/>
    </font>
    <font>
      <sz val="9"/>
      <color indexed="8"/>
      <name val="Arial"/>
      <family val="2"/>
      <charset val="162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162"/>
    </font>
    <font>
      <b/>
      <sz val="9"/>
      <color indexed="18"/>
      <name val="Arial"/>
      <family val="2"/>
    </font>
    <font>
      <b/>
      <sz val="10"/>
      <color indexed="62"/>
      <name val="Arial"/>
      <family val="2"/>
    </font>
    <font>
      <b/>
      <u val="singleAccounting"/>
      <sz val="10"/>
      <color indexed="18"/>
      <name val="Arial"/>
      <family val="2"/>
      <charset val="162"/>
    </font>
    <font>
      <b/>
      <u val="singleAccounting"/>
      <sz val="10"/>
      <color indexed="18"/>
      <name val="Arial"/>
      <family val="2"/>
    </font>
    <font>
      <b/>
      <u val="singleAccounting"/>
      <sz val="9"/>
      <color indexed="18"/>
      <name val="Arial"/>
      <family val="2"/>
    </font>
    <font>
      <b/>
      <u val="singleAccounting"/>
      <sz val="10"/>
      <color indexed="62"/>
      <name val="Arial"/>
      <family val="2"/>
    </font>
    <font>
      <sz val="14"/>
      <name val="AngsanaUPC"/>
      <family val="1"/>
    </font>
    <font>
      <sz val="8"/>
      <name val="Helvetica"/>
      <family val="2"/>
    </font>
    <font>
      <sz val="6"/>
      <name val="MS Sans Serif"/>
      <family val="2"/>
    </font>
    <font>
      <u/>
      <sz val="6"/>
      <name val="MS Sans Serif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2"/>
      <name val="Arial MT"/>
    </font>
    <font>
      <sz val="11"/>
      <color indexed="22"/>
      <name val="Calibri"/>
      <family val="2"/>
    </font>
    <font>
      <sz val="9"/>
      <color indexed="12"/>
      <name val="Times New Roman"/>
      <family val="1"/>
    </font>
    <font>
      <sz val="11"/>
      <color indexed="16"/>
      <name val="Calibri"/>
      <family val="2"/>
    </font>
    <font>
      <b/>
      <sz val="9"/>
      <name val="Trebuchet MS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0"/>
      <color indexed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10"/>
      <color indexed="9"/>
      <name val="MS Sans Serif"/>
      <family val="2"/>
    </font>
    <font>
      <sz val="6"/>
      <color indexed="9"/>
      <name val="MS Serif"/>
      <family val="1"/>
    </font>
    <font>
      <sz val="8"/>
      <color indexed="12"/>
      <name val="Trebuchet MS"/>
      <family val="2"/>
    </font>
    <font>
      <sz val="10"/>
      <color indexed="12"/>
      <name val="MS Sans Serif"/>
      <family val="2"/>
    </font>
    <font>
      <sz val="6"/>
      <color indexed="12"/>
      <name val="MS Sans Serif"/>
      <family val="2"/>
    </font>
    <font>
      <u/>
      <sz val="6"/>
      <color indexed="12"/>
      <name val="MS Sans Serif"/>
      <family val="2"/>
    </font>
    <font>
      <sz val="10"/>
      <color indexed="12"/>
      <name val="Times New Roman"/>
      <family val="1"/>
    </font>
    <font>
      <b/>
      <sz val="9"/>
      <color indexed="9"/>
      <name val="Arial"/>
      <family val="2"/>
    </font>
    <font>
      <sz val="12"/>
      <name val="Tms Rmn"/>
      <charset val="162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u val="singleAccounting"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name val="Book Antiqua"/>
      <family val="1"/>
    </font>
    <font>
      <b/>
      <sz val="11"/>
      <color indexed="53"/>
      <name val="Calibri"/>
      <family val="2"/>
    </font>
    <font>
      <sz val="9"/>
      <color indexed="10"/>
      <name val="Geneva"/>
    </font>
    <font>
      <b/>
      <sz val="11"/>
      <name val="Arial"/>
      <family val="2"/>
    </font>
    <font>
      <sz val="8"/>
      <color indexed="8"/>
      <name val="Times New Roman"/>
      <family val="1"/>
    </font>
    <font>
      <b/>
      <sz val="10"/>
      <name val="Helv"/>
      <family val="2"/>
    </font>
    <font>
      <sz val="10"/>
      <color indexed="18"/>
      <name val="Times New Roman"/>
      <family val="1"/>
    </font>
    <font>
      <sz val="7"/>
      <color indexed="10"/>
      <name val="Helvetica"/>
      <family val="2"/>
    </font>
    <font>
      <b/>
      <sz val="11"/>
      <color indexed="22"/>
      <name val="Calibri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indexed="8"/>
      <name val="Times New Roman"/>
      <family val="1"/>
    </font>
    <font>
      <sz val="11"/>
      <name val="Tms Rmn"/>
    </font>
    <font>
      <sz val="8"/>
      <color indexed="12"/>
      <name val="Helv"/>
    </font>
    <font>
      <b/>
      <sz val="8"/>
      <name val="Times New Roman"/>
      <family val="1"/>
    </font>
    <font>
      <b/>
      <sz val="14"/>
      <name val="Arial"/>
      <family val="2"/>
    </font>
    <font>
      <sz val="10"/>
      <name val="MS Serif"/>
      <family val="1"/>
    </font>
    <font>
      <sz val="8"/>
      <name val="Helv"/>
    </font>
    <font>
      <sz val="9"/>
      <name val="Helv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sz val="10"/>
      <name val="Tms Rmn"/>
    </font>
    <font>
      <sz val="12"/>
      <name val="Times New Roman"/>
      <family val="1"/>
    </font>
    <font>
      <sz val="8"/>
      <name val="Helv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sz val="10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b/>
      <sz val="10"/>
      <name val="Trebuchet MS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22"/>
      <name val="Times New Roman"/>
      <family val="1"/>
    </font>
    <font>
      <sz val="8"/>
      <color indexed="9"/>
      <name val="Times New Roman"/>
      <family val="1"/>
    </font>
    <font>
      <sz val="11"/>
      <color indexed="62"/>
      <name val="Calibri"/>
      <family val="2"/>
    </font>
    <font>
      <sz val="12"/>
      <color indexed="37"/>
      <name val="swiss"/>
    </font>
    <font>
      <sz val="8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9"/>
      <name val="Helv"/>
    </font>
    <font>
      <b/>
      <sz val="22"/>
      <color indexed="16"/>
      <name val="Arial"/>
      <family val="2"/>
    </font>
    <font>
      <sz val="10"/>
      <color indexed="25"/>
      <name val="Helvetica"/>
      <family val="2"/>
    </font>
    <font>
      <sz val="11"/>
      <color indexed="53"/>
      <name val="Calibri"/>
      <family val="2"/>
    </font>
    <font>
      <b/>
      <sz val="14"/>
      <color indexed="24"/>
      <name val="Book Antiqua"/>
      <family val="1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Book Antiqua"/>
      <family val="1"/>
    </font>
    <font>
      <sz val="10"/>
      <name val="Palatino"/>
      <family val="1"/>
    </font>
    <font>
      <b/>
      <sz val="13.5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i/>
      <sz val="14"/>
      <name val="Times New Roman"/>
      <family val="1"/>
    </font>
    <font>
      <b/>
      <sz val="22"/>
      <name val="Book Antiqua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sz val="10"/>
      <name val="Arial MT"/>
    </font>
    <font>
      <b/>
      <sz val="10"/>
      <name val="MS Sans Serif"/>
      <family val="2"/>
    </font>
    <font>
      <sz val="10"/>
      <color indexed="14"/>
      <name val="Arial"/>
      <family val="2"/>
    </font>
    <font>
      <sz val="8"/>
      <color indexed="10"/>
      <name val="Trebuchet MS"/>
      <family val="2"/>
    </font>
    <font>
      <sz val="8"/>
      <color indexed="14"/>
      <name val="Helvetica"/>
      <family val="2"/>
    </font>
    <font>
      <sz val="9.5"/>
      <color indexed="23"/>
      <name val="Helvetica-Black"/>
    </font>
    <font>
      <b/>
      <u/>
      <sz val="10"/>
      <name val="Trebuchet MS"/>
      <family val="2"/>
    </font>
    <font>
      <b/>
      <sz val="18"/>
      <color indexed="62"/>
      <name val="Cambria"/>
      <family val="2"/>
    </font>
    <font>
      <b/>
      <sz val="16"/>
      <color indexed="16"/>
      <name val="Arial"/>
      <family val="2"/>
    </font>
    <font>
      <sz val="10"/>
      <name val="KPN Arial"/>
    </font>
    <font>
      <sz val="18"/>
      <name val="Times New Roman"/>
      <family val="1"/>
      <charset val="162"/>
    </font>
    <font>
      <b/>
      <u/>
      <sz val="10"/>
      <name val="Arial Narrow"/>
      <family val="2"/>
    </font>
    <font>
      <b/>
      <sz val="8"/>
      <color indexed="8"/>
      <name val="Helv"/>
    </font>
    <font>
      <b/>
      <sz val="8"/>
      <color indexed="8"/>
      <name val="Helv"/>
      <charset val="16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10"/>
      <color indexed="16"/>
      <name val="Arial"/>
      <family val="2"/>
    </font>
    <font>
      <sz val="9"/>
      <name val="Helvetica-Black"/>
    </font>
    <font>
      <sz val="7"/>
      <color indexed="16"/>
      <name val="Arial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sz val="9"/>
      <color indexed="13"/>
      <name val="Helv"/>
    </font>
    <font>
      <b/>
      <sz val="8"/>
      <name val="Helv"/>
    </font>
    <font>
      <b/>
      <sz val="7"/>
      <color indexed="12"/>
      <name val="Arial"/>
      <family val="2"/>
    </font>
    <font>
      <sz val="12"/>
      <name val="SWISS"/>
    </font>
    <font>
      <u/>
      <sz val="10"/>
      <color indexed="8"/>
      <name val="MS Sans Serif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8"/>
      <name val="Helv"/>
    </font>
    <font>
      <sz val="10"/>
      <name val="Arial Cyr"/>
      <charset val="204"/>
    </font>
    <font>
      <sz val="12"/>
      <name val="바탕체"/>
      <family val="1"/>
      <charset val="129"/>
    </font>
    <font>
      <u/>
      <sz val="10"/>
      <color theme="10"/>
      <name val="Arial"/>
      <family val="2"/>
      <charset val="162"/>
    </font>
    <font>
      <sz val="10"/>
      <name val="Geneva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rgb="FFFF0000"/>
      <name val="Times New Roman"/>
      <family val="1"/>
      <charset val="162"/>
    </font>
    <font>
      <sz val="10"/>
      <color rgb="FFFF0000"/>
      <name val="Arial Tur"/>
      <charset val="162"/>
    </font>
    <font>
      <sz val="11"/>
      <color rgb="FFFF0000"/>
      <name val="Times New Roman"/>
      <family val="1"/>
      <charset val="162"/>
    </font>
  </fonts>
  <fills count="6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9"/>
      </patternFill>
    </fill>
    <fill>
      <patternFill patternType="lightGray">
        <fgColor indexed="15"/>
      </patternFill>
    </fill>
    <fill>
      <patternFill patternType="lightUp">
        <fgColor indexed="22"/>
        <bgColor indexed="55"/>
      </patternFill>
    </fill>
    <fill>
      <patternFill patternType="lightUp">
        <fgColor indexed="22"/>
        <bgColor indexed="29"/>
      </patternFill>
    </fill>
    <fill>
      <patternFill patternType="lightUp">
        <fgColor indexed="22"/>
        <bgColor indexed="22"/>
      </patternFill>
    </fill>
    <fill>
      <patternFill patternType="gray0625">
        <bgColor indexed="23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13"/>
      </patternFill>
    </fill>
    <fill>
      <patternFill patternType="solid">
        <fgColor indexed="43"/>
        <bgColor indexed="43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ck">
        <color indexed="22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04">
    <xf numFmtId="0" fontId="0" fillId="0" borderId="0"/>
    <xf numFmtId="166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0" applyNumberFormat="0" applyFill="0" applyBorder="0" applyAlignment="0" applyProtection="0"/>
    <xf numFmtId="0" fontId="17" fillId="5" borderId="14"/>
    <xf numFmtId="172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20" fillId="0" borderId="0"/>
    <xf numFmtId="178" fontId="20" fillId="0" borderId="0"/>
    <xf numFmtId="15" fontId="17" fillId="0" borderId="15" applyBorder="0"/>
    <xf numFmtId="0" fontId="12" fillId="0" borderId="0"/>
    <xf numFmtId="10" fontId="19" fillId="0" borderId="0" applyFont="0" applyFill="0" applyBorder="0" applyAlignment="0" applyProtection="0"/>
    <xf numFmtId="0" fontId="17" fillId="5" borderId="14"/>
    <xf numFmtId="0" fontId="17" fillId="5" borderId="14"/>
    <xf numFmtId="0" fontId="21" fillId="0" borderId="0" applyNumberFormat="0" applyFont="0" applyFill="0" applyBorder="0" applyAlignment="0" applyProtection="0"/>
    <xf numFmtId="179" fontId="17" fillId="0" borderId="16" applyBorder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38" fontId="22" fillId="0" borderId="0" applyFont="0" applyFill="0" applyBorder="0" applyAlignment="0" applyProtection="0"/>
    <xf numFmtId="38" fontId="23" fillId="0" borderId="0"/>
    <xf numFmtId="38" fontId="17" fillId="5" borderId="14"/>
    <xf numFmtId="38" fontId="17" fillId="5" borderId="14"/>
    <xf numFmtId="38" fontId="20" fillId="0" borderId="0"/>
    <xf numFmtId="38" fontId="20" fillId="0" borderId="0"/>
    <xf numFmtId="38" fontId="20" fillId="0" borderId="0"/>
    <xf numFmtId="38" fontId="20" fillId="0" borderId="0"/>
    <xf numFmtId="182" fontId="12" fillId="0" borderId="0" applyFont="0" applyFill="0" applyBorder="0" applyAlignment="0" applyProtection="0"/>
    <xf numFmtId="182" fontId="23" fillId="0" borderId="0"/>
    <xf numFmtId="182" fontId="17" fillId="5" borderId="14"/>
    <xf numFmtId="182" fontId="17" fillId="5" borderId="14"/>
    <xf numFmtId="182" fontId="20" fillId="0" borderId="0"/>
    <xf numFmtId="182" fontId="20" fillId="0" borderId="0"/>
    <xf numFmtId="182" fontId="20" fillId="0" borderId="0"/>
    <xf numFmtId="182" fontId="20" fillId="0" borderId="0"/>
    <xf numFmtId="183" fontId="20" fillId="0" borderId="0" applyFont="0" applyFill="0" applyBorder="0" applyProtection="0">
      <alignment horizontal="right"/>
    </xf>
    <xf numFmtId="184" fontId="20" fillId="0" borderId="0" applyFont="0" applyFill="0" applyBorder="0" applyProtection="0">
      <alignment horizontal="right"/>
    </xf>
    <xf numFmtId="185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17" fillId="0" borderId="0" applyFont="0" applyFill="0" applyBorder="0" applyProtection="0">
      <alignment horizontal="right"/>
    </xf>
    <xf numFmtId="187" fontId="17" fillId="0" borderId="0" applyFont="0" applyFill="0" applyBorder="0" applyProtection="0">
      <alignment horizontal="right"/>
    </xf>
    <xf numFmtId="185" fontId="17" fillId="0" borderId="0" applyFont="0" applyFill="0" applyBorder="0" applyAlignment="0" applyProtection="0"/>
    <xf numFmtId="188" fontId="17" fillId="0" borderId="0" applyFont="0" applyFill="0" applyBorder="0" applyProtection="0">
      <alignment horizontal="right"/>
    </xf>
    <xf numFmtId="185" fontId="20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17" fillId="0" borderId="0" applyFont="0" applyFill="0" applyBorder="0" applyAlignment="0" applyProtection="0"/>
    <xf numFmtId="190" fontId="17" fillId="0" borderId="0" applyFont="0" applyFill="0" applyBorder="0" applyProtection="0">
      <alignment horizontal="right"/>
    </xf>
    <xf numFmtId="191" fontId="17" fillId="0" borderId="0" applyFont="0" applyFill="0" applyBorder="0" applyProtection="0">
      <alignment horizontal="right"/>
    </xf>
    <xf numFmtId="189" fontId="17" fillId="0" borderId="0" applyFont="0" applyFill="0" applyBorder="0" applyAlignment="0" applyProtection="0"/>
    <xf numFmtId="192" fontId="17" fillId="0" borderId="0" applyFont="0" applyFill="0" applyBorder="0" applyProtection="0">
      <alignment horizontal="right"/>
    </xf>
    <xf numFmtId="189" fontId="20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5" fillId="20" borderId="0"/>
    <xf numFmtId="0" fontId="17" fillId="0" borderId="0" applyFont="0" applyFill="0" applyBorder="0" applyAlignment="0" applyProtection="0"/>
    <xf numFmtId="193" fontId="17" fillId="0" borderId="0">
      <alignment horizontal="left" wrapText="1"/>
    </xf>
    <xf numFmtId="193" fontId="17" fillId="0" borderId="0">
      <alignment horizontal="left" wrapText="1"/>
    </xf>
    <xf numFmtId="167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7" fillId="5" borderId="14"/>
    <xf numFmtId="194" fontId="20" fillId="0" borderId="0" applyFont="0" applyFill="0" applyBorder="0" applyProtection="0">
      <alignment horizontal="right"/>
    </xf>
    <xf numFmtId="195" fontId="26" fillId="0" borderId="0" applyFont="0" applyFill="0" applyBorder="0" applyProtection="0">
      <alignment horizontal="right"/>
    </xf>
    <xf numFmtId="0" fontId="17" fillId="0" borderId="0"/>
    <xf numFmtId="0" fontId="17" fillId="0" borderId="0"/>
    <xf numFmtId="0" fontId="17" fillId="0" borderId="0"/>
    <xf numFmtId="0" fontId="17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96" fontId="17" fillId="0" borderId="0" applyFont="0" applyFill="0" applyBorder="0" applyAlignment="0" applyProtection="0"/>
    <xf numFmtId="197" fontId="17" fillId="0" borderId="0"/>
    <xf numFmtId="197" fontId="17" fillId="0" borderId="0"/>
    <xf numFmtId="197" fontId="17" fillId="0" borderId="0"/>
    <xf numFmtId="197" fontId="17" fillId="0" borderId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5" borderId="14"/>
    <xf numFmtId="196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38" fontId="22" fillId="0" borderId="0" applyFont="0" applyFill="0" applyBorder="0" applyAlignment="0" applyProtection="0"/>
    <xf numFmtId="0" fontId="16" fillId="0" borderId="0"/>
    <xf numFmtId="0" fontId="12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99" fontId="17" fillId="0" borderId="0" applyFont="0" applyFill="0" applyBorder="0" applyAlignment="0" applyProtection="0"/>
    <xf numFmtId="200" fontId="17" fillId="0" borderId="0"/>
    <xf numFmtId="200" fontId="17" fillId="0" borderId="0"/>
    <xf numFmtId="200" fontId="17" fillId="0" borderId="0"/>
    <xf numFmtId="200" fontId="17" fillId="0" borderId="0"/>
    <xf numFmtId="199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2" fontId="17" fillId="0" borderId="0" applyFont="0" applyFill="0" applyBorder="0" applyAlignment="0" applyProtection="0"/>
    <xf numFmtId="199" fontId="24" fillId="0" borderId="0" applyFont="0" applyFill="0" applyBorder="0" applyAlignment="0" applyProtection="0"/>
    <xf numFmtId="203" fontId="16" fillId="0" borderId="0" applyFont="0" applyFill="0" applyBorder="0" applyAlignment="0" applyProtection="0"/>
    <xf numFmtId="202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4" fontId="20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5" fontId="20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4" fontId="20" fillId="0" borderId="0" applyFont="0" applyFill="0" applyBorder="0" applyAlignment="0" applyProtection="0"/>
    <xf numFmtId="20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6" fontId="27" fillId="0" borderId="0">
      <alignment horizontal="right" vertical="center"/>
      <protection locked="0"/>
    </xf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6" fontId="27" fillId="0" borderId="0">
      <alignment horizontal="right" vertical="center"/>
      <protection locked="0"/>
    </xf>
    <xf numFmtId="206" fontId="27" fillId="0" borderId="0">
      <alignment horizontal="right" vertical="center"/>
      <protection locked="0"/>
    </xf>
    <xf numFmtId="199" fontId="17" fillId="0" borderId="0" applyFont="0" applyFill="0" applyBorder="0" applyAlignment="0" applyProtection="0"/>
    <xf numFmtId="199" fontId="17" fillId="5" borderId="14"/>
    <xf numFmtId="199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8" fontId="20" fillId="0" borderId="0" applyFont="0" applyFill="0" applyBorder="0" applyAlignment="0" applyProtection="0"/>
    <xf numFmtId="199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20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10" fontId="17" fillId="0" borderId="0" applyFont="0" applyFill="0" applyBorder="0" applyAlignment="0" applyProtection="0"/>
    <xf numFmtId="209" fontId="24" fillId="0" borderId="0" applyFont="0" applyFill="0" applyBorder="0" applyAlignment="0" applyProtection="0"/>
    <xf numFmtId="210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98" fontId="27" fillId="0" borderId="0">
      <alignment horizontal="right" vertical="center"/>
      <protection locked="0"/>
    </xf>
    <xf numFmtId="198" fontId="27" fillId="0" borderId="0">
      <alignment horizontal="right" vertical="center"/>
      <protection locked="0"/>
    </xf>
    <xf numFmtId="209" fontId="17" fillId="0" borderId="0" applyFont="0" applyFill="0" applyBorder="0" applyAlignment="0" applyProtection="0"/>
    <xf numFmtId="209" fontId="17" fillId="5" borderId="14"/>
    <xf numFmtId="209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20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14" fontId="20" fillId="0" borderId="0" applyFont="0" applyFill="0" applyBorder="0" applyProtection="0">
      <alignment horizontal="right"/>
    </xf>
    <xf numFmtId="201" fontId="17" fillId="0" borderId="0" applyFont="0" applyFill="0" applyBorder="0" applyAlignment="0" applyProtection="0"/>
    <xf numFmtId="37" fontId="17" fillId="0" borderId="0"/>
    <xf numFmtId="37" fontId="17" fillId="0" borderId="0"/>
    <xf numFmtId="37" fontId="17" fillId="0" borderId="0"/>
    <xf numFmtId="37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211" fontId="17" fillId="0" borderId="0" applyFont="0" applyFill="0" applyBorder="0" applyAlignment="0" applyProtection="0"/>
    <xf numFmtId="212" fontId="17" fillId="0" borderId="0" applyFont="0" applyFill="0" applyBorder="0" applyAlignment="0" applyProtection="0"/>
    <xf numFmtId="211" fontId="17" fillId="0" borderId="0" applyFont="0" applyFill="0" applyBorder="0" applyAlignment="0" applyProtection="0"/>
    <xf numFmtId="211" fontId="17" fillId="0" borderId="0" applyFont="0" applyFill="0" applyBorder="0" applyAlignment="0" applyProtection="0"/>
    <xf numFmtId="211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1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211" fontId="17" fillId="0" borderId="0" applyFont="0" applyFill="0" applyBorder="0" applyAlignment="0" applyProtection="0"/>
    <xf numFmtId="211" fontId="17" fillId="0" borderId="0" applyFont="0" applyFill="0" applyBorder="0" applyAlignment="0" applyProtection="0"/>
    <xf numFmtId="21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13" fontId="28" fillId="0" borderId="17" applyFont="0" applyFill="0" applyBorder="0" applyAlignment="0" applyProtection="0"/>
    <xf numFmtId="0" fontId="17" fillId="5" borderId="14"/>
    <xf numFmtId="0" fontId="29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7" fillId="21" borderId="0" applyNumberFormat="0" applyFont="0" applyAlignment="0" applyProtection="0"/>
    <xf numFmtId="0" fontId="17" fillId="21" borderId="0" applyNumberFormat="0" applyFont="0" applyAlignment="0" applyProtection="0"/>
    <xf numFmtId="0" fontId="17" fillId="21" borderId="0" applyNumberFormat="0" applyFont="0" applyAlignment="0" applyProtection="0"/>
    <xf numFmtId="214" fontId="20" fillId="22" borderId="0" applyNumberFormat="0" applyFont="0" applyAlignment="0" applyProtection="0"/>
    <xf numFmtId="0" fontId="32" fillId="22" borderId="0" applyNumberFormat="0" applyFont="0" applyAlignment="0" applyProtection="0"/>
    <xf numFmtId="0" fontId="20" fillId="21" borderId="0" applyNumberFormat="0" applyFont="0" applyAlignment="0" applyProtection="0"/>
    <xf numFmtId="0" fontId="17" fillId="21" borderId="0" applyNumberFormat="0" applyFont="0" applyAlignment="0" applyProtection="0"/>
    <xf numFmtId="214" fontId="20" fillId="22" borderId="0" applyNumberFormat="0" applyFont="0" applyAlignment="0" applyProtection="0"/>
    <xf numFmtId="0" fontId="20" fillId="21" borderId="0" applyNumberFormat="0" applyFont="0" applyAlignment="0" applyProtection="0"/>
    <xf numFmtId="0" fontId="20" fillId="22" borderId="0" applyNumberFormat="0" applyFont="0" applyAlignment="0" applyProtection="0"/>
    <xf numFmtId="0" fontId="17" fillId="21" borderId="0" applyNumberFormat="0" applyFont="0" applyAlignment="0" applyProtection="0"/>
    <xf numFmtId="0" fontId="17" fillId="21" borderId="0" applyNumberFormat="0" applyFont="0" applyAlignment="0" applyProtection="0"/>
    <xf numFmtId="0" fontId="16" fillId="21" borderId="0" applyNumberFormat="0" applyFont="0" applyAlignment="0" applyProtection="0"/>
    <xf numFmtId="0" fontId="17" fillId="21" borderId="0" applyNumberFormat="0" applyFont="0" applyAlignment="0" applyProtection="0"/>
    <xf numFmtId="0" fontId="17" fillId="21" borderId="0" applyNumberFormat="0" applyFont="0" applyAlignment="0" applyProtection="0"/>
    <xf numFmtId="0" fontId="20" fillId="22" borderId="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1" borderId="0" applyNumberFormat="0" applyFont="0" applyAlignment="0" applyProtection="0"/>
    <xf numFmtId="0" fontId="17" fillId="21" borderId="0" applyNumberFormat="0" applyFont="0" applyAlignment="0" applyProtection="0"/>
    <xf numFmtId="0" fontId="17" fillId="21" borderId="0" applyNumberFormat="0" applyFont="0" applyAlignment="0" applyProtection="0"/>
    <xf numFmtId="0" fontId="17" fillId="21" borderId="0" applyNumberFormat="0" applyFont="0" applyAlignment="0" applyProtection="0"/>
    <xf numFmtId="0" fontId="17" fillId="21" borderId="0" applyNumberFormat="0" applyFont="0" applyAlignment="0" applyProtection="0"/>
    <xf numFmtId="0" fontId="17" fillId="21" borderId="0" applyNumberFormat="0" applyFont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horizontal="left" wrapText="1"/>
    </xf>
    <xf numFmtId="0" fontId="17" fillId="0" borderId="0">
      <alignment horizontal="left" wrapText="1"/>
    </xf>
    <xf numFmtId="0" fontId="17" fillId="0" borderId="0">
      <alignment horizontal="left" wrapText="1"/>
    </xf>
    <xf numFmtId="0" fontId="17" fillId="0" borderId="0">
      <alignment horizontal="left" wrapText="1"/>
    </xf>
    <xf numFmtId="0" fontId="17" fillId="0" borderId="0">
      <alignment horizontal="left" wrapText="1"/>
    </xf>
    <xf numFmtId="0" fontId="17" fillId="0" borderId="0">
      <alignment horizontal="left" wrapText="1"/>
    </xf>
    <xf numFmtId="0" fontId="17" fillId="0" borderId="0">
      <alignment horizontal="left" wrapText="1"/>
    </xf>
    <xf numFmtId="0" fontId="17" fillId="0" borderId="0">
      <alignment horizontal="left" wrapText="1"/>
    </xf>
    <xf numFmtId="38" fontId="22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17" fillId="0" borderId="0" applyFont="0" applyFill="0" applyBorder="0" applyAlignment="0" applyProtection="0"/>
    <xf numFmtId="215" fontId="17" fillId="0" borderId="0"/>
    <xf numFmtId="215" fontId="17" fillId="0" borderId="0"/>
    <xf numFmtId="215" fontId="17" fillId="0" borderId="0"/>
    <xf numFmtId="215" fontId="17" fillId="0" borderId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24" fillId="0" borderId="0" applyFont="0" applyFill="0" applyBorder="0" applyAlignment="0" applyProtection="0"/>
    <xf numFmtId="218" fontId="16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20" fontId="17" fillId="0" borderId="0" applyFont="0" applyFill="0" applyBorder="0" applyProtection="0">
      <alignment horizontal="right"/>
    </xf>
    <xf numFmtId="219" fontId="17" fillId="0" borderId="0" applyFont="0" applyFill="0" applyBorder="0" applyAlignment="0" applyProtection="0"/>
    <xf numFmtId="220" fontId="17" fillId="0" borderId="0" applyFont="0" applyFill="0" applyBorder="0" applyProtection="0">
      <alignment horizontal="right"/>
    </xf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21" fontId="17" fillId="0" borderId="0" applyFont="0" applyFill="0" applyBorder="0" applyProtection="0">
      <alignment horizontal="right"/>
    </xf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34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16" fontId="35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27" fillId="0" borderId="0">
      <alignment horizontal="left" vertical="center" indent="4"/>
      <protection locked="0"/>
    </xf>
    <xf numFmtId="217" fontId="27" fillId="0" borderId="0">
      <alignment horizontal="left" vertical="center" indent="4"/>
      <protection locked="0"/>
    </xf>
    <xf numFmtId="216" fontId="17" fillId="0" borderId="0" applyFont="0" applyFill="0" applyBorder="0" applyAlignment="0" applyProtection="0"/>
    <xf numFmtId="216" fontId="17" fillId="5" borderId="14"/>
    <xf numFmtId="216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36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35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24" fillId="0" borderId="0" applyFill="0" applyProtection="0">
      <alignment horizontal="center"/>
    </xf>
    <xf numFmtId="217" fontId="24" fillId="0" borderId="0" applyFill="0" applyProtection="0">
      <alignment horizontal="center"/>
    </xf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21" fontId="17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20" fillId="0" borderId="0" applyFont="0" applyFill="0" applyBorder="0" applyAlignment="0" applyProtection="0"/>
    <xf numFmtId="219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34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7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2" fontId="24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4" fontId="17" fillId="0" borderId="0" applyFont="0" applyFill="0" applyBorder="0" applyAlignment="0" applyProtection="0"/>
    <xf numFmtId="225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5" fontId="17" fillId="0" borderId="0" applyFont="0" applyFill="0" applyBorder="0" applyProtection="0">
      <alignment horizontal="right"/>
    </xf>
    <xf numFmtId="226" fontId="17" fillId="0" borderId="0" applyFont="0" applyFill="0" applyBorder="0" applyAlignment="0" applyProtection="0"/>
    <xf numFmtId="222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4" fontId="17" fillId="0" borderId="0" applyFont="0" applyFill="0" applyBorder="0" applyAlignment="0" applyProtection="0"/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4" fontId="17" fillId="0" borderId="0" applyFont="0" applyFill="0" applyBorder="0" applyAlignment="0" applyProtection="0"/>
    <xf numFmtId="224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Protection="0">
      <alignment horizontal="left" indent="4"/>
    </xf>
    <xf numFmtId="223" fontId="17" fillId="0" borderId="0" applyFont="0" applyFill="0" applyBorder="0" applyProtection="0">
      <alignment horizontal="left" indent="4"/>
    </xf>
    <xf numFmtId="222" fontId="17" fillId="0" borderId="0" applyFont="0" applyFill="0" applyBorder="0" applyProtection="0">
      <alignment horizontal="right"/>
    </xf>
    <xf numFmtId="222" fontId="17" fillId="5" borderId="14"/>
    <xf numFmtId="222" fontId="17" fillId="0" borderId="0" applyFont="0" applyFill="0" applyBorder="0" applyProtection="0">
      <alignment horizontal="right"/>
    </xf>
    <xf numFmtId="3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5" fontId="17" fillId="0" borderId="0" applyFont="0" applyFill="0" applyBorder="0" applyProtection="0">
      <alignment horizontal="right"/>
    </xf>
    <xf numFmtId="223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20" fillId="0" borderId="0" applyFont="0" applyFill="0" applyBorder="0" applyAlignment="0" applyProtection="0"/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3" fontId="17" fillId="0" borderId="0" applyFont="0" applyFill="0" applyBorder="0" applyAlignment="0" applyProtection="0"/>
    <xf numFmtId="222" fontId="17" fillId="0" borderId="0" applyFont="0" applyFill="0" applyBorder="0" applyProtection="0">
      <alignment horizontal="right"/>
    </xf>
    <xf numFmtId="224" fontId="17" fillId="0" borderId="0" applyFont="0" applyFill="0" applyBorder="0" applyAlignment="0" applyProtection="0"/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2" fontId="17" fillId="0" borderId="0" applyFont="0" applyFill="0" applyBorder="0" applyProtection="0">
      <alignment horizontal="right"/>
    </xf>
    <xf numFmtId="224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2" fontId="17" fillId="0" borderId="0" applyFont="0" applyFill="0" applyBorder="0" applyProtection="0">
      <alignment horizontal="right"/>
    </xf>
    <xf numFmtId="198" fontId="37" fillId="0" borderId="0" applyFill="0" applyBorder="0" applyAlignment="0" applyProtection="0"/>
    <xf numFmtId="227" fontId="17" fillId="0" borderId="0" applyFont="0" applyFill="0" applyBorder="0" applyAlignment="0" applyProtection="0"/>
    <xf numFmtId="185" fontId="17" fillId="0" borderId="0" applyFont="0" applyFill="0" applyBorder="0" applyProtection="0">
      <alignment horizontal="right"/>
    </xf>
    <xf numFmtId="185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227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27" fontId="20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28" fontId="27" fillId="0" borderId="18" applyFont="0" applyFill="0" applyBorder="0" applyProtection="0">
      <alignment horizontal="right"/>
    </xf>
    <xf numFmtId="229" fontId="20" fillId="0" borderId="0" applyFont="0" applyFill="0" applyBorder="0" applyAlignment="0" applyProtection="0"/>
    <xf numFmtId="229" fontId="20" fillId="0" borderId="0" applyFont="0" applyFill="0" applyBorder="0" applyProtection="0">
      <alignment horizontal="right"/>
    </xf>
    <xf numFmtId="230" fontId="17" fillId="0" borderId="0" applyFont="0" applyFill="0" applyBorder="0" applyAlignment="0" applyProtection="0"/>
    <xf numFmtId="189" fontId="17" fillId="0" borderId="0" applyFont="0" applyFill="0" applyBorder="0" applyProtection="0">
      <alignment horizontal="right"/>
    </xf>
    <xf numFmtId="189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230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230" fontId="20" fillId="0" borderId="0" applyFont="0" applyFill="0" applyBorder="0" applyAlignment="0" applyProtection="0"/>
    <xf numFmtId="189" fontId="17" fillId="0" borderId="0" applyFont="0" applyFill="0" applyBorder="0" applyProtection="0">
      <alignment horizontal="right"/>
    </xf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170" fontId="12" fillId="0" borderId="0">
      <alignment horizontal="left" wrapText="1"/>
    </xf>
    <xf numFmtId="0" fontId="17" fillId="0" borderId="0" applyFont="0" applyFill="0" applyBorder="0" applyAlignment="0" applyProtection="0"/>
    <xf numFmtId="0" fontId="16" fillId="0" borderId="0"/>
    <xf numFmtId="198" fontId="37" fillId="0" borderId="0" applyFill="0" applyBorder="0" applyAlignment="0" applyProtection="0"/>
    <xf numFmtId="0" fontId="17" fillId="0" borderId="0" applyFont="0" applyFill="0" applyBorder="0" applyAlignment="0" applyProtection="0"/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7" fillId="5" borderId="14"/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231" fontId="38" fillId="0" borderId="0" applyNumberFormat="0" applyFill="0" applyBorder="0" applyProtection="0">
      <alignment vertical="top"/>
    </xf>
    <xf numFmtId="231" fontId="38" fillId="0" borderId="0" applyNumberFormat="0" applyFill="0" applyBorder="0" applyProtection="0">
      <alignment vertical="top"/>
    </xf>
    <xf numFmtId="231" fontId="38" fillId="0" borderId="0" applyNumberFormat="0" applyFill="0" applyBorder="0" applyProtection="0">
      <alignment vertical="top"/>
    </xf>
    <xf numFmtId="231" fontId="38" fillId="0" borderId="0" applyNumberFormat="0" applyFill="0" applyBorder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40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214" fontId="27" fillId="0" borderId="18" applyNumberFormat="0" applyFill="0" applyAlignment="0" applyProtection="0"/>
    <xf numFmtId="231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214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3" fillId="0" borderId="20" applyNumberFormat="0" applyFill="0" applyProtection="0">
      <alignment horizontal="center"/>
    </xf>
    <xf numFmtId="0" fontId="43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4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3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41" fillId="0" borderId="20" applyNumberFormat="0" applyFill="0" applyProtection="0">
      <alignment horizontal="center"/>
    </xf>
    <xf numFmtId="0" fontId="17" fillId="0" borderId="21" applyNumberFormat="0" applyFont="0" applyFill="0" applyAlignment="0" applyProtection="0"/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45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8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ont="0" applyFill="0" applyBorder="0" applyAlignment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231" fontId="46" fillId="0" borderId="0" applyNumberFormat="0" applyFill="0" applyBorder="0" applyProtection="0">
      <alignment horizontal="centerContinuous"/>
    </xf>
    <xf numFmtId="231" fontId="46" fillId="0" borderId="0" applyNumberFormat="0" applyFill="0" applyBorder="0" applyProtection="0">
      <alignment horizontal="centerContinuous"/>
    </xf>
    <xf numFmtId="231" fontId="46" fillId="0" borderId="0" applyNumberFormat="0" applyFill="0" applyBorder="0" applyProtection="0">
      <alignment horizontal="centerContinuous"/>
    </xf>
    <xf numFmtId="231" fontId="46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232" fontId="17" fillId="0" borderId="0"/>
    <xf numFmtId="232" fontId="17" fillId="0" borderId="0"/>
    <xf numFmtId="232" fontId="17" fillId="0" borderId="0"/>
    <xf numFmtId="232" fontId="17" fillId="0" borderId="0"/>
    <xf numFmtId="173" fontId="33" fillId="0" borderId="0" applyFont="0" applyFill="0" applyBorder="0" applyAlignment="0" applyProtection="0"/>
    <xf numFmtId="233" fontId="33" fillId="0" borderId="0" applyFont="0" applyFill="0" applyBorder="0" applyAlignment="0" applyProtection="0"/>
    <xf numFmtId="9" fontId="17" fillId="23" borderId="0"/>
    <xf numFmtId="0" fontId="12" fillId="0" borderId="0"/>
    <xf numFmtId="190" fontId="16" fillId="0" borderId="0" applyFont="0" applyFill="0" applyBorder="0" applyAlignment="0" applyProtection="0"/>
    <xf numFmtId="0" fontId="49" fillId="0" borderId="0"/>
    <xf numFmtId="213" fontId="16" fillId="0" borderId="0" applyFont="0" applyFill="0" applyBorder="0" applyAlignment="0" applyProtection="0"/>
    <xf numFmtId="0" fontId="33" fillId="0" borderId="0"/>
    <xf numFmtId="0" fontId="50" fillId="0" borderId="0"/>
    <xf numFmtId="1" fontId="33" fillId="0" borderId="0"/>
    <xf numFmtId="9" fontId="17" fillId="0" borderId="0"/>
    <xf numFmtId="167" fontId="33" fillId="0" borderId="0"/>
    <xf numFmtId="168" fontId="33" fillId="0" borderId="0"/>
    <xf numFmtId="167" fontId="33" fillId="0" borderId="0"/>
    <xf numFmtId="2" fontId="33" fillId="0" borderId="0"/>
    <xf numFmtId="10" fontId="33" fillId="0" borderId="0"/>
    <xf numFmtId="2" fontId="33" fillId="0" borderId="0"/>
    <xf numFmtId="234" fontId="51" fillId="0" borderId="0" applyFill="0" applyBorder="0" applyAlignment="0" applyProtection="0"/>
    <xf numFmtId="218" fontId="51" fillId="0" borderId="0" applyFill="0" applyBorder="0" applyAlignment="0" applyProtection="0"/>
    <xf numFmtId="235" fontId="26" fillId="0" borderId="0" applyFont="0" applyFill="0" applyBorder="0" applyAlignment="0" applyProtection="0">
      <alignment horizontal="right"/>
    </xf>
    <xf numFmtId="1" fontId="33" fillId="0" borderId="0"/>
    <xf numFmtId="1" fontId="33" fillId="0" borderId="0"/>
    <xf numFmtId="1" fontId="33" fillId="0" borderId="0"/>
    <xf numFmtId="214" fontId="33" fillId="0" borderId="0"/>
    <xf numFmtId="214" fontId="33" fillId="0" borderId="0"/>
    <xf numFmtId="214" fontId="33" fillId="0" borderId="0"/>
    <xf numFmtId="214" fontId="33" fillId="0" borderId="0"/>
    <xf numFmtId="38" fontId="16" fillId="0" borderId="22"/>
    <xf numFmtId="14" fontId="52" fillId="0" borderId="0" applyFill="0" applyBorder="0" applyProtection="0">
      <alignment horizontal="right"/>
    </xf>
    <xf numFmtId="1" fontId="52" fillId="0" borderId="0" applyFill="0" applyBorder="0" applyProtection="0">
      <alignment horizontal="right"/>
    </xf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4" fillId="0" borderId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37" fontId="56" fillId="0" borderId="0">
      <alignment horizontal="center"/>
    </xf>
    <xf numFmtId="236" fontId="20" fillId="0" borderId="0" applyFont="0" applyFill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3" fillId="27" borderId="0" applyNumberFormat="0" applyBorder="0" applyAlignment="0" applyProtection="0"/>
    <xf numFmtId="0" fontId="5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3" fillId="24" borderId="0" applyNumberFormat="0" applyBorder="0" applyAlignment="0" applyProtection="0"/>
    <xf numFmtId="0" fontId="53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3" fillId="32" borderId="0" applyNumberFormat="0" applyBorder="0" applyAlignment="0" applyProtection="0"/>
    <xf numFmtId="0" fontId="5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53" fillId="27" borderId="0" applyNumberFormat="0" applyBorder="0" applyAlignment="0" applyProtection="0"/>
    <xf numFmtId="0" fontId="53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237" fontId="58" fillId="0" borderId="0" applyFont="0" applyFill="0" applyBorder="0" applyAlignment="0" applyProtection="0"/>
    <xf numFmtId="238" fontId="34" fillId="0" borderId="0" applyFont="0" applyFill="0" applyBorder="0" applyAlignment="0" applyProtection="0"/>
    <xf numFmtId="239" fontId="20" fillId="0" borderId="0" applyFont="0" applyFill="0" applyBorder="0" applyAlignment="0">
      <alignment vertical="center"/>
    </xf>
    <xf numFmtId="240" fontId="17" fillId="36" borderId="23">
      <alignment horizontal="center" vertical="center"/>
    </xf>
    <xf numFmtId="241" fontId="16" fillId="0" borderId="0"/>
    <xf numFmtId="0" fontId="17" fillId="0" borderId="0"/>
    <xf numFmtId="0" fontId="36" fillId="0" borderId="0">
      <alignment horizontal="center" wrapText="1"/>
      <protection locked="0"/>
    </xf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" fillId="0" borderId="24" applyNumberFormat="0" applyFill="0" applyAlignment="0" applyProtection="0"/>
    <xf numFmtId="0" fontId="59" fillId="37" borderId="0" applyNumberFormat="0" applyBorder="0" applyAlignment="0" applyProtection="0"/>
    <xf numFmtId="198" fontId="60" fillId="5" borderId="5">
      <alignment horizontal="left"/>
    </xf>
    <xf numFmtId="3" fontId="35" fillId="0" borderId="0" applyFont="0" applyBorder="0" applyAlignment="0" applyProtection="0"/>
    <xf numFmtId="0" fontId="61" fillId="38" borderId="26" applyNumberFormat="0" applyAlignment="0" applyProtection="0"/>
    <xf numFmtId="242" fontId="62" fillId="38" borderId="0" applyNumberFormat="0" applyBorder="0">
      <alignment horizontal="center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3" borderId="0" applyNumberFormat="0" applyFill="0" applyBorder="0" applyAlignment="0" applyProtection="0">
      <protection locked="0"/>
    </xf>
    <xf numFmtId="0" fontId="66" fillId="39" borderId="0" applyNumberFormat="0" applyBorder="0" applyAlignment="0" applyProtection="0"/>
    <xf numFmtId="0" fontId="67" fillId="39" borderId="0" applyNumberFormat="0" applyBorder="0" applyAlignment="0" applyProtection="0"/>
    <xf numFmtId="243" fontId="4" fillId="0" borderId="0" applyNumberFormat="0" applyFont="0" applyAlignment="0"/>
    <xf numFmtId="244" fontId="16" fillId="0" borderId="0" applyFont="0" applyFill="0" applyBorder="0" applyAlignment="0" applyProtection="0"/>
    <xf numFmtId="198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1" fillId="38" borderId="28">
      <alignment horizontal="center" vertical="center"/>
    </xf>
    <xf numFmtId="0" fontId="61" fillId="38" borderId="29">
      <alignment horizontal="center"/>
    </xf>
    <xf numFmtId="175" fontId="72" fillId="0" borderId="0">
      <alignment horizontal="right"/>
      <protection locked="0"/>
    </xf>
    <xf numFmtId="0" fontId="73" fillId="40" borderId="26">
      <alignment horizontal="center" vertical="center"/>
    </xf>
    <xf numFmtId="0" fontId="74" fillId="0" borderId="0" applyNumberFormat="0" applyFill="0" applyBorder="0" applyAlignment="0" applyProtection="0"/>
    <xf numFmtId="0" fontId="75" fillId="0" borderId="16" applyNumberFormat="0" applyFill="0" applyAlignment="0" applyProtection="0"/>
    <xf numFmtId="0" fontId="76" fillId="3" borderId="30" applyNumberFormat="0" applyFill="0" applyBorder="0" applyAlignment="0" applyProtection="0">
      <protection locked="0"/>
    </xf>
    <xf numFmtId="245" fontId="20" fillId="0" borderId="26" applyNumberFormat="0" applyFont="0" applyFill="0" applyAlignment="0">
      <alignment vertical="center"/>
    </xf>
    <xf numFmtId="169" fontId="17" fillId="0" borderId="31" applyAlignment="0" applyProtection="0"/>
    <xf numFmtId="0" fontId="36" fillId="0" borderId="17" applyNumberFormat="0" applyFont="0" applyFill="0" applyAlignment="0" applyProtection="0"/>
    <xf numFmtId="0" fontId="36" fillId="0" borderId="32" applyNumberFormat="0" applyFont="0" applyFill="0" applyAlignment="0" applyProtection="0"/>
    <xf numFmtId="0" fontId="19" fillId="0" borderId="16" applyNumberFormat="0" applyFont="0" applyFill="0" applyAlignment="0" applyProtection="0"/>
    <xf numFmtId="0" fontId="19" fillId="0" borderId="33" applyNumberFormat="0" applyFont="0" applyFill="0" applyAlignment="0" applyProtection="0"/>
    <xf numFmtId="0" fontId="19" fillId="0" borderId="30" applyNumberFormat="0" applyFont="0" applyFill="0" applyAlignment="0" applyProtection="0"/>
    <xf numFmtId="0" fontId="19" fillId="0" borderId="31" applyNumberFormat="0" applyFont="0" applyFill="0" applyAlignment="0" applyProtection="0"/>
    <xf numFmtId="169" fontId="17" fillId="0" borderId="31" applyAlignment="0" applyProtection="0"/>
    <xf numFmtId="246" fontId="77" fillId="0" borderId="0" applyFont="0" applyFill="0" applyBorder="0" applyAlignment="0" applyProtection="0"/>
    <xf numFmtId="220" fontId="16" fillId="0" borderId="0" applyFont="0" applyFill="0" applyBorder="0" applyAlignment="0" applyProtection="0"/>
    <xf numFmtId="247" fontId="78" fillId="0" borderId="0"/>
    <xf numFmtId="0" fontId="79" fillId="0" borderId="0" applyFill="0" applyBorder="0" applyAlignment="0"/>
    <xf numFmtId="198" fontId="80" fillId="0" borderId="0" applyFill="0" applyBorder="0" applyAlignment="0"/>
    <xf numFmtId="248" fontId="80" fillId="0" borderId="0" applyFill="0" applyBorder="0" applyAlignment="0"/>
    <xf numFmtId="249" fontId="17" fillId="0" borderId="0" applyFill="0" applyBorder="0" applyAlignment="0"/>
    <xf numFmtId="250" fontId="17" fillId="0" borderId="0" applyFill="0" applyBorder="0" applyAlignment="0"/>
    <xf numFmtId="251" fontId="80" fillId="0" borderId="0" applyFill="0" applyBorder="0" applyAlignment="0"/>
    <xf numFmtId="243" fontId="80" fillId="0" borderId="0" applyFill="0" applyBorder="0" applyAlignment="0"/>
    <xf numFmtId="198" fontId="80" fillId="0" borderId="0" applyFill="0" applyBorder="0" applyAlignment="0"/>
    <xf numFmtId="198" fontId="81" fillId="0" borderId="0"/>
    <xf numFmtId="0" fontId="82" fillId="41" borderId="34" applyNumberFormat="0" applyAlignment="0" applyProtection="0"/>
    <xf numFmtId="0" fontId="83" fillId="0" borderId="0"/>
    <xf numFmtId="247" fontId="84" fillId="0" borderId="0">
      <alignment horizontal="left"/>
    </xf>
    <xf numFmtId="38" fontId="85" fillId="42" borderId="0" applyNumberFormat="0" applyFont="0" applyBorder="0" applyAlignment="0">
      <alignment horizontal="centerContinuous"/>
    </xf>
    <xf numFmtId="0" fontId="86" fillId="0" borderId="0"/>
    <xf numFmtId="0" fontId="17" fillId="0" borderId="0" applyNumberFormat="0" applyFont="0" applyFill="0" applyBorder="0" applyProtection="0">
      <alignment horizontal="centerContinuous"/>
    </xf>
    <xf numFmtId="0" fontId="84" fillId="0" borderId="0" applyFill="0" applyBorder="0" applyProtection="0">
      <alignment horizontal="center"/>
      <protection locked="0"/>
    </xf>
    <xf numFmtId="1" fontId="87" fillId="0" borderId="0"/>
    <xf numFmtId="167" fontId="88" fillId="0" borderId="0"/>
    <xf numFmtId="0" fontId="89" fillId="29" borderId="35" applyNumberFormat="0" applyAlignment="0" applyProtection="0"/>
    <xf numFmtId="0" fontId="90" fillId="0" borderId="0" applyNumberFormat="0" applyFill="0" applyBorder="0" applyProtection="0">
      <alignment horizontal="right"/>
    </xf>
    <xf numFmtId="0" fontId="91" fillId="0" borderId="7">
      <alignment horizontal="center"/>
    </xf>
    <xf numFmtId="196" fontId="92" fillId="0" borderId="0"/>
    <xf numFmtId="252" fontId="93" fillId="0" borderId="0"/>
    <xf numFmtId="252" fontId="93" fillId="0" borderId="0"/>
    <xf numFmtId="252" fontId="93" fillId="0" borderId="0"/>
    <xf numFmtId="252" fontId="93" fillId="0" borderId="0"/>
    <xf numFmtId="252" fontId="93" fillId="0" borderId="0"/>
    <xf numFmtId="252" fontId="93" fillId="0" borderId="0"/>
    <xf numFmtId="252" fontId="93" fillId="0" borderId="0"/>
    <xf numFmtId="252" fontId="93" fillId="0" borderId="0"/>
    <xf numFmtId="251" fontId="80" fillId="0" borderId="0" applyFont="0" applyFill="0" applyBorder="0" applyAlignment="0" applyProtection="0"/>
    <xf numFmtId="38" fontId="94" fillId="0" borderId="0">
      <alignment horizontal="center"/>
      <protection locked="0"/>
    </xf>
    <xf numFmtId="40" fontId="95" fillId="0" borderId="0" applyFont="0" applyFill="0" applyBorder="0" applyAlignment="0" applyProtection="0">
      <alignment horizontal="center"/>
    </xf>
    <xf numFmtId="180" fontId="95" fillId="0" borderId="0" applyFont="0" applyFill="0" applyBorder="0" applyAlignment="0" applyProtection="0">
      <alignment horizontal="center"/>
    </xf>
    <xf numFmtId="253" fontId="32" fillId="0" borderId="0" applyFont="0" applyFill="0" applyBorder="0" applyAlignment="0" applyProtection="0">
      <alignment horizontal="right"/>
    </xf>
    <xf numFmtId="254" fontId="32" fillId="0" borderId="0" applyFont="0" applyFill="0" applyBorder="0" applyAlignment="0" applyProtection="0"/>
    <xf numFmtId="253" fontId="32" fillId="0" borderId="0" applyFont="0" applyFill="0" applyBorder="0" applyAlignment="0" applyProtection="0">
      <alignment horizontal="right"/>
    </xf>
    <xf numFmtId="255" fontId="17" fillId="0" borderId="0" applyFont="0" applyFill="0" applyBorder="0" applyAlignment="0" applyProtection="0"/>
    <xf numFmtId="255" fontId="12" fillId="0" borderId="0" applyFont="0" applyFill="0" applyBorder="0" applyAlignment="0" applyProtection="0"/>
    <xf numFmtId="255" fontId="17" fillId="0" borderId="0" applyFont="0" applyFill="0" applyBorder="0" applyAlignment="0" applyProtection="0"/>
    <xf numFmtId="0" fontId="32" fillId="0" borderId="0" applyFont="0" applyFill="0" applyBorder="0" applyAlignment="0" applyProtection="0"/>
    <xf numFmtId="256" fontId="16" fillId="0" borderId="0"/>
    <xf numFmtId="19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182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6" fillId="0" borderId="0" applyFill="0" applyBorder="0" applyAlignment="0" applyProtection="0">
      <protection locked="0"/>
    </xf>
    <xf numFmtId="0" fontId="97" fillId="0" borderId="0" applyNumberFormat="0" applyAlignment="0">
      <alignment horizontal="left"/>
    </xf>
    <xf numFmtId="257" fontId="17" fillId="0" borderId="0" applyFont="0" applyFill="0" applyBorder="0" applyAlignment="0" applyProtection="0"/>
    <xf numFmtId="258" fontId="17" fillId="0" borderId="0" applyFont="0" applyFill="0" applyBorder="0" applyAlignment="0" applyProtection="0"/>
    <xf numFmtId="198" fontId="80" fillId="0" borderId="0" applyFont="0" applyFill="0" applyBorder="0" applyAlignment="0" applyProtection="0"/>
    <xf numFmtId="174" fontId="16" fillId="0" borderId="0"/>
    <xf numFmtId="175" fontId="12" fillId="0" borderId="0" applyFont="0" applyFill="0" applyBorder="0" applyAlignment="0" applyProtection="0"/>
    <xf numFmtId="259" fontId="36" fillId="0" borderId="0" applyFont="0" applyFill="0" applyBorder="0" applyAlignment="0" applyProtection="0"/>
    <xf numFmtId="260" fontId="32" fillId="0" borderId="0" applyFont="0" applyFill="0" applyBorder="0" applyAlignment="0" applyProtection="0">
      <alignment horizontal="right"/>
    </xf>
    <xf numFmtId="251" fontId="17" fillId="0" borderId="0" applyFont="0" applyFill="0" applyBorder="0" applyAlignment="0" applyProtection="0"/>
    <xf numFmtId="251" fontId="12" fillId="0" borderId="0" applyFont="0" applyFill="0" applyBorder="0" applyAlignment="0" applyProtection="0"/>
    <xf numFmtId="251" fontId="17" fillId="0" borderId="0" applyFont="0" applyFill="0" applyBorder="0" applyAlignment="0" applyProtection="0"/>
    <xf numFmtId="177" fontId="17" fillId="0" borderId="0" applyFill="0" applyBorder="0" applyAlignment="0" applyProtection="0"/>
    <xf numFmtId="261" fontId="16" fillId="0" borderId="0"/>
    <xf numFmtId="175" fontId="98" fillId="0" borderId="0" applyFill="0" applyBorder="0">
      <alignment horizontal="right"/>
    </xf>
    <xf numFmtId="0" fontId="99" fillId="0" borderId="0"/>
    <xf numFmtId="225" fontId="16" fillId="0" borderId="0" applyFont="0" applyFill="0" applyBorder="0" applyAlignment="0" applyProtection="0"/>
    <xf numFmtId="0" fontId="99" fillId="0" borderId="37"/>
    <xf numFmtId="173" fontId="100" fillId="0" borderId="0" applyNumberFormat="0" applyFill="0" applyBorder="0" applyAlignment="0"/>
    <xf numFmtId="262" fontId="101" fillId="0" borderId="0">
      <protection locked="0"/>
    </xf>
    <xf numFmtId="263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264" fontId="17" fillId="0" borderId="0" applyFont="0" applyFill="0" applyBorder="0" applyAlignment="0" applyProtection="0"/>
    <xf numFmtId="265" fontId="32" fillId="0" borderId="0" applyFont="0" applyFill="0" applyBorder="0" applyAlignment="0" applyProtection="0"/>
    <xf numFmtId="14" fontId="79" fillId="0" borderId="0" applyFill="0" applyBorder="0" applyAlignment="0"/>
    <xf numFmtId="14" fontId="102" fillId="0" borderId="0"/>
    <xf numFmtId="14" fontId="17" fillId="0" borderId="0">
      <alignment horizontal="right"/>
      <protection locked="0"/>
    </xf>
    <xf numFmtId="266" fontId="16" fillId="0" borderId="0"/>
    <xf numFmtId="14" fontId="103" fillId="0" borderId="16" applyBorder="0" applyAlignment="0">
      <alignment horizontal="center"/>
    </xf>
    <xf numFmtId="0" fontId="20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67" fontId="104" fillId="0" borderId="0"/>
    <xf numFmtId="268" fontId="16" fillId="0" borderId="0"/>
    <xf numFmtId="0" fontId="20" fillId="0" borderId="0"/>
    <xf numFmtId="174" fontId="36" fillId="0" borderId="0"/>
    <xf numFmtId="174" fontId="17" fillId="0" borderId="0">
      <protection locked="0"/>
    </xf>
    <xf numFmtId="175" fontId="36" fillId="0" borderId="0"/>
    <xf numFmtId="177" fontId="79" fillId="0" borderId="0" applyFont="0" applyFill="0" applyBorder="0" applyAlignment="0" applyProtection="0">
      <protection locked="0"/>
    </xf>
    <xf numFmtId="174" fontId="17" fillId="0" borderId="0" applyFont="0" applyFill="0" applyBorder="0" applyAlignment="0" applyProtection="0"/>
    <xf numFmtId="269" fontId="32" fillId="0" borderId="38" applyNumberFormat="0" applyFont="0" applyFill="0" applyAlignment="0" applyProtection="0"/>
    <xf numFmtId="203" fontId="105" fillId="0" borderId="0" applyFill="0" applyBorder="0" applyAlignment="0" applyProtection="0"/>
    <xf numFmtId="0" fontId="106" fillId="43" borderId="0" applyNumberFormat="0" applyBorder="0" applyAlignment="0" applyProtection="0"/>
    <xf numFmtId="0" fontId="106" fillId="44" borderId="0" applyNumberFormat="0" applyBorder="0" applyAlignment="0" applyProtection="0"/>
    <xf numFmtId="0" fontId="106" fillId="45" borderId="0" applyNumberFormat="0" applyBorder="0" applyAlignment="0" applyProtection="0"/>
    <xf numFmtId="251" fontId="80" fillId="0" borderId="0" applyFill="0" applyBorder="0" applyAlignment="0"/>
    <xf numFmtId="198" fontId="80" fillId="0" borderId="0" applyFill="0" applyBorder="0" applyAlignment="0"/>
    <xf numFmtId="251" fontId="80" fillId="0" borderId="0" applyFill="0" applyBorder="0" applyAlignment="0"/>
    <xf numFmtId="243" fontId="80" fillId="0" borderId="0" applyFill="0" applyBorder="0" applyAlignment="0"/>
    <xf numFmtId="198" fontId="80" fillId="0" borderId="0" applyFill="0" applyBorder="0" applyAlignment="0"/>
    <xf numFmtId="0" fontId="107" fillId="0" borderId="0" applyNumberFormat="0" applyAlignment="0">
      <alignment horizontal="left"/>
    </xf>
    <xf numFmtId="270" fontId="5" fillId="0" borderId="0" applyFont="0" applyFill="0" applyBorder="0" applyAlignment="0" applyProtection="0"/>
    <xf numFmtId="271" fontId="20" fillId="0" borderId="0" applyFont="0" applyFill="0" applyBorder="0" applyAlignment="0">
      <alignment vertical="center"/>
    </xf>
    <xf numFmtId="0" fontId="108" fillId="0" borderId="0" applyNumberFormat="0" applyFill="0" applyBorder="0" applyAlignment="0" applyProtection="0"/>
    <xf numFmtId="38" fontId="33" fillId="0" borderId="0"/>
    <xf numFmtId="272" fontId="17" fillId="0" borderId="0">
      <protection locked="0"/>
    </xf>
    <xf numFmtId="273" fontId="98" fillId="0" borderId="0" applyFill="0" applyBorder="0">
      <alignment horizontal="right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0" fillId="0" borderId="0" applyFill="0" applyBorder="0" applyProtection="0">
      <alignment horizontal="left"/>
    </xf>
    <xf numFmtId="274" fontId="4" fillId="3" borderId="1" applyFont="0" applyBorder="0" applyAlignment="0" applyProtection="0">
      <alignment vertical="top"/>
    </xf>
    <xf numFmtId="242" fontId="91" fillId="2" borderId="0" applyNumberFormat="0" applyBorder="0">
      <alignment horizontal="center" vertical="center"/>
    </xf>
    <xf numFmtId="37" fontId="4" fillId="0" borderId="0"/>
    <xf numFmtId="0" fontId="111" fillId="31" borderId="0" applyNumberFormat="0" applyBorder="0" applyAlignment="0" applyProtection="0"/>
    <xf numFmtId="38" fontId="4" fillId="2" borderId="0" applyNumberFormat="0" applyBorder="0" applyAlignment="0" applyProtection="0"/>
    <xf numFmtId="38" fontId="51" fillId="46" borderId="0" applyNumberFormat="0" applyFont="0" applyBorder="0" applyAlignment="0" applyProtection="0"/>
    <xf numFmtId="39" fontId="51" fillId="47" borderId="0" applyNumberFormat="0" applyBorder="0" applyAlignment="0" applyProtection="0"/>
    <xf numFmtId="275" fontId="61" fillId="38" borderId="26" applyNumberFormat="0" applyAlignment="0" applyProtection="0"/>
    <xf numFmtId="0" fontId="112" fillId="0" borderId="0" applyBorder="0">
      <alignment horizontal="left"/>
    </xf>
    <xf numFmtId="276" fontId="91" fillId="48" borderId="1" applyNumberFormat="0" applyFont="0" applyAlignment="0"/>
    <xf numFmtId="277" fontId="32" fillId="0" borderId="0" applyFont="0" applyFill="0" applyBorder="0" applyAlignment="0" applyProtection="0">
      <alignment horizontal="right"/>
    </xf>
    <xf numFmtId="0" fontId="113" fillId="0" borderId="0" applyNumberFormat="0" applyFill="0" applyBorder="0" applyAlignment="0" applyProtection="0"/>
    <xf numFmtId="0" fontId="114" fillId="0" borderId="39" applyNumberFormat="0" applyAlignment="0" applyProtection="0">
      <alignment horizontal="left" vertical="center"/>
    </xf>
    <xf numFmtId="0" fontId="114" fillId="0" borderId="9">
      <alignment horizontal="left" vertical="center"/>
    </xf>
    <xf numFmtId="0" fontId="115" fillId="0" borderId="0">
      <alignment horizontal="center"/>
    </xf>
    <xf numFmtId="0" fontId="116" fillId="0" borderId="0" applyFill="0" applyBorder="0" applyProtection="0">
      <alignment horizontal="left"/>
    </xf>
    <xf numFmtId="0" fontId="117" fillId="0" borderId="40" applyNumberFormat="0" applyFill="0" applyAlignment="0" applyProtection="0"/>
    <xf numFmtId="0" fontId="118" fillId="0" borderId="27" applyNumberFormat="0" applyFill="0" applyAlignment="0" applyProtection="0"/>
    <xf numFmtId="0" fontId="119" fillId="0" borderId="41" applyNumberFormat="0" applyFill="0" applyAlignment="0" applyProtection="0"/>
    <xf numFmtId="0" fontId="119" fillId="0" borderId="0" applyNumberFormat="0" applyFill="0" applyBorder="0" applyAlignment="0" applyProtection="0"/>
    <xf numFmtId="198" fontId="80" fillId="0" borderId="0">
      <alignment horizontal="right"/>
    </xf>
    <xf numFmtId="0" fontId="84" fillId="0" borderId="0" applyFill="0" applyAlignment="0" applyProtection="0">
      <protection locked="0"/>
    </xf>
    <xf numFmtId="198" fontId="80" fillId="0" borderId="0">
      <alignment horizontal="left"/>
    </xf>
    <xf numFmtId="0" fontId="84" fillId="0" borderId="16" applyFill="0" applyAlignment="0" applyProtection="0">
      <protection locked="0"/>
    </xf>
    <xf numFmtId="278" fontId="17" fillId="0" borderId="0">
      <protection locked="0"/>
    </xf>
    <xf numFmtId="278" fontId="17" fillId="0" borderId="0">
      <protection locked="0"/>
    </xf>
    <xf numFmtId="0" fontId="120" fillId="0" borderId="42" applyNumberFormat="0" applyFill="0" applyBorder="0" applyAlignment="0" applyProtection="0">
      <alignment horizontal="left"/>
    </xf>
    <xf numFmtId="0" fontId="78" fillId="0" borderId="43" applyNumberFormat="0" applyFill="0" applyAlignment="0" applyProtection="0"/>
    <xf numFmtId="0" fontId="121" fillId="0" borderId="0" applyNumberFormat="0" applyFill="0" applyBorder="0" applyAlignment="0" applyProtection="0"/>
    <xf numFmtId="198" fontId="51" fillId="49" borderId="0" applyNumberFormat="0" applyBorder="0" applyAlignment="0" applyProtection="0"/>
    <xf numFmtId="10" fontId="4" fillId="48" borderId="1" applyNumberFormat="0" applyBorder="0" applyAlignment="0" applyProtection="0"/>
    <xf numFmtId="0" fontId="122" fillId="34" borderId="34" applyNumberFormat="0" applyAlignment="0" applyProtection="0"/>
    <xf numFmtId="0" fontId="122" fillId="34" borderId="34" applyNumberFormat="0" applyAlignment="0" applyProtection="0"/>
    <xf numFmtId="0" fontId="122" fillId="34" borderId="34" applyNumberFormat="0" applyAlignment="0" applyProtection="0"/>
    <xf numFmtId="0" fontId="122" fillId="34" borderId="34" applyNumberFormat="0" applyAlignment="0" applyProtection="0"/>
    <xf numFmtId="279" fontId="4" fillId="48" borderId="0" applyNumberFormat="0" applyFont="0" applyBorder="0" applyAlignment="0" applyProtection="0">
      <alignment horizontal="center"/>
      <protection locked="0"/>
    </xf>
    <xf numFmtId="168" fontId="4" fillId="48" borderId="16" applyNumberFormat="0" applyFont="0" applyAlignment="0" applyProtection="0">
      <alignment horizontal="center"/>
      <protection locked="0"/>
    </xf>
    <xf numFmtId="240" fontId="123" fillId="50" borderId="44" applyNumberFormat="0" applyBorder="0" applyAlignment="0" applyProtection="0"/>
    <xf numFmtId="198" fontId="17" fillId="0" borderId="0" applyFont="0" applyFill="0" applyBorder="0" applyAlignment="0" applyProtection="0"/>
    <xf numFmtId="37" fontId="124" fillId="0" borderId="0"/>
    <xf numFmtId="280" fontId="17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38" fontId="125" fillId="0" borderId="0"/>
    <xf numFmtId="38" fontId="126" fillId="0" borderId="0"/>
    <xf numFmtId="38" fontId="127" fillId="0" borderId="0"/>
    <xf numFmtId="38" fontId="128" fillId="0" borderId="0"/>
    <xf numFmtId="0" fontId="129" fillId="0" borderId="0"/>
    <xf numFmtId="0" fontId="129" fillId="0" borderId="0"/>
    <xf numFmtId="0" fontId="130" fillId="51" borderId="37"/>
    <xf numFmtId="281" fontId="36" fillId="0" borderId="0">
      <alignment horizontal="left"/>
    </xf>
    <xf numFmtId="0" fontId="131" fillId="0" borderId="0" applyNumberFormat="0">
      <alignment horizontal="left"/>
    </xf>
    <xf numFmtId="282" fontId="20" fillId="0" borderId="0" applyFont="0" applyFill="0" applyBorder="0" applyAlignment="0" applyProtection="0"/>
    <xf numFmtId="251" fontId="80" fillId="0" borderId="0" applyFill="0" applyBorder="0" applyAlignment="0"/>
    <xf numFmtId="198" fontId="80" fillId="0" borderId="0" applyFill="0" applyBorder="0" applyAlignment="0"/>
    <xf numFmtId="251" fontId="80" fillId="0" borderId="0" applyFill="0" applyBorder="0" applyAlignment="0"/>
    <xf numFmtId="243" fontId="80" fillId="0" borderId="0" applyFill="0" applyBorder="0" applyAlignment="0"/>
    <xf numFmtId="198" fontId="80" fillId="0" borderId="0" applyFill="0" applyBorder="0" applyAlignment="0"/>
    <xf numFmtId="3" fontId="132" fillId="0" borderId="0"/>
    <xf numFmtId="0" fontId="133" fillId="0" borderId="25" applyNumberFormat="0" applyFill="0" applyAlignment="0" applyProtection="0"/>
    <xf numFmtId="283" fontId="17" fillId="0" borderId="0" applyFont="0" applyFill="0" applyBorder="0" applyAlignment="0" applyProtection="0"/>
    <xf numFmtId="284" fontId="20" fillId="0" borderId="0" applyFont="0" applyFill="0" applyBorder="0" applyAlignment="0">
      <alignment vertical="center"/>
    </xf>
    <xf numFmtId="285" fontId="103" fillId="0" borderId="0" applyBorder="0"/>
    <xf numFmtId="286" fontId="103" fillId="0" borderId="0" applyBorder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87" fontId="16" fillId="0" borderId="0" applyFont="0" applyFill="0" applyBorder="0" applyAlignment="0" applyProtection="0"/>
    <xf numFmtId="0" fontId="134" fillId="3" borderId="45">
      <alignment horizontal="left" vertical="top" indent="2"/>
    </xf>
    <xf numFmtId="288" fontId="16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135" fillId="0" borderId="17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89" fontId="32" fillId="0" borderId="0" applyFont="0" applyFill="0" applyBorder="0" applyAlignment="0" applyProtection="0">
      <alignment horizontal="right"/>
    </xf>
    <xf numFmtId="290" fontId="36" fillId="0" borderId="0" applyFill="0" applyBorder="0" applyProtection="0">
      <alignment horizontal="right"/>
    </xf>
    <xf numFmtId="0" fontId="98" fillId="0" borderId="0" applyFill="0" applyBorder="0">
      <alignment horizontal="right"/>
    </xf>
    <xf numFmtId="291" fontId="16" fillId="0" borderId="0" applyFont="0" applyFill="0" applyBorder="0" applyAlignment="0" applyProtection="0"/>
    <xf numFmtId="292" fontId="4" fillId="0" borderId="0" applyFont="0" applyFill="0" applyBorder="0" applyAlignment="0" applyProtection="0">
      <alignment horizontal="right"/>
    </xf>
    <xf numFmtId="0" fontId="136" fillId="52" borderId="0" applyNumberFormat="0" applyBorder="0" applyAlignment="0" applyProtection="0"/>
    <xf numFmtId="37" fontId="137" fillId="0" borderId="0"/>
    <xf numFmtId="49" fontId="4" fillId="0" borderId="0" applyNumberFormat="0" applyFont="0" applyFill="0" applyBorder="0" applyAlignment="0" applyProtection="0">
      <alignment horizontal="center"/>
      <protection locked="0"/>
    </xf>
    <xf numFmtId="241" fontId="17" fillId="0" borderId="0"/>
    <xf numFmtId="240" fontId="17" fillId="0" borderId="0"/>
    <xf numFmtId="37" fontId="16" fillId="0" borderId="0" applyAlignment="0"/>
    <xf numFmtId="0" fontId="2" fillId="0" borderId="0"/>
    <xf numFmtId="0" fontId="2" fillId="0" borderId="0"/>
    <xf numFmtId="0" fontId="138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36" fillId="0" borderId="0" applyNumberFormat="0" applyFill="0" applyAlignment="0"/>
    <xf numFmtId="293" fontId="17" fillId="0" borderId="0" applyFont="0" applyFill="0" applyBorder="0" applyAlignment="0" applyProtection="0"/>
    <xf numFmtId="294" fontId="17" fillId="0" borderId="0" applyFont="0" applyFill="0" applyBorder="0" applyAlignment="0" applyProtection="0">
      <alignment horizontal="center"/>
    </xf>
    <xf numFmtId="255" fontId="54" fillId="0" borderId="0"/>
    <xf numFmtId="0" fontId="139" fillId="0" borderId="0"/>
    <xf numFmtId="0" fontId="50" fillId="0" borderId="0" applyFill="0" applyBorder="0" applyAlignment="0" applyProtection="0"/>
    <xf numFmtId="0" fontId="5" fillId="27" borderId="46" applyNumberFormat="0" applyFont="0" applyAlignment="0" applyProtection="0"/>
    <xf numFmtId="1" fontId="17" fillId="0" borderId="0">
      <alignment horizontal="right"/>
      <protection locked="0"/>
    </xf>
    <xf numFmtId="167" fontId="17" fillId="0" borderId="0">
      <alignment horizontal="right"/>
      <protection locked="0"/>
    </xf>
    <xf numFmtId="198" fontId="17" fillId="0" borderId="0">
      <protection locked="0"/>
    </xf>
    <xf numFmtId="2" fontId="17" fillId="0" borderId="0">
      <alignment horizontal="right"/>
      <protection locked="0"/>
    </xf>
    <xf numFmtId="2" fontId="17" fillId="0" borderId="0">
      <alignment horizontal="right"/>
      <protection locked="0"/>
    </xf>
    <xf numFmtId="198" fontId="17" fillId="0" borderId="0" applyFont="0" applyFill="0" applyBorder="0" applyAlignment="0" applyProtection="0"/>
    <xf numFmtId="295" fontId="20" fillId="0" borderId="0" applyFont="0" applyFill="0" applyBorder="0" applyAlignment="0" applyProtection="0">
      <alignment horizontal="right"/>
    </xf>
    <xf numFmtId="255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0" fontId="140" fillId="0" borderId="0">
      <alignment horizontal="left"/>
    </xf>
    <xf numFmtId="0" fontId="141" fillId="41" borderId="36" applyNumberFormat="0" applyAlignment="0" applyProtection="0"/>
    <xf numFmtId="40" fontId="79" fillId="3" borderId="0">
      <alignment horizontal="right"/>
    </xf>
    <xf numFmtId="0" fontId="142" fillId="3" borderId="0">
      <alignment horizontal="center" vertical="center"/>
    </xf>
    <xf numFmtId="0" fontId="143" fillId="3" borderId="30"/>
    <xf numFmtId="0" fontId="142" fillId="3" borderId="0" applyBorder="0">
      <alignment horizontal="centerContinuous"/>
    </xf>
    <xf numFmtId="0" fontId="144" fillId="3" borderId="0" applyBorder="0">
      <alignment horizontal="centerContinuous"/>
    </xf>
    <xf numFmtId="296" fontId="20" fillId="0" borderId="0" applyFont="0" applyFill="0" applyBorder="0" applyAlignment="0">
      <alignment vertical="center"/>
    </xf>
    <xf numFmtId="37" fontId="4" fillId="0" borderId="0" applyBorder="0">
      <protection locked="0"/>
    </xf>
    <xf numFmtId="0" fontId="145" fillId="0" borderId="0" applyProtection="0">
      <alignment horizontal="left"/>
    </xf>
    <xf numFmtId="0" fontId="145" fillId="0" borderId="0" applyFill="0" applyBorder="0" applyProtection="0">
      <alignment horizontal="left"/>
    </xf>
    <xf numFmtId="0" fontId="146" fillId="0" borderId="0" applyFill="0" applyBorder="0" applyProtection="0">
      <alignment horizontal="left"/>
    </xf>
    <xf numFmtId="1" fontId="147" fillId="0" borderId="0" applyProtection="0">
      <alignment horizontal="right" vertical="center"/>
    </xf>
    <xf numFmtId="0" fontId="148" fillId="0" borderId="0">
      <alignment vertical="center"/>
    </xf>
    <xf numFmtId="0" fontId="149" fillId="3" borderId="17"/>
    <xf numFmtId="0" fontId="150" fillId="0" borderId="47" applyNumberFormat="0" applyAlignment="0" applyProtection="0"/>
    <xf numFmtId="0" fontId="16" fillId="23" borderId="0" applyNumberFormat="0" applyFont="0" applyBorder="0" applyAlignment="0" applyProtection="0"/>
    <xf numFmtId="0" fontId="4" fillId="53" borderId="3" applyNumberFormat="0" applyFont="0" applyBorder="0" applyAlignment="0" applyProtection="0">
      <alignment horizontal="center"/>
    </xf>
    <xf numFmtId="0" fontId="4" fillId="36" borderId="3" applyNumberFormat="0" applyFont="0" applyBorder="0" applyAlignment="0" applyProtection="0">
      <alignment horizontal="center"/>
    </xf>
    <xf numFmtId="0" fontId="16" fillId="0" borderId="48" applyNumberFormat="0" applyAlignment="0" applyProtection="0"/>
    <xf numFmtId="0" fontId="16" fillId="0" borderId="49" applyNumberFormat="0" applyAlignment="0" applyProtection="0"/>
    <xf numFmtId="0" fontId="150" fillId="0" borderId="50" applyNumberFormat="0" applyAlignment="0" applyProtection="0"/>
    <xf numFmtId="297" fontId="34" fillId="0" borderId="0" applyFont="0" applyFill="0" applyBorder="0" applyAlignment="0" applyProtection="0">
      <alignment horizontal="right"/>
    </xf>
    <xf numFmtId="168" fontId="36" fillId="0" borderId="0">
      <alignment horizontal="right"/>
    </xf>
    <xf numFmtId="298" fontId="17" fillId="0" borderId="0" applyFont="0" applyFill="0" applyBorder="0" applyAlignment="0" applyProtection="0"/>
    <xf numFmtId="168" fontId="34" fillId="0" borderId="0"/>
    <xf numFmtId="250" fontId="17" fillId="0" borderId="0" applyFont="0" applyFill="0" applyBorder="0" applyAlignment="0" applyProtection="0"/>
    <xf numFmtId="299" fontId="33" fillId="0" borderId="0" applyFont="0" applyFill="0" applyBorder="0" applyAlignment="0" applyProtection="0"/>
    <xf numFmtId="168" fontId="151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275" fontId="17" fillId="0" borderId="0" applyFont="0" applyFill="0" applyBorder="0" applyAlignment="0" applyProtection="0"/>
    <xf numFmtId="300" fontId="36" fillId="0" borderId="0" applyFont="0" applyFill="0" applyBorder="0" applyProtection="0">
      <alignment horizontal="right"/>
    </xf>
    <xf numFmtId="301" fontId="20" fillId="0" borderId="0" applyFont="0" applyFill="0" applyBorder="0" applyAlignment="0" applyProtection="0"/>
    <xf numFmtId="10" fontId="33" fillId="0" borderId="0" applyFont="0" applyFill="0" applyBorder="0" applyAlignment="0" applyProtection="0"/>
    <xf numFmtId="168" fontId="36" fillId="0" borderId="0"/>
    <xf numFmtId="168" fontId="17" fillId="0" borderId="0"/>
    <xf numFmtId="10" fontId="36" fillId="0" borderId="0"/>
    <xf numFmtId="10" fontId="17" fillId="0" borderId="0">
      <protection locked="0"/>
    </xf>
    <xf numFmtId="10" fontId="152" fillId="3" borderId="0"/>
    <xf numFmtId="171" fontId="98" fillId="0" borderId="0" applyFill="0" applyBorder="0">
      <alignment horizontal="right"/>
    </xf>
    <xf numFmtId="251" fontId="80" fillId="0" borderId="0" applyFill="0" applyBorder="0" applyAlignment="0"/>
    <xf numFmtId="198" fontId="80" fillId="0" borderId="0" applyFill="0" applyBorder="0" applyAlignment="0"/>
    <xf numFmtId="251" fontId="80" fillId="0" borderId="0" applyFill="0" applyBorder="0" applyAlignment="0"/>
    <xf numFmtId="243" fontId="80" fillId="0" borderId="0" applyFill="0" applyBorder="0" applyAlignment="0"/>
    <xf numFmtId="198" fontId="80" fillId="0" borderId="0" applyFill="0" applyBorder="0" applyAlignment="0"/>
    <xf numFmtId="274" fontId="36" fillId="0" borderId="0" applyFill="0" applyBorder="0" applyAlignment="0" applyProtection="0"/>
    <xf numFmtId="176" fontId="80" fillId="0" borderId="0" applyProtection="0">
      <alignment horizontal="right"/>
    </xf>
    <xf numFmtId="176" fontId="80" fillId="0" borderId="0">
      <alignment horizontal="right"/>
      <protection locked="0"/>
    </xf>
    <xf numFmtId="0" fontId="91" fillId="2" borderId="1" applyNumberFormat="0" applyFont="0" applyAlignment="0" applyProtection="0"/>
    <xf numFmtId="279" fontId="4" fillId="2" borderId="0" applyNumberFormat="0" applyFont="0" applyBorder="0" applyAlignment="0" applyProtection="0">
      <alignment horizontal="center"/>
      <protection locked="0"/>
    </xf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153" fillId="0" borderId="17">
      <alignment horizontal="center"/>
    </xf>
    <xf numFmtId="3" fontId="33" fillId="0" borderId="0" applyFont="0" applyFill="0" applyBorder="0" applyAlignment="0" applyProtection="0"/>
    <xf numFmtId="0" fontId="33" fillId="54" borderId="0" applyNumberFormat="0" applyFont="0" applyBorder="0" applyAlignment="0" applyProtection="0"/>
    <xf numFmtId="198" fontId="16" fillId="4" borderId="0">
      <alignment horizontal="right"/>
    </xf>
    <xf numFmtId="302" fontId="35" fillId="0" borderId="0" applyFont="0" applyFill="0" applyBorder="0" applyAlignment="0" applyProtection="0">
      <alignment horizontal="right"/>
    </xf>
    <xf numFmtId="247" fontId="154" fillId="0" borderId="0"/>
    <xf numFmtId="198" fontId="155" fillId="0" borderId="0" applyNumberFormat="0" applyFill="0" applyBorder="0" applyAlignment="0" applyProtection="0"/>
    <xf numFmtId="0" fontId="99" fillId="0" borderId="0"/>
    <xf numFmtId="303" fontId="17" fillId="0" borderId="0" applyProtection="0">
      <alignment horizontal="right"/>
    </xf>
    <xf numFmtId="304" fontId="17" fillId="0" borderId="0" applyProtection="0">
      <alignment horizontal="right"/>
    </xf>
    <xf numFmtId="305" fontId="98" fillId="0" borderId="0" applyNumberFormat="0" applyFill="0" applyBorder="0" applyAlignment="0" applyProtection="0">
      <alignment horizontal="left"/>
    </xf>
    <xf numFmtId="37" fontId="156" fillId="0" borderId="0" applyNumberFormat="0" applyFill="0" applyBorder="0" applyAlignment="0" applyProtection="0"/>
    <xf numFmtId="0" fontId="91" fillId="0" borderId="0" applyNumberFormat="0" applyFill="0" applyBorder="0"/>
    <xf numFmtId="0" fontId="157" fillId="0" borderId="51">
      <alignment vertical="center"/>
    </xf>
    <xf numFmtId="0" fontId="102" fillId="0" borderId="52"/>
    <xf numFmtId="0" fontId="116" fillId="0" borderId="0">
      <alignment horizontal="left"/>
    </xf>
    <xf numFmtId="0" fontId="158" fillId="0" borderId="0" applyFill="0" applyBorder="0" applyProtection="0">
      <alignment horizontal="left"/>
    </xf>
    <xf numFmtId="0" fontId="16" fillId="55" borderId="0" applyNumberFormat="0" applyFont="0" applyBorder="0" applyAlignment="0" applyProtection="0"/>
    <xf numFmtId="0" fontId="159" fillId="0" borderId="0" applyNumberFormat="0" applyFill="0" applyBorder="0" applyAlignment="0" applyProtection="0"/>
    <xf numFmtId="1" fontId="17" fillId="0" borderId="0"/>
    <xf numFmtId="198" fontId="17" fillId="0" borderId="33" applyNumberFormat="0" applyFont="0" applyFill="0" applyAlignment="0" applyProtection="0"/>
    <xf numFmtId="203" fontId="77" fillId="0" borderId="0" applyFill="0" applyBorder="0" applyAlignment="0" applyProtection="0"/>
    <xf numFmtId="38" fontId="51" fillId="0" borderId="0" applyFill="0" applyBorder="0" applyAlignment="0" applyProtection="0"/>
    <xf numFmtId="231" fontId="160" fillId="0" borderId="0" applyNumberFormat="0">
      <alignment horizontal="left"/>
    </xf>
    <xf numFmtId="306" fontId="17" fillId="0" borderId="0" applyFont="0" applyFill="0" applyBorder="0" applyAlignment="0" applyProtection="0"/>
    <xf numFmtId="0" fontId="161" fillId="0" borderId="0"/>
    <xf numFmtId="0" fontId="17" fillId="56" borderId="0"/>
    <xf numFmtId="198" fontId="16" fillId="2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170" fontId="17" fillId="0" borderId="0">
      <alignment horizontal="left" wrapText="1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0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0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3" fillId="0" borderId="0"/>
    <xf numFmtId="0" fontId="135" fillId="0" borderId="0"/>
    <xf numFmtId="0" fontId="146" fillId="0" borderId="0"/>
    <xf numFmtId="40" fontId="164" fillId="0" borderId="0" applyBorder="0">
      <alignment horizontal="right"/>
    </xf>
    <xf numFmtId="0" fontId="17" fillId="0" borderId="31" applyNumberFormat="0" applyFont="0" applyFill="0" applyAlignment="0" applyProtection="0"/>
    <xf numFmtId="40" fontId="165" fillId="0" borderId="0" applyBorder="0">
      <alignment horizontal="right"/>
    </xf>
    <xf numFmtId="0" fontId="91" fillId="2" borderId="0" applyNumberFormat="0" applyFont="0" applyBorder="0" applyAlignment="0" applyProtection="0"/>
    <xf numFmtId="39" fontId="112" fillId="0" borderId="9" applyNumberFormat="0" applyBorder="0">
      <alignment horizontal="right"/>
    </xf>
    <xf numFmtId="9" fontId="17" fillId="0" borderId="0"/>
    <xf numFmtId="9" fontId="17" fillId="0" borderId="0"/>
    <xf numFmtId="9" fontId="17" fillId="0" borderId="0"/>
    <xf numFmtId="9" fontId="17" fillId="0" borderId="0"/>
    <xf numFmtId="9" fontId="17" fillId="0" borderId="0"/>
    <xf numFmtId="9" fontId="17" fillId="0" borderId="0"/>
    <xf numFmtId="9" fontId="17" fillId="0" borderId="0"/>
    <xf numFmtId="9" fontId="17" fillId="0" borderId="0"/>
    <xf numFmtId="39" fontId="112" fillId="0" borderId="9" applyNumberFormat="0" applyBorder="0">
      <alignment horizontal="right"/>
    </xf>
    <xf numFmtId="0" fontId="54" fillId="0" borderId="0"/>
    <xf numFmtId="0" fontId="99" fillId="0" borderId="37"/>
    <xf numFmtId="0" fontId="28" fillId="0" borderId="0" applyFill="0" applyBorder="0" applyProtection="0">
      <alignment horizontal="center" vertical="center"/>
    </xf>
    <xf numFmtId="0" fontId="166" fillId="0" borderId="0" applyBorder="0" applyProtection="0">
      <alignment vertical="center"/>
    </xf>
    <xf numFmtId="269" fontId="166" fillId="0" borderId="16" applyBorder="0" applyProtection="0">
      <alignment horizontal="right" vertical="center"/>
    </xf>
    <xf numFmtId="0" fontId="167" fillId="57" borderId="0" applyBorder="0" applyProtection="0">
      <alignment horizontal="centerContinuous" vertical="center"/>
    </xf>
    <xf numFmtId="0" fontId="167" fillId="58" borderId="16" applyBorder="0" applyProtection="0">
      <alignment horizontal="centerContinuous" vertical="center"/>
    </xf>
    <xf numFmtId="0" fontId="168" fillId="0" borderId="0"/>
    <xf numFmtId="0" fontId="91" fillId="0" borderId="0" applyBorder="0" applyProtection="0">
      <alignment horizontal="left"/>
    </xf>
    <xf numFmtId="0" fontId="28" fillId="0" borderId="0" applyFill="0" applyBorder="0" applyProtection="0"/>
    <xf numFmtId="0" fontId="169" fillId="0" borderId="0" applyNumberFormat="0">
      <alignment horizontal="left"/>
    </xf>
    <xf numFmtId="0" fontId="139" fillId="0" borderId="0"/>
    <xf numFmtId="0" fontId="170" fillId="0" borderId="0" applyFill="0" applyBorder="0" applyProtection="0">
      <alignment horizontal="left"/>
    </xf>
    <xf numFmtId="0" fontId="171" fillId="0" borderId="0" applyNumberFormat="0">
      <alignment horizontal="left"/>
    </xf>
    <xf numFmtId="0" fontId="150" fillId="0" borderId="0">
      <alignment horizontal="centerContinuous"/>
    </xf>
    <xf numFmtId="0" fontId="65" fillId="3" borderId="31" applyNumberFormat="0" applyFont="0" applyFill="0" applyAlignment="0" applyProtection="0">
      <protection locked="0"/>
    </xf>
    <xf numFmtId="0" fontId="172" fillId="0" borderId="0" applyFill="0" applyBorder="0" applyProtection="0">
      <alignment horizontal="center" vertical="center"/>
    </xf>
    <xf numFmtId="0" fontId="65" fillId="3" borderId="53" applyNumberFormat="0" applyFont="0" applyFill="0" applyAlignment="0" applyProtection="0">
      <protection locked="0"/>
    </xf>
    <xf numFmtId="0" fontId="148" fillId="0" borderId="0" applyFill="0" applyBorder="0" applyProtection="0">
      <alignment vertical="top"/>
    </xf>
    <xf numFmtId="0" fontId="173" fillId="0" borderId="0" applyFill="0" applyBorder="0" applyProtection="0">
      <alignment vertical="center"/>
    </xf>
    <xf numFmtId="0" fontId="75" fillId="0" borderId="0" applyFill="0" applyBorder="0" applyProtection="0"/>
    <xf numFmtId="203" fontId="4" fillId="59" borderId="0" applyNumberFormat="0" applyFont="0" applyBorder="0" applyAlignment="0" applyProtection="0"/>
    <xf numFmtId="0" fontId="91" fillId="0" borderId="0" applyNumberFormat="0" applyFill="0" applyBorder="0" applyAlignment="0" applyProtection="0"/>
    <xf numFmtId="0" fontId="174" fillId="0" borderId="0"/>
    <xf numFmtId="198" fontId="80" fillId="0" borderId="0">
      <alignment horizontal="left"/>
      <protection locked="0"/>
    </xf>
    <xf numFmtId="0" fontId="175" fillId="0" borderId="0"/>
    <xf numFmtId="49" fontId="79" fillId="0" borderId="0" applyFill="0" applyBorder="0" applyAlignment="0"/>
    <xf numFmtId="307" fontId="17" fillId="0" borderId="0" applyFill="0" applyBorder="0" applyAlignment="0"/>
    <xf numFmtId="308" fontId="17" fillId="0" borderId="0" applyFill="0" applyBorder="0" applyAlignment="0"/>
    <xf numFmtId="0" fontId="19" fillId="0" borderId="0" applyNumberFormat="0" applyFont="0" applyFill="0" applyBorder="0" applyProtection="0">
      <alignment horizontal="left" vertical="top" wrapText="1"/>
    </xf>
    <xf numFmtId="0" fontId="91" fillId="0" borderId="0" applyNumberFormat="0" applyFill="0" applyBorder="0" applyAlignment="0" applyProtection="0"/>
    <xf numFmtId="0" fontId="176" fillId="0" borderId="0" applyFill="0" applyBorder="0" applyProtection="0">
      <alignment horizontal="left" vertical="top"/>
    </xf>
    <xf numFmtId="18" fontId="65" fillId="3" borderId="0" applyFont="0" applyFill="0" applyBorder="0" applyAlignment="0" applyProtection="0">
      <protection locked="0"/>
    </xf>
    <xf numFmtId="0" fontId="1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78" fillId="60" borderId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281" fontId="150" fillId="0" borderId="0">
      <alignment horizontal="centerContinuous"/>
    </xf>
    <xf numFmtId="281" fontId="17" fillId="0" borderId="54">
      <alignment horizontal="centerContinuous"/>
    </xf>
    <xf numFmtId="281" fontId="95" fillId="0" borderId="0">
      <alignment horizontal="centerContinuous"/>
      <protection locked="0"/>
    </xf>
    <xf numFmtId="281" fontId="95" fillId="0" borderId="0">
      <alignment horizontal="left"/>
    </xf>
    <xf numFmtId="231" fontId="179" fillId="0" borderId="0">
      <alignment horizontal="center"/>
    </xf>
    <xf numFmtId="198" fontId="80" fillId="0" borderId="0">
      <alignment horizontal="left"/>
    </xf>
    <xf numFmtId="3" fontId="17" fillId="0" borderId="31" applyNumberFormat="0" applyFont="0" applyFill="0" applyAlignment="0" applyProtection="0"/>
    <xf numFmtId="0" fontId="106" fillId="0" borderId="55" applyNumberFormat="0" applyFill="0" applyAlignment="0" applyProtection="0"/>
    <xf numFmtId="0" fontId="130" fillId="0" borderId="56"/>
    <xf numFmtId="0" fontId="130" fillId="0" borderId="37"/>
    <xf numFmtId="309" fontId="80" fillId="0" borderId="0">
      <alignment horizontal="right"/>
    </xf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231" fontId="180" fillId="0" borderId="0">
      <alignment horizontal="left"/>
      <protection locked="0"/>
    </xf>
    <xf numFmtId="274" fontId="181" fillId="0" borderId="0"/>
    <xf numFmtId="38" fontId="4" fillId="5" borderId="0" applyNumberFormat="0" applyBorder="0" applyAlignment="0" applyProtection="0"/>
    <xf numFmtId="3" fontId="124" fillId="0" borderId="16" applyNumberFormat="0" applyFont="0" applyFill="0" applyAlignment="0" applyProtection="0">
      <alignment horizontal="right"/>
      <protection locked="0"/>
    </xf>
    <xf numFmtId="0" fontId="18" fillId="0" borderId="0" applyNumberFormat="0" applyFill="0" applyBorder="0" applyAlignment="0" applyProtection="0"/>
    <xf numFmtId="198" fontId="182" fillId="0" borderId="0" applyNumberFormat="0" applyFill="0" applyBorder="0" applyAlignment="0" applyProtection="0"/>
    <xf numFmtId="0" fontId="183" fillId="0" borderId="0">
      <alignment horizontal="fill"/>
    </xf>
    <xf numFmtId="0" fontId="36" fillId="0" borderId="0" applyNumberFormat="0" applyFill="0" applyBorder="0" applyAlignment="0" applyProtection="0"/>
    <xf numFmtId="38" fontId="79" fillId="0" borderId="3" applyFill="0" applyBorder="0" applyAlignment="0" applyProtection="0">
      <protection locked="0"/>
    </xf>
    <xf numFmtId="37" fontId="4" fillId="5" borderId="0" applyNumberFormat="0" applyBorder="0" applyAlignment="0" applyProtection="0"/>
    <xf numFmtId="37" fontId="4" fillId="0" borderId="0"/>
    <xf numFmtId="37" fontId="4" fillId="5" borderId="0" applyNumberFormat="0" applyBorder="0" applyAlignment="0" applyProtection="0"/>
    <xf numFmtId="3" fontId="124" fillId="0" borderId="43" applyProtection="0"/>
    <xf numFmtId="0" fontId="103" fillId="0" borderId="16">
      <alignment horizontal="center"/>
    </xf>
    <xf numFmtId="178" fontId="16" fillId="0" borderId="0" applyNumberFormat="0"/>
    <xf numFmtId="0" fontId="17" fillId="0" borderId="31" applyNumberFormat="0" applyFont="0" applyFill="0" applyAlignment="0" applyProtection="0"/>
    <xf numFmtId="0" fontId="54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4" fillId="0" borderId="0" applyNumberFormat="0" applyFill="0" applyBorder="0" applyAlignment="0" applyProtection="0"/>
    <xf numFmtId="0" fontId="91" fillId="3" borderId="0" applyNumberFormat="0" applyFont="0" applyAlignment="0" applyProtection="0"/>
    <xf numFmtId="0" fontId="91" fillId="3" borderId="31" applyNumberFormat="0" applyFont="0" applyAlignment="0" applyProtection="0">
      <protection locked="0"/>
    </xf>
    <xf numFmtId="0" fontId="185" fillId="0" borderId="0" applyNumberFormat="0" applyFill="0" applyBorder="0" applyAlignment="0" applyProtection="0"/>
    <xf numFmtId="17" fontId="103" fillId="0" borderId="16">
      <alignment horizontal="center" wrapText="1"/>
    </xf>
    <xf numFmtId="281" fontId="20" fillId="0" borderId="0"/>
    <xf numFmtId="310" fontId="72" fillId="0" borderId="0" applyFont="0" applyFill="0" applyBorder="0" applyAlignment="0" applyProtection="0"/>
    <xf numFmtId="311" fontId="72" fillId="0" borderId="0" applyFont="0" applyFill="0" applyBorder="0" applyAlignment="0" applyProtection="0"/>
    <xf numFmtId="312" fontId="20" fillId="0" borderId="0" applyFont="0" applyFill="0" applyBorder="0" applyAlignment="0" applyProtection="0"/>
    <xf numFmtId="313" fontId="186" fillId="0" borderId="16" applyBorder="0" applyProtection="0">
      <alignment horizontal="right"/>
    </xf>
    <xf numFmtId="314" fontId="77" fillId="0" borderId="0" applyFont="0" applyFill="0" applyBorder="0" applyAlignment="0" applyProtection="0"/>
    <xf numFmtId="315" fontId="92" fillId="0" borderId="0" applyFont="0" applyFill="0" applyBorder="0" applyProtection="0">
      <alignment horizontal="right"/>
    </xf>
    <xf numFmtId="9" fontId="12" fillId="0" borderId="0" applyFont="0" applyFill="0" applyBorder="0" applyAlignment="0" applyProtection="0"/>
    <xf numFmtId="174" fontId="81" fillId="0" borderId="0"/>
    <xf numFmtId="316" fontId="187" fillId="0" borderId="0"/>
    <xf numFmtId="0" fontId="187" fillId="0" borderId="0"/>
    <xf numFmtId="317" fontId="188" fillId="0" borderId="0" applyFont="0" applyFill="0" applyBorder="0" applyAlignment="0" applyProtection="0"/>
    <xf numFmtId="0" fontId="188" fillId="0" borderId="0" applyNumberFormat="0" applyFont="0" applyFill="0" applyAlignment="0" applyProtection="0"/>
    <xf numFmtId="0" fontId="17" fillId="0" borderId="0"/>
    <xf numFmtId="167" fontId="190" fillId="0" borderId="0"/>
    <xf numFmtId="167" fontId="190" fillId="0" borderId="0"/>
    <xf numFmtId="167" fontId="190" fillId="0" borderId="0"/>
    <xf numFmtId="167" fontId="190" fillId="0" borderId="0"/>
    <xf numFmtId="167" fontId="190" fillId="0" borderId="0"/>
    <xf numFmtId="167" fontId="190" fillId="0" borderId="0"/>
    <xf numFmtId="167" fontId="190" fillId="0" borderId="0"/>
    <xf numFmtId="167" fontId="190" fillId="0" borderId="0"/>
    <xf numFmtId="167" fontId="190" fillId="0" borderId="0"/>
    <xf numFmtId="167" fontId="190" fillId="0" borderId="0"/>
    <xf numFmtId="167" fontId="190" fillId="0" borderId="0"/>
    <xf numFmtId="0" fontId="1" fillId="0" borderId="0"/>
  </cellStyleXfs>
  <cellXfs count="79">
    <xf numFmtId="0" fontId="0" fillId="0" borderId="0" xfId="0"/>
    <xf numFmtId="0" fontId="9" fillId="0" borderId="0" xfId="0" applyFont="1"/>
    <xf numFmtId="0" fontId="13" fillId="0" borderId="0" xfId="0" applyFont="1"/>
    <xf numFmtId="0" fontId="15" fillId="0" borderId="13" xfId="0" applyFont="1" applyBorder="1" applyAlignment="1">
      <alignment horizontal="center" vertical="top" wrapText="1"/>
    </xf>
    <xf numFmtId="3" fontId="10" fillId="0" borderId="13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14" fontId="0" fillId="0" borderId="0" xfId="0" applyNumberFormat="1"/>
    <xf numFmtId="0" fontId="9" fillId="0" borderId="1" xfId="0" applyFont="1" applyBorder="1"/>
    <xf numFmtId="0" fontId="6" fillId="0" borderId="0" xfId="0" applyFont="1"/>
    <xf numFmtId="0" fontId="9" fillId="0" borderId="5" xfId="0" applyFont="1" applyBorder="1"/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" fontId="15" fillId="0" borderId="57" xfId="0" applyNumberFormat="1" applyFont="1" applyBorder="1" applyAlignment="1">
      <alignment horizontal="center" vertical="top" wrapText="1"/>
    </xf>
    <xf numFmtId="4" fontId="9" fillId="0" borderId="2" xfId="0" applyNumberFormat="1" applyFont="1" applyBorder="1"/>
    <xf numFmtId="14" fontId="15" fillId="0" borderId="11" xfId="0" applyNumberFormat="1" applyFont="1" applyBorder="1" applyAlignment="1">
      <alignment horizontal="center" vertical="top" wrapText="1"/>
    </xf>
    <xf numFmtId="14" fontId="15" fillId="0" borderId="57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3" fontId="9" fillId="0" borderId="1" xfId="0" applyNumberFormat="1" applyFont="1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10" fillId="0" borderId="12" xfId="0" applyNumberFormat="1" applyFont="1" applyBorder="1" applyAlignment="1">
      <alignment horizontal="center" wrapText="1"/>
    </xf>
    <xf numFmtId="0" fontId="15" fillId="0" borderId="17" xfId="0" applyFont="1" applyBorder="1" applyAlignment="1">
      <alignment horizontal="center" vertical="top" wrapText="1"/>
    </xf>
    <xf numFmtId="1" fontId="15" fillId="0" borderId="0" xfId="0" applyNumberFormat="1" applyFont="1" applyAlignment="1">
      <alignment horizontal="center" vertical="top" wrapText="1"/>
    </xf>
    <xf numFmtId="3" fontId="0" fillId="0" borderId="63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14" fontId="15" fillId="0" borderId="58" xfId="0" applyNumberFormat="1" applyFont="1" applyBorder="1" applyAlignment="1">
      <alignment horizontal="center" vertical="top" wrapText="1"/>
    </xf>
    <xf numFmtId="14" fontId="15" fillId="0" borderId="66" xfId="0" applyNumberFormat="1" applyFont="1" applyBorder="1" applyAlignment="1">
      <alignment horizontal="center" vertical="top" wrapText="1"/>
    </xf>
    <xf numFmtId="14" fontId="192" fillId="0" borderId="12" xfId="0" applyNumberFormat="1" applyFont="1" applyBorder="1" applyAlignment="1">
      <alignment horizontal="center" vertical="top" wrapText="1"/>
    </xf>
    <xf numFmtId="14" fontId="192" fillId="0" borderId="13" xfId="0" applyNumberFormat="1" applyFont="1" applyBorder="1" applyAlignment="1">
      <alignment horizontal="center" vertical="top" wrapText="1"/>
    </xf>
    <xf numFmtId="14" fontId="192" fillId="0" borderId="58" xfId="0" applyNumberFormat="1" applyFont="1" applyBorder="1" applyAlignment="1">
      <alignment horizontal="center" vertical="top" wrapText="1"/>
    </xf>
    <xf numFmtId="14" fontId="192" fillId="0" borderId="66" xfId="0" applyNumberFormat="1" applyFont="1" applyBorder="1" applyAlignment="1">
      <alignment horizontal="center" vertical="top" wrapText="1"/>
    </xf>
    <xf numFmtId="1" fontId="192" fillId="0" borderId="17" xfId="0" applyNumberFormat="1" applyFont="1" applyBorder="1" applyAlignment="1">
      <alignment horizontal="center" vertical="top" wrapText="1"/>
    </xf>
    <xf numFmtId="0" fontId="192" fillId="0" borderId="17" xfId="0" applyFont="1" applyBorder="1" applyAlignment="1">
      <alignment horizontal="center" vertical="top" wrapText="1"/>
    </xf>
    <xf numFmtId="1" fontId="192" fillId="0" borderId="13" xfId="0" applyNumberFormat="1" applyFont="1" applyBorder="1" applyAlignment="1">
      <alignment horizontal="center" vertical="top" wrapText="1"/>
    </xf>
    <xf numFmtId="0" fontId="192" fillId="0" borderId="13" xfId="0" applyFont="1" applyBorder="1" applyAlignment="1">
      <alignment horizontal="center" vertical="top" wrapText="1"/>
    </xf>
    <xf numFmtId="3" fontId="193" fillId="0" borderId="65" xfId="0" applyNumberFormat="1" applyFont="1" applyBorder="1" applyAlignment="1">
      <alignment horizontal="center"/>
    </xf>
    <xf numFmtId="3" fontId="193" fillId="0" borderId="63" xfId="0" applyNumberFormat="1" applyFont="1" applyBorder="1" applyAlignment="1">
      <alignment horizontal="center"/>
    </xf>
    <xf numFmtId="3" fontId="194" fillId="0" borderId="12" xfId="0" applyNumberFormat="1" applyFont="1" applyBorder="1" applyAlignment="1">
      <alignment horizontal="center" wrapText="1"/>
    </xf>
    <xf numFmtId="3" fontId="194" fillId="0" borderId="13" xfId="0" applyNumberFormat="1" applyFont="1" applyBorder="1" applyAlignment="1">
      <alignment horizontal="center" wrapText="1"/>
    </xf>
    <xf numFmtId="0" fontId="192" fillId="0" borderId="13" xfId="0" applyFont="1" applyBorder="1" applyAlignment="1">
      <alignment horizontal="center" wrapText="1"/>
    </xf>
    <xf numFmtId="0" fontId="191" fillId="61" borderId="1" xfId="2203" applyFont="1" applyFill="1" applyBorder="1"/>
    <xf numFmtId="0" fontId="1" fillId="61" borderId="0" xfId="2203" applyFill="1"/>
    <xf numFmtId="0" fontId="1" fillId="61" borderId="1" xfId="2203" applyFill="1" applyBorder="1"/>
    <xf numFmtId="0" fontId="191" fillId="61" borderId="0" xfId="2203" applyFont="1" applyFill="1"/>
    <xf numFmtId="0" fontId="8" fillId="61" borderId="0" xfId="2" applyFill="1" applyAlignment="1" applyProtection="1"/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0" fontId="192" fillId="0" borderId="58" xfId="0" applyFont="1" applyBorder="1" applyAlignment="1">
      <alignment horizontal="center" vertical="top" wrapText="1"/>
    </xf>
    <xf numFmtId="0" fontId="192" fillId="0" borderId="13" xfId="0" applyFont="1" applyBorder="1" applyAlignment="1">
      <alignment horizontal="center" vertical="top" wrapText="1"/>
    </xf>
    <xf numFmtId="0" fontId="15" fillId="0" borderId="58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92" fillId="0" borderId="8" xfId="0" applyFont="1" applyBorder="1" applyAlignment="1">
      <alignment horizontal="center" vertical="top" wrapText="1"/>
    </xf>
    <xf numFmtId="1" fontId="192" fillId="0" borderId="58" xfId="0" applyNumberFormat="1" applyFont="1" applyBorder="1" applyAlignment="1">
      <alignment horizontal="center" vertical="top" wrapText="1"/>
    </xf>
    <xf numFmtId="1" fontId="192" fillId="0" borderId="8" xfId="0" applyNumberFormat="1" applyFont="1" applyBorder="1" applyAlignment="1">
      <alignment horizontal="center" vertical="top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" fontId="9" fillId="0" borderId="3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2204">
    <cellStyle name="_x0013_" xfId="5" xr:uid="{00000000-0005-0000-0000-000000000000}"/>
    <cellStyle name="          _x000d__x000a_386grabber=VGA.3GR_x000d__x000a_" xfId="6" xr:uid="{00000000-0005-0000-0000-000001000000}"/>
    <cellStyle name="_x000d__x000a_386grabber=VGA.3GR_x000d__x000a_" xfId="7" xr:uid="{00000000-0005-0000-0000-000002000000}"/>
    <cellStyle name="$" xfId="8" xr:uid="{00000000-0005-0000-0000-000003000000}"/>
    <cellStyle name="$ &amp; ¢" xfId="9" xr:uid="{00000000-0005-0000-0000-000004000000}"/>
    <cellStyle name="$.0" xfId="10" xr:uid="{00000000-0005-0000-0000-000005000000}"/>
    <cellStyle name="$.00" xfId="11" xr:uid="{00000000-0005-0000-0000-000006000000}"/>
    <cellStyle name="$.000" xfId="12" xr:uid="{00000000-0005-0000-0000-000007000000}"/>
    <cellStyle name="$_08 Altar Model" xfId="13" xr:uid="{00000000-0005-0000-0000-000008000000}"/>
    <cellStyle name="$_NeptunePIA LBO Model 9-2-03 Final Deepak Final" xfId="14" xr:uid="{00000000-0005-0000-0000-000009000000}"/>
    <cellStyle name="$_Wienerberger AVP 2003-08-15" xfId="15" xr:uid="{00000000-0005-0000-0000-00000A000000}"/>
    <cellStyle name="$MILLS" xfId="16" xr:uid="{00000000-0005-0000-0000-00000B000000}"/>
    <cellStyle name="%" xfId="17" xr:uid="{00000000-0005-0000-0000-00000C000000}"/>
    <cellStyle name="%.00" xfId="18" xr:uid="{00000000-0005-0000-0000-00000D000000}"/>
    <cellStyle name="%_23 KLEEN Bid Pro Forma Ct RFP 6-4-07 Lenders Model GS Time Adjust" xfId="19" xr:uid="{00000000-0005-0000-0000-00000E000000}"/>
    <cellStyle name="%_37 Roark Model_With GS Financing" xfId="20" xr:uid="{00000000-0005-0000-0000-00000F000000}"/>
    <cellStyle name="******************************************" xfId="21" xr:uid="{00000000-0005-0000-0000-000010000000}"/>
    <cellStyle name="*MILLS" xfId="22" xr:uid="{00000000-0005-0000-0000-000011000000}"/>
    <cellStyle name="??" xfId="23" xr:uid="{00000000-0005-0000-0000-000012000000}"/>
    <cellStyle name="?? [0]_??" xfId="24" xr:uid="{00000000-0005-0000-0000-000013000000}"/>
    <cellStyle name="???[0]_~ME0858" xfId="25" xr:uid="{00000000-0005-0000-0000-000014000000}"/>
    <cellStyle name="???_~ME0858" xfId="26" xr:uid="{00000000-0005-0000-0000-000015000000}"/>
    <cellStyle name="??_?.????" xfId="27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" xfId="28" xr:uid="{00000000-0005-0000-0000-000017000000}"/>
    <cellStyle name="]_EUARNEW5_EMF Reports - Shipments" xfId="29" xr:uid="{00000000-0005-0000-0000-000018000000}"/>
    <cellStyle name="]_EUARNEW5_EMF Reports - Shipments_04 Financing Tab_cleaned" xfId="30" xr:uid="{00000000-0005-0000-0000-000019000000}"/>
    <cellStyle name="]_EUARNEW5_EMF Reports - Shipments_23 KLEEN Bid Pro Forma Ct RFP 6-4-07 Lenders Model GS Time Adjust" xfId="31" xr:uid="{00000000-0005-0000-0000-00001A000000}"/>
    <cellStyle name="]_EUARNEW5_EMF Reports - Shipments_37 Roark Model_With GS Financing" xfId="32" xr:uid="{00000000-0005-0000-0000-00001B000000}"/>
    <cellStyle name="]_EUARNEW5_EMF Reports - Shipments_JA Huggins Expansion Case 2 070506" xfId="33" xr:uid="{00000000-0005-0000-0000-00001C000000}"/>
    <cellStyle name="]_EUARNEW5_EMF Reports - Shipments_JA Huggins Expansion Case 2 070506_100 Roark Model_With GS Financing_Quarterly" xfId="34" xr:uid="{00000000-0005-0000-0000-00001D000000}"/>
    <cellStyle name="]_EUARNEW5_EMF Reports - Shipments_JA Huggins Expansion Case 2 070506_67 Roark Model_With GS Financing" xfId="35" xr:uid="{00000000-0005-0000-0000-00001E000000}"/>
    <cellStyle name="]_EUARNEW5_EMF Reports - Shipments_JA Huggins Expansion Case 2 070506_82 Roark Model_With GS Financing_Quarterly" xfId="36" xr:uid="{00000000-0005-0000-0000-00001F000000}"/>
    <cellStyle name="]_Labour Efficiency" xfId="37" xr:uid="{00000000-0005-0000-0000-000020000000}"/>
    <cellStyle name="]_Labour Efficiency_04 Financing Tab_cleaned" xfId="38" xr:uid="{00000000-0005-0000-0000-000021000000}"/>
    <cellStyle name="]_Labour Efficiency_23 KLEEN Bid Pro Forma Ct RFP 6-4-07 Lenders Model GS Time Adjust" xfId="39" xr:uid="{00000000-0005-0000-0000-000022000000}"/>
    <cellStyle name="]_Labour Efficiency_37 Roark Model_With GS Financing" xfId="40" xr:uid="{00000000-0005-0000-0000-000023000000}"/>
    <cellStyle name="]_Labour Efficiency_JA Huggins Expansion Case 2 070506" xfId="41" xr:uid="{00000000-0005-0000-0000-000024000000}"/>
    <cellStyle name="]_Labour Efficiency_JA Huggins Expansion Case 2 070506_100 Roark Model_With GS Financing_Quarterly" xfId="42" xr:uid="{00000000-0005-0000-0000-000025000000}"/>
    <cellStyle name="]_Labour Efficiency_JA Huggins Expansion Case 2 070506_67 Roark Model_With GS Financing" xfId="43" xr:uid="{00000000-0005-0000-0000-000026000000}"/>
    <cellStyle name="]_Labour Efficiency_JA Huggins Expansion Case 2 070506_82 Roark Model_With GS Financing_Quarterly" xfId="44" xr:uid="{00000000-0005-0000-0000-000027000000}"/>
    <cellStyle name="_$accounting" xfId="45" xr:uid="{00000000-0005-0000-0000-000028000000}"/>
    <cellStyle name="_$accounting_PNC_merger_plan_divestitures_05" xfId="46" xr:uid="{00000000-0005-0000-0000-000029000000}"/>
    <cellStyle name="_%(SignOnly)" xfId="47" xr:uid="{00000000-0005-0000-0000-00002A000000}"/>
    <cellStyle name="_%(SignOnly)_01 model" xfId="48" xr:uid="{00000000-0005-0000-0000-00002B000000}"/>
    <cellStyle name="_%(SignOnly)_02 Potential Partner Ability to Pay Analysis2" xfId="49" xr:uid="{00000000-0005-0000-0000-00002C000000}"/>
    <cellStyle name="_%(SignOnly)_12 Merger Plans" xfId="50" xr:uid="{00000000-0005-0000-0000-00002D000000}"/>
    <cellStyle name="_%(SignOnly)_AVP - prev. 06 financials" xfId="51" xr:uid="{00000000-0005-0000-0000-00002E000000}"/>
    <cellStyle name="_%(SignOnly)_bank_csc_Q2_2001_c1" xfId="52" xr:uid="{00000000-0005-0000-0000-00002F000000}"/>
    <cellStyle name="_%(SignOnly)_FigTech Merger Model_02" xfId="53" xr:uid="{00000000-0005-0000-0000-000030000000}"/>
    <cellStyle name="_%(SignOnly)_Football Field" xfId="54" xr:uid="{00000000-0005-0000-0000-000031000000}"/>
    <cellStyle name="_%(SignOnly)_PNC_merger_plan_divestitures_05" xfId="55" xr:uid="{00000000-0005-0000-0000-000032000000}"/>
    <cellStyle name="_%(SignOnly)_Summary Valuation Analysis" xfId="56" xr:uid="{00000000-0005-0000-0000-000033000000}"/>
    <cellStyle name="_%(SignOnly)_Synergies" xfId="57" xr:uid="{00000000-0005-0000-0000-000034000000}"/>
    <cellStyle name="_%(SignSpaceOnly)" xfId="58" xr:uid="{00000000-0005-0000-0000-000035000000}"/>
    <cellStyle name="_%(SignSpaceOnly)_01 model" xfId="59" xr:uid="{00000000-0005-0000-0000-000036000000}"/>
    <cellStyle name="_%(SignSpaceOnly)_02 Potential Partner Ability to Pay Analysis2" xfId="60" xr:uid="{00000000-0005-0000-0000-000037000000}"/>
    <cellStyle name="_%(SignSpaceOnly)_12 Merger Plans" xfId="61" xr:uid="{00000000-0005-0000-0000-000038000000}"/>
    <cellStyle name="_%(SignSpaceOnly)_AVP - prev. 06 financials" xfId="62" xr:uid="{00000000-0005-0000-0000-000039000000}"/>
    <cellStyle name="_%(SignSpaceOnly)_bank_csc_Q2_2001_c1" xfId="63" xr:uid="{00000000-0005-0000-0000-00003A000000}"/>
    <cellStyle name="_%(SignSpaceOnly)_FigTech Merger Model_02" xfId="64" xr:uid="{00000000-0005-0000-0000-00003B000000}"/>
    <cellStyle name="_%(SignSpaceOnly)_Football Field" xfId="65" xr:uid="{00000000-0005-0000-0000-00003C000000}"/>
    <cellStyle name="_%(SignSpaceOnly)_PNC_merger_plan_divestitures_05" xfId="66" xr:uid="{00000000-0005-0000-0000-00003D000000}"/>
    <cellStyle name="_%(SignSpaceOnly)_Summary Valuation Analysis" xfId="67" xr:uid="{00000000-0005-0000-0000-00003E000000}"/>
    <cellStyle name="_%(SignSpaceOnly)_Synergies" xfId="68" xr:uid="{00000000-0005-0000-0000-00003F000000}"/>
    <cellStyle name="_03 Astoria" xfId="69" xr:uid="{00000000-0005-0000-0000-000040000000}"/>
    <cellStyle name="_04 Financing Tab_cleaned" xfId="70" xr:uid="{00000000-0005-0000-0000-000041000000}"/>
    <cellStyle name="_08 Altar Model" xfId="71" xr:uid="{00000000-0005-0000-0000-000042000000}"/>
    <cellStyle name="_08 Coffeyville Standalone Model" xfId="72" xr:uid="{00000000-0005-0000-0000-000043000000}"/>
    <cellStyle name="_10Yr PGR Property Tax Estimate w declining millage" xfId="73" xr:uid="{00000000-0005-0000-0000-000044000000}"/>
    <cellStyle name="_10YrPropertyTaxEstimate" xfId="74" xr:uid="{00000000-0005-0000-0000-000045000000}"/>
    <cellStyle name="_16 Coffeyville Model - Outage Sensitivity" xfId="75" xr:uid="{00000000-0005-0000-0000-000046000000}"/>
    <cellStyle name="_2005-11-16 Coleto Pro Forma" xfId="76" xr:uid="{00000000-0005-0000-0000-000047000000}"/>
    <cellStyle name="_2005-11-16 Coleto Pro Forma_100 Roark Model_With GS Financing_Quarterly" xfId="77" xr:uid="{00000000-0005-0000-0000-000048000000}"/>
    <cellStyle name="_2005-11-16 Coleto Pro Forma_67 Roark Model_With GS Financing" xfId="78" xr:uid="{00000000-0005-0000-0000-000049000000}"/>
    <cellStyle name="_2005-11-16 Coleto Pro Forma_82 Roark Model_With GS Financing_Quarterly" xfId="79" xr:uid="{00000000-0005-0000-0000-00004A000000}"/>
    <cellStyle name="_22 Longview Quarterly Model for Syndication (Dynamic)" xfId="80" xr:uid="{00000000-0005-0000-0000-00004B000000}"/>
    <cellStyle name="_22 Longview Quarterly Model for Syndication (Dynamic)_100 Roark Model_With GS Financing_Quarterly" xfId="81" xr:uid="{00000000-0005-0000-0000-00004C000000}"/>
    <cellStyle name="_22 Longview Quarterly Model for Syndication (Dynamic)_67 Roark Model_With GS Financing" xfId="82" xr:uid="{00000000-0005-0000-0000-00004D000000}"/>
    <cellStyle name="_22 Longview Quarterly Model for Syndication (Dynamic)_82 Roark Model_With GS Financing_Quarterly" xfId="83" xr:uid="{00000000-0005-0000-0000-00004E000000}"/>
    <cellStyle name="_23 KLEEN Bid Pro Forma Ct RFP 6-4-07 Lenders Model GS Time Adjust" xfId="84" xr:uid="{00000000-0005-0000-0000-00004F000000}"/>
    <cellStyle name="_23 KLEEN Bid Pro Forma Ct RFP 6-4-07 Lenders Model GS Time Adjust_100 Roark Model_With GS Financing_Quarterly" xfId="85" xr:uid="{00000000-0005-0000-0000-000050000000}"/>
    <cellStyle name="_23 KLEEN Bid Pro Forma Ct RFP 6-4-07 Lenders Model GS Time Adjust_67 Roark Model_With GS Financing" xfId="86" xr:uid="{00000000-0005-0000-0000-000051000000}"/>
    <cellStyle name="_23 KLEEN Bid Pro Forma Ct RFP 6-4-07 Lenders Model GS Time Adjust_82 Roark Model_With GS Financing_Quarterly" xfId="87" xr:uid="{00000000-0005-0000-0000-000052000000}"/>
    <cellStyle name="_x0013__37 Roark Model_With GS Financing" xfId="88" xr:uid="{00000000-0005-0000-0000-000053000000}"/>
    <cellStyle name="_accounting" xfId="89" xr:uid="{00000000-0005-0000-0000-000054000000}"/>
    <cellStyle name="_accounting_monet_final_w_output" xfId="90" xr:uid="{00000000-0005-0000-0000-000055000000}"/>
    <cellStyle name="_Annual Financial Projections" xfId="91" xr:uid="{00000000-0005-0000-0000-000056000000}"/>
    <cellStyle name="_Annual Financial Projections_100 Roark Model_With GS Financing_Quarterly" xfId="92" xr:uid="{00000000-0005-0000-0000-000057000000}"/>
    <cellStyle name="_Annual Financial Projections_67 Roark Model_With GS Financing" xfId="93" xr:uid="{00000000-0005-0000-0000-000058000000}"/>
    <cellStyle name="_Annual Financial Projections_82 Roark Model_With GS Financing_Quarterly" xfId="94" xr:uid="{00000000-0005-0000-0000-000059000000}"/>
    <cellStyle name="_ANP.FUNDING.I-R1-11-3-00-E" xfId="95" xr:uid="{00000000-0005-0000-0000-00005A000000}"/>
    <cellStyle name="_ANP.FUNDING.I-R1-11-3-00-E_100 Roark Model_With GS Financing_Quarterly" xfId="96" xr:uid="{00000000-0005-0000-0000-00005B000000}"/>
    <cellStyle name="_ANP.FUNDING.I-R1-11-3-00-E_67 Roark Model_With GS Financing" xfId="97" xr:uid="{00000000-0005-0000-0000-00005C000000}"/>
    <cellStyle name="_ANP.FUNDING.I-R1-11-3-00-E_82 Roark Model_With GS Financing_Quarterly" xfId="98" xr:uid="{00000000-0005-0000-0000-00005D000000}"/>
    <cellStyle name="_Balance Sheet" xfId="99" xr:uid="{00000000-0005-0000-0000-00005E000000}"/>
    <cellStyle name="_Balance Sheet_100 Roark Model_With GS Financing_Quarterly" xfId="100" xr:uid="{00000000-0005-0000-0000-00005F000000}"/>
    <cellStyle name="_Balance Sheet_67 Roark Model_With GS Financing" xfId="101" xr:uid="{00000000-0005-0000-0000-000060000000}"/>
    <cellStyle name="_Balance Sheet_82 Roark Model_With GS Financing_Quarterly" xfId="102" xr:uid="{00000000-0005-0000-0000-000061000000}"/>
    <cellStyle name="_Book1" xfId="103" xr:uid="{00000000-0005-0000-0000-000062000000}"/>
    <cellStyle name="_Book1_100 Roark Model_With GS Financing_Quarterly" xfId="104" xr:uid="{00000000-0005-0000-0000-000063000000}"/>
    <cellStyle name="_Book1_67 Roark Model_With GS Financing" xfId="105" xr:uid="{00000000-0005-0000-0000-000064000000}"/>
    <cellStyle name="_Book1_82 Roark Model_With GS Financing_Quarterly" xfId="106" xr:uid="{00000000-0005-0000-0000-000065000000}"/>
    <cellStyle name="_Book1_Kleen Model Debt Sizing (16)" xfId="107" xr:uid="{00000000-0005-0000-0000-000066000000}"/>
    <cellStyle name="_Cash Flow Statement" xfId="108" xr:uid="{00000000-0005-0000-0000-000067000000}"/>
    <cellStyle name="_Cash Flow Statement_100 Roark Model_With GS Financing_Quarterly" xfId="109" xr:uid="{00000000-0005-0000-0000-000068000000}"/>
    <cellStyle name="_Cash Flow Statement_67 Roark Model_With GS Financing" xfId="110" xr:uid="{00000000-0005-0000-0000-000069000000}"/>
    <cellStyle name="_Cash Flow Statement_82 Roark Model_With GS Financing_Quarterly" xfId="111" xr:uid="{00000000-0005-0000-0000-00006A000000}"/>
    <cellStyle name="_Combined Assets-E" xfId="112" xr:uid="{00000000-0005-0000-0000-00006B000000}"/>
    <cellStyle name="_Combined Assets-E_100 Roark Model_With GS Financing_Quarterly" xfId="113" xr:uid="{00000000-0005-0000-0000-00006C000000}"/>
    <cellStyle name="_Combined Assets-E_67 Roark Model_With GS Financing" xfId="114" xr:uid="{00000000-0005-0000-0000-00006D000000}"/>
    <cellStyle name="_Combined Assets-E_82 Roark Model_With GS Financing_Quarterly" xfId="115" xr:uid="{00000000-0005-0000-0000-00006E000000}"/>
    <cellStyle name="_Comma" xfId="116" xr:uid="{00000000-0005-0000-0000-00006F000000}"/>
    <cellStyle name="_Comma[0]" xfId="117" xr:uid="{00000000-0005-0000-0000-000070000000}"/>
    <cellStyle name="_Comma[0]_100 Roark Model_With GS Financing_Quarterly" xfId="118" xr:uid="{00000000-0005-0000-0000-000071000000}"/>
    <cellStyle name="_Comma[0]_67 Roark Model_With GS Financing" xfId="119" xr:uid="{00000000-0005-0000-0000-000072000000}"/>
    <cellStyle name="_Comma[0]_82 Roark Model_With GS Financing_Quarterly" xfId="120" xr:uid="{00000000-0005-0000-0000-000073000000}"/>
    <cellStyle name="_Comma_01 Detailed Financial Model" xfId="121" xr:uid="{00000000-0005-0000-0000-000074000000}"/>
    <cellStyle name="_Comma_01 Fig Tech CSC 1Q03" xfId="122" xr:uid="{00000000-0005-0000-0000-000075000000}"/>
    <cellStyle name="_Comma_02 Potential Partner Ability to Pay Analysis2" xfId="123" xr:uid="{00000000-0005-0000-0000-000076000000}"/>
    <cellStyle name="_Comma_04 Subsidiary Overview" xfId="124" xr:uid="{00000000-0005-0000-0000-000077000000}"/>
    <cellStyle name="_Comma_08 Altar Model" xfId="125" xr:uid="{00000000-0005-0000-0000-000078000000}"/>
    <cellStyle name="_Comma_12 Merger Plans" xfId="126" xr:uid="{00000000-0005-0000-0000-000079000000}"/>
    <cellStyle name="_Comma_16 Coffeyville Model - Outage Sensitivity" xfId="127" xr:uid="{00000000-0005-0000-0000-00007A000000}"/>
    <cellStyle name="_Comma_accretion dilution analysis" xfId="128" xr:uid="{00000000-0005-0000-0000-00007B000000}"/>
    <cellStyle name="_Comma_Acquisition Ops 3" xfId="129" xr:uid="{00000000-0005-0000-0000-00007C000000}"/>
    <cellStyle name="_Comma_ADLAC Capital Structure Model-v2" xfId="130" xr:uid="{00000000-0005-0000-0000-00007D000000}"/>
    <cellStyle name="_Comma_AVP" xfId="131" xr:uid="{00000000-0005-0000-0000-00007E000000}"/>
    <cellStyle name="_Comma_Book1" xfId="132" xr:uid="{00000000-0005-0000-0000-00007F000000}"/>
    <cellStyle name="_Comma_Book1_08 Altar Model" xfId="133" xr:uid="{00000000-0005-0000-0000-000080000000}"/>
    <cellStyle name="_Comma_Book2" xfId="134" xr:uid="{00000000-0005-0000-0000-000081000000}"/>
    <cellStyle name="_Comma_buyer_analysis" xfId="135" xr:uid="{00000000-0005-0000-0000-000082000000}"/>
    <cellStyle name="_Comma_Catherine Historical Financials ('94 - '06)" xfId="136" xr:uid="{00000000-0005-0000-0000-000083000000}"/>
    <cellStyle name="_Comma_CC Tracking Model 10-feb (nov results)" xfId="137" xr:uid="{00000000-0005-0000-0000-000084000000}"/>
    <cellStyle name="_Comma_CC Tracking Model 13-feb (dec results)" xfId="138" xr:uid="{00000000-0005-0000-0000-000085000000}"/>
    <cellStyle name="_Comma_Chart LBO model 07-24-03" xfId="139" xr:uid="{00000000-0005-0000-0000-000086000000}"/>
    <cellStyle name="_Comma_Comparative Balance Sheets" xfId="140" xr:uid="{00000000-0005-0000-0000-000087000000}"/>
    <cellStyle name="_Comma_CSC with WACC" xfId="141" xr:uid="{00000000-0005-0000-0000-000088000000}"/>
    <cellStyle name="_Comma_DCF Analysis" xfId="142" xr:uid="{00000000-0005-0000-0000-000089000000}"/>
    <cellStyle name="_Comma_Description" xfId="143" xr:uid="{00000000-0005-0000-0000-00008A000000}"/>
    <cellStyle name="_Comma_Description " xfId="144" xr:uid="{00000000-0005-0000-0000-00008B000000}"/>
    <cellStyle name="_Comma_Description _37 Roark Model_With GS Financing" xfId="145" xr:uid="{00000000-0005-0000-0000-00008C000000}"/>
    <cellStyle name="_Comma_Eagle Ridge Cash Flow 01-10-02_GS" xfId="146" xr:uid="{00000000-0005-0000-0000-00008D000000}"/>
    <cellStyle name="_Comma_Final Canadian Bank Comp (sent to IBD)FORM" xfId="147" xr:uid="{00000000-0005-0000-0000-00008E000000}"/>
    <cellStyle name="_Comma_Financial Comp to Mgmt Projections 02" xfId="148" xr:uid="{00000000-0005-0000-0000-00008F000000}"/>
    <cellStyle name="_Comma_Financials" xfId="149" xr:uid="{00000000-0005-0000-0000-000090000000}"/>
    <cellStyle name="_Comma_Financials from OM" xfId="150" xr:uid="{00000000-0005-0000-0000-000091000000}"/>
    <cellStyle name="_Comma_Financials From OM and Audited Financials" xfId="151" xr:uid="{00000000-0005-0000-0000-000092000000}"/>
    <cellStyle name="_Comma_Football Field" xfId="152" xr:uid="{00000000-0005-0000-0000-000093000000}"/>
    <cellStyle name="_Comma_IBES_EPS_Estimates" xfId="153" xr:uid="{00000000-0005-0000-0000-000094000000}"/>
    <cellStyle name="_Comma_Initial Build" xfId="154" xr:uid="{00000000-0005-0000-0000-000095000000}"/>
    <cellStyle name="_Comma_LBO (Post IM)" xfId="155" xr:uid="{00000000-0005-0000-0000-000096000000}"/>
    <cellStyle name="_Comma_Master_Telecom_Equipment_CSCb" xfId="156" xr:uid="{00000000-0005-0000-0000-000097000000}"/>
    <cellStyle name="_Comma_May, 2006 Estimate 6-21-06_na SD NEW 08.14.06" xfId="157" xr:uid="{00000000-0005-0000-0000-000098000000}"/>
    <cellStyle name="_Comma_Merger Model - Exec" xfId="158" xr:uid="{00000000-0005-0000-0000-000099000000}"/>
    <cellStyle name="_Comma_merger plans" xfId="159" xr:uid="{00000000-0005-0000-0000-00009A000000}"/>
    <cellStyle name="_Comma_MotLion Projections may" xfId="160" xr:uid="{00000000-0005-0000-0000-00009B000000}"/>
    <cellStyle name="_Comma_Old Life CSC" xfId="161" xr:uid="{00000000-0005-0000-0000-00009C000000}"/>
    <cellStyle name="_Comma_pace_merger plans" xfId="162" xr:uid="{00000000-0005-0000-0000-00009D000000}"/>
    <cellStyle name="_Comma_Palm Model 10_05" xfId="163" xr:uid="{00000000-0005-0000-0000-00009E000000}"/>
    <cellStyle name="_Comma_PNC_PF_2Q_update" xfId="164" xr:uid="{00000000-0005-0000-0000-00009F000000}"/>
    <cellStyle name="_Comma_Potential Strategic Partners" xfId="165" xr:uid="{00000000-0005-0000-0000-0000A0000000}"/>
    <cellStyle name="_Comma_Prepaid_Lease_Model_for_AAT_04(1)" xfId="166" xr:uid="{00000000-0005-0000-0000-0000A1000000}"/>
    <cellStyle name="_Comma_promote model" xfId="167" xr:uid="{00000000-0005-0000-0000-0000A2000000}"/>
    <cellStyle name="_Comma_QVC LBO Model 2-12-03 v3" xfId="168" xr:uid="{00000000-0005-0000-0000-0000A3000000}"/>
    <cellStyle name="_Comma_Semperit AVP 14-Nov-2002" xfId="169" xr:uid="{00000000-0005-0000-0000-0000A4000000}"/>
    <cellStyle name="_Comma_Short_Form_LBO" xfId="170" xr:uid="{00000000-0005-0000-0000-0000A5000000}"/>
    <cellStyle name="_Comma_Spectrasite model 02" xfId="171" xr:uid="{00000000-0005-0000-0000-0000A6000000}"/>
    <cellStyle name="_Comma_Summary Valuation Analysis" xfId="172" xr:uid="{00000000-0005-0000-0000-0000A7000000}"/>
    <cellStyle name="_Comma_Syndication Short Form CF Model" xfId="173" xr:uid="{00000000-0005-0000-0000-0000A8000000}"/>
    <cellStyle name="_Comma_Synergies" xfId="174" xr:uid="{00000000-0005-0000-0000-0000A9000000}"/>
    <cellStyle name="_Comma_Troon Financials 8-1-02" xfId="175" xr:uid="{00000000-0005-0000-0000-0000AA000000}"/>
    <cellStyle name="_Comma_Troon_EBITDA" xfId="176" xr:uid="{00000000-0005-0000-0000-0000AB000000}"/>
    <cellStyle name="_Comma_Valuation Overview - June 2001" xfId="177" xr:uid="{00000000-0005-0000-0000-0000AC000000}"/>
    <cellStyle name="_Comma_Valuation_Troon dpak 8-5-02 v3" xfId="178" xr:uid="{00000000-0005-0000-0000-0000AD000000}"/>
    <cellStyle name="_Comma_Wienerberger AVP 2003-08-15" xfId="179" xr:uid="{00000000-0005-0000-0000-0000AE000000}"/>
    <cellStyle name="_Comma_Wienerberger Estimates" xfId="180" xr:uid="{00000000-0005-0000-0000-0000AF000000}"/>
    <cellStyle name="_Consolidated CC and TO v4" xfId="181" xr:uid="{00000000-0005-0000-0000-0000B0000000}"/>
    <cellStyle name="_Consolidated CC and TO v4_100 Roark Model_With GS Financing_Quarterly" xfId="182" xr:uid="{00000000-0005-0000-0000-0000B1000000}"/>
    <cellStyle name="_Consolidated CC and TO v4_67 Roark Model_With GS Financing" xfId="183" xr:uid="{00000000-0005-0000-0000-0000B2000000}"/>
    <cellStyle name="_Consolidated CC and TO v4_82 Roark Model_With GS Financing_Quarterly" xfId="184" xr:uid="{00000000-0005-0000-0000-0000B3000000}"/>
    <cellStyle name="_Construction" xfId="185" xr:uid="{00000000-0005-0000-0000-0000B4000000}"/>
    <cellStyle name="_Construction_100 Roark Model_With GS Financing_Quarterly" xfId="186" xr:uid="{00000000-0005-0000-0000-0000B5000000}"/>
    <cellStyle name="_Construction_67 Roark Model_With GS Financing" xfId="187" xr:uid="{00000000-0005-0000-0000-0000B6000000}"/>
    <cellStyle name="_Construction_82 Roark Model_With GS Financing_Quarterly" xfId="188" xr:uid="{00000000-0005-0000-0000-0000B7000000}"/>
    <cellStyle name="_Copy of LC_Tax Calculation Inputs_2007 09 12" xfId="189" xr:uid="{00000000-0005-0000-0000-0000B8000000}"/>
    <cellStyle name="_Crete &amp; Lincoln 04 TENASKA" xfId="190" xr:uid="{00000000-0005-0000-0000-0000B9000000}"/>
    <cellStyle name="_Crete &amp; Lincoln 05_Quarterly" xfId="191" xr:uid="{00000000-0005-0000-0000-0000BA000000}"/>
    <cellStyle name="_Crete &amp; Lincoln 06 TENASKA" xfId="192" xr:uid="{00000000-0005-0000-0000-0000BB000000}"/>
    <cellStyle name="_Crete &amp; Lincoln 07 TENASKA" xfId="193" xr:uid="{00000000-0005-0000-0000-0000BC000000}"/>
    <cellStyle name="_Crete &amp; Lincoln 08 TENASKA" xfId="194" xr:uid="{00000000-0005-0000-0000-0000BD000000}"/>
    <cellStyle name="_Crete &amp; Lincoln 12 TENASKA" xfId="195" xr:uid="{00000000-0005-0000-0000-0000BE000000}"/>
    <cellStyle name="_Crete &amp; Lincoln 13 TENASKAv14 Moody'sv12 (With historicals)" xfId="196" xr:uid="{00000000-0005-0000-0000-0000BF000000}"/>
    <cellStyle name="_Crete &amp; Lincoln 13 TENASKAv14 Moody'sv16 (With historicals)" xfId="197" xr:uid="{00000000-0005-0000-0000-0000C0000000}"/>
    <cellStyle name="_Crete &amp; Lincoln 13 TENASKAv14 Moody'sv8 (With historicals)" xfId="198" xr:uid="{00000000-0005-0000-0000-0000C1000000}"/>
    <cellStyle name="_Crete &amp; Lincoln 13 TENASKAv14 v19 (with historicals &amp; taxes)" xfId="199" xr:uid="{00000000-0005-0000-0000-0000C2000000}"/>
    <cellStyle name="_Crete &amp; Lincoln 13 TENASKAv4" xfId="200" xr:uid="{00000000-0005-0000-0000-0000C3000000}"/>
    <cellStyle name="_Crete &amp; Lincoln 13 TENASKAv9" xfId="201" xr:uid="{00000000-0005-0000-0000-0000C4000000}"/>
    <cellStyle name="_Crete &amp; Lincoln Model - Annualv2" xfId="202" xr:uid="{00000000-0005-0000-0000-0000C5000000}"/>
    <cellStyle name="_Currency" xfId="203" xr:uid="{00000000-0005-0000-0000-0000C6000000}"/>
    <cellStyle name="_Currency(GBP)" xfId="204" xr:uid="{00000000-0005-0000-0000-0000C7000000}"/>
    <cellStyle name="_Currency(GBP)_100 Roark Model_With GS Financing_Quarterly" xfId="205" xr:uid="{00000000-0005-0000-0000-0000C8000000}"/>
    <cellStyle name="_Currency(GBP)_67 Roark Model_With GS Financing" xfId="206" xr:uid="{00000000-0005-0000-0000-0000C9000000}"/>
    <cellStyle name="_Currency(GBP)_82 Roark Model_With GS Financing_Quarterly" xfId="207" xr:uid="{00000000-0005-0000-0000-0000CA000000}"/>
    <cellStyle name="_Currency_01 Detailed Financial Model" xfId="208" xr:uid="{00000000-0005-0000-0000-0000CB000000}"/>
    <cellStyle name="_Currency_01 Fig Tech CSC 1Q03" xfId="209" xr:uid="{00000000-0005-0000-0000-0000CC000000}"/>
    <cellStyle name="_Currency_02 Financials" xfId="210" xr:uid="{00000000-0005-0000-0000-0000CD000000}"/>
    <cellStyle name="_Currency_02 Potential Partner Ability to Pay Analysis2" xfId="211" xr:uid="{00000000-0005-0000-0000-0000CE000000}"/>
    <cellStyle name="_Currency_02 Spring Model" xfId="212" xr:uid="{00000000-0005-0000-0000-0000CF000000}"/>
    <cellStyle name="_Currency_04 Financials" xfId="213" xr:uid="{00000000-0005-0000-0000-0000D0000000}"/>
    <cellStyle name="_Currency_04 Subsidiary Overview" xfId="214" xr:uid="{00000000-0005-0000-0000-0000D1000000}"/>
    <cellStyle name="_Currency_08 Altar Model" xfId="215" xr:uid="{00000000-0005-0000-0000-0000D2000000}"/>
    <cellStyle name="_Currency_12 Akzo 2nd Round Model" xfId="216" xr:uid="{00000000-0005-0000-0000-0000D3000000}"/>
    <cellStyle name="_Currency_12 Merger Plans" xfId="217" xr:uid="{00000000-0005-0000-0000-0000D4000000}"/>
    <cellStyle name="_Currency_16 Coffeyville Model - Outage Sensitivity" xfId="218" xr:uid="{00000000-0005-0000-0000-0000D5000000}"/>
    <cellStyle name="_Currency_accretion dilution analysis" xfId="219" xr:uid="{00000000-0005-0000-0000-0000D6000000}"/>
    <cellStyle name="_Currency_Acquisition Ops 3" xfId="220" xr:uid="{00000000-0005-0000-0000-0000D7000000}"/>
    <cellStyle name="_Currency_ADLAC Capital Structure Model-v2" xfId="221" xr:uid="{00000000-0005-0000-0000-0000D8000000}"/>
    <cellStyle name="_Currency_AVP" xfId="222" xr:uid="{00000000-0005-0000-0000-0000D9000000}"/>
    <cellStyle name="_Currency_AVP - prev. 06 financials" xfId="223" xr:uid="{00000000-0005-0000-0000-0000DA000000}"/>
    <cellStyle name="_Currency_avp_Palm Model 10_05" xfId="224" xr:uid="{00000000-0005-0000-0000-0000DB000000}"/>
    <cellStyle name="_Currency_bank_csc_Q2_2001_c1" xfId="225" xr:uid="{00000000-0005-0000-0000-0000DC000000}"/>
    <cellStyle name="_Currency_Book1" xfId="226" xr:uid="{00000000-0005-0000-0000-0000DD000000}"/>
    <cellStyle name="_Currency_Book1_08 Altar Model" xfId="227" xr:uid="{00000000-0005-0000-0000-0000DE000000}"/>
    <cellStyle name="_Currency_Book1_1" xfId="228" xr:uid="{00000000-0005-0000-0000-0000DF000000}"/>
    <cellStyle name="_Currency_Book2" xfId="229" xr:uid="{00000000-0005-0000-0000-0000E0000000}"/>
    <cellStyle name="_Currency_Buyer List" xfId="230" xr:uid="{00000000-0005-0000-0000-0000E1000000}"/>
    <cellStyle name="_Currency_buyer_analysis" xfId="231" xr:uid="{00000000-0005-0000-0000-0000E2000000}"/>
    <cellStyle name="_Currency_Catherine Historical Financials ('94 - '06)" xfId="232" xr:uid="{00000000-0005-0000-0000-0000E3000000}"/>
    <cellStyle name="_Currency_CC Tracking Model 10-feb (nov results)" xfId="233" xr:uid="{00000000-0005-0000-0000-0000E4000000}"/>
    <cellStyle name="_Currency_CC Tracking Model 13-feb (dec results)" xfId="234" xr:uid="{00000000-0005-0000-0000-0000E5000000}"/>
    <cellStyle name="_Currency_Chart LBO model 07-24-03" xfId="235" xr:uid="{00000000-0005-0000-0000-0000E6000000}"/>
    <cellStyle name="_Currency_com_ic_universe_6" xfId="236" xr:uid="{00000000-0005-0000-0000-0000E7000000}"/>
    <cellStyle name="_Currency_Comparative Balance Sheets" xfId="237" xr:uid="{00000000-0005-0000-0000-0000E8000000}"/>
    <cellStyle name="_Currency_CSC Update_Status of Companies_11_19" xfId="238" xr:uid="{00000000-0005-0000-0000-0000E9000000}"/>
    <cellStyle name="_Currency_CSC with WACC" xfId="239" xr:uid="{00000000-0005-0000-0000-0000EA000000}"/>
    <cellStyle name="_Currency_CSC_Palm_Sum_of_Parts_4_20_01" xfId="240" xr:uid="{00000000-0005-0000-0000-0000EB000000}"/>
    <cellStyle name="_Currency_CSC_Palm_Sum_of_Parts_5_23_01a" xfId="241" xr:uid="{00000000-0005-0000-0000-0000EC000000}"/>
    <cellStyle name="_Currency_DCF Analysis" xfId="242" xr:uid="{00000000-0005-0000-0000-0000ED000000}"/>
    <cellStyle name="_Currency_Description" xfId="243" xr:uid="{00000000-0005-0000-0000-0000EE000000}"/>
    <cellStyle name="_Currency_Description " xfId="244" xr:uid="{00000000-0005-0000-0000-0000EF000000}"/>
    <cellStyle name="_Currency_Description _37 Roark Model_With GS Financing" xfId="245" xr:uid="{00000000-0005-0000-0000-0000F0000000}"/>
    <cellStyle name="_Currency_Detailed P&amp;L by Product by Region v2" xfId="246" xr:uid="{00000000-0005-0000-0000-0000F1000000}"/>
    <cellStyle name="_Currency_Eagle Ridge Cash Flow 01-10-02_GS" xfId="247" xr:uid="{00000000-0005-0000-0000-0000F2000000}"/>
    <cellStyle name="_Currency_Euston DCF" xfId="248" xr:uid="{00000000-0005-0000-0000-0000F3000000}"/>
    <cellStyle name="_Currency_Final Canadian Bank Comp (sent to IBD)FORM" xfId="249" xr:uid="{00000000-0005-0000-0000-0000F4000000}"/>
    <cellStyle name="_Currency_Financial Comp to Mgmt Projections 02" xfId="250" xr:uid="{00000000-0005-0000-0000-0000F5000000}"/>
    <cellStyle name="_Currency_Financials" xfId="251" xr:uid="{00000000-0005-0000-0000-0000F6000000}"/>
    <cellStyle name="_Currency_Financials from OM" xfId="252" xr:uid="{00000000-0005-0000-0000-0000F7000000}"/>
    <cellStyle name="_Currency_Financials From OM and Audited Financials" xfId="253" xr:uid="{00000000-0005-0000-0000-0000F8000000}"/>
    <cellStyle name="_Currency_Florida consensus estimates" xfId="254" xr:uid="{00000000-0005-0000-0000-0000F9000000}"/>
    <cellStyle name="_Currency_Football Field" xfId="255" xr:uid="{00000000-0005-0000-0000-0000FA000000}"/>
    <cellStyle name="_Currency_IBES_EPS_Estimates" xfId="256" xr:uid="{00000000-0005-0000-0000-0000FB000000}"/>
    <cellStyle name="_Currency_Indikatives Bewertungsniveau" xfId="257" xr:uid="{00000000-0005-0000-0000-0000FC000000}"/>
    <cellStyle name="_Currency_Initial Build" xfId="258" xr:uid="{00000000-0005-0000-0000-0000FD000000}"/>
    <cellStyle name="_Currency_LBO (Post IM)" xfId="259" xr:uid="{00000000-0005-0000-0000-0000FE000000}"/>
    <cellStyle name="_Currency_lbo_short_form" xfId="260" xr:uid="{00000000-0005-0000-0000-0000FF000000}"/>
    <cellStyle name="_Currency_Master_Telecom_Equipment_CSCb" xfId="261" xr:uid="{00000000-0005-0000-0000-000000010000}"/>
    <cellStyle name="_Currency_May, 2006 Estimate 6-21-06_na SD NEW 08.14.06" xfId="262" xr:uid="{00000000-0005-0000-0000-000001010000}"/>
    <cellStyle name="_Currency_Merger Model - Exec" xfId="263" xr:uid="{00000000-0005-0000-0000-000002010000}"/>
    <cellStyle name="_Currency_merger plans" xfId="264" xr:uid="{00000000-0005-0000-0000-000003010000}"/>
    <cellStyle name="_Currency_monet2.4_temp" xfId="265" xr:uid="{00000000-0005-0000-0000-000004010000}"/>
    <cellStyle name="_Currency_monet2.8" xfId="266" xr:uid="{00000000-0005-0000-0000-000005010000}"/>
    <cellStyle name="_Currency_MotLion Projections may" xfId="267" xr:uid="{00000000-0005-0000-0000-000006010000}"/>
    <cellStyle name="_Currency_Old Life CSC" xfId="268" xr:uid="{00000000-0005-0000-0000-000007010000}"/>
    <cellStyle name="_Currency_pace_merger plans" xfId="269" xr:uid="{00000000-0005-0000-0000-000008010000}"/>
    <cellStyle name="_Currency_Palm Model 10_05" xfId="270" xr:uid="{00000000-0005-0000-0000-000009010000}"/>
    <cellStyle name="_Currency_pdf file" xfId="271" xr:uid="{00000000-0005-0000-0000-00000A010000}"/>
    <cellStyle name="_Currency_PNC_PF_2Q_update" xfId="272" xr:uid="{00000000-0005-0000-0000-00000B010000}"/>
    <cellStyle name="_Currency_Potential Strategic Partners" xfId="273" xr:uid="{00000000-0005-0000-0000-00000C010000}"/>
    <cellStyle name="_Currency_Prepaid_Lease_Model_for_AAT_04(1)" xfId="274" xr:uid="{00000000-0005-0000-0000-00000D010000}"/>
    <cellStyle name="_Currency_promote model" xfId="275" xr:uid="{00000000-0005-0000-0000-00000E010000}"/>
    <cellStyle name="_Currency_QVC LBO Model 2-12-03 v3" xfId="276" xr:uid="{00000000-0005-0000-0000-00000F010000}"/>
    <cellStyle name="_Currency_Relative Contribution Analysis 04" xfId="277" xr:uid="{00000000-0005-0000-0000-000010010000}"/>
    <cellStyle name="_Currency_Royal Kansas  DCF2" xfId="278" xr:uid="{00000000-0005-0000-0000-000011010000}"/>
    <cellStyle name="_Currency_Semperit AVP 14-Nov-2002" xfId="279" xr:uid="{00000000-0005-0000-0000-000012010000}"/>
    <cellStyle name="_Currency_Short_Form_LBO" xfId="280" xr:uid="{00000000-0005-0000-0000-000013010000}"/>
    <cellStyle name="_Currency_Sketch5 - Montana Impact" xfId="281" xr:uid="{00000000-0005-0000-0000-000014010000}"/>
    <cellStyle name="_Currency_Spectrasite model 02" xfId="282" xr:uid="{00000000-0005-0000-0000-000015010000}"/>
    <cellStyle name="_Currency_Summary Valuation Analysis" xfId="283" xr:uid="{00000000-0005-0000-0000-000016010000}"/>
    <cellStyle name="_Currency_Syndication Short Form CF Model" xfId="284" xr:uid="{00000000-0005-0000-0000-000017010000}"/>
    <cellStyle name="_Currency_Synergies" xfId="285" xr:uid="{00000000-0005-0000-0000-000018010000}"/>
    <cellStyle name="_Currency_Troon Financials 8-1-02" xfId="286" xr:uid="{00000000-0005-0000-0000-000019010000}"/>
    <cellStyle name="_Currency_Troon_EBITDA" xfId="287" xr:uid="{00000000-0005-0000-0000-00001A010000}"/>
    <cellStyle name="_Currency_Valuation Overview - June 2001" xfId="288" xr:uid="{00000000-0005-0000-0000-00001B010000}"/>
    <cellStyle name="_Currency_Valuation_Troon dpak 8-5-02 v3" xfId="289" xr:uid="{00000000-0005-0000-0000-00001C010000}"/>
    <cellStyle name="_Currency_Wienerberger AVP 2003-08-15" xfId="290" xr:uid="{00000000-0005-0000-0000-00001D010000}"/>
    <cellStyle name="_Currency_Wienerberger Estimates" xfId="291" xr:uid="{00000000-0005-0000-0000-00001E010000}"/>
    <cellStyle name="_Currency_xratio - historical mkt val" xfId="292" xr:uid="{00000000-0005-0000-0000-00001F010000}"/>
    <cellStyle name="_CurrencySpace" xfId="293" xr:uid="{00000000-0005-0000-0000-000020010000}"/>
    <cellStyle name="_CurrencySpace_01 Detailed Financial Model" xfId="294" xr:uid="{00000000-0005-0000-0000-000021010000}"/>
    <cellStyle name="_CurrencySpace_01 Fig Tech CSC 1Q03" xfId="295" xr:uid="{00000000-0005-0000-0000-000022010000}"/>
    <cellStyle name="_CurrencySpace_02 Financials" xfId="296" xr:uid="{00000000-0005-0000-0000-000023010000}"/>
    <cellStyle name="_CurrencySpace_02 Potential Partner Ability to Pay Analysis2" xfId="297" xr:uid="{00000000-0005-0000-0000-000024010000}"/>
    <cellStyle name="_CurrencySpace_04 Financials" xfId="298" xr:uid="{00000000-0005-0000-0000-000025010000}"/>
    <cellStyle name="_CurrencySpace_04 Subsidiary Overview" xfId="299" xr:uid="{00000000-0005-0000-0000-000026010000}"/>
    <cellStyle name="_CurrencySpace_08 Altar Model" xfId="300" xr:uid="{00000000-0005-0000-0000-000027010000}"/>
    <cellStyle name="_CurrencySpace_12 Merger Plans" xfId="301" xr:uid="{00000000-0005-0000-0000-000028010000}"/>
    <cellStyle name="_CurrencySpace_16 Coffeyville Model - Outage Sensitivity" xfId="302" xr:uid="{00000000-0005-0000-0000-000029010000}"/>
    <cellStyle name="_CurrencySpace_accretion dilution analysis" xfId="303" xr:uid="{00000000-0005-0000-0000-00002A010000}"/>
    <cellStyle name="_CurrencySpace_Acquisition Ops 3" xfId="304" xr:uid="{00000000-0005-0000-0000-00002B010000}"/>
    <cellStyle name="_CurrencySpace_ADLAC Capital Structure Model-v2" xfId="305" xr:uid="{00000000-0005-0000-0000-00002C010000}"/>
    <cellStyle name="_CurrencySpace_AVP" xfId="306" xr:uid="{00000000-0005-0000-0000-00002D010000}"/>
    <cellStyle name="_CurrencySpace_avp_Palm Model 10_05" xfId="307" xr:uid="{00000000-0005-0000-0000-00002E010000}"/>
    <cellStyle name="_CurrencySpace_Book1" xfId="308" xr:uid="{00000000-0005-0000-0000-00002F010000}"/>
    <cellStyle name="_CurrencySpace_Book1_08 Altar Model" xfId="309" xr:uid="{00000000-0005-0000-0000-000030010000}"/>
    <cellStyle name="_CurrencySpace_Book1_Merger Plan 2-10-04 GSIBDv3" xfId="310" xr:uid="{00000000-0005-0000-0000-000031010000}"/>
    <cellStyle name="_CurrencySpace_Book2" xfId="311" xr:uid="{00000000-0005-0000-0000-000032010000}"/>
    <cellStyle name="_CurrencySpace_buyer_analysis" xfId="312" xr:uid="{00000000-0005-0000-0000-000033010000}"/>
    <cellStyle name="_CurrencySpace_Catherine Historical Financials ('94 - '06)" xfId="313" xr:uid="{00000000-0005-0000-0000-000034010000}"/>
    <cellStyle name="_CurrencySpace_CC Tracking Model 10-feb (nov results)" xfId="314" xr:uid="{00000000-0005-0000-0000-000035010000}"/>
    <cellStyle name="_CurrencySpace_CC Tracking Model 13-feb (dec results)" xfId="315" xr:uid="{00000000-0005-0000-0000-000036010000}"/>
    <cellStyle name="_CurrencySpace_Chart LBO model 07-24-03" xfId="316" xr:uid="{00000000-0005-0000-0000-000037010000}"/>
    <cellStyle name="_CurrencySpace_com_ic_universe_6" xfId="317" xr:uid="{00000000-0005-0000-0000-000038010000}"/>
    <cellStyle name="_CurrencySpace_Comparative Balance Sheets" xfId="318" xr:uid="{00000000-0005-0000-0000-000039010000}"/>
    <cellStyle name="_CurrencySpace_CSC Update_Status of Companies_11_19" xfId="319" xr:uid="{00000000-0005-0000-0000-00003A010000}"/>
    <cellStyle name="_CurrencySpace_CSC with WACC" xfId="320" xr:uid="{00000000-0005-0000-0000-00003B010000}"/>
    <cellStyle name="_CurrencySpace_CSC_Palm_Sum_of_Parts_4_20_01" xfId="321" xr:uid="{00000000-0005-0000-0000-00003C010000}"/>
    <cellStyle name="_CurrencySpace_CSC_Palm_Sum_of_Parts_5_23_01a" xfId="322" xr:uid="{00000000-0005-0000-0000-00003D010000}"/>
    <cellStyle name="_CurrencySpace_DCF Analysis" xfId="323" xr:uid="{00000000-0005-0000-0000-00003E010000}"/>
    <cellStyle name="_CurrencySpace_Description" xfId="324" xr:uid="{00000000-0005-0000-0000-00003F010000}"/>
    <cellStyle name="_CurrencySpace_Description " xfId="325" xr:uid="{00000000-0005-0000-0000-000040010000}"/>
    <cellStyle name="_CurrencySpace_Description _37 Roark Model_With GS Financing" xfId="326" xr:uid="{00000000-0005-0000-0000-000041010000}"/>
    <cellStyle name="_CurrencySpace_Eagle Ridge Cash Flow 01-10-02_GS" xfId="327" xr:uid="{00000000-0005-0000-0000-000042010000}"/>
    <cellStyle name="_CurrencySpace_Final Canadian Bank Comp (sent to IBD)FORM" xfId="328" xr:uid="{00000000-0005-0000-0000-000043010000}"/>
    <cellStyle name="_CurrencySpace_Financial Comp to Mgmt Projections 02" xfId="329" xr:uid="{00000000-0005-0000-0000-000044010000}"/>
    <cellStyle name="_CurrencySpace_Financials" xfId="330" xr:uid="{00000000-0005-0000-0000-000045010000}"/>
    <cellStyle name="_CurrencySpace_Financials from OM" xfId="331" xr:uid="{00000000-0005-0000-0000-000046010000}"/>
    <cellStyle name="_CurrencySpace_Financials From OM and Audited Financials" xfId="332" xr:uid="{00000000-0005-0000-0000-000047010000}"/>
    <cellStyle name="_CurrencySpace_Football Field" xfId="333" xr:uid="{00000000-0005-0000-0000-000048010000}"/>
    <cellStyle name="_CurrencySpace_IBES_EPS_Estimates" xfId="334" xr:uid="{00000000-0005-0000-0000-000049010000}"/>
    <cellStyle name="_CurrencySpace_Initial Build" xfId="335" xr:uid="{00000000-0005-0000-0000-00004A010000}"/>
    <cellStyle name="_CurrencySpace_LBO (Post IM)" xfId="336" xr:uid="{00000000-0005-0000-0000-00004B010000}"/>
    <cellStyle name="_CurrencySpace_Master_Telecom_Equipment_CSCb" xfId="337" xr:uid="{00000000-0005-0000-0000-00004C010000}"/>
    <cellStyle name="_CurrencySpace_May, 2006 Estimate 6-21-06_na SD NEW 08.14.06" xfId="338" xr:uid="{00000000-0005-0000-0000-00004D010000}"/>
    <cellStyle name="_CurrencySpace_Merger Model - Exec" xfId="339" xr:uid="{00000000-0005-0000-0000-00004E010000}"/>
    <cellStyle name="_CurrencySpace_merger plans" xfId="340" xr:uid="{00000000-0005-0000-0000-00004F010000}"/>
    <cellStyle name="_CurrencySpace_monet2.4" xfId="341" xr:uid="{00000000-0005-0000-0000-000050010000}"/>
    <cellStyle name="_CurrencySpace_monet2.4_temp" xfId="342" xr:uid="{00000000-0005-0000-0000-000051010000}"/>
    <cellStyle name="_CurrencySpace_monet2.8" xfId="343" xr:uid="{00000000-0005-0000-0000-000052010000}"/>
    <cellStyle name="_CurrencySpace_MotLion Projections may" xfId="344" xr:uid="{00000000-0005-0000-0000-000053010000}"/>
    <cellStyle name="_CurrencySpace_Old Life CSC" xfId="345" xr:uid="{00000000-0005-0000-0000-000054010000}"/>
    <cellStyle name="_CurrencySpace_pace_merger plans" xfId="346" xr:uid="{00000000-0005-0000-0000-000055010000}"/>
    <cellStyle name="_CurrencySpace_Palm Model 10_05" xfId="347" xr:uid="{00000000-0005-0000-0000-000056010000}"/>
    <cellStyle name="_CurrencySpace_pdf file" xfId="348" xr:uid="{00000000-0005-0000-0000-000057010000}"/>
    <cellStyle name="_CurrencySpace_PNC_PF_2Q_update" xfId="349" xr:uid="{00000000-0005-0000-0000-000058010000}"/>
    <cellStyle name="_CurrencySpace_Potential Strategic Partners" xfId="350" xr:uid="{00000000-0005-0000-0000-000059010000}"/>
    <cellStyle name="_CurrencySpace_Prepaid_Lease_Model_for_AAT_04(1)" xfId="351" xr:uid="{00000000-0005-0000-0000-00005A010000}"/>
    <cellStyle name="_CurrencySpace_promote model" xfId="352" xr:uid="{00000000-0005-0000-0000-00005B010000}"/>
    <cellStyle name="_CurrencySpace_QVC LBO Model 2-12-03 v3" xfId="353" xr:uid="{00000000-0005-0000-0000-00005C010000}"/>
    <cellStyle name="_CurrencySpace_Semperit AVP 14-Nov-2002" xfId="354" xr:uid="{00000000-0005-0000-0000-00005D010000}"/>
    <cellStyle name="_CurrencySpace_Short_Form_LBO" xfId="355" xr:uid="{00000000-0005-0000-0000-00005E010000}"/>
    <cellStyle name="_CurrencySpace_Spectrasite model 02" xfId="356" xr:uid="{00000000-0005-0000-0000-00005F010000}"/>
    <cellStyle name="_CurrencySpace_Stallion Analysis_a" xfId="357" xr:uid="{00000000-0005-0000-0000-000060010000}"/>
    <cellStyle name="_CurrencySpace_Summary Valuation Analysis" xfId="358" xr:uid="{00000000-0005-0000-0000-000061010000}"/>
    <cellStyle name="_CurrencySpace_Syndication Short Form CF Model" xfId="359" xr:uid="{00000000-0005-0000-0000-000062010000}"/>
    <cellStyle name="_CurrencySpace_Synergies" xfId="360" xr:uid="{00000000-0005-0000-0000-000063010000}"/>
    <cellStyle name="_CurrencySpace_Troon Financials 8-1-02" xfId="361" xr:uid="{00000000-0005-0000-0000-000064010000}"/>
    <cellStyle name="_CurrencySpace_Troon_EBITDA" xfId="362" xr:uid="{00000000-0005-0000-0000-000065010000}"/>
    <cellStyle name="_CurrencySpace_Valuation Overview - June 2001" xfId="363" xr:uid="{00000000-0005-0000-0000-000066010000}"/>
    <cellStyle name="_CurrencySpace_Valuation_Troon dpak 8-5-02 v3" xfId="364" xr:uid="{00000000-0005-0000-0000-000067010000}"/>
    <cellStyle name="_CurrencySpace_Wienerberger AVP 2003-08-15" xfId="365" xr:uid="{00000000-0005-0000-0000-000068010000}"/>
    <cellStyle name="_CurrencySpace_Wienerberger Estimates" xfId="366" xr:uid="{00000000-0005-0000-0000-000069010000}"/>
    <cellStyle name="_date" xfId="367" xr:uid="{00000000-0005-0000-0000-00006A010000}"/>
    <cellStyle name="_Dollar" xfId="368" xr:uid="{00000000-0005-0000-0000-00006B010000}"/>
    <cellStyle name="_DYN Unit Model (State by State Dispatch) v33" xfId="369" xr:uid="{00000000-0005-0000-0000-00006C010000}"/>
    <cellStyle name="_DYN Unit Model (State by State Dispatch) v33_100 Roark Model_With GS Financing_Quarterly" xfId="370" xr:uid="{00000000-0005-0000-0000-00006D010000}"/>
    <cellStyle name="_DYN Unit Model (State by State Dispatch) v33_67 Roark Model_With GS Financing" xfId="371" xr:uid="{00000000-0005-0000-0000-00006E010000}"/>
    <cellStyle name="_DYN Unit Model (State by State Dispatch) v33_82 Roark Model_With GS Financing_Quarterly" xfId="372" xr:uid="{00000000-0005-0000-0000-00006F010000}"/>
    <cellStyle name="_e-plus debt - Machado1" xfId="373" xr:uid="{00000000-0005-0000-0000-000070010000}"/>
    <cellStyle name="_e-plus debt - Machado1_100 Roark Model_With GS Financing_Quarterly" xfId="374" xr:uid="{00000000-0005-0000-0000-000071010000}"/>
    <cellStyle name="_e-plus debt - Machado1_67 Roark Model_With GS Financing" xfId="375" xr:uid="{00000000-0005-0000-0000-000072010000}"/>
    <cellStyle name="_e-plus debt - Machado1_82 Roark Model_With GS Financing_Quarterly" xfId="376" xr:uid="{00000000-0005-0000-0000-000073010000}"/>
    <cellStyle name="_Euro" xfId="377" xr:uid="{00000000-0005-0000-0000-000074010000}"/>
    <cellStyle name="_Euro_16 Coffeyville Model - Outage Sensitivity" xfId="378" xr:uid="{00000000-0005-0000-0000-000075010000}"/>
    <cellStyle name="_Euro_accretion dilution analysis" xfId="379" xr:uid="{00000000-0005-0000-0000-000076010000}"/>
    <cellStyle name="_Euro_Book1" xfId="380" xr:uid="{00000000-0005-0000-0000-000077010000}"/>
    <cellStyle name="_Euro_CSC_Palm_Sum_of_Parts_5_23_01a" xfId="381" xr:uid="{00000000-0005-0000-0000-000078010000}"/>
    <cellStyle name="_Euro_Financials Layout dpak 9-26-01 v1" xfId="382" xr:uid="{00000000-0005-0000-0000-000079010000}"/>
    <cellStyle name="_Euro_IBES_EPS_Estimates" xfId="383" xr:uid="{00000000-0005-0000-0000-00007A010000}"/>
    <cellStyle name="_Euro_Palm Model 10_05" xfId="384" xr:uid="{00000000-0005-0000-0000-00007B010000}"/>
    <cellStyle name="_Euro_Palm Model 10_05_100 Roark Model_With GS Financing_Quarterly" xfId="385" xr:uid="{00000000-0005-0000-0000-00007C010000}"/>
    <cellStyle name="_Euro_Palm Model 10_05_67 Roark Model_With GS Financing" xfId="386" xr:uid="{00000000-0005-0000-0000-00007D010000}"/>
    <cellStyle name="_Euro_Palm Model 10_05_82 Roark Model_With GS Financing_Quarterly" xfId="387" xr:uid="{00000000-0005-0000-0000-00007E010000}"/>
    <cellStyle name="_Euro_Potential Strategic Partners" xfId="388" xr:uid="{00000000-0005-0000-0000-00007F010000}"/>
    <cellStyle name="_Euro_Simple Merger Plans" xfId="389" xr:uid="{00000000-0005-0000-0000-000080010000}"/>
    <cellStyle name="_Euro_VPP 01" xfId="390" xr:uid="{00000000-0005-0000-0000-000081010000}"/>
    <cellStyle name="_Frontier Refinance Model - 0817 - 1yr T + 5bps" xfId="391" xr:uid="{00000000-0005-0000-0000-000082010000}"/>
    <cellStyle name="_GBP" xfId="392" xr:uid="{00000000-0005-0000-0000-000083010000}"/>
    <cellStyle name="—_GS_Cash" xfId="393" xr:uid="{00000000-0005-0000-0000-000084010000}"/>
    <cellStyle name="—_GS_Cash " xfId="394" xr:uid="{00000000-0005-0000-0000-000085010000}"/>
    <cellStyle name="_Harris-El Paso-Edinburg-05-07-01" xfId="395" xr:uid="{00000000-0005-0000-0000-000086010000}"/>
    <cellStyle name="_Harris-El Paso-Edinburg-05-07-01_100 Roark Model_With GS Financing_Quarterly" xfId="396" xr:uid="{00000000-0005-0000-0000-000087010000}"/>
    <cellStyle name="_Harris-El Paso-Edinburg-05-07-01_67 Roark Model_With GS Financing" xfId="397" xr:uid="{00000000-0005-0000-0000-000088010000}"/>
    <cellStyle name="_Harris-El Paso-Edinburg-05-07-01_82 Roark Model_With GS Financing_Quarterly" xfId="398" xr:uid="{00000000-0005-0000-0000-000089010000}"/>
    <cellStyle name="_Harris-El Paso-Edinburg-06-18-01" xfId="399" xr:uid="{00000000-0005-0000-0000-00008A010000}"/>
    <cellStyle name="_Harris-El Paso-Edinburg-06-18-01_100 Roark Model_With GS Financing_Quarterly" xfId="400" xr:uid="{00000000-0005-0000-0000-00008B010000}"/>
    <cellStyle name="_Harris-El Paso-Edinburg-06-18-01_67 Roark Model_With GS Financing" xfId="401" xr:uid="{00000000-0005-0000-0000-00008C010000}"/>
    <cellStyle name="_Harris-El Paso-Edinburg-06-18-01_82 Roark Model_With GS Financing_Quarterly" xfId="402" xr:uid="{00000000-0005-0000-0000-00008D010000}"/>
    <cellStyle name="_Heading" xfId="403" xr:uid="{00000000-0005-0000-0000-00008E010000}"/>
    <cellStyle name="_Heading_01 FR Assumptions" xfId="404" xr:uid="{00000000-0005-0000-0000-00008F010000}"/>
    <cellStyle name="_Heading_02 CAPEX May 4 2 0 REVISED" xfId="405" xr:uid="{00000000-0005-0000-0000-000090010000}"/>
    <cellStyle name="_Heading_02 Financials Sept 27th" xfId="406" xr:uid="{00000000-0005-0000-0000-000091010000}"/>
    <cellStyle name="_Heading_03 ECO OUTPUT BY QTR (BASE CASE)" xfId="407" xr:uid="{00000000-0005-0000-0000-000092010000}"/>
    <cellStyle name="_Heading_04 Altar P&amp;L Buildup" xfId="408" xr:uid="{00000000-0005-0000-0000-000093010000}"/>
    <cellStyle name="_Heading_09 Cooper LBO" xfId="409" xr:uid="{00000000-0005-0000-0000-000094010000}"/>
    <cellStyle name="_Heading_09 Cooper LBO_100 Roark Model_With GS Financing_Quarterly" xfId="410" xr:uid="{00000000-0005-0000-0000-000095010000}"/>
    <cellStyle name="_Heading_09 Cooper LBO_67 Roark Model_With GS Financing" xfId="411" xr:uid="{00000000-0005-0000-0000-000096010000}"/>
    <cellStyle name="_Heading_09 Cooper LBO_82 Roark Model_With GS Financing_Quarterly" xfId="412" xr:uid="{00000000-0005-0000-0000-000097010000}"/>
    <cellStyle name="_Heading_23 Longview Model" xfId="413" xr:uid="{00000000-0005-0000-0000-000098010000}"/>
    <cellStyle name="_Heading_23 Longview Model_100 Roark Model_With GS Financing_Quarterly" xfId="414" xr:uid="{00000000-0005-0000-0000-000099010000}"/>
    <cellStyle name="_Heading_23 Longview Model_67 Roark Model_With GS Financing" xfId="415" xr:uid="{00000000-0005-0000-0000-00009A010000}"/>
    <cellStyle name="_Heading_23 Longview Model_82 Roark Model_With GS Financing_Quarterly" xfId="416" xr:uid="{00000000-0005-0000-0000-00009B010000}"/>
    <cellStyle name="_Heading_33 Roark Model_With GS Financing REPAIRED" xfId="417" xr:uid="{00000000-0005-0000-0000-00009C010000}"/>
    <cellStyle name="_Heading_Book1" xfId="418" xr:uid="{00000000-0005-0000-0000-00009D010000}"/>
    <cellStyle name="_Heading_Build-up by Segment" xfId="419" xr:uid="{00000000-0005-0000-0000-00009E010000}"/>
    <cellStyle name="_Heading_Comps 24May02_Final" xfId="420" xr:uid="{00000000-0005-0000-0000-00009F010000}"/>
    <cellStyle name="_Heading_Cooper Model 25v1" xfId="421" xr:uid="{00000000-0005-0000-0000-0000A0010000}"/>
    <cellStyle name="_Heading_Corporate and restructuring charges" xfId="422" xr:uid="{00000000-0005-0000-0000-0000A1010000}"/>
    <cellStyle name="_Heading_Expenses by Division" xfId="423" xr:uid="{00000000-0005-0000-0000-0000A2010000}"/>
    <cellStyle name="_Heading_fees" xfId="424" xr:uid="{00000000-0005-0000-0000-0000A3010000}"/>
    <cellStyle name="_Heading_Final Canadian Bank Comp (sent to IBD)FORM" xfId="425" xr:uid="{00000000-0005-0000-0000-0000A4010000}"/>
    <cellStyle name="_Heading_GS Longview Model_Sep 14 2006 v14 Formatted for Siemens" xfId="426" xr:uid="{00000000-0005-0000-0000-0000A5010000}"/>
    <cellStyle name="_Heading_GS Longview Model_Sep 14 2006 v14 Formatted for Siemens_100 Roark Model_With GS Financing_Quarterly" xfId="427" xr:uid="{00000000-0005-0000-0000-0000A6010000}"/>
    <cellStyle name="_Heading_GS Longview Model_Sep 14 2006 v14 Formatted for Siemens_67 Roark Model_With GS Financing" xfId="428" xr:uid="{00000000-0005-0000-0000-0000A7010000}"/>
    <cellStyle name="_Heading_GS Longview Model_Sep 14 2006 v14 Formatted for Siemens_82 Roark Model_With GS Financing_Quarterly" xfId="429" xr:uid="{00000000-0005-0000-0000-0000A8010000}"/>
    <cellStyle name="_Heading_Hedge Volumes 091604" xfId="430" xr:uid="{00000000-0005-0000-0000-0000A9010000}"/>
    <cellStyle name="_Heading_Initial Build" xfId="431" xr:uid="{00000000-0005-0000-0000-0000AA010000}"/>
    <cellStyle name="_Heading_MAXF historical financials" xfId="432" xr:uid="{00000000-0005-0000-0000-0000AB010000}"/>
    <cellStyle name="_Heading_May, 2006 Estimate 6-21-06_na SD NEW 08.14.06" xfId="433" xr:uid="{00000000-0005-0000-0000-0000AC010000}"/>
    <cellStyle name="_Heading_May, 2006 Estimate 6-21-06_na SD NEW 08.14.06_100 Roark Model_With GS Financing_Quarterly" xfId="434" xr:uid="{00000000-0005-0000-0000-0000AD010000}"/>
    <cellStyle name="_Heading_May, 2006 Estimate 6-21-06_na SD NEW 08.14.06_67 Roark Model_With GS Financing" xfId="435" xr:uid="{00000000-0005-0000-0000-0000AE010000}"/>
    <cellStyle name="_Heading_May, 2006 Estimate 6-21-06_na SD NEW 08.14.06_82 Roark Model_With GS Financing_Quarterly" xfId="436" xr:uid="{00000000-0005-0000-0000-0000AF010000}"/>
    <cellStyle name="_Heading_Output Pages" xfId="437" xr:uid="{00000000-0005-0000-0000-0000B0010000}"/>
    <cellStyle name="_Heading_Output Pagesv2" xfId="438" xr:uid="{00000000-0005-0000-0000-0000B1010000}"/>
    <cellStyle name="_Heading_PL Consolidated (2003)" xfId="439" xr:uid="{00000000-0005-0000-0000-0000B2010000}"/>
    <cellStyle name="_Heading_Prepaid Lease Model" xfId="440" xr:uid="{00000000-0005-0000-0000-0000B3010000}"/>
    <cellStyle name="_Heading_Prepaid Lease Model_100 Roark Model_With GS Financing_Quarterly" xfId="441" xr:uid="{00000000-0005-0000-0000-0000B4010000}"/>
    <cellStyle name="_Heading_Prepaid Lease Model_67 Roark Model_With GS Financing" xfId="442" xr:uid="{00000000-0005-0000-0000-0000B5010000}"/>
    <cellStyle name="_Heading_Prepaid Lease Model_82 Roark Model_With GS Financing_Quarterly" xfId="443" xr:uid="{00000000-0005-0000-0000-0000B6010000}"/>
    <cellStyle name="_Heading_Prepaid_Lease_Model_for_AAT_04(1)" xfId="444" xr:uid="{00000000-0005-0000-0000-0000B7010000}"/>
    <cellStyle name="_Heading_prestemp" xfId="445" xr:uid="{00000000-0005-0000-0000-0000B8010000}"/>
    <cellStyle name="_Heading_Revenue Build-up" xfId="446" xr:uid="{00000000-0005-0000-0000-0000B9010000}"/>
    <cellStyle name="_Heading_Semperit AVP 14-Nov-2002" xfId="447" xr:uid="{00000000-0005-0000-0000-0000BA010000}"/>
    <cellStyle name="_Heading_Short_Form_LBO" xfId="448" xr:uid="{00000000-0005-0000-0000-0000BB010000}"/>
    <cellStyle name="_Heading_Summary Financials 04" xfId="449" xr:uid="{00000000-0005-0000-0000-0000BC010000}"/>
    <cellStyle name="_Heading_Summary Financials 04_100 Roark Model_With GS Financing_Quarterly" xfId="450" xr:uid="{00000000-0005-0000-0000-0000BD010000}"/>
    <cellStyle name="_Heading_Summary Financials 04_67 Roark Model_With GS Financing" xfId="451" xr:uid="{00000000-0005-0000-0000-0000BE010000}"/>
    <cellStyle name="_Heading_Summary Financials 04_82 Roark Model_With GS Financing_Quarterly" xfId="452" xr:uid="{00000000-0005-0000-0000-0000BF010000}"/>
    <cellStyle name="_Heading_Summary P&amp;L" xfId="453" xr:uid="{00000000-0005-0000-0000-0000C0010000}"/>
    <cellStyle name="_Heading_Syndication Short Form CF Model" xfId="454" xr:uid="{00000000-0005-0000-0000-0000C1010000}"/>
    <cellStyle name="_Heading_Syndication Short Form CF Model_100 Roark Model_With GS Financing_Quarterly" xfId="455" xr:uid="{00000000-0005-0000-0000-0000C2010000}"/>
    <cellStyle name="_Heading_Syndication Short Form CF Model_67 Roark Model_With GS Financing" xfId="456" xr:uid="{00000000-0005-0000-0000-0000C3010000}"/>
    <cellStyle name="_Heading_Syndication Short Form CF Model_82 Roark Model_With GS Financing_Quarterly" xfId="457" xr:uid="{00000000-0005-0000-0000-0000C4010000}"/>
    <cellStyle name="_Heading_Wienerberger AVP 2003-08-15" xfId="458" xr:uid="{00000000-0005-0000-0000-0000C5010000}"/>
    <cellStyle name="_Heading_Wienerberger Estimates" xfId="459" xr:uid="{00000000-0005-0000-0000-0000C6010000}"/>
    <cellStyle name="_Heading_Wienerberger Estimates_100 Roark Model_With GS Financing_Quarterly" xfId="460" xr:uid="{00000000-0005-0000-0000-0000C7010000}"/>
    <cellStyle name="_Heading_Wienerberger Estimates_67 Roark Model_With GS Financing" xfId="461" xr:uid="{00000000-0005-0000-0000-0000C8010000}"/>
    <cellStyle name="_Heading_Wienerberger Estimates_82 Roark Model_With GS Financing_Quarterly" xfId="462" xr:uid="{00000000-0005-0000-0000-0000C9010000}"/>
    <cellStyle name="_Highlight" xfId="463" xr:uid="{00000000-0005-0000-0000-0000CA010000}"/>
    <cellStyle name="_Highlight_accretion dilution analysis" xfId="464" xr:uid="{00000000-0005-0000-0000-0000CB010000}"/>
    <cellStyle name="_Highlight_Assumptions" xfId="465" xr:uid="{00000000-0005-0000-0000-0000CC010000}"/>
    <cellStyle name="_Highlight_Caroline Model" xfId="466" xr:uid="{00000000-0005-0000-0000-0000CD010000}"/>
    <cellStyle name="_Highlight_Comps 24May02_Final" xfId="467" xr:uid="{00000000-0005-0000-0000-0000CE010000}"/>
    <cellStyle name="_Highlight_CSC_Palm_Sum_of_Parts_5_23_01a" xfId="468" xr:uid="{00000000-0005-0000-0000-0000CF010000}"/>
    <cellStyle name="_Highlight_Expenses_V6" xfId="469" xr:uid="{00000000-0005-0000-0000-0000D0010000}"/>
    <cellStyle name="_Highlight_Financials" xfId="470" xr:uid="{00000000-0005-0000-0000-0000D1010000}"/>
    <cellStyle name="_Highlight_Financials Layout dpak 9-26-01 v1" xfId="471" xr:uid="{00000000-0005-0000-0000-0000D2010000}"/>
    <cellStyle name="_Highlight_GS Long Form Model3 7-23-02 TROON v34" xfId="472" xr:uid="{00000000-0005-0000-0000-0000D3010000}"/>
    <cellStyle name="_Highlight_Historical Financials" xfId="473" xr:uid="{00000000-0005-0000-0000-0000D4010000}"/>
    <cellStyle name="_Highlight_IBES_EPS_Estimates" xfId="474" xr:uid="{00000000-0005-0000-0000-0000D5010000}"/>
    <cellStyle name="_Highlight_Lease Expiration Model" xfId="475" xr:uid="{00000000-0005-0000-0000-0000D6010000}"/>
    <cellStyle name="_Highlight_Management Numbers Linked" xfId="476" xr:uid="{00000000-0005-0000-0000-0000D7010000}"/>
    <cellStyle name="_Highlight_ModelDrivers1" xfId="477" xr:uid="{00000000-0005-0000-0000-0000D8010000}"/>
    <cellStyle name="_Highlight_Original Masters2002 Base Case Model 2-12-03 v1" xfId="478" xr:uid="{00000000-0005-0000-0000-0000D9010000}"/>
    <cellStyle name="_Highlight_Palm Model 10_05" xfId="479" xr:uid="{00000000-0005-0000-0000-0000DA010000}"/>
    <cellStyle name="_Highlight_Palm Model 10_05_100 Roark Model_With GS Financing_Quarterly" xfId="480" xr:uid="{00000000-0005-0000-0000-0000DB010000}"/>
    <cellStyle name="_Highlight_Palm Model 10_05_67 Roark Model_With GS Financing" xfId="481" xr:uid="{00000000-0005-0000-0000-0000DC010000}"/>
    <cellStyle name="_Highlight_Palm Model 10_05_82 Roark Model_With GS Financing_Quarterly" xfId="482" xr:uid="{00000000-0005-0000-0000-0000DD010000}"/>
    <cellStyle name="_Highlight_PFOwnership" xfId="483" xr:uid="{00000000-0005-0000-0000-0000DE010000}"/>
    <cellStyle name="_Highlight_Potential Strategic Partners" xfId="484" xr:uid="{00000000-0005-0000-0000-0000DF010000}"/>
    <cellStyle name="_Highlight_Prospective Asset Sales v42" xfId="485" xr:uid="{00000000-0005-0000-0000-0000E0010000}"/>
    <cellStyle name="_Highlight_Simple Merger Plans" xfId="486" xr:uid="{00000000-0005-0000-0000-0000E1010000}"/>
    <cellStyle name="_Highlight_Troon DCF Model 8-13-02 v1" xfId="487" xr:uid="{00000000-0005-0000-0000-0000E2010000}"/>
    <cellStyle name="_Highlight_Updated LIBOR Curve from Marius Jungerhans 8-16-02" xfId="488" xr:uid="{00000000-0005-0000-0000-0000E3010000}"/>
    <cellStyle name="_JA Huggins Expansion Case 2 070506" xfId="489" xr:uid="{00000000-0005-0000-0000-0000E4010000}"/>
    <cellStyle name="_JPM Model vHOT" xfId="490" xr:uid="{00000000-0005-0000-0000-0000E5010000}"/>
    <cellStyle name="_JPM Model vHOT_100 Roark Model_With GS Financing_Quarterly" xfId="491" xr:uid="{00000000-0005-0000-0000-0000E6010000}"/>
    <cellStyle name="_JPM Model vHOT_67 Roark Model_With GS Financing" xfId="492" xr:uid="{00000000-0005-0000-0000-0000E7010000}"/>
    <cellStyle name="_JPM Model vHOT_82 Roark Model_With GS Financing_Quarterly" xfId="493" xr:uid="{00000000-0005-0000-0000-0000E8010000}"/>
    <cellStyle name="_JPM summary output v2" xfId="494" xr:uid="{00000000-0005-0000-0000-0000E9010000}"/>
    <cellStyle name="_JPM summary output v2_100 Roark Model_With GS Financing_Quarterly" xfId="495" xr:uid="{00000000-0005-0000-0000-0000EA010000}"/>
    <cellStyle name="_JPM summary output v2_67 Roark Model_With GS Financing" xfId="496" xr:uid="{00000000-0005-0000-0000-0000EB010000}"/>
    <cellStyle name="_JPM summary output v2_82 Roark Model_With GS Financing_Quarterly" xfId="497" xr:uid="{00000000-0005-0000-0000-0000EC010000}"/>
    <cellStyle name="_Kleen Model Debt Sizing (16)" xfId="498" xr:uid="{00000000-0005-0000-0000-0000ED010000}"/>
    <cellStyle name="_KPN Fixed" xfId="499" xr:uid="{00000000-0005-0000-0000-0000EE010000}"/>
    <cellStyle name="_Merger Plan 2-10-04 GSIBDv3" xfId="500" xr:uid="{00000000-0005-0000-0000-0000EF010000}"/>
    <cellStyle name="_Month" xfId="501" xr:uid="{00000000-0005-0000-0000-0000F0010000}"/>
    <cellStyle name="_Month_100 Roark Model_With GS Financing_Quarterly" xfId="502" xr:uid="{00000000-0005-0000-0000-0000F1010000}"/>
    <cellStyle name="_Month_67 Roark Model_With GS Financing" xfId="503" xr:uid="{00000000-0005-0000-0000-0000F2010000}"/>
    <cellStyle name="_Month_82 Roark Model_With GS Financing_Quarterly" xfId="504" xr:uid="{00000000-0005-0000-0000-0000F3010000}"/>
    <cellStyle name="_Multiple" xfId="505" xr:uid="{00000000-0005-0000-0000-0000F4010000}"/>
    <cellStyle name="_Multiple_01 Detailed Financial Model" xfId="506" xr:uid="{00000000-0005-0000-0000-0000F5010000}"/>
    <cellStyle name="_Multiple_01 Fig Tech CSC 1Q03" xfId="507" xr:uid="{00000000-0005-0000-0000-0000F6010000}"/>
    <cellStyle name="_Multiple_02 Potential Partner Ability to Pay Analysis2" xfId="508" xr:uid="{00000000-0005-0000-0000-0000F7010000}"/>
    <cellStyle name="_Multiple_02 Spring Model" xfId="509" xr:uid="{00000000-0005-0000-0000-0000F8010000}"/>
    <cellStyle name="_Multiple_04 Altar P&amp;L Buildup" xfId="510" xr:uid="{00000000-0005-0000-0000-0000F9010000}"/>
    <cellStyle name="_Multiple_04 Subsidiary Overview" xfId="511" xr:uid="{00000000-0005-0000-0000-0000FA010000}"/>
    <cellStyle name="_Multiple_08 Altar Model" xfId="512" xr:uid="{00000000-0005-0000-0000-0000FB010000}"/>
    <cellStyle name="_Multiple_09 Cooper LBO" xfId="513" xr:uid="{00000000-0005-0000-0000-0000FC010000}"/>
    <cellStyle name="_Multiple_12 Merger Plans" xfId="514" xr:uid="{00000000-0005-0000-0000-0000FD010000}"/>
    <cellStyle name="_Multiple_16 Coffeyville Model - Outage Sensitivity" xfId="515" xr:uid="{00000000-0005-0000-0000-0000FE010000}"/>
    <cellStyle name="_Multiple_accretion dilution analysis" xfId="516" xr:uid="{00000000-0005-0000-0000-0000FF010000}"/>
    <cellStyle name="_Multiple_Acquisition Ops 3" xfId="517" xr:uid="{00000000-0005-0000-0000-000000020000}"/>
    <cellStyle name="_Multiple_ADLAC Capital Structure Model-v2" xfId="518" xr:uid="{00000000-0005-0000-0000-000001020000}"/>
    <cellStyle name="_Multiple_Appliances Metrics for Leverage Finance" xfId="519" xr:uid="{00000000-0005-0000-0000-000002020000}"/>
    <cellStyle name="_Multiple_Asset_Management_CSC_Updated_06_26_2002" xfId="520" xr:uid="{00000000-0005-0000-0000-000003020000}"/>
    <cellStyle name="_Multiple_AVP" xfId="521" xr:uid="{00000000-0005-0000-0000-000004020000}"/>
    <cellStyle name="_Multiple_AVP - prev. 06 financials" xfId="522" xr:uid="{00000000-0005-0000-0000-000005020000}"/>
    <cellStyle name="_Multiple_avp_Merger Plan 2-10-04 GSIBDv3" xfId="523" xr:uid="{00000000-0005-0000-0000-000006020000}"/>
    <cellStyle name="_Multiple_avp_Palm Model 10_05" xfId="524" xr:uid="{00000000-0005-0000-0000-000007020000}"/>
    <cellStyle name="_Multiple_Bank &amp; Thrift Buyer Merger Plan(AutoPrice2000)" xfId="525" xr:uid="{00000000-0005-0000-0000-000008020000}"/>
    <cellStyle name="_Multiple_bank_csc_Q1_2001" xfId="526" xr:uid="{00000000-0005-0000-0000-000009020000}"/>
    <cellStyle name="_Multiple_bank_csc_Q2_2001" xfId="527" xr:uid="{00000000-0005-0000-0000-00000A020000}"/>
    <cellStyle name="_Multiple_bank_csc_Q2_2001_c1" xfId="528" xr:uid="{00000000-0005-0000-0000-00000B020000}"/>
    <cellStyle name="_Multiple_Book1" xfId="529" xr:uid="{00000000-0005-0000-0000-00000C020000}"/>
    <cellStyle name="_Multiple_Book1_08 Altar Model" xfId="530" xr:uid="{00000000-0005-0000-0000-00000D020000}"/>
    <cellStyle name="_Multiple_Book1_1" xfId="531" xr:uid="{00000000-0005-0000-0000-00000E020000}"/>
    <cellStyle name="_Multiple_Book1_Merger Plan 2-10-04 GSIBDv3" xfId="532" xr:uid="{00000000-0005-0000-0000-00000F020000}"/>
    <cellStyle name="_Multiple_Book2" xfId="533" xr:uid="{00000000-0005-0000-0000-000010020000}"/>
    <cellStyle name="_Multiple_Borders Model 11-11-03 mezz v6" xfId="534" xr:uid="{00000000-0005-0000-0000-000011020000}"/>
    <cellStyle name="_Multiple_Build-up by Segment" xfId="535" xr:uid="{00000000-0005-0000-0000-000012020000}"/>
    <cellStyle name="_Multiple_buyer_analysis" xfId="536" xr:uid="{00000000-0005-0000-0000-000013020000}"/>
    <cellStyle name="_Multiple_Catherine Historical Financials ('94 - '06)" xfId="537" xr:uid="{00000000-0005-0000-0000-000014020000}"/>
    <cellStyle name="_Multiple_CC Tracking Model 10-feb (nov results)" xfId="538" xr:uid="{00000000-0005-0000-0000-000015020000}"/>
    <cellStyle name="_Multiple_CC Tracking Model 13-feb (dec results)" xfId="539" xr:uid="{00000000-0005-0000-0000-000016020000}"/>
    <cellStyle name="_Multiple_Chart LBO model 07-24-03" xfId="540" xr:uid="{00000000-0005-0000-0000-000017020000}"/>
    <cellStyle name="_Multiple_Charter LBO model 07-25-03" xfId="541" xr:uid="{00000000-0005-0000-0000-000018020000}"/>
    <cellStyle name="_Multiple_com_ic_universe_6" xfId="542" xr:uid="{00000000-0005-0000-0000-000019020000}"/>
    <cellStyle name="_Multiple_Comparative Balance Sheets" xfId="543" xr:uid="{00000000-0005-0000-0000-00001A020000}"/>
    <cellStyle name="_Multiple_Comparison of GS vs TRP base cases" xfId="544" xr:uid="{00000000-0005-0000-0000-00001B020000}"/>
    <cellStyle name="_Multiple_Corporate and restructuring charges" xfId="545" xr:uid="{00000000-0005-0000-0000-00001C020000}"/>
    <cellStyle name="_Multiple_Cross Dock Projections v3" xfId="546" xr:uid="{00000000-0005-0000-0000-00001D020000}"/>
    <cellStyle name="_Multiple_csc" xfId="547" xr:uid="{00000000-0005-0000-0000-00001E020000}"/>
    <cellStyle name="_Multiple_CSC Update_Status of Companies_11_19" xfId="548" xr:uid="{00000000-0005-0000-0000-00001F020000}"/>
    <cellStyle name="_Multiple_CSC with WACC" xfId="549" xr:uid="{00000000-0005-0000-0000-000020020000}"/>
    <cellStyle name="_Multiple_CSC_Palm_Sum_of_Parts_4_20_01" xfId="550" xr:uid="{00000000-0005-0000-0000-000021020000}"/>
    <cellStyle name="_Multiple_CSC_Palm_Sum_of_Parts_5_23_01a" xfId="551" xr:uid="{00000000-0005-0000-0000-000022020000}"/>
    <cellStyle name="_Multiple_DCF Analysis" xfId="552" xr:uid="{00000000-0005-0000-0000-000023020000}"/>
    <cellStyle name="_Multiple_Description" xfId="553" xr:uid="{00000000-0005-0000-0000-000024020000}"/>
    <cellStyle name="_Multiple_Description " xfId="554" xr:uid="{00000000-0005-0000-0000-000025020000}"/>
    <cellStyle name="_Multiple_Description _37 Roark Model_With GS Financing" xfId="555" xr:uid="{00000000-0005-0000-0000-000026020000}"/>
    <cellStyle name="_Multiple_discussion" xfId="556" xr:uid="{00000000-0005-0000-0000-000027020000}"/>
    <cellStyle name="_Multiple_Eagle Ridge Cash Flow 01-10-02_GS" xfId="557" xr:uid="{00000000-0005-0000-0000-000028020000}"/>
    <cellStyle name="_Multiple_Expenses by Division" xfId="558" xr:uid="{00000000-0005-0000-0000-000029020000}"/>
    <cellStyle name="_Multiple_Final Canadian Bank Comp (sent to IBD)FORM" xfId="559" xr:uid="{00000000-0005-0000-0000-00002A020000}"/>
    <cellStyle name="_Multiple_Financial Buildup 6-18-03 v7" xfId="560" xr:uid="{00000000-0005-0000-0000-00002B020000}"/>
    <cellStyle name="_Multiple_Financial Comp to Mgmt Projections 02" xfId="561" xr:uid="{00000000-0005-0000-0000-00002C020000}"/>
    <cellStyle name="_Multiple_Financials" xfId="562" xr:uid="{00000000-0005-0000-0000-00002D020000}"/>
    <cellStyle name="_Multiple_Financials from OM" xfId="563" xr:uid="{00000000-0005-0000-0000-00002E020000}"/>
    <cellStyle name="_Multiple_Financials From OM and Audited Financials" xfId="564" xr:uid="{00000000-0005-0000-0000-00002F020000}"/>
    <cellStyle name="_Multiple_Financials_3" xfId="565" xr:uid="{00000000-0005-0000-0000-000030020000}"/>
    <cellStyle name="_Multiple_Football Field" xfId="566" xr:uid="{00000000-0005-0000-0000-000031020000}"/>
    <cellStyle name="_Multiple_IBES_EPS_Estimates" xfId="567" xr:uid="{00000000-0005-0000-0000-000032020000}"/>
    <cellStyle name="_Multiple_Initial Build" xfId="568" xr:uid="{00000000-0005-0000-0000-000033020000}"/>
    <cellStyle name="_Multiple_LBO (Post IM)" xfId="569" xr:uid="{00000000-0005-0000-0000-000034020000}"/>
    <cellStyle name="_Multiple_march_21_meeting" xfId="570" xr:uid="{00000000-0005-0000-0000-000035020000}"/>
    <cellStyle name="_Multiple_Master_Telecom_Equipment_CSCb" xfId="571" xr:uid="{00000000-0005-0000-0000-000036020000}"/>
    <cellStyle name="_Multiple_May, 2006 Estimate 6-21-06_na SD NEW 08.14.06" xfId="572" xr:uid="{00000000-0005-0000-0000-000037020000}"/>
    <cellStyle name="_Multiple_Merger Model - Exec" xfId="573" xr:uid="{00000000-0005-0000-0000-000038020000}"/>
    <cellStyle name="_Multiple_Merger model_new" xfId="574" xr:uid="{00000000-0005-0000-0000-000039020000}"/>
    <cellStyle name="_Multiple_Merger model_new_ability to pay" xfId="575" xr:uid="{00000000-0005-0000-0000-00003A020000}"/>
    <cellStyle name="_Multiple_Merger Plan 2-10-04 GSIBDv3" xfId="576" xr:uid="{00000000-0005-0000-0000-00003B020000}"/>
    <cellStyle name="_Multiple_merger plans" xfId="577" xr:uid="{00000000-0005-0000-0000-00003C020000}"/>
    <cellStyle name="_Multiple_model_bk" xfId="578" xr:uid="{00000000-0005-0000-0000-00003D020000}"/>
    <cellStyle name="_Multiple_monet_final_w_output" xfId="579" xr:uid="{00000000-0005-0000-0000-00003E020000}"/>
    <cellStyle name="_Multiple_monet2.4" xfId="580" xr:uid="{00000000-0005-0000-0000-00003F020000}"/>
    <cellStyle name="_Multiple_monet2.4_temp" xfId="581" xr:uid="{00000000-0005-0000-0000-000040020000}"/>
    <cellStyle name="_Multiple_monet2.8" xfId="582" xr:uid="{00000000-0005-0000-0000-000041020000}"/>
    <cellStyle name="_Multiple_MotLion Projections may" xfId="583" xr:uid="{00000000-0005-0000-0000-000042020000}"/>
    <cellStyle name="_Multiple_Neptune Ammortization Analysis 8-6-03" xfId="584" xr:uid="{00000000-0005-0000-0000-000043020000}"/>
    <cellStyle name="_Multiple_Old Life CSC" xfId="585" xr:uid="{00000000-0005-0000-0000-000044020000}"/>
    <cellStyle name="_Multiple_Other Category Breaidown 7-26-03 v1" xfId="586" xr:uid="{00000000-0005-0000-0000-000045020000}"/>
    <cellStyle name="_Multiple_Output Pages" xfId="587" xr:uid="{00000000-0005-0000-0000-000046020000}"/>
    <cellStyle name="_Multiple_Output Pagesv2" xfId="588" xr:uid="{00000000-0005-0000-0000-000047020000}"/>
    <cellStyle name="_Multiple_pace_merger plans" xfId="589" xr:uid="{00000000-0005-0000-0000-000048020000}"/>
    <cellStyle name="_Multiple_Palm Model 10_05" xfId="590" xr:uid="{00000000-0005-0000-0000-000049020000}"/>
    <cellStyle name="_Multiple_pdf file" xfId="591" xr:uid="{00000000-0005-0000-0000-00004A020000}"/>
    <cellStyle name="_Multiple_PIA LBO Short Form" xfId="592" xr:uid="{00000000-0005-0000-0000-00004B020000}"/>
    <cellStyle name="_Multiple_PNC_PF_2Q_update" xfId="593" xr:uid="{00000000-0005-0000-0000-00004C020000}"/>
    <cellStyle name="_Multiple_Potential Strategic Partners" xfId="594" xr:uid="{00000000-0005-0000-0000-00004D020000}"/>
    <cellStyle name="_Multiple_Prepaid_Lease_Model_for_AAT_04(1)" xfId="595" xr:uid="{00000000-0005-0000-0000-00004E020000}"/>
    <cellStyle name="_Multiple_Projections--Management (Data Room)v6" xfId="596" xr:uid="{00000000-0005-0000-0000-00004F020000}"/>
    <cellStyle name="_Multiple_promote model" xfId="597" xr:uid="{00000000-0005-0000-0000-000050020000}"/>
    <cellStyle name="_Multiple_QVC LBO Model 2-12-03 v3" xfId="598" xr:uid="{00000000-0005-0000-0000-000051020000}"/>
    <cellStyle name="_Multiple_Semperit AVP 14-Nov-2002" xfId="599" xr:uid="{00000000-0005-0000-0000-000052020000}"/>
    <cellStyle name="_Multiple_Short_Form_LBO" xfId="600" xr:uid="{00000000-0005-0000-0000-000053020000}"/>
    <cellStyle name="_Multiple_Sources and Uses FINAL dpakedit v2" xfId="601" xr:uid="{00000000-0005-0000-0000-000054020000}"/>
    <cellStyle name="_Multiple_Spectrasite model 02" xfId="602" xr:uid="{00000000-0005-0000-0000-000055020000}"/>
    <cellStyle name="_Multiple_Summary P&amp;L" xfId="603" xr:uid="{00000000-0005-0000-0000-000056020000}"/>
    <cellStyle name="_Multiple_Summary Valuation Analysis" xfId="604" xr:uid="{00000000-0005-0000-0000-000057020000}"/>
    <cellStyle name="_Multiple_Syndication Short Form CF Model" xfId="605" xr:uid="{00000000-0005-0000-0000-000058020000}"/>
    <cellStyle name="_Multiple_Synergies" xfId="606" xr:uid="{00000000-0005-0000-0000-000059020000}"/>
    <cellStyle name="_Multiple_Troon DCF Model 8-13-02 v1" xfId="607" xr:uid="{00000000-0005-0000-0000-00005A020000}"/>
    <cellStyle name="_Multiple_Troon Financials 8-1-02" xfId="608" xr:uid="{00000000-0005-0000-0000-00005B020000}"/>
    <cellStyle name="_Multiple_Troon LLC FS dpakedit 8-7-02" xfId="609" xr:uid="{00000000-0005-0000-0000-00005C020000}"/>
    <cellStyle name="_Multiple_Troon LLC FS dpakedit 8-7-02 v3" xfId="610" xr:uid="{00000000-0005-0000-0000-00005D020000}"/>
    <cellStyle name="_Multiple_Troon LLC FS dpakedit 8-7-02 v4" xfId="611" xr:uid="{00000000-0005-0000-0000-00005E020000}"/>
    <cellStyle name="_Multiple_Troon_EBITDA" xfId="612" xr:uid="{00000000-0005-0000-0000-00005F020000}"/>
    <cellStyle name="_Multiple_Valuation Overview - June 2001" xfId="613" xr:uid="{00000000-0005-0000-0000-000060020000}"/>
    <cellStyle name="_Multiple_Valuation_Troon dpak 8-5-02 v3" xfId="614" xr:uid="{00000000-0005-0000-0000-000061020000}"/>
    <cellStyle name="_Multiple_Wienerberger AVP 2003-08-15" xfId="615" xr:uid="{00000000-0005-0000-0000-000062020000}"/>
    <cellStyle name="_Multiple_Wienerberger Estimates" xfId="616" xr:uid="{00000000-0005-0000-0000-000063020000}"/>
    <cellStyle name="_MultipleSpace" xfId="617" xr:uid="{00000000-0005-0000-0000-000064020000}"/>
    <cellStyle name="_MultipleSpace_01 Detailed Financial Model" xfId="618" xr:uid="{00000000-0005-0000-0000-000065020000}"/>
    <cellStyle name="_MultipleSpace_01 Fig Tech CSC 1Q03" xfId="619" xr:uid="{00000000-0005-0000-0000-000066020000}"/>
    <cellStyle name="_MultipleSpace_02 Potential Partner Ability to Pay Analysis2" xfId="620" xr:uid="{00000000-0005-0000-0000-000067020000}"/>
    <cellStyle name="_MultipleSpace_04 Subsidiary Overview" xfId="621" xr:uid="{00000000-0005-0000-0000-000068020000}"/>
    <cellStyle name="_MultipleSpace_08 Altar Model" xfId="622" xr:uid="{00000000-0005-0000-0000-000069020000}"/>
    <cellStyle name="_MultipleSpace_12 Merger Plans" xfId="623" xr:uid="{00000000-0005-0000-0000-00006A020000}"/>
    <cellStyle name="_MultipleSpace_16 Coffeyville Model - Outage Sensitivity" xfId="624" xr:uid="{00000000-0005-0000-0000-00006B020000}"/>
    <cellStyle name="_MultipleSpace_accretion dilution analysis" xfId="625" xr:uid="{00000000-0005-0000-0000-00006C020000}"/>
    <cellStyle name="_MultipleSpace_Acquisition Ops 3" xfId="626" xr:uid="{00000000-0005-0000-0000-00006D020000}"/>
    <cellStyle name="_MultipleSpace_ADLAC Capital Structure Model-v2" xfId="627" xr:uid="{00000000-0005-0000-0000-00006E020000}"/>
    <cellStyle name="_MultipleSpace_AVP" xfId="628" xr:uid="{00000000-0005-0000-0000-00006F020000}"/>
    <cellStyle name="_MultipleSpace_AVP - prev. 06 financials" xfId="629" xr:uid="{00000000-0005-0000-0000-000070020000}"/>
    <cellStyle name="_MultipleSpace_avp_Merger Plan 2-10-04 GSIBDv3" xfId="630" xr:uid="{00000000-0005-0000-0000-000071020000}"/>
    <cellStyle name="_MultipleSpace_avp_Palm Model 10_05" xfId="631" xr:uid="{00000000-0005-0000-0000-000072020000}"/>
    <cellStyle name="_MultipleSpace_bank_csc_Q1_2001" xfId="632" xr:uid="{00000000-0005-0000-0000-000073020000}"/>
    <cellStyle name="_MultipleSpace_bank_csc_Q2_2001_c1" xfId="633" xr:uid="{00000000-0005-0000-0000-000074020000}"/>
    <cellStyle name="_MultipleSpace_Book1" xfId="634" xr:uid="{00000000-0005-0000-0000-000075020000}"/>
    <cellStyle name="_MultipleSpace_Book1_08 Altar Model" xfId="635" xr:uid="{00000000-0005-0000-0000-000076020000}"/>
    <cellStyle name="_MultipleSpace_Book1_Merger Plan 2-10-04 GSIBDv3" xfId="636" xr:uid="{00000000-0005-0000-0000-000077020000}"/>
    <cellStyle name="_MultipleSpace_Book2" xfId="637" xr:uid="{00000000-0005-0000-0000-000078020000}"/>
    <cellStyle name="_MultipleSpace_buyer_analysis" xfId="638" xr:uid="{00000000-0005-0000-0000-000079020000}"/>
    <cellStyle name="_MultipleSpace_Catherine Historical Financials ('94 - '06)" xfId="639" xr:uid="{00000000-0005-0000-0000-00007A020000}"/>
    <cellStyle name="_MultipleSpace_CC Tracking Model 10-feb (nov results)" xfId="640" xr:uid="{00000000-0005-0000-0000-00007B020000}"/>
    <cellStyle name="_MultipleSpace_CC Tracking Model 13-feb (dec results)" xfId="641" xr:uid="{00000000-0005-0000-0000-00007C020000}"/>
    <cellStyle name="_MultipleSpace_Chart LBO model 07-24-03" xfId="642" xr:uid="{00000000-0005-0000-0000-00007D020000}"/>
    <cellStyle name="_MultipleSpace_com_ic_universe_6" xfId="643" xr:uid="{00000000-0005-0000-0000-00007E020000}"/>
    <cellStyle name="_MultipleSpace_Comparative Balance Sheets" xfId="644" xr:uid="{00000000-0005-0000-0000-00007F020000}"/>
    <cellStyle name="_MultipleSpace_csc" xfId="645" xr:uid="{00000000-0005-0000-0000-000080020000}"/>
    <cellStyle name="_MultipleSpace_CSC Update_Status of Companies_11_19" xfId="646" xr:uid="{00000000-0005-0000-0000-000081020000}"/>
    <cellStyle name="_MultipleSpace_CSC with WACC" xfId="647" xr:uid="{00000000-0005-0000-0000-000082020000}"/>
    <cellStyle name="_MultipleSpace_CSC_Palm_Sum_of_Parts_4_20_01" xfId="648" xr:uid="{00000000-0005-0000-0000-000083020000}"/>
    <cellStyle name="_MultipleSpace_CSC_Palm_Sum_of_Parts_5_23_01a" xfId="649" xr:uid="{00000000-0005-0000-0000-000084020000}"/>
    <cellStyle name="_MultipleSpace_DCF Analysis" xfId="650" xr:uid="{00000000-0005-0000-0000-000085020000}"/>
    <cellStyle name="_MultipleSpace_Description" xfId="651" xr:uid="{00000000-0005-0000-0000-000086020000}"/>
    <cellStyle name="_MultipleSpace_Description " xfId="652" xr:uid="{00000000-0005-0000-0000-000087020000}"/>
    <cellStyle name="_MultipleSpace_Description _37 Roark Model_With GS Financing" xfId="653" xr:uid="{00000000-0005-0000-0000-000088020000}"/>
    <cellStyle name="_MultipleSpace_Eagle Ridge Cash Flow 01-10-02_GS" xfId="654" xr:uid="{00000000-0005-0000-0000-000089020000}"/>
    <cellStyle name="_MultipleSpace_Final Canadian Bank Comp (sent to IBD)FORM" xfId="655" xr:uid="{00000000-0005-0000-0000-00008A020000}"/>
    <cellStyle name="_MultipleSpace_Financial Comp to Mgmt Projections 02" xfId="656" xr:uid="{00000000-0005-0000-0000-00008B020000}"/>
    <cellStyle name="_MultipleSpace_Financials" xfId="657" xr:uid="{00000000-0005-0000-0000-00008C020000}"/>
    <cellStyle name="_MultipleSpace_Financials from OM" xfId="658" xr:uid="{00000000-0005-0000-0000-00008D020000}"/>
    <cellStyle name="_MultipleSpace_Financials From OM and Audited Financials" xfId="659" xr:uid="{00000000-0005-0000-0000-00008E020000}"/>
    <cellStyle name="_MultipleSpace_Football Field" xfId="660" xr:uid="{00000000-0005-0000-0000-00008F020000}"/>
    <cellStyle name="_MultipleSpace_IBES_EPS_Estimates" xfId="661" xr:uid="{00000000-0005-0000-0000-000090020000}"/>
    <cellStyle name="_MultipleSpace_Initial Build" xfId="662" xr:uid="{00000000-0005-0000-0000-000091020000}"/>
    <cellStyle name="_MultipleSpace_LBO (Post IM)" xfId="663" xr:uid="{00000000-0005-0000-0000-000092020000}"/>
    <cellStyle name="_MultipleSpace_Master_Telecom_Equipment_CSCb" xfId="664" xr:uid="{00000000-0005-0000-0000-000093020000}"/>
    <cellStyle name="_MultipleSpace_May, 2006 Estimate 6-21-06_na SD NEW 08.14.06" xfId="665" xr:uid="{00000000-0005-0000-0000-000094020000}"/>
    <cellStyle name="_MultipleSpace_Merger Model - Exec" xfId="666" xr:uid="{00000000-0005-0000-0000-000095020000}"/>
    <cellStyle name="_MultipleSpace_merger plans" xfId="667" xr:uid="{00000000-0005-0000-0000-000096020000}"/>
    <cellStyle name="_MultipleSpace_model_bk" xfId="668" xr:uid="{00000000-0005-0000-0000-000097020000}"/>
    <cellStyle name="_MultipleSpace_monet_final_w_output" xfId="669" xr:uid="{00000000-0005-0000-0000-000098020000}"/>
    <cellStyle name="_MultipleSpace_monet2.4" xfId="670" xr:uid="{00000000-0005-0000-0000-000099020000}"/>
    <cellStyle name="_MultipleSpace_monet2.4_temp" xfId="671" xr:uid="{00000000-0005-0000-0000-00009A020000}"/>
    <cellStyle name="_MultipleSpace_monet2.8" xfId="672" xr:uid="{00000000-0005-0000-0000-00009B020000}"/>
    <cellStyle name="_MultipleSpace_MotLion Projections may" xfId="673" xr:uid="{00000000-0005-0000-0000-00009C020000}"/>
    <cellStyle name="_MultipleSpace_Old Life CSC" xfId="674" xr:uid="{00000000-0005-0000-0000-00009D020000}"/>
    <cellStyle name="_MultipleSpace_pace_merger plans" xfId="675" xr:uid="{00000000-0005-0000-0000-00009E020000}"/>
    <cellStyle name="_MultipleSpace_Palm Model 10_05" xfId="676" xr:uid="{00000000-0005-0000-0000-00009F020000}"/>
    <cellStyle name="_MultipleSpace_pdf file" xfId="677" xr:uid="{00000000-0005-0000-0000-0000A0020000}"/>
    <cellStyle name="_MultipleSpace_PNC_PF_2Q_update" xfId="678" xr:uid="{00000000-0005-0000-0000-0000A1020000}"/>
    <cellStyle name="_MultipleSpace_Potential Strategic Partners" xfId="679" xr:uid="{00000000-0005-0000-0000-0000A2020000}"/>
    <cellStyle name="_MultipleSpace_Prepaid_Lease_Model_for_AAT_04(1)" xfId="680" xr:uid="{00000000-0005-0000-0000-0000A3020000}"/>
    <cellStyle name="_MultipleSpace_promote model" xfId="681" xr:uid="{00000000-0005-0000-0000-0000A4020000}"/>
    <cellStyle name="_MultipleSpace_QVC LBO Model 2-12-03 v3" xfId="682" xr:uid="{00000000-0005-0000-0000-0000A5020000}"/>
    <cellStyle name="_MultipleSpace_Semperit AVP 14-Nov-2002" xfId="683" xr:uid="{00000000-0005-0000-0000-0000A6020000}"/>
    <cellStyle name="_MultipleSpace_Short_Form_LBO" xfId="684" xr:uid="{00000000-0005-0000-0000-0000A7020000}"/>
    <cellStyle name="_MultipleSpace_Spectrasite model 02" xfId="685" xr:uid="{00000000-0005-0000-0000-0000A8020000}"/>
    <cellStyle name="_MultipleSpace_Summary Valuation Analysis" xfId="686" xr:uid="{00000000-0005-0000-0000-0000A9020000}"/>
    <cellStyle name="_MultipleSpace_Syndication Short Form CF Model" xfId="687" xr:uid="{00000000-0005-0000-0000-0000AA020000}"/>
    <cellStyle name="_MultipleSpace_Synergies" xfId="688" xr:uid="{00000000-0005-0000-0000-0000AB020000}"/>
    <cellStyle name="_MultipleSpace_Troon DCF Model 8-13-02 v1" xfId="689" xr:uid="{00000000-0005-0000-0000-0000AC020000}"/>
    <cellStyle name="_MultipleSpace_Troon Financials 8-1-02" xfId="690" xr:uid="{00000000-0005-0000-0000-0000AD020000}"/>
    <cellStyle name="_MultipleSpace_Troon LLC FS dpakedit 8-7-02" xfId="691" xr:uid="{00000000-0005-0000-0000-0000AE020000}"/>
    <cellStyle name="_MultipleSpace_Troon LLC FS dpakedit 8-7-02 v3" xfId="692" xr:uid="{00000000-0005-0000-0000-0000AF020000}"/>
    <cellStyle name="_MultipleSpace_Troon LLC FS dpakedit 8-7-02 v4" xfId="693" xr:uid="{00000000-0005-0000-0000-0000B0020000}"/>
    <cellStyle name="_MultipleSpace_Troon_EBITDA" xfId="694" xr:uid="{00000000-0005-0000-0000-0000B1020000}"/>
    <cellStyle name="_MultipleSpace_Valuation Overview - June 2001" xfId="695" xr:uid="{00000000-0005-0000-0000-0000B2020000}"/>
    <cellStyle name="_MultipleSpace_Valuation_Troon dpak 8-5-02 v3" xfId="696" xr:uid="{00000000-0005-0000-0000-0000B3020000}"/>
    <cellStyle name="_MultipleSpace_Wienerberger AVP 2003-08-15" xfId="697" xr:uid="{00000000-0005-0000-0000-0000B4020000}"/>
    <cellStyle name="_MultipleSpace_Wienerberger Estimates" xfId="698" xr:uid="{00000000-0005-0000-0000-0000B5020000}"/>
    <cellStyle name="_Noble comparison structures v26" xfId="699" xr:uid="{00000000-0005-0000-0000-0000B6020000}"/>
    <cellStyle name="_Percent" xfId="700" xr:uid="{00000000-0005-0000-0000-0000B7020000}"/>
    <cellStyle name="_Percent_Acquisition Ops 3" xfId="701" xr:uid="{00000000-0005-0000-0000-0000B8020000}"/>
    <cellStyle name="_Percent_AVP" xfId="702" xr:uid="{00000000-0005-0000-0000-0000B9020000}"/>
    <cellStyle name="_Percent_Book1" xfId="703" xr:uid="{00000000-0005-0000-0000-0000BA020000}"/>
    <cellStyle name="_Percent_Comparative Balance Sheets" xfId="704" xr:uid="{00000000-0005-0000-0000-0000BB020000}"/>
    <cellStyle name="_Percent_CSC with WACC" xfId="705" xr:uid="{00000000-0005-0000-0000-0000BC020000}"/>
    <cellStyle name="_Percent_Master_Telecom_Equipment_CSCb" xfId="706" xr:uid="{00000000-0005-0000-0000-0000BD020000}"/>
    <cellStyle name="_Percent_Merger Model - Exec" xfId="707" xr:uid="{00000000-0005-0000-0000-0000BE020000}"/>
    <cellStyle name="_Percent_merger plans" xfId="708" xr:uid="{00000000-0005-0000-0000-0000BF020000}"/>
    <cellStyle name="_Percent_monet2.4" xfId="709" xr:uid="{00000000-0005-0000-0000-0000C0020000}"/>
    <cellStyle name="_Percent_monet2.4_temp" xfId="710" xr:uid="{00000000-0005-0000-0000-0000C1020000}"/>
    <cellStyle name="_Percent_monet2.8" xfId="711" xr:uid="{00000000-0005-0000-0000-0000C2020000}"/>
    <cellStyle name="_Percent_MotLion Projections may" xfId="712" xr:uid="{00000000-0005-0000-0000-0000C3020000}"/>
    <cellStyle name="_Percent_pace_merger plans" xfId="713" xr:uid="{00000000-0005-0000-0000-0000C4020000}"/>
    <cellStyle name="_Percent_Palm Model 10_05" xfId="714" xr:uid="{00000000-0005-0000-0000-0000C5020000}"/>
    <cellStyle name="_Percent_pdf file" xfId="715" xr:uid="{00000000-0005-0000-0000-0000C6020000}"/>
    <cellStyle name="_Percent_Sources and Uses FINAL dpakedit v2" xfId="716" xr:uid="{00000000-0005-0000-0000-0000C7020000}"/>
    <cellStyle name="_Percent_Valuation Overview - June 2001" xfId="717" xr:uid="{00000000-0005-0000-0000-0000C8020000}"/>
    <cellStyle name="_Percent_Valuation_Troon dpak 8-5-02 v3" xfId="718" xr:uid="{00000000-0005-0000-0000-0000C9020000}"/>
    <cellStyle name="_PercentReal" xfId="719" xr:uid="{00000000-0005-0000-0000-0000CA020000}"/>
    <cellStyle name="_PercentReal_bs_avp" xfId="720" xr:uid="{00000000-0005-0000-0000-0000CB020000}"/>
    <cellStyle name="_percentReal_monet_final_w_output" xfId="721" xr:uid="{00000000-0005-0000-0000-0000CC020000}"/>
    <cellStyle name="_PercentSpace" xfId="722" xr:uid="{00000000-0005-0000-0000-0000CD020000}"/>
    <cellStyle name="_PercentSpace_Acquisition Ops 3" xfId="723" xr:uid="{00000000-0005-0000-0000-0000CE020000}"/>
    <cellStyle name="_PercentSpace_AVP" xfId="724" xr:uid="{00000000-0005-0000-0000-0000CF020000}"/>
    <cellStyle name="_PercentSpace_Book1" xfId="725" xr:uid="{00000000-0005-0000-0000-0000D0020000}"/>
    <cellStyle name="_PercentSpace_Book1_Merger Plan 2-10-04 GSIBDv3" xfId="726" xr:uid="{00000000-0005-0000-0000-0000D1020000}"/>
    <cellStyle name="_PercentSpace_Comparative Balance Sheets" xfId="727" xr:uid="{00000000-0005-0000-0000-0000D2020000}"/>
    <cellStyle name="_PercentSpace_CSC with WACC" xfId="728" xr:uid="{00000000-0005-0000-0000-0000D3020000}"/>
    <cellStyle name="_PercentSpace_Master_Telecom_Equipment_CSCb" xfId="729" xr:uid="{00000000-0005-0000-0000-0000D4020000}"/>
    <cellStyle name="_PercentSpace_Merger Model - Exec" xfId="730" xr:uid="{00000000-0005-0000-0000-0000D5020000}"/>
    <cellStyle name="_PercentSpace_merger plans" xfId="731" xr:uid="{00000000-0005-0000-0000-0000D6020000}"/>
    <cellStyle name="_PercentSpace_monet2.4" xfId="732" xr:uid="{00000000-0005-0000-0000-0000D7020000}"/>
    <cellStyle name="_PercentSpace_monet2.4_temp" xfId="733" xr:uid="{00000000-0005-0000-0000-0000D8020000}"/>
    <cellStyle name="_PercentSpace_monet2.8" xfId="734" xr:uid="{00000000-0005-0000-0000-0000D9020000}"/>
    <cellStyle name="_PercentSpace_MotLion Projections may" xfId="735" xr:uid="{00000000-0005-0000-0000-0000DA020000}"/>
    <cellStyle name="_PercentSpace_pace_merger plans" xfId="736" xr:uid="{00000000-0005-0000-0000-0000DB020000}"/>
    <cellStyle name="_PercentSpace_Palm Model 10_05" xfId="737" xr:uid="{00000000-0005-0000-0000-0000DC020000}"/>
    <cellStyle name="_PercentSpace_pdf file" xfId="738" xr:uid="{00000000-0005-0000-0000-0000DD020000}"/>
    <cellStyle name="_PercentSpace_Projections--Management (Data Room)v6" xfId="739" xr:uid="{00000000-0005-0000-0000-0000DE020000}"/>
    <cellStyle name="_PercentSpace_Sources and Uses FINAL dpakedit v2" xfId="740" xr:uid="{00000000-0005-0000-0000-0000DF020000}"/>
    <cellStyle name="_PercentSpace_Valuation Overview - June 2001" xfId="741" xr:uid="{00000000-0005-0000-0000-0000E0020000}"/>
    <cellStyle name="_PercentSpace_Valuation_Troon dpak 8-5-02 v3" xfId="742" xr:uid="{00000000-0005-0000-0000-0000E1020000}"/>
    <cellStyle name="_Philadelphia (6-27-05)" xfId="743" xr:uid="{00000000-0005-0000-0000-0000E2020000}"/>
    <cellStyle name="_Pipeline Data_022003" xfId="744" xr:uid="{00000000-0005-0000-0000-0000E3020000}"/>
    <cellStyle name="_Prototype Canadian Wind Model_(5-17-07_11a)" xfId="745" xr:uid="{00000000-0005-0000-0000-0000E4020000}"/>
    <cellStyle name="_Sean working template - new model" xfId="746" xr:uid="{00000000-0005-0000-0000-0000E5020000}"/>
    <cellStyle name="_Sources and Uses FINAL dpakedit v2" xfId="747" xr:uid="{00000000-0005-0000-0000-0000E6020000}"/>
    <cellStyle name="_SubHeading" xfId="748" xr:uid="{00000000-0005-0000-0000-0000E7020000}"/>
    <cellStyle name="_SubHeading_01 FR Assumptions" xfId="749" xr:uid="{00000000-0005-0000-0000-0000E8020000}"/>
    <cellStyle name="_SubHeading_01 model" xfId="750" xr:uid="{00000000-0005-0000-0000-0000E9020000}"/>
    <cellStyle name="_SubHeading_01 model_100 Roark Model_With GS Financing_Quarterly" xfId="751" xr:uid="{00000000-0005-0000-0000-0000EA020000}"/>
    <cellStyle name="_SubHeading_01 model_67 Roark Model_With GS Financing" xfId="752" xr:uid="{00000000-0005-0000-0000-0000EB020000}"/>
    <cellStyle name="_SubHeading_01 model_82 Roark Model_With GS Financing_Quarterly" xfId="753" xr:uid="{00000000-0005-0000-0000-0000EC020000}"/>
    <cellStyle name="_SubHeading_02 CAPEX May 4 2 0 REVISED" xfId="754" xr:uid="{00000000-0005-0000-0000-0000ED020000}"/>
    <cellStyle name="_SubHeading_02 Financials Sept 27th" xfId="755" xr:uid="{00000000-0005-0000-0000-0000EE020000}"/>
    <cellStyle name="_SubHeading_02 Potential Partner Ability to Pay Analysis2" xfId="756" xr:uid="{00000000-0005-0000-0000-0000EF020000}"/>
    <cellStyle name="_SubHeading_02 Potential Partner Ability to Pay Analysis2_100 Roark Model_With GS Financing_Quarterly" xfId="757" xr:uid="{00000000-0005-0000-0000-0000F0020000}"/>
    <cellStyle name="_SubHeading_02 Potential Partner Ability to Pay Analysis2_67 Roark Model_With GS Financing" xfId="758" xr:uid="{00000000-0005-0000-0000-0000F1020000}"/>
    <cellStyle name="_SubHeading_02 Potential Partner Ability to Pay Analysis2_82 Roark Model_With GS Financing_Quarterly" xfId="759" xr:uid="{00000000-0005-0000-0000-0000F2020000}"/>
    <cellStyle name="_SubHeading_03 ECO OUTPUT BY QTR (BASE CASE)" xfId="760" xr:uid="{00000000-0005-0000-0000-0000F3020000}"/>
    <cellStyle name="_SubHeading_04 Altar P&amp;L Buildup" xfId="761" xr:uid="{00000000-0005-0000-0000-0000F4020000}"/>
    <cellStyle name="_SubHeading_09 Cooper LBO" xfId="762" xr:uid="{00000000-0005-0000-0000-0000F5020000}"/>
    <cellStyle name="_SubHeading_09 Cooper LBO_100 Roark Model_With GS Financing_Quarterly" xfId="763" xr:uid="{00000000-0005-0000-0000-0000F6020000}"/>
    <cellStyle name="_SubHeading_09 Cooper LBO_67 Roark Model_With GS Financing" xfId="764" xr:uid="{00000000-0005-0000-0000-0000F7020000}"/>
    <cellStyle name="_SubHeading_09 Cooper LBO_82 Roark Model_With GS Financing_Quarterly" xfId="765" xr:uid="{00000000-0005-0000-0000-0000F8020000}"/>
    <cellStyle name="_SubHeading_12 Merger Plans" xfId="766" xr:uid="{00000000-0005-0000-0000-0000F9020000}"/>
    <cellStyle name="_SubHeading_12 Merger Plans_100 Roark Model_With GS Financing_Quarterly" xfId="767" xr:uid="{00000000-0005-0000-0000-0000FA020000}"/>
    <cellStyle name="_SubHeading_12 Merger Plans_67 Roark Model_With GS Financing" xfId="768" xr:uid="{00000000-0005-0000-0000-0000FB020000}"/>
    <cellStyle name="_SubHeading_12 Merger Plans_82 Roark Model_With GS Financing_Quarterly" xfId="769" xr:uid="{00000000-0005-0000-0000-0000FC020000}"/>
    <cellStyle name="_SubHeading_23 Longview Model" xfId="770" xr:uid="{00000000-0005-0000-0000-0000FD020000}"/>
    <cellStyle name="_SubHeading_23 Longview Model_100 Roark Model_With GS Financing_Quarterly" xfId="771" xr:uid="{00000000-0005-0000-0000-0000FE020000}"/>
    <cellStyle name="_SubHeading_23 Longview Model_67 Roark Model_With GS Financing" xfId="772" xr:uid="{00000000-0005-0000-0000-0000FF020000}"/>
    <cellStyle name="_SubHeading_23 Longview Model_82 Roark Model_With GS Financing_Quarterly" xfId="773" xr:uid="{00000000-0005-0000-0000-000000030000}"/>
    <cellStyle name="_SubHeading_37 Roark Model_With GS Financing" xfId="774" xr:uid="{00000000-0005-0000-0000-000001030000}"/>
    <cellStyle name="_SubHeading_accretion dilution analysis" xfId="775" xr:uid="{00000000-0005-0000-0000-000002030000}"/>
    <cellStyle name="_SubHeading_accretion dilution analysis_100 Roark Model_With GS Financing_Quarterly" xfId="776" xr:uid="{00000000-0005-0000-0000-000003030000}"/>
    <cellStyle name="_SubHeading_accretion dilution analysis_67 Roark Model_With GS Financing" xfId="777" xr:uid="{00000000-0005-0000-0000-000004030000}"/>
    <cellStyle name="_SubHeading_accretion dilution analysis_82 Roark Model_With GS Financing_Quarterly" xfId="778" xr:uid="{00000000-0005-0000-0000-000005030000}"/>
    <cellStyle name="_SubHeading_bank_csc_and merger plan4" xfId="779" xr:uid="{00000000-0005-0000-0000-000006030000}"/>
    <cellStyle name="_SubHeading_bank_csc_and merger plan4_100 Roark Model_With GS Financing_Quarterly" xfId="780" xr:uid="{00000000-0005-0000-0000-000007030000}"/>
    <cellStyle name="_SubHeading_bank_csc_and merger plan4_67 Roark Model_With GS Financing" xfId="781" xr:uid="{00000000-0005-0000-0000-000008030000}"/>
    <cellStyle name="_SubHeading_bank_csc_and merger plan4_82 Roark Model_With GS Financing_Quarterly" xfId="782" xr:uid="{00000000-0005-0000-0000-000009030000}"/>
    <cellStyle name="_SubHeading_bank_csc_Q1_2001" xfId="783" xr:uid="{00000000-0005-0000-0000-00000A030000}"/>
    <cellStyle name="_SubHeading_bank_csc_Q1_2001_100 Roark Model_With GS Financing_Quarterly" xfId="784" xr:uid="{00000000-0005-0000-0000-00000B030000}"/>
    <cellStyle name="_SubHeading_bank_csc_Q1_2001_67 Roark Model_With GS Financing" xfId="785" xr:uid="{00000000-0005-0000-0000-00000C030000}"/>
    <cellStyle name="_SubHeading_bank_csc_Q1_2001_82 Roark Model_With GS Financing_Quarterly" xfId="786" xr:uid="{00000000-0005-0000-0000-00000D030000}"/>
    <cellStyle name="_SubHeading_bank_csc_Q2_2001" xfId="787" xr:uid="{00000000-0005-0000-0000-00000E030000}"/>
    <cellStyle name="_SubHeading_bank_csc_Q2_2001_100 Roark Model_With GS Financing_Quarterly" xfId="788" xr:uid="{00000000-0005-0000-0000-00000F030000}"/>
    <cellStyle name="_SubHeading_bank_csc_Q2_2001_67 Roark Model_With GS Financing" xfId="789" xr:uid="{00000000-0005-0000-0000-000010030000}"/>
    <cellStyle name="_SubHeading_bank_csc_Q2_2001_82 Roark Model_With GS Financing_Quarterly" xfId="790" xr:uid="{00000000-0005-0000-0000-000011030000}"/>
    <cellStyle name="_SubHeading_bank_csc_Q2_2001_c1" xfId="791" xr:uid="{00000000-0005-0000-0000-000012030000}"/>
    <cellStyle name="_SubHeading_bank_csc_Q2_2001_c1_100 Roark Model_With GS Financing_Quarterly" xfId="792" xr:uid="{00000000-0005-0000-0000-000013030000}"/>
    <cellStyle name="_SubHeading_bank_csc_Q2_2001_c1_67 Roark Model_With GS Financing" xfId="793" xr:uid="{00000000-0005-0000-0000-000014030000}"/>
    <cellStyle name="_SubHeading_bank_csc_Q2_2001_c1_82 Roark Model_With GS Financing_Quarterly" xfId="794" xr:uid="{00000000-0005-0000-0000-000015030000}"/>
    <cellStyle name="_SubHeading_Book1" xfId="795" xr:uid="{00000000-0005-0000-0000-000016030000}"/>
    <cellStyle name="_SubHeading_Book1_08 Altar Model" xfId="796" xr:uid="{00000000-0005-0000-0000-000017030000}"/>
    <cellStyle name="_SubHeading_Book1_08 Altar Model_100 Roark Model_With GS Financing_Quarterly" xfId="797" xr:uid="{00000000-0005-0000-0000-000018030000}"/>
    <cellStyle name="_SubHeading_Book1_08 Altar Model_67 Roark Model_With GS Financing" xfId="798" xr:uid="{00000000-0005-0000-0000-000019030000}"/>
    <cellStyle name="_SubHeading_Book1_08 Altar Model_82 Roark Model_With GS Financing_Quarterly" xfId="799" xr:uid="{00000000-0005-0000-0000-00001A030000}"/>
    <cellStyle name="_SubHeading_Build-up by Segment" xfId="800" xr:uid="{00000000-0005-0000-0000-00001B030000}"/>
    <cellStyle name="_SubHeading_Comps 24May02_Final" xfId="801" xr:uid="{00000000-0005-0000-0000-00001C030000}"/>
    <cellStyle name="_SubHeading_Cooper Model 25v1" xfId="802" xr:uid="{00000000-0005-0000-0000-00001D030000}"/>
    <cellStyle name="_SubHeading_Corporate and restructuring charges" xfId="803" xr:uid="{00000000-0005-0000-0000-00001E030000}"/>
    <cellStyle name="_SubHeading_CSC with WACC" xfId="804" xr:uid="{00000000-0005-0000-0000-00001F030000}"/>
    <cellStyle name="_SubHeading_CSC with WACC_100 Roark Model_With GS Financing_Quarterly" xfId="805" xr:uid="{00000000-0005-0000-0000-000020030000}"/>
    <cellStyle name="_SubHeading_CSC with WACC_67 Roark Model_With GS Financing" xfId="806" xr:uid="{00000000-0005-0000-0000-000021030000}"/>
    <cellStyle name="_SubHeading_CSC with WACC_82 Roark Model_With GS Financing_Quarterly" xfId="807" xr:uid="{00000000-0005-0000-0000-000022030000}"/>
    <cellStyle name="_SubHeading_CSC_Palm_Sum_of_Parts_5_23_01a" xfId="808" xr:uid="{00000000-0005-0000-0000-000023030000}"/>
    <cellStyle name="_SubHeading_CSC_Palm_Sum_of_Parts_5_23_01a_100 Roark Model_With GS Financing_Quarterly" xfId="809" xr:uid="{00000000-0005-0000-0000-000024030000}"/>
    <cellStyle name="_SubHeading_CSC_Palm_Sum_of_Parts_5_23_01a_67 Roark Model_With GS Financing" xfId="810" xr:uid="{00000000-0005-0000-0000-000025030000}"/>
    <cellStyle name="_SubHeading_CSC_Palm_Sum_of_Parts_5_23_01a_82 Roark Model_With GS Financing_Quarterly" xfId="811" xr:uid="{00000000-0005-0000-0000-000026030000}"/>
    <cellStyle name="_SubHeading_Description" xfId="812" xr:uid="{00000000-0005-0000-0000-000027030000}"/>
    <cellStyle name="_SubHeading_Description " xfId="813" xr:uid="{00000000-0005-0000-0000-000028030000}"/>
    <cellStyle name="_SubHeading_Description _100 Roark Model_With GS Financing_Quarterly" xfId="814" xr:uid="{00000000-0005-0000-0000-000029030000}"/>
    <cellStyle name="_SubHeading_Description _33 Roark Model_With GS Financing REPAIRED" xfId="815" xr:uid="{00000000-0005-0000-0000-00002A030000}"/>
    <cellStyle name="_SubHeading_Description _37 Roark Model_With GS Financing" xfId="816" xr:uid="{00000000-0005-0000-0000-00002B030000}"/>
    <cellStyle name="_SubHeading_Description _67 Roark Model_With GS Financing" xfId="817" xr:uid="{00000000-0005-0000-0000-00002C030000}"/>
    <cellStyle name="_SubHeading_Description _82 Roark Model_With GS Financing_Quarterly" xfId="818" xr:uid="{00000000-0005-0000-0000-00002D030000}"/>
    <cellStyle name="_SubHeading_er" xfId="819" xr:uid="{00000000-0005-0000-0000-00002E030000}"/>
    <cellStyle name="_SubHeading_er_100 Roark Model_With GS Financing_Quarterly" xfId="820" xr:uid="{00000000-0005-0000-0000-00002F030000}"/>
    <cellStyle name="_SubHeading_er_67 Roark Model_With GS Financing" xfId="821" xr:uid="{00000000-0005-0000-0000-000030030000}"/>
    <cellStyle name="_SubHeading_er_82 Roark Model_With GS Financing_Quarterly" xfId="822" xr:uid="{00000000-0005-0000-0000-000031030000}"/>
    <cellStyle name="_SubHeading_Expenses by Division" xfId="823" xr:uid="{00000000-0005-0000-0000-000032030000}"/>
    <cellStyle name="_SubHeading_fees" xfId="824" xr:uid="{00000000-0005-0000-0000-000033030000}"/>
    <cellStyle name="_SubHeading_FigTech Merger Model_02" xfId="825" xr:uid="{00000000-0005-0000-0000-000034030000}"/>
    <cellStyle name="_SubHeading_FigTech Merger Model_02_100 Roark Model_With GS Financing_Quarterly" xfId="826" xr:uid="{00000000-0005-0000-0000-000035030000}"/>
    <cellStyle name="_SubHeading_FigTech Merger Model_02_67 Roark Model_With GS Financing" xfId="827" xr:uid="{00000000-0005-0000-0000-000036030000}"/>
    <cellStyle name="_SubHeading_FigTech Merger Model_02_82 Roark Model_With GS Financing_Quarterly" xfId="828" xr:uid="{00000000-0005-0000-0000-000037030000}"/>
    <cellStyle name="_SubHeading_Final Canadian Bank Comp (sent to IBD)FORM" xfId="829" xr:uid="{00000000-0005-0000-0000-000038030000}"/>
    <cellStyle name="_SubHeading_Financials Layout dpak 9-26-01 v1" xfId="830" xr:uid="{00000000-0005-0000-0000-000039030000}"/>
    <cellStyle name="_SubHeading_Financials Layout dpak 9-26-01 v1_100 Roark Model_With GS Financing_Quarterly" xfId="831" xr:uid="{00000000-0005-0000-0000-00003A030000}"/>
    <cellStyle name="_SubHeading_Financials Layout dpak 9-26-01 v1_67 Roark Model_With GS Financing" xfId="832" xr:uid="{00000000-0005-0000-0000-00003B030000}"/>
    <cellStyle name="_SubHeading_Financials Layout dpak 9-26-01 v1_82 Roark Model_With GS Financing_Quarterly" xfId="833" xr:uid="{00000000-0005-0000-0000-00003C030000}"/>
    <cellStyle name="_SubHeading_Football Field" xfId="834" xr:uid="{00000000-0005-0000-0000-00003D030000}"/>
    <cellStyle name="_SubHeading_Football Field_100 Roark Model_With GS Financing_Quarterly" xfId="835" xr:uid="{00000000-0005-0000-0000-00003E030000}"/>
    <cellStyle name="_SubHeading_Football Field_67 Roark Model_With GS Financing" xfId="836" xr:uid="{00000000-0005-0000-0000-00003F030000}"/>
    <cellStyle name="_SubHeading_Football Field_82 Roark Model_With GS Financing_Quarterly" xfId="837" xr:uid="{00000000-0005-0000-0000-000040030000}"/>
    <cellStyle name="_SubHeading_GS Longview Model_Sep 14 2006 v14 Formatted for Siemens" xfId="838" xr:uid="{00000000-0005-0000-0000-000041030000}"/>
    <cellStyle name="_SubHeading_GS Longview Model_Sep 14 2006 v14 Formatted for Siemens_100 Roark Model_With GS Financing_Quarterly" xfId="839" xr:uid="{00000000-0005-0000-0000-000042030000}"/>
    <cellStyle name="_SubHeading_GS Longview Model_Sep 14 2006 v14 Formatted for Siemens_67 Roark Model_With GS Financing" xfId="840" xr:uid="{00000000-0005-0000-0000-000043030000}"/>
    <cellStyle name="_SubHeading_GS Longview Model_Sep 14 2006 v14 Formatted for Siemens_82 Roark Model_With GS Financing_Quarterly" xfId="841" xr:uid="{00000000-0005-0000-0000-000044030000}"/>
    <cellStyle name="_SubHeading_Hedge Volumes 091604" xfId="842" xr:uid="{00000000-0005-0000-0000-000045030000}"/>
    <cellStyle name="_SubHeading_IBES_EPS_Estimates" xfId="843" xr:uid="{00000000-0005-0000-0000-000046030000}"/>
    <cellStyle name="_SubHeading_IBES_EPS_Estimates_100 Roark Model_With GS Financing_Quarterly" xfId="844" xr:uid="{00000000-0005-0000-0000-000047030000}"/>
    <cellStyle name="_SubHeading_IBES_EPS_Estimates_67 Roark Model_With GS Financing" xfId="845" xr:uid="{00000000-0005-0000-0000-000048030000}"/>
    <cellStyle name="_SubHeading_IBES_EPS_Estimates_82 Roark Model_With GS Financing_Quarterly" xfId="846" xr:uid="{00000000-0005-0000-0000-000049030000}"/>
    <cellStyle name="_SubHeading_Initial Build" xfId="847" xr:uid="{00000000-0005-0000-0000-00004A030000}"/>
    <cellStyle name="_SubHeading_Master_Telecom_Equipment_CSC_5_9_01_v02" xfId="848" xr:uid="{00000000-0005-0000-0000-00004B030000}"/>
    <cellStyle name="_SubHeading_Master_Telecom_Equipment_CSC_5_9_01_v02_100 Roark Model_With GS Financing_Quarterly" xfId="849" xr:uid="{00000000-0005-0000-0000-00004C030000}"/>
    <cellStyle name="_SubHeading_Master_Telecom_Equipment_CSC_5_9_01_v02_67 Roark Model_With GS Financing" xfId="850" xr:uid="{00000000-0005-0000-0000-00004D030000}"/>
    <cellStyle name="_SubHeading_Master_Telecom_Equipment_CSC_5_9_01_v02_82 Roark Model_With GS Financing_Quarterly" xfId="851" xr:uid="{00000000-0005-0000-0000-00004E030000}"/>
    <cellStyle name="_SubHeading_Master_Telecom_Equipment_CSCb" xfId="852" xr:uid="{00000000-0005-0000-0000-00004F030000}"/>
    <cellStyle name="_SubHeading_Master_Telecom_Equipment_CSCb_100 Roark Model_With GS Financing_Quarterly" xfId="853" xr:uid="{00000000-0005-0000-0000-000050030000}"/>
    <cellStyle name="_SubHeading_Master_Telecom_Equipment_CSCb_67 Roark Model_With GS Financing" xfId="854" xr:uid="{00000000-0005-0000-0000-000051030000}"/>
    <cellStyle name="_SubHeading_Master_Telecom_Equipment_CSCb_82 Roark Model_With GS Financing_Quarterly" xfId="855" xr:uid="{00000000-0005-0000-0000-000052030000}"/>
    <cellStyle name="_SubHeading_MAXF historical financials" xfId="856" xr:uid="{00000000-0005-0000-0000-000053030000}"/>
    <cellStyle name="_SubHeading_May, 2006 Estimate 6-21-06_na SD NEW 08.14.06" xfId="857" xr:uid="{00000000-0005-0000-0000-000054030000}"/>
    <cellStyle name="_SubHeading_May, 2006 Estimate 6-21-06_na SD NEW 08.14.06_100 Roark Model_With GS Financing_Quarterly" xfId="858" xr:uid="{00000000-0005-0000-0000-000055030000}"/>
    <cellStyle name="_SubHeading_May, 2006 Estimate 6-21-06_na SD NEW 08.14.06_67 Roark Model_With GS Financing" xfId="859" xr:uid="{00000000-0005-0000-0000-000056030000}"/>
    <cellStyle name="_SubHeading_May, 2006 Estimate 6-21-06_na SD NEW 08.14.06_82 Roark Model_With GS Financing_Quarterly" xfId="860" xr:uid="{00000000-0005-0000-0000-000057030000}"/>
    <cellStyle name="_SubHeading_Merger model_new_ability to pay" xfId="861" xr:uid="{00000000-0005-0000-0000-000058030000}"/>
    <cellStyle name="_SubHeading_Merger model_new_ability to pay_100 Roark Model_With GS Financing_Quarterly" xfId="862" xr:uid="{00000000-0005-0000-0000-000059030000}"/>
    <cellStyle name="_SubHeading_Merger model_new_ability to pay_67 Roark Model_With GS Financing" xfId="863" xr:uid="{00000000-0005-0000-0000-00005A030000}"/>
    <cellStyle name="_SubHeading_Merger model_new_ability to pay_82 Roark Model_With GS Financing_Quarterly" xfId="864" xr:uid="{00000000-0005-0000-0000-00005B030000}"/>
    <cellStyle name="_SubHeading_Merger Plan 31-Scenario 12" xfId="865" xr:uid="{00000000-0005-0000-0000-00005C030000}"/>
    <cellStyle name="_SubHeading_Merger Plan 31-Scenario 12_100 Roark Model_With GS Financing_Quarterly" xfId="866" xr:uid="{00000000-0005-0000-0000-00005D030000}"/>
    <cellStyle name="_SubHeading_Merger Plan 31-Scenario 12_67 Roark Model_With GS Financing" xfId="867" xr:uid="{00000000-0005-0000-0000-00005E030000}"/>
    <cellStyle name="_SubHeading_Merger Plan 31-Scenario 12_82 Roark Model_With GS Financing_Quarterly" xfId="868" xr:uid="{00000000-0005-0000-0000-00005F030000}"/>
    <cellStyle name="_SubHeading_merger plans_June 1" xfId="869" xr:uid="{00000000-0005-0000-0000-000060030000}"/>
    <cellStyle name="_SubHeading_merger plans_June 1_100 Roark Model_With GS Financing_Quarterly" xfId="870" xr:uid="{00000000-0005-0000-0000-000061030000}"/>
    <cellStyle name="_SubHeading_merger plans_June 1_67 Roark Model_With GS Financing" xfId="871" xr:uid="{00000000-0005-0000-0000-000062030000}"/>
    <cellStyle name="_SubHeading_merger plans_June 1_82 Roark Model_With GS Financing_Quarterly" xfId="872" xr:uid="{00000000-0005-0000-0000-000063030000}"/>
    <cellStyle name="_SubHeading_model_bk" xfId="873" xr:uid="{00000000-0005-0000-0000-000064030000}"/>
    <cellStyle name="_SubHeading_model_bk_100 Roark Model_With GS Financing_Quarterly" xfId="874" xr:uid="{00000000-0005-0000-0000-000065030000}"/>
    <cellStyle name="_SubHeading_model_bk_67 Roark Model_With GS Financing" xfId="875" xr:uid="{00000000-0005-0000-0000-000066030000}"/>
    <cellStyle name="_SubHeading_model_bk_82 Roark Model_With GS Financing_Quarterly" xfId="876" xr:uid="{00000000-0005-0000-0000-000067030000}"/>
    <cellStyle name="_SubHeading_monet2.4" xfId="877" xr:uid="{00000000-0005-0000-0000-000068030000}"/>
    <cellStyle name="_SubHeading_monet2.4_100 Roark Model_With GS Financing_Quarterly" xfId="878" xr:uid="{00000000-0005-0000-0000-000069030000}"/>
    <cellStyle name="_SubHeading_monet2.4_67 Roark Model_With GS Financing" xfId="879" xr:uid="{00000000-0005-0000-0000-00006A030000}"/>
    <cellStyle name="_SubHeading_monet2.4_82 Roark Model_With GS Financing_Quarterly" xfId="880" xr:uid="{00000000-0005-0000-0000-00006B030000}"/>
    <cellStyle name="_SubHeading_MotLion Projections may" xfId="881" xr:uid="{00000000-0005-0000-0000-00006C030000}"/>
    <cellStyle name="_SubHeading_MotLion Projections may_100 Roark Model_With GS Financing_Quarterly" xfId="882" xr:uid="{00000000-0005-0000-0000-00006D030000}"/>
    <cellStyle name="_SubHeading_MotLion Projections may_67 Roark Model_With GS Financing" xfId="883" xr:uid="{00000000-0005-0000-0000-00006E030000}"/>
    <cellStyle name="_SubHeading_MotLion Projections may_82 Roark Model_With GS Financing_Quarterly" xfId="884" xr:uid="{00000000-0005-0000-0000-00006F030000}"/>
    <cellStyle name="_SubHeading_Output Pages" xfId="885" xr:uid="{00000000-0005-0000-0000-000070030000}"/>
    <cellStyle name="_SubHeading_Output Pagesv2" xfId="886" xr:uid="{00000000-0005-0000-0000-000071030000}"/>
    <cellStyle name="_SubHeading_PL Consolidated (2003)" xfId="887" xr:uid="{00000000-0005-0000-0000-000072030000}"/>
    <cellStyle name="_SubHeading_PNC_merger_plan_divestitures_05" xfId="888" xr:uid="{00000000-0005-0000-0000-000073030000}"/>
    <cellStyle name="_SubHeading_PNC_merger_plan_divestitures_05_100 Roark Model_With GS Financing_Quarterly" xfId="889" xr:uid="{00000000-0005-0000-0000-000074030000}"/>
    <cellStyle name="_SubHeading_PNC_merger_plan_divestitures_05_67 Roark Model_With GS Financing" xfId="890" xr:uid="{00000000-0005-0000-0000-000075030000}"/>
    <cellStyle name="_SubHeading_PNC_merger_plan_divestitures_05_82 Roark Model_With GS Financing_Quarterly" xfId="891" xr:uid="{00000000-0005-0000-0000-000076030000}"/>
    <cellStyle name="_SubHeading_Potential Strategic Partners" xfId="892" xr:uid="{00000000-0005-0000-0000-000077030000}"/>
    <cellStyle name="_SubHeading_Potential Strategic Partners_100 Roark Model_With GS Financing_Quarterly" xfId="893" xr:uid="{00000000-0005-0000-0000-000078030000}"/>
    <cellStyle name="_SubHeading_Potential Strategic Partners_67 Roark Model_With GS Financing" xfId="894" xr:uid="{00000000-0005-0000-0000-000079030000}"/>
    <cellStyle name="_SubHeading_Potential Strategic Partners_82 Roark Model_With GS Financing_Quarterly" xfId="895" xr:uid="{00000000-0005-0000-0000-00007A030000}"/>
    <cellStyle name="_SubHeading_Prepaid Lease Model" xfId="896" xr:uid="{00000000-0005-0000-0000-00007B030000}"/>
    <cellStyle name="_SubHeading_Prepaid Lease Model_100 Roark Model_With GS Financing_Quarterly" xfId="897" xr:uid="{00000000-0005-0000-0000-00007C030000}"/>
    <cellStyle name="_SubHeading_Prepaid Lease Model_67 Roark Model_With GS Financing" xfId="898" xr:uid="{00000000-0005-0000-0000-00007D030000}"/>
    <cellStyle name="_SubHeading_Prepaid Lease Model_82 Roark Model_With GS Financing_Quarterly" xfId="899" xr:uid="{00000000-0005-0000-0000-00007E030000}"/>
    <cellStyle name="_SubHeading_Prepaid_Lease_Model_for_AAT_04(1)" xfId="900" xr:uid="{00000000-0005-0000-0000-00007F030000}"/>
    <cellStyle name="_SubHeading_prestemp" xfId="901" xr:uid="{00000000-0005-0000-0000-000080030000}"/>
    <cellStyle name="_SubHeading_prestemp_1" xfId="902" xr:uid="{00000000-0005-0000-0000-000081030000}"/>
    <cellStyle name="_SubHeading_prestemp_AVP - prev. 06 financials" xfId="903" xr:uid="{00000000-0005-0000-0000-000082030000}"/>
    <cellStyle name="_SubHeading_prestemp_AVP - prev. 06 financials_100 Roark Model_With GS Financing_Quarterly" xfId="904" xr:uid="{00000000-0005-0000-0000-000083030000}"/>
    <cellStyle name="_SubHeading_prestemp_AVP - prev. 06 financials_67 Roark Model_With GS Financing" xfId="905" xr:uid="{00000000-0005-0000-0000-000084030000}"/>
    <cellStyle name="_SubHeading_prestemp_AVP - prev. 06 financials_82 Roark Model_With GS Financing_Quarterly" xfId="906" xr:uid="{00000000-0005-0000-0000-000085030000}"/>
    <cellStyle name="_SubHeading_prestemp_Palm Model 10_05" xfId="907" xr:uid="{00000000-0005-0000-0000-000086030000}"/>
    <cellStyle name="_SubHeading_prestemp_Palm Model 10_05_100 Roark Model_With GS Financing_Quarterly" xfId="908" xr:uid="{00000000-0005-0000-0000-000087030000}"/>
    <cellStyle name="_SubHeading_prestemp_Palm Model 10_05_67 Roark Model_With GS Financing" xfId="909" xr:uid="{00000000-0005-0000-0000-000088030000}"/>
    <cellStyle name="_SubHeading_prestemp_Palm Model 10_05_82 Roark Model_With GS Financing_Quarterly" xfId="910" xr:uid="{00000000-0005-0000-0000-000089030000}"/>
    <cellStyle name="_SubHeading_prestemp_PNC_merger_plan_divestitures_05" xfId="911" xr:uid="{00000000-0005-0000-0000-00008A030000}"/>
    <cellStyle name="_SubHeading_prestemp_PNC_merger_plan_divestitures_05_100 Roark Model_With GS Financing_Quarterly" xfId="912" xr:uid="{00000000-0005-0000-0000-00008B030000}"/>
    <cellStyle name="_SubHeading_prestemp_PNC_merger_plan_divestitures_05_67 Roark Model_With GS Financing" xfId="913" xr:uid="{00000000-0005-0000-0000-00008C030000}"/>
    <cellStyle name="_SubHeading_prestemp_PNC_merger_plan_divestitures_05_82 Roark Model_With GS Financing_Quarterly" xfId="914" xr:uid="{00000000-0005-0000-0000-00008D030000}"/>
    <cellStyle name="_SubHeading_prestemp_PNC_PF_2Q_update" xfId="915" xr:uid="{00000000-0005-0000-0000-00008E030000}"/>
    <cellStyle name="_SubHeading_prestemp_Simple Merger Plans" xfId="916" xr:uid="{00000000-0005-0000-0000-00008F030000}"/>
    <cellStyle name="_SubHeading_prestemp_Simple Merger Plans_100 Roark Model_With GS Financing_Quarterly" xfId="917" xr:uid="{00000000-0005-0000-0000-000090030000}"/>
    <cellStyle name="_SubHeading_prestemp_Simple Merger Plans_67 Roark Model_With GS Financing" xfId="918" xr:uid="{00000000-0005-0000-0000-000091030000}"/>
    <cellStyle name="_SubHeading_prestemp_Simple Merger Plans_82 Roark Model_With GS Financing_Quarterly" xfId="919" xr:uid="{00000000-0005-0000-0000-000092030000}"/>
    <cellStyle name="_SubHeading_prestemp_Troon DCF Model 8-13-02 v1" xfId="920" xr:uid="{00000000-0005-0000-0000-000093030000}"/>
    <cellStyle name="_SubHeading_prestemp_Troon DCF Model 8-13-02 v1_100 Roark Model_With GS Financing_Quarterly" xfId="921" xr:uid="{00000000-0005-0000-0000-000094030000}"/>
    <cellStyle name="_SubHeading_prestemp_Troon DCF Model 8-13-02 v1_67 Roark Model_With GS Financing" xfId="922" xr:uid="{00000000-0005-0000-0000-000095030000}"/>
    <cellStyle name="_SubHeading_prestemp_Troon DCF Model 8-13-02 v1_82 Roark Model_With GS Financing_Quarterly" xfId="923" xr:uid="{00000000-0005-0000-0000-000096030000}"/>
    <cellStyle name="_SubHeading_prestemp_Valuation_Troon dpak 8-5-02 v3" xfId="924" xr:uid="{00000000-0005-0000-0000-000097030000}"/>
    <cellStyle name="_SubHeading_Revenue Build-up" xfId="925" xr:uid="{00000000-0005-0000-0000-000098030000}"/>
    <cellStyle name="_SubHeading_Semperit AVP 14-Nov-2002" xfId="926" xr:uid="{00000000-0005-0000-0000-000099030000}"/>
    <cellStyle name="_SubHeading_Short_Form_LBO" xfId="927" xr:uid="{00000000-0005-0000-0000-00009A030000}"/>
    <cellStyle name="_SubHeading_Simple Merger Plans" xfId="928" xr:uid="{00000000-0005-0000-0000-00009B030000}"/>
    <cellStyle name="_SubHeading_Simple Merger Plans_100 Roark Model_With GS Financing_Quarterly" xfId="929" xr:uid="{00000000-0005-0000-0000-00009C030000}"/>
    <cellStyle name="_SubHeading_Simple Merger Plans_67 Roark Model_With GS Financing" xfId="930" xr:uid="{00000000-0005-0000-0000-00009D030000}"/>
    <cellStyle name="_SubHeading_Simple Merger Plans_82 Roark Model_With GS Financing_Quarterly" xfId="931" xr:uid="{00000000-0005-0000-0000-00009E030000}"/>
    <cellStyle name="_SubHeading_Stallion Analysis_a" xfId="932" xr:uid="{00000000-0005-0000-0000-00009F030000}"/>
    <cellStyle name="_SubHeading_Stallion Analysis_a_100 Roark Model_With GS Financing_Quarterly" xfId="933" xr:uid="{00000000-0005-0000-0000-0000A0030000}"/>
    <cellStyle name="_SubHeading_Stallion Analysis_a_67 Roark Model_With GS Financing" xfId="934" xr:uid="{00000000-0005-0000-0000-0000A1030000}"/>
    <cellStyle name="_SubHeading_Stallion Analysis_a_82 Roark Model_With GS Financing_Quarterly" xfId="935" xr:uid="{00000000-0005-0000-0000-0000A2030000}"/>
    <cellStyle name="_SubHeading_stand_alone_dcf" xfId="936" xr:uid="{00000000-0005-0000-0000-0000A3030000}"/>
    <cellStyle name="_SubHeading_stand_alone_dcf_100 Roark Model_With GS Financing_Quarterly" xfId="937" xr:uid="{00000000-0005-0000-0000-0000A4030000}"/>
    <cellStyle name="_SubHeading_stand_alone_dcf_67 Roark Model_With GS Financing" xfId="938" xr:uid="{00000000-0005-0000-0000-0000A5030000}"/>
    <cellStyle name="_SubHeading_stand_alone_dcf_82 Roark Model_With GS Financing_Quarterly" xfId="939" xr:uid="{00000000-0005-0000-0000-0000A6030000}"/>
    <cellStyle name="_SubHeading_Summary Financials 04" xfId="940" xr:uid="{00000000-0005-0000-0000-0000A7030000}"/>
    <cellStyle name="_SubHeading_Summary Financials 04_100 Roark Model_With GS Financing_Quarterly" xfId="941" xr:uid="{00000000-0005-0000-0000-0000A8030000}"/>
    <cellStyle name="_SubHeading_Summary Financials 04_67 Roark Model_With GS Financing" xfId="942" xr:uid="{00000000-0005-0000-0000-0000A9030000}"/>
    <cellStyle name="_SubHeading_Summary Financials 04_82 Roark Model_With GS Financing_Quarterly" xfId="943" xr:uid="{00000000-0005-0000-0000-0000AA030000}"/>
    <cellStyle name="_SubHeading_Summary P&amp;L" xfId="944" xr:uid="{00000000-0005-0000-0000-0000AB030000}"/>
    <cellStyle name="_SubHeading_Summary Valuation Analysis" xfId="945" xr:uid="{00000000-0005-0000-0000-0000AC030000}"/>
    <cellStyle name="_SubHeading_Summary Valuation Analysis_100 Roark Model_With GS Financing_Quarterly" xfId="946" xr:uid="{00000000-0005-0000-0000-0000AD030000}"/>
    <cellStyle name="_SubHeading_Summary Valuation Analysis_67 Roark Model_With GS Financing" xfId="947" xr:uid="{00000000-0005-0000-0000-0000AE030000}"/>
    <cellStyle name="_SubHeading_Summary Valuation Analysis_82 Roark Model_With GS Financing_Quarterly" xfId="948" xr:uid="{00000000-0005-0000-0000-0000AF030000}"/>
    <cellStyle name="_SubHeading_Syndication Short Form CF Model" xfId="949" xr:uid="{00000000-0005-0000-0000-0000B0030000}"/>
    <cellStyle name="_SubHeading_Syndication Short Form CF Model_100 Roark Model_With GS Financing_Quarterly" xfId="950" xr:uid="{00000000-0005-0000-0000-0000B1030000}"/>
    <cellStyle name="_SubHeading_Syndication Short Form CF Model_67 Roark Model_With GS Financing" xfId="951" xr:uid="{00000000-0005-0000-0000-0000B2030000}"/>
    <cellStyle name="_SubHeading_Syndication Short Form CF Model_82 Roark Model_With GS Financing_Quarterly" xfId="952" xr:uid="{00000000-0005-0000-0000-0000B3030000}"/>
    <cellStyle name="_SubHeading_Synergies" xfId="953" xr:uid="{00000000-0005-0000-0000-0000B4030000}"/>
    <cellStyle name="_SubHeading_Synergies_100 Roark Model_With GS Financing_Quarterly" xfId="954" xr:uid="{00000000-0005-0000-0000-0000B5030000}"/>
    <cellStyle name="_SubHeading_Synergies_67 Roark Model_With GS Financing" xfId="955" xr:uid="{00000000-0005-0000-0000-0000B6030000}"/>
    <cellStyle name="_SubHeading_Synergies_82 Roark Model_With GS Financing_Quarterly" xfId="956" xr:uid="{00000000-0005-0000-0000-0000B7030000}"/>
    <cellStyle name="_SubHeading_Troon DCF Model 8-13-02 v1" xfId="957" xr:uid="{00000000-0005-0000-0000-0000B8030000}"/>
    <cellStyle name="_SubHeading_Troon DCF Model 8-13-02 v1_100 Roark Model_With GS Financing_Quarterly" xfId="958" xr:uid="{00000000-0005-0000-0000-0000B9030000}"/>
    <cellStyle name="_SubHeading_Troon DCF Model 8-13-02 v1_67 Roark Model_With GS Financing" xfId="959" xr:uid="{00000000-0005-0000-0000-0000BA030000}"/>
    <cellStyle name="_SubHeading_Troon DCF Model 8-13-02 v1_82 Roark Model_With GS Financing_Quarterly" xfId="960" xr:uid="{00000000-0005-0000-0000-0000BB030000}"/>
    <cellStyle name="_SubHeading_Troon LLC FS dpakedit 8-7-02" xfId="961" xr:uid="{00000000-0005-0000-0000-0000BC030000}"/>
    <cellStyle name="_SubHeading_Troon LLC FS dpakedit 8-7-02 v3" xfId="962" xr:uid="{00000000-0005-0000-0000-0000BD030000}"/>
    <cellStyle name="_SubHeading_Troon LLC FS dpakedit 8-7-02 v3_100 Roark Model_With GS Financing_Quarterly" xfId="963" xr:uid="{00000000-0005-0000-0000-0000BE030000}"/>
    <cellStyle name="_SubHeading_Troon LLC FS dpakedit 8-7-02 v3_67 Roark Model_With GS Financing" xfId="964" xr:uid="{00000000-0005-0000-0000-0000BF030000}"/>
    <cellStyle name="_SubHeading_Troon LLC FS dpakedit 8-7-02 v3_82 Roark Model_With GS Financing_Quarterly" xfId="965" xr:uid="{00000000-0005-0000-0000-0000C0030000}"/>
    <cellStyle name="_SubHeading_Troon LLC FS dpakedit 8-7-02 v4" xfId="966" xr:uid="{00000000-0005-0000-0000-0000C1030000}"/>
    <cellStyle name="_SubHeading_Troon LLC FS dpakedit 8-7-02 v4_100 Roark Model_With GS Financing_Quarterly" xfId="967" xr:uid="{00000000-0005-0000-0000-0000C2030000}"/>
    <cellStyle name="_SubHeading_Troon LLC FS dpakedit 8-7-02 v4_67 Roark Model_With GS Financing" xfId="968" xr:uid="{00000000-0005-0000-0000-0000C3030000}"/>
    <cellStyle name="_SubHeading_Troon LLC FS dpakedit 8-7-02 v4_82 Roark Model_With GS Financing_Quarterly" xfId="969" xr:uid="{00000000-0005-0000-0000-0000C4030000}"/>
    <cellStyle name="_SubHeading_Troon LLC FS dpakedit 8-7-02_100 Roark Model_With GS Financing_Quarterly" xfId="970" xr:uid="{00000000-0005-0000-0000-0000C5030000}"/>
    <cellStyle name="_SubHeading_Troon LLC FS dpakedit 8-7-02_67 Roark Model_With GS Financing" xfId="971" xr:uid="{00000000-0005-0000-0000-0000C6030000}"/>
    <cellStyle name="_SubHeading_Troon LLC FS dpakedit 8-7-02_82 Roark Model_With GS Financing_Quarterly" xfId="972" xr:uid="{00000000-0005-0000-0000-0000C7030000}"/>
    <cellStyle name="_SubHeading_Valuation_Troon dpak 8-5-02 v3" xfId="973" xr:uid="{00000000-0005-0000-0000-0000C8030000}"/>
    <cellStyle name="_SubHeading_Valuation_Troon dpak 8-5-02 v3_100 Roark Model_With GS Financing_Quarterly" xfId="974" xr:uid="{00000000-0005-0000-0000-0000C9030000}"/>
    <cellStyle name="_SubHeading_Valuation_Troon dpak 8-5-02 v3_67 Roark Model_With GS Financing" xfId="975" xr:uid="{00000000-0005-0000-0000-0000CA030000}"/>
    <cellStyle name="_SubHeading_Valuation_Troon dpak 8-5-02 v3_82 Roark Model_With GS Financing_Quarterly" xfId="976" xr:uid="{00000000-0005-0000-0000-0000CB030000}"/>
    <cellStyle name="_SubHeading_Wienerberger AVP 2003-08-15" xfId="977" xr:uid="{00000000-0005-0000-0000-0000CC030000}"/>
    <cellStyle name="_SubHeading_Wienerberger Estimates" xfId="978" xr:uid="{00000000-0005-0000-0000-0000CD030000}"/>
    <cellStyle name="_SubHeading_Wienerberger Estimates_100 Roark Model_With GS Financing_Quarterly" xfId="979" xr:uid="{00000000-0005-0000-0000-0000CE030000}"/>
    <cellStyle name="_SubHeading_Wienerberger Estimates_67 Roark Model_With GS Financing" xfId="980" xr:uid="{00000000-0005-0000-0000-0000CF030000}"/>
    <cellStyle name="_SubHeading_Wienerberger Estimates_82 Roark Model_With GS Financing_Quarterly" xfId="981" xr:uid="{00000000-0005-0000-0000-0000D0030000}"/>
    <cellStyle name="_Table" xfId="982" xr:uid="{00000000-0005-0000-0000-0000D1030000}"/>
    <cellStyle name="_Table_01 FR Assumptions" xfId="983" xr:uid="{00000000-0005-0000-0000-0000D2030000}"/>
    <cellStyle name="_Table_01 FR Assumptions_100 Roark Model_With GS Financing_Quarterly" xfId="984" xr:uid="{00000000-0005-0000-0000-0000D3030000}"/>
    <cellStyle name="_Table_01 FR Assumptions_67 Roark Model_With GS Financing" xfId="985" xr:uid="{00000000-0005-0000-0000-0000D4030000}"/>
    <cellStyle name="_Table_01 FR Assumptions_82 Roark Model_With GS Financing_Quarterly" xfId="986" xr:uid="{00000000-0005-0000-0000-0000D5030000}"/>
    <cellStyle name="_Table_01 model" xfId="987" xr:uid="{00000000-0005-0000-0000-0000D6030000}"/>
    <cellStyle name="_Table_02 Financials Sept 27th" xfId="988" xr:uid="{00000000-0005-0000-0000-0000D7030000}"/>
    <cellStyle name="_Table_02 Potential Partner Ability to Pay Analysis2" xfId="989" xr:uid="{00000000-0005-0000-0000-0000D8030000}"/>
    <cellStyle name="_Table_03 ECO OUTPUT BY QTR (BASE CASE)" xfId="990" xr:uid="{00000000-0005-0000-0000-0000D9030000}"/>
    <cellStyle name="_Table_03 ECO OUTPUT BY QTR (BASE CASE)_100 Roark Model_With GS Financing_Quarterly" xfId="991" xr:uid="{00000000-0005-0000-0000-0000DA030000}"/>
    <cellStyle name="_Table_03 ECO OUTPUT BY QTR (BASE CASE)_67 Roark Model_With GS Financing" xfId="992" xr:uid="{00000000-0005-0000-0000-0000DB030000}"/>
    <cellStyle name="_Table_03 ECO OUTPUT BY QTR (BASE CASE)_82 Roark Model_With GS Financing_Quarterly" xfId="993" xr:uid="{00000000-0005-0000-0000-0000DC030000}"/>
    <cellStyle name="_Table_04 Altar P&amp;L Buildup" xfId="994" xr:uid="{00000000-0005-0000-0000-0000DD030000}"/>
    <cellStyle name="_Table_04 Altar P&amp;L Buildup_100 Roark Model_With GS Financing_Quarterly" xfId="995" xr:uid="{00000000-0005-0000-0000-0000DE030000}"/>
    <cellStyle name="_Table_04 Altar P&amp;L Buildup_67 Roark Model_With GS Financing" xfId="996" xr:uid="{00000000-0005-0000-0000-0000DF030000}"/>
    <cellStyle name="_Table_04 Altar P&amp;L Buildup_82 Roark Model_With GS Financing_Quarterly" xfId="997" xr:uid="{00000000-0005-0000-0000-0000E0030000}"/>
    <cellStyle name="_Table_04 Subsidiary Overview" xfId="998" xr:uid="{00000000-0005-0000-0000-0000E1030000}"/>
    <cellStyle name="_Table_09 Cooper LBO" xfId="999" xr:uid="{00000000-0005-0000-0000-0000E2030000}"/>
    <cellStyle name="_Table_100 Roark Model_With GS Financing_Quarterly" xfId="1000" xr:uid="{00000000-0005-0000-0000-0000E3030000}"/>
    <cellStyle name="_Table_12 Merger Plans" xfId="1001" xr:uid="{00000000-0005-0000-0000-0000E4030000}"/>
    <cellStyle name="_Table_23 Longview Model" xfId="1002" xr:uid="{00000000-0005-0000-0000-0000E5030000}"/>
    <cellStyle name="_Table_67 Roark Model_With GS Financing" xfId="1003" xr:uid="{00000000-0005-0000-0000-0000E6030000}"/>
    <cellStyle name="_Table_82 Roark Model_With GS Financing_Quarterly" xfId="1004" xr:uid="{00000000-0005-0000-0000-0000E7030000}"/>
    <cellStyle name="_Table_accretion dilution analysis" xfId="1005" xr:uid="{00000000-0005-0000-0000-0000E8030000}"/>
    <cellStyle name="_Table_ADLAC Capital Structure Model-v2" xfId="1006" xr:uid="{00000000-0005-0000-0000-0000E9030000}"/>
    <cellStyle name="_Table_bank_csc_and merger plan4" xfId="1007" xr:uid="{00000000-0005-0000-0000-0000EA030000}"/>
    <cellStyle name="_Table_bank_csc_Q1_2001" xfId="1008" xr:uid="{00000000-0005-0000-0000-0000EB030000}"/>
    <cellStyle name="_Table_bank_csc_Q2_2001" xfId="1009" xr:uid="{00000000-0005-0000-0000-0000EC030000}"/>
    <cellStyle name="_Table_bank_csc_Q2_2001_c1" xfId="1010" xr:uid="{00000000-0005-0000-0000-0000ED030000}"/>
    <cellStyle name="_Table_Book1" xfId="1011" xr:uid="{00000000-0005-0000-0000-0000EE030000}"/>
    <cellStyle name="_Table_Book1_100 Roark Model_With GS Financing_Quarterly" xfId="1012" xr:uid="{00000000-0005-0000-0000-0000EF030000}"/>
    <cellStyle name="_Table_Book1_67 Roark Model_With GS Financing" xfId="1013" xr:uid="{00000000-0005-0000-0000-0000F0030000}"/>
    <cellStyle name="_Table_Book1_82 Roark Model_With GS Financing_Quarterly" xfId="1014" xr:uid="{00000000-0005-0000-0000-0000F1030000}"/>
    <cellStyle name="_Table_Corporate and restructuring charges" xfId="1015" xr:uid="{00000000-0005-0000-0000-0000F2030000}"/>
    <cellStyle name="_Table_Corporate and restructuring charges_100 Roark Model_With GS Financing_Quarterly" xfId="1016" xr:uid="{00000000-0005-0000-0000-0000F3030000}"/>
    <cellStyle name="_Table_Corporate and restructuring charges_67 Roark Model_With GS Financing" xfId="1017" xr:uid="{00000000-0005-0000-0000-0000F4030000}"/>
    <cellStyle name="_Table_Corporate and restructuring charges_82 Roark Model_With GS Financing_Quarterly" xfId="1018" xr:uid="{00000000-0005-0000-0000-0000F5030000}"/>
    <cellStyle name="_Table_CSC_Palm_Sum_of_Parts_5_23_01a" xfId="1019" xr:uid="{00000000-0005-0000-0000-0000F6030000}"/>
    <cellStyle name="_Table_Expenses by Division" xfId="1020" xr:uid="{00000000-0005-0000-0000-0000F7030000}"/>
    <cellStyle name="_Table_Expenses by Division_100 Roark Model_With GS Financing_Quarterly" xfId="1021" xr:uid="{00000000-0005-0000-0000-0000F8030000}"/>
    <cellStyle name="_Table_Expenses by Division_67 Roark Model_With GS Financing" xfId="1022" xr:uid="{00000000-0005-0000-0000-0000F9030000}"/>
    <cellStyle name="_Table_Expenses by Division_82 Roark Model_With GS Financing_Quarterly" xfId="1023" xr:uid="{00000000-0005-0000-0000-0000FA030000}"/>
    <cellStyle name="_Table_fees" xfId="1024" xr:uid="{00000000-0005-0000-0000-0000FB030000}"/>
    <cellStyle name="_Table_fees_100 Roark Model_With GS Financing_Quarterly" xfId="1025" xr:uid="{00000000-0005-0000-0000-0000FC030000}"/>
    <cellStyle name="_Table_fees_67 Roark Model_With GS Financing" xfId="1026" xr:uid="{00000000-0005-0000-0000-0000FD030000}"/>
    <cellStyle name="_Table_fees_82 Roark Model_With GS Financing_Quarterly" xfId="1027" xr:uid="{00000000-0005-0000-0000-0000FE030000}"/>
    <cellStyle name="_Table_FigTech Merger Model_02" xfId="1028" xr:uid="{00000000-0005-0000-0000-0000FF030000}"/>
    <cellStyle name="_Table_Financials Layout dpak 9-26-01 v1" xfId="1029" xr:uid="{00000000-0005-0000-0000-000000040000}"/>
    <cellStyle name="_Table_Football Field" xfId="1030" xr:uid="{00000000-0005-0000-0000-000001040000}"/>
    <cellStyle name="_Table_GS Longview Model_Sep 14 2006 v14 Formatted for Siemens" xfId="1031" xr:uid="{00000000-0005-0000-0000-000002040000}"/>
    <cellStyle name="_Table_Hedge Volumes 091604" xfId="1032" xr:uid="{00000000-0005-0000-0000-000003040000}"/>
    <cellStyle name="_Table_Hedge Volumes 091604_100 Roark Model_With GS Financing_Quarterly" xfId="1033" xr:uid="{00000000-0005-0000-0000-000004040000}"/>
    <cellStyle name="_Table_Hedge Volumes 091604_67 Roark Model_With GS Financing" xfId="1034" xr:uid="{00000000-0005-0000-0000-000005040000}"/>
    <cellStyle name="_Table_Hedge Volumes 091604_82 Roark Model_With GS Financing_Quarterly" xfId="1035" xr:uid="{00000000-0005-0000-0000-000006040000}"/>
    <cellStyle name="_Table_IBES_EPS_Estimates" xfId="1036" xr:uid="{00000000-0005-0000-0000-000007040000}"/>
    <cellStyle name="_Table_Initial Build" xfId="1037" xr:uid="{00000000-0005-0000-0000-000008040000}"/>
    <cellStyle name="_Table_Initial Build_100 Roark Model_With GS Financing_Quarterly" xfId="1038" xr:uid="{00000000-0005-0000-0000-000009040000}"/>
    <cellStyle name="_Table_Initial Build_67 Roark Model_With GS Financing" xfId="1039" xr:uid="{00000000-0005-0000-0000-00000A040000}"/>
    <cellStyle name="_Table_Initial Build_82 Roark Model_With GS Financing_Quarterly" xfId="1040" xr:uid="{00000000-0005-0000-0000-00000B040000}"/>
    <cellStyle name="_Table_May, 2006 Estimate 6-21-06_na SD NEW 08.14.06" xfId="1041" xr:uid="{00000000-0005-0000-0000-00000C040000}"/>
    <cellStyle name="_Table_Merger model_new_ability to pay" xfId="1042" xr:uid="{00000000-0005-0000-0000-00000D040000}"/>
    <cellStyle name="_Table_model_bk" xfId="1043" xr:uid="{00000000-0005-0000-0000-00000E040000}"/>
    <cellStyle name="_Table_monet_final_w_output" xfId="1044" xr:uid="{00000000-0005-0000-0000-00000F040000}"/>
    <cellStyle name="_Table_Output Pages" xfId="1045" xr:uid="{00000000-0005-0000-0000-000010040000}"/>
    <cellStyle name="_Table_Output Pages_100 Roark Model_With GS Financing_Quarterly" xfId="1046" xr:uid="{00000000-0005-0000-0000-000011040000}"/>
    <cellStyle name="_Table_Output Pages_67 Roark Model_With GS Financing" xfId="1047" xr:uid="{00000000-0005-0000-0000-000012040000}"/>
    <cellStyle name="_Table_Output Pages_82 Roark Model_With GS Financing_Quarterly" xfId="1048" xr:uid="{00000000-0005-0000-0000-000013040000}"/>
    <cellStyle name="_Table_Output Pagesv2" xfId="1049" xr:uid="{00000000-0005-0000-0000-000014040000}"/>
    <cellStyle name="_Table_Output Pagesv2_100 Roark Model_With GS Financing_Quarterly" xfId="1050" xr:uid="{00000000-0005-0000-0000-000015040000}"/>
    <cellStyle name="_Table_Output Pagesv2_67 Roark Model_With GS Financing" xfId="1051" xr:uid="{00000000-0005-0000-0000-000016040000}"/>
    <cellStyle name="_Table_Output Pagesv2_82 Roark Model_With GS Financing_Quarterly" xfId="1052" xr:uid="{00000000-0005-0000-0000-000017040000}"/>
    <cellStyle name="_Table_Palm Model 10_05" xfId="1053" xr:uid="{00000000-0005-0000-0000-000018040000}"/>
    <cellStyle name="_Table_Palm Model 10_05_100 Roark Model_With GS Financing_Quarterly" xfId="1054" xr:uid="{00000000-0005-0000-0000-000019040000}"/>
    <cellStyle name="_Table_Palm Model 10_05_67 Roark Model_With GS Financing" xfId="1055" xr:uid="{00000000-0005-0000-0000-00001A040000}"/>
    <cellStyle name="_Table_Palm Model 10_05_82 Roark Model_With GS Financing_Quarterly" xfId="1056" xr:uid="{00000000-0005-0000-0000-00001B040000}"/>
    <cellStyle name="_Table_PNC_merger_plan_divestitures_05" xfId="1057" xr:uid="{00000000-0005-0000-0000-00001C040000}"/>
    <cellStyle name="_Table_Potential Strategic Partners" xfId="1058" xr:uid="{00000000-0005-0000-0000-00001D040000}"/>
    <cellStyle name="_Table_Prepaid Lease Model" xfId="1059" xr:uid="{00000000-0005-0000-0000-00001E040000}"/>
    <cellStyle name="_Table_Prepaid_Lease_Model_for_AAT_04(1)" xfId="1060" xr:uid="{00000000-0005-0000-0000-00001F040000}"/>
    <cellStyle name="_Table_Prepaid_Lease_Model_for_AAT_04(1)_100 Roark Model_With GS Financing_Quarterly" xfId="1061" xr:uid="{00000000-0005-0000-0000-000020040000}"/>
    <cellStyle name="_Table_Prepaid_Lease_Model_for_AAT_04(1)_67 Roark Model_With GS Financing" xfId="1062" xr:uid="{00000000-0005-0000-0000-000021040000}"/>
    <cellStyle name="_Table_Prepaid_Lease_Model_for_AAT_04(1)_82 Roark Model_With GS Financing_Quarterly" xfId="1063" xr:uid="{00000000-0005-0000-0000-000022040000}"/>
    <cellStyle name="_Table_Simple Merger Plans" xfId="1064" xr:uid="{00000000-0005-0000-0000-000023040000}"/>
    <cellStyle name="_Table_Stallion Analysis_a" xfId="1065" xr:uid="{00000000-0005-0000-0000-000024040000}"/>
    <cellStyle name="_Table_stand_alone_dcf" xfId="1066" xr:uid="{00000000-0005-0000-0000-000025040000}"/>
    <cellStyle name="_Table_Summary Valuation Analysis" xfId="1067" xr:uid="{00000000-0005-0000-0000-000026040000}"/>
    <cellStyle name="_Table_Syndication Short Form CF Model" xfId="1068" xr:uid="{00000000-0005-0000-0000-000027040000}"/>
    <cellStyle name="_Table_Synergies" xfId="1069" xr:uid="{00000000-0005-0000-0000-000028040000}"/>
    <cellStyle name="_Table_Troon DCF Model 8-13-02 v1" xfId="1070" xr:uid="{00000000-0005-0000-0000-000029040000}"/>
    <cellStyle name="_Table_Troon LLC FS dpakedit 8-7-02" xfId="1071" xr:uid="{00000000-0005-0000-0000-00002A040000}"/>
    <cellStyle name="_Table_Troon LLC FS dpakedit 8-7-02 v3" xfId="1072" xr:uid="{00000000-0005-0000-0000-00002B040000}"/>
    <cellStyle name="_Table_Troon LLC FS dpakedit 8-7-02 v4" xfId="1073" xr:uid="{00000000-0005-0000-0000-00002C040000}"/>
    <cellStyle name="_Table_Valuation_Troon dpak 8-5-02 v3" xfId="1074" xr:uid="{00000000-0005-0000-0000-00002D040000}"/>
    <cellStyle name="_TableHead" xfId="1075" xr:uid="{00000000-0005-0000-0000-00002E040000}"/>
    <cellStyle name="_TableHead_01 FR Assumptions" xfId="1076" xr:uid="{00000000-0005-0000-0000-00002F040000}"/>
    <cellStyle name="_TableHead_02 Financials Sept 27th" xfId="1077" xr:uid="{00000000-0005-0000-0000-000030040000}"/>
    <cellStyle name="_TableHead_02 Spring Model" xfId="1078" xr:uid="{00000000-0005-0000-0000-000031040000}"/>
    <cellStyle name="_TableHead_02 Spring Model_100 Roark Model_With GS Financing_Quarterly" xfId="1079" xr:uid="{00000000-0005-0000-0000-000032040000}"/>
    <cellStyle name="_TableHead_02 Spring Model_67 Roark Model_With GS Financing" xfId="1080" xr:uid="{00000000-0005-0000-0000-000033040000}"/>
    <cellStyle name="_TableHead_02 Spring Model_82 Roark Model_With GS Financing_Quarterly" xfId="1081" xr:uid="{00000000-0005-0000-0000-000034040000}"/>
    <cellStyle name="_TableHead_03 ECO OUTPUT BY QTR (BASE CASE)" xfId="1082" xr:uid="{00000000-0005-0000-0000-000035040000}"/>
    <cellStyle name="_TableHead_04 Altar P&amp;L Buildup" xfId="1083" xr:uid="{00000000-0005-0000-0000-000036040000}"/>
    <cellStyle name="_TableHead_09 Cooper LBO" xfId="1084" xr:uid="{00000000-0005-0000-0000-000037040000}"/>
    <cellStyle name="_TableHead_09 Cooper LBO_100 Roark Model_With GS Financing_Quarterly" xfId="1085" xr:uid="{00000000-0005-0000-0000-000038040000}"/>
    <cellStyle name="_TableHead_09 Cooper LBO_67 Roark Model_With GS Financing" xfId="1086" xr:uid="{00000000-0005-0000-0000-000039040000}"/>
    <cellStyle name="_TableHead_09 Cooper LBO_82 Roark Model_With GS Financing_Quarterly" xfId="1087" xr:uid="{00000000-0005-0000-0000-00003A040000}"/>
    <cellStyle name="_TableHead_23 Longview Model" xfId="1088" xr:uid="{00000000-0005-0000-0000-00003B040000}"/>
    <cellStyle name="_TableHead_23 Longview Model_100 Roark Model_With GS Financing_Quarterly" xfId="1089" xr:uid="{00000000-0005-0000-0000-00003C040000}"/>
    <cellStyle name="_TableHead_23 Longview Model_67 Roark Model_With GS Financing" xfId="1090" xr:uid="{00000000-0005-0000-0000-00003D040000}"/>
    <cellStyle name="_TableHead_23 Longview Model_82 Roark Model_With GS Financing_Quarterly" xfId="1091" xr:uid="{00000000-0005-0000-0000-00003E040000}"/>
    <cellStyle name="_TableHead_37 Roark Model_With GS Financing" xfId="1092" xr:uid="{00000000-0005-0000-0000-00003F040000}"/>
    <cellStyle name="_TableHead_accretion dilution analysis" xfId="1093" xr:uid="{00000000-0005-0000-0000-000040040000}"/>
    <cellStyle name="_TableHead_accretion dilution analysis_100 Roark Model_With GS Financing_Quarterly" xfId="1094" xr:uid="{00000000-0005-0000-0000-000041040000}"/>
    <cellStyle name="_TableHead_accretion dilution analysis_67 Roark Model_With GS Financing" xfId="1095" xr:uid="{00000000-0005-0000-0000-000042040000}"/>
    <cellStyle name="_TableHead_accretion dilution analysis_82 Roark Model_With GS Financing_Quarterly" xfId="1096" xr:uid="{00000000-0005-0000-0000-000043040000}"/>
    <cellStyle name="_TableHead_AVP - prev. 06 financials" xfId="1097" xr:uid="{00000000-0005-0000-0000-000044040000}"/>
    <cellStyle name="_TableHead_bank_csc_Q1_2001" xfId="1098" xr:uid="{00000000-0005-0000-0000-000045040000}"/>
    <cellStyle name="_TableHead_bank_csc_Q2_2001_c1" xfId="1099" xr:uid="{00000000-0005-0000-0000-000046040000}"/>
    <cellStyle name="_TableHead_bank_csc_Q2_2001_c1_100 Roark Model_With GS Financing_Quarterly" xfId="1100" xr:uid="{00000000-0005-0000-0000-000047040000}"/>
    <cellStyle name="_TableHead_bank_csc_Q2_2001_c1_67 Roark Model_With GS Financing" xfId="1101" xr:uid="{00000000-0005-0000-0000-000048040000}"/>
    <cellStyle name="_TableHead_bank_csc_Q2_2001_c1_82 Roark Model_With GS Financing_Quarterly" xfId="1102" xr:uid="{00000000-0005-0000-0000-000049040000}"/>
    <cellStyle name="_TableHead_Book1" xfId="1103" xr:uid="{00000000-0005-0000-0000-00004A040000}"/>
    <cellStyle name="_TableHead_Commodity Finance_08 Encana Model (Company Numbers)" xfId="1104" xr:uid="{00000000-0005-0000-0000-00004B040000}"/>
    <cellStyle name="_TableHead_Commodity Finance_08 Encana Model (Company Numbers)_100 Roark Model_With GS Financing_Quarterly" xfId="1105" xr:uid="{00000000-0005-0000-0000-00004C040000}"/>
    <cellStyle name="_TableHead_Commodity Finance_08 Encana Model (Company Numbers)_67 Roark Model_With GS Financing" xfId="1106" xr:uid="{00000000-0005-0000-0000-00004D040000}"/>
    <cellStyle name="_TableHead_Commodity Finance_08 Encana Model (Company Numbers)_82 Roark Model_With GS Financing_Quarterly" xfId="1107" xr:uid="{00000000-0005-0000-0000-00004E040000}"/>
    <cellStyle name="_TableHead_Comparison Staple Vs Base" xfId="1108" xr:uid="{00000000-0005-0000-0000-00004F040000}"/>
    <cellStyle name="_TableHead_Comparison Staple Vs Base_100 Roark Model_With GS Financing_Quarterly" xfId="1109" xr:uid="{00000000-0005-0000-0000-000050040000}"/>
    <cellStyle name="_TableHead_Comparison Staple Vs Base_67 Roark Model_With GS Financing" xfId="1110" xr:uid="{00000000-0005-0000-0000-000051040000}"/>
    <cellStyle name="_TableHead_Comparison Staple Vs Base_82 Roark Model_With GS Financing_Quarterly" xfId="1111" xr:uid="{00000000-0005-0000-0000-000052040000}"/>
    <cellStyle name="_TableHead_Comps 24May02_Final" xfId="1112" xr:uid="{00000000-0005-0000-0000-000053040000}"/>
    <cellStyle name="_TableHead_Corporate and restructuring charges" xfId="1113" xr:uid="{00000000-0005-0000-0000-000054040000}"/>
    <cellStyle name="_TableHead_CSC_Palm_Sum_of_Parts_5_23_01a" xfId="1114" xr:uid="{00000000-0005-0000-0000-000055040000}"/>
    <cellStyle name="_TableHead_CSC_Palm_Sum_of_Parts_5_23_01a_100 Roark Model_With GS Financing_Quarterly" xfId="1115" xr:uid="{00000000-0005-0000-0000-000056040000}"/>
    <cellStyle name="_TableHead_CSC_Palm_Sum_of_Parts_5_23_01a_67 Roark Model_With GS Financing" xfId="1116" xr:uid="{00000000-0005-0000-0000-000057040000}"/>
    <cellStyle name="_TableHead_CSC_Palm_Sum_of_Parts_5_23_01a_82 Roark Model_With GS Financing_Quarterly" xfId="1117" xr:uid="{00000000-0005-0000-0000-000058040000}"/>
    <cellStyle name="_TableHead_Expenses by Division" xfId="1118" xr:uid="{00000000-0005-0000-0000-000059040000}"/>
    <cellStyle name="_TableHead_fees" xfId="1119" xr:uid="{00000000-0005-0000-0000-00005A040000}"/>
    <cellStyle name="_TableHead_Financials Layout dpak 9-26-01 v1" xfId="1120" xr:uid="{00000000-0005-0000-0000-00005B040000}"/>
    <cellStyle name="_TableHead_Financials Layout dpak 9-26-01 v1_100 Roark Model_With GS Financing_Quarterly" xfId="1121" xr:uid="{00000000-0005-0000-0000-00005C040000}"/>
    <cellStyle name="_TableHead_Financials Layout dpak 9-26-01 v1_67 Roark Model_With GS Financing" xfId="1122" xr:uid="{00000000-0005-0000-0000-00005D040000}"/>
    <cellStyle name="_TableHead_Financials Layout dpak 9-26-01 v1_82 Roark Model_With GS Financing_Quarterly" xfId="1123" xr:uid="{00000000-0005-0000-0000-00005E040000}"/>
    <cellStyle name="_TableHead_GS Longview Model_Sep 14 2006 v14 Formatted for Siemens" xfId="1124" xr:uid="{00000000-0005-0000-0000-00005F040000}"/>
    <cellStyle name="_TableHead_GS Longview Model_Sep 14 2006 v14 Formatted for Siemens_100 Roark Model_With GS Financing_Quarterly" xfId="1125" xr:uid="{00000000-0005-0000-0000-000060040000}"/>
    <cellStyle name="_TableHead_GS Longview Model_Sep 14 2006 v14 Formatted for Siemens_67 Roark Model_With GS Financing" xfId="1126" xr:uid="{00000000-0005-0000-0000-000061040000}"/>
    <cellStyle name="_TableHead_GS Longview Model_Sep 14 2006 v14 Formatted for Siemens_82 Roark Model_With GS Financing_Quarterly" xfId="1127" xr:uid="{00000000-0005-0000-0000-000062040000}"/>
    <cellStyle name="_TableHead_Hedge Volumes 091604" xfId="1128" xr:uid="{00000000-0005-0000-0000-000063040000}"/>
    <cellStyle name="_TableHead_IBES_EPS_Estimates" xfId="1129" xr:uid="{00000000-0005-0000-0000-000064040000}"/>
    <cellStyle name="_TableHead_IBES_EPS_Estimates_100 Roark Model_With GS Financing_Quarterly" xfId="1130" xr:uid="{00000000-0005-0000-0000-000065040000}"/>
    <cellStyle name="_TableHead_IBES_EPS_Estimates_67 Roark Model_With GS Financing" xfId="1131" xr:uid="{00000000-0005-0000-0000-000066040000}"/>
    <cellStyle name="_TableHead_IBES_EPS_Estimates_82 Roark Model_With GS Financing_Quarterly" xfId="1132" xr:uid="{00000000-0005-0000-0000-000067040000}"/>
    <cellStyle name="_TableHead_Initial Build" xfId="1133" xr:uid="{00000000-0005-0000-0000-000068040000}"/>
    <cellStyle name="_TableHead_May, 2006 Estimate 6-21-06_na SD NEW 08.14.06" xfId="1134" xr:uid="{00000000-0005-0000-0000-000069040000}"/>
    <cellStyle name="_TableHead_May, 2006 Estimate 6-21-06_na SD NEW 08.14.06_100 Roark Model_With GS Financing_Quarterly" xfId="1135" xr:uid="{00000000-0005-0000-0000-00006A040000}"/>
    <cellStyle name="_TableHead_May, 2006 Estimate 6-21-06_na SD NEW 08.14.06_67 Roark Model_With GS Financing" xfId="1136" xr:uid="{00000000-0005-0000-0000-00006B040000}"/>
    <cellStyle name="_TableHead_May, 2006 Estimate 6-21-06_na SD NEW 08.14.06_82 Roark Model_With GS Financing_Quarterly" xfId="1137" xr:uid="{00000000-0005-0000-0000-00006C040000}"/>
    <cellStyle name="_TableHead_model_bk" xfId="1138" xr:uid="{00000000-0005-0000-0000-00006D040000}"/>
    <cellStyle name="_TableHead_monet_final_w_output" xfId="1139" xr:uid="{00000000-0005-0000-0000-00006E040000}"/>
    <cellStyle name="_TableHead_monet_final_w_output_100 Roark Model_With GS Financing_Quarterly" xfId="1140" xr:uid="{00000000-0005-0000-0000-00006F040000}"/>
    <cellStyle name="_TableHead_monet_final_w_output_67 Roark Model_With GS Financing" xfId="1141" xr:uid="{00000000-0005-0000-0000-000070040000}"/>
    <cellStyle name="_TableHead_monet_final_w_output_82 Roark Model_With GS Financing_Quarterly" xfId="1142" xr:uid="{00000000-0005-0000-0000-000071040000}"/>
    <cellStyle name="_TableHead_Output Pages" xfId="1143" xr:uid="{00000000-0005-0000-0000-000072040000}"/>
    <cellStyle name="_TableHead_Output Pagesv2" xfId="1144" xr:uid="{00000000-0005-0000-0000-000073040000}"/>
    <cellStyle name="_TableHead_Palm Model 10_05" xfId="1145" xr:uid="{00000000-0005-0000-0000-000074040000}"/>
    <cellStyle name="_TableHead_Palm Model 10_05_100 Roark Model_With GS Financing_Quarterly" xfId="1146" xr:uid="{00000000-0005-0000-0000-000075040000}"/>
    <cellStyle name="_TableHead_Palm Model 10_05_67 Roark Model_With GS Financing" xfId="1147" xr:uid="{00000000-0005-0000-0000-000076040000}"/>
    <cellStyle name="_TableHead_Palm Model 10_05_82 Roark Model_With GS Financing_Quarterly" xfId="1148" xr:uid="{00000000-0005-0000-0000-000077040000}"/>
    <cellStyle name="_TableHead_Potential Strategic Partners" xfId="1149" xr:uid="{00000000-0005-0000-0000-000078040000}"/>
    <cellStyle name="_TableHead_Potential Strategic Partners_100 Roark Model_With GS Financing_Quarterly" xfId="1150" xr:uid="{00000000-0005-0000-0000-000079040000}"/>
    <cellStyle name="_TableHead_Potential Strategic Partners_67 Roark Model_With GS Financing" xfId="1151" xr:uid="{00000000-0005-0000-0000-00007A040000}"/>
    <cellStyle name="_TableHead_Potential Strategic Partners_82 Roark Model_With GS Financing_Quarterly" xfId="1152" xr:uid="{00000000-0005-0000-0000-00007B040000}"/>
    <cellStyle name="_TableHead_Prepaid Lease Model" xfId="1153" xr:uid="{00000000-0005-0000-0000-00007C040000}"/>
    <cellStyle name="_TableHead_Prepaid Lease Model_100 Roark Model_With GS Financing_Quarterly" xfId="1154" xr:uid="{00000000-0005-0000-0000-00007D040000}"/>
    <cellStyle name="_TableHead_Prepaid Lease Model_67 Roark Model_With GS Financing" xfId="1155" xr:uid="{00000000-0005-0000-0000-00007E040000}"/>
    <cellStyle name="_TableHead_Prepaid Lease Model_82 Roark Model_With GS Financing_Quarterly" xfId="1156" xr:uid="{00000000-0005-0000-0000-00007F040000}"/>
    <cellStyle name="_TableHead_Prepaid_Lease_Model_for_AAT_04(1)" xfId="1157" xr:uid="{00000000-0005-0000-0000-000080040000}"/>
    <cellStyle name="_TableHead_Simple Merger Plans" xfId="1158" xr:uid="{00000000-0005-0000-0000-000081040000}"/>
    <cellStyle name="_TableHead_Simple Merger Plans_100 Roark Model_With GS Financing_Quarterly" xfId="1159" xr:uid="{00000000-0005-0000-0000-000082040000}"/>
    <cellStyle name="_TableHead_Simple Merger Plans_67 Roark Model_With GS Financing" xfId="1160" xr:uid="{00000000-0005-0000-0000-000083040000}"/>
    <cellStyle name="_TableHead_Simple Merger Plans_82 Roark Model_With GS Financing_Quarterly" xfId="1161" xr:uid="{00000000-0005-0000-0000-000084040000}"/>
    <cellStyle name="_TableHead_Syndication Short Form CF Model" xfId="1162" xr:uid="{00000000-0005-0000-0000-000085040000}"/>
    <cellStyle name="_TableHead_Syndication Short Form CF Model_100 Roark Model_With GS Financing_Quarterly" xfId="1163" xr:uid="{00000000-0005-0000-0000-000086040000}"/>
    <cellStyle name="_TableHead_Syndication Short Form CF Model_67 Roark Model_With GS Financing" xfId="1164" xr:uid="{00000000-0005-0000-0000-000087040000}"/>
    <cellStyle name="_TableHead_Syndication Short Form CF Model_82 Roark Model_With GS Financing_Quarterly" xfId="1165" xr:uid="{00000000-0005-0000-0000-000088040000}"/>
    <cellStyle name="_TableRowBorder" xfId="1166" xr:uid="{00000000-0005-0000-0000-000089040000}"/>
    <cellStyle name="_TableRowHead" xfId="1167" xr:uid="{00000000-0005-0000-0000-00008A040000}"/>
    <cellStyle name="_TableRowHead_01 FR Assumptions" xfId="1168" xr:uid="{00000000-0005-0000-0000-00008B040000}"/>
    <cellStyle name="_TableRowHead_02 Financials Sept 27th" xfId="1169" xr:uid="{00000000-0005-0000-0000-00008C040000}"/>
    <cellStyle name="_TableRowHead_02 Spring Model" xfId="1170" xr:uid="{00000000-0005-0000-0000-00008D040000}"/>
    <cellStyle name="_TableRowHead_02 Spring Model_100 Roark Model_With GS Financing_Quarterly" xfId="1171" xr:uid="{00000000-0005-0000-0000-00008E040000}"/>
    <cellStyle name="_TableRowHead_02 Spring Model_67 Roark Model_With GS Financing" xfId="1172" xr:uid="{00000000-0005-0000-0000-00008F040000}"/>
    <cellStyle name="_TableRowHead_02 Spring Model_82 Roark Model_With GS Financing_Quarterly" xfId="1173" xr:uid="{00000000-0005-0000-0000-000090040000}"/>
    <cellStyle name="_TableRowHead_03 ECO OUTPUT BY QTR (BASE CASE)" xfId="1174" xr:uid="{00000000-0005-0000-0000-000091040000}"/>
    <cellStyle name="_TableRowHead_04 Altar P&amp;L Buildup" xfId="1175" xr:uid="{00000000-0005-0000-0000-000092040000}"/>
    <cellStyle name="_TableRowHead_09 Cooper LBO" xfId="1176" xr:uid="{00000000-0005-0000-0000-000093040000}"/>
    <cellStyle name="_TableRowHead_09 Cooper LBO_100 Roark Model_With GS Financing_Quarterly" xfId="1177" xr:uid="{00000000-0005-0000-0000-000094040000}"/>
    <cellStyle name="_TableRowHead_09 Cooper LBO_67 Roark Model_With GS Financing" xfId="1178" xr:uid="{00000000-0005-0000-0000-000095040000}"/>
    <cellStyle name="_TableRowHead_09 Cooper LBO_82 Roark Model_With GS Financing_Quarterly" xfId="1179" xr:uid="{00000000-0005-0000-0000-000096040000}"/>
    <cellStyle name="_TableRowHead_23 Longview Model" xfId="1180" xr:uid="{00000000-0005-0000-0000-000097040000}"/>
    <cellStyle name="_TableRowHead_23 Longview Model_100 Roark Model_With GS Financing_Quarterly" xfId="1181" xr:uid="{00000000-0005-0000-0000-000098040000}"/>
    <cellStyle name="_TableRowHead_23 Longview Model_67 Roark Model_With GS Financing" xfId="1182" xr:uid="{00000000-0005-0000-0000-000099040000}"/>
    <cellStyle name="_TableRowHead_23 Longview Model_82 Roark Model_With GS Financing_Quarterly" xfId="1183" xr:uid="{00000000-0005-0000-0000-00009A040000}"/>
    <cellStyle name="_TableRowHead_37 Roark Model_With GS Financing" xfId="1184" xr:uid="{00000000-0005-0000-0000-00009B040000}"/>
    <cellStyle name="_TableRowHead_accretion dilution analysis" xfId="1185" xr:uid="{00000000-0005-0000-0000-00009C040000}"/>
    <cellStyle name="_TableRowHead_accretion dilution analysis_100 Roark Model_With GS Financing_Quarterly" xfId="1186" xr:uid="{00000000-0005-0000-0000-00009D040000}"/>
    <cellStyle name="_TableRowHead_accretion dilution analysis_67 Roark Model_With GS Financing" xfId="1187" xr:uid="{00000000-0005-0000-0000-00009E040000}"/>
    <cellStyle name="_TableRowHead_accretion dilution analysis_82 Roark Model_With GS Financing_Quarterly" xfId="1188" xr:uid="{00000000-0005-0000-0000-00009F040000}"/>
    <cellStyle name="_TableRowHead_Book1" xfId="1189" xr:uid="{00000000-0005-0000-0000-0000A0040000}"/>
    <cellStyle name="_TableRowHead_Comparison Staple Vs Base" xfId="1190" xr:uid="{00000000-0005-0000-0000-0000A1040000}"/>
    <cellStyle name="_TableRowHead_Comparison Staple Vs Base_100 Roark Model_With GS Financing_Quarterly" xfId="1191" xr:uid="{00000000-0005-0000-0000-0000A2040000}"/>
    <cellStyle name="_TableRowHead_Comparison Staple Vs Base_37 Roark Model_With GS Financing" xfId="1192" xr:uid="{00000000-0005-0000-0000-0000A3040000}"/>
    <cellStyle name="_TableRowHead_Comparison Staple Vs Base_67 Roark Model_With GS Financing" xfId="1193" xr:uid="{00000000-0005-0000-0000-0000A4040000}"/>
    <cellStyle name="_TableRowHead_Comparison Staple Vs Base_82 Roark Model_With GS Financing_Quarterly" xfId="1194" xr:uid="{00000000-0005-0000-0000-0000A5040000}"/>
    <cellStyle name="_TableRowHead_Comps 24May02_Final" xfId="1195" xr:uid="{00000000-0005-0000-0000-0000A6040000}"/>
    <cellStyle name="_TableRowHead_Corporate and restructuring charges" xfId="1196" xr:uid="{00000000-0005-0000-0000-0000A7040000}"/>
    <cellStyle name="_TableRowHead_CSC_Palm_Sum_of_Parts_5_23_01a" xfId="1197" xr:uid="{00000000-0005-0000-0000-0000A8040000}"/>
    <cellStyle name="_TableRowHead_CSC_Palm_Sum_of_Parts_5_23_01a_100 Roark Model_With GS Financing_Quarterly" xfId="1198" xr:uid="{00000000-0005-0000-0000-0000A9040000}"/>
    <cellStyle name="_TableRowHead_CSC_Palm_Sum_of_Parts_5_23_01a_67 Roark Model_With GS Financing" xfId="1199" xr:uid="{00000000-0005-0000-0000-0000AA040000}"/>
    <cellStyle name="_TableRowHead_CSC_Palm_Sum_of_Parts_5_23_01a_82 Roark Model_With GS Financing_Quarterly" xfId="1200" xr:uid="{00000000-0005-0000-0000-0000AB040000}"/>
    <cellStyle name="_TableRowHead_Expenses by Division" xfId="1201" xr:uid="{00000000-0005-0000-0000-0000AC040000}"/>
    <cellStyle name="_TableRowHead_fees" xfId="1202" xr:uid="{00000000-0005-0000-0000-0000AD040000}"/>
    <cellStyle name="_TableRowHead_Financials Layout dpak 9-26-01 v1" xfId="1203" xr:uid="{00000000-0005-0000-0000-0000AE040000}"/>
    <cellStyle name="_TableRowHead_Financials Layout dpak 9-26-01 v1_100 Roark Model_With GS Financing_Quarterly" xfId="1204" xr:uid="{00000000-0005-0000-0000-0000AF040000}"/>
    <cellStyle name="_TableRowHead_Financials Layout dpak 9-26-01 v1_67 Roark Model_With GS Financing" xfId="1205" xr:uid="{00000000-0005-0000-0000-0000B0040000}"/>
    <cellStyle name="_TableRowHead_Financials Layout dpak 9-26-01 v1_82 Roark Model_With GS Financing_Quarterly" xfId="1206" xr:uid="{00000000-0005-0000-0000-0000B1040000}"/>
    <cellStyle name="_TableRowHead_GS Longview Model_Sep 14 2006 v14 Formatted for Siemens" xfId="1207" xr:uid="{00000000-0005-0000-0000-0000B2040000}"/>
    <cellStyle name="_TableRowHead_GS Longview Model_Sep 14 2006 v14 Formatted for Siemens_100 Roark Model_With GS Financing_Quarterly" xfId="1208" xr:uid="{00000000-0005-0000-0000-0000B3040000}"/>
    <cellStyle name="_TableRowHead_GS Longview Model_Sep 14 2006 v14 Formatted for Siemens_67 Roark Model_With GS Financing" xfId="1209" xr:uid="{00000000-0005-0000-0000-0000B4040000}"/>
    <cellStyle name="_TableRowHead_GS Longview Model_Sep 14 2006 v14 Formatted for Siemens_82 Roark Model_With GS Financing_Quarterly" xfId="1210" xr:uid="{00000000-0005-0000-0000-0000B5040000}"/>
    <cellStyle name="_TableRowHead_Hedge Volumes 091604" xfId="1211" xr:uid="{00000000-0005-0000-0000-0000B6040000}"/>
    <cellStyle name="_TableRowHead_IBES_EPS_Estimates" xfId="1212" xr:uid="{00000000-0005-0000-0000-0000B7040000}"/>
    <cellStyle name="_TableRowHead_IBES_EPS_Estimates_100 Roark Model_With GS Financing_Quarterly" xfId="1213" xr:uid="{00000000-0005-0000-0000-0000B8040000}"/>
    <cellStyle name="_TableRowHead_IBES_EPS_Estimates_67 Roark Model_With GS Financing" xfId="1214" xr:uid="{00000000-0005-0000-0000-0000B9040000}"/>
    <cellStyle name="_TableRowHead_IBES_EPS_Estimates_82 Roark Model_With GS Financing_Quarterly" xfId="1215" xr:uid="{00000000-0005-0000-0000-0000BA040000}"/>
    <cellStyle name="_TableRowHead_Initial Build" xfId="1216" xr:uid="{00000000-0005-0000-0000-0000BB040000}"/>
    <cellStyle name="_TableRowHead_May, 2006 Estimate 6-21-06_na SD NEW 08.14.06" xfId="1217" xr:uid="{00000000-0005-0000-0000-0000BC040000}"/>
    <cellStyle name="_TableRowHead_May, 2006 Estimate 6-21-06_na SD NEW 08.14.06_100 Roark Model_With GS Financing_Quarterly" xfId="1218" xr:uid="{00000000-0005-0000-0000-0000BD040000}"/>
    <cellStyle name="_TableRowHead_May, 2006 Estimate 6-21-06_na SD NEW 08.14.06_67 Roark Model_With GS Financing" xfId="1219" xr:uid="{00000000-0005-0000-0000-0000BE040000}"/>
    <cellStyle name="_TableRowHead_May, 2006 Estimate 6-21-06_na SD NEW 08.14.06_82 Roark Model_With GS Financing_Quarterly" xfId="1220" xr:uid="{00000000-0005-0000-0000-0000BF040000}"/>
    <cellStyle name="_TableRowHead_Output Pages" xfId="1221" xr:uid="{00000000-0005-0000-0000-0000C0040000}"/>
    <cellStyle name="_TableRowHead_Output Pagesv2" xfId="1222" xr:uid="{00000000-0005-0000-0000-0000C1040000}"/>
    <cellStyle name="_TableRowHead_Palm Model 10_05" xfId="1223" xr:uid="{00000000-0005-0000-0000-0000C2040000}"/>
    <cellStyle name="_TableRowHead_Palm Model 10_05_100 Roark Model_With GS Financing_Quarterly" xfId="1224" xr:uid="{00000000-0005-0000-0000-0000C3040000}"/>
    <cellStyle name="_TableRowHead_Palm Model 10_05_67 Roark Model_With GS Financing" xfId="1225" xr:uid="{00000000-0005-0000-0000-0000C4040000}"/>
    <cellStyle name="_TableRowHead_Palm Model 10_05_82 Roark Model_With GS Financing_Quarterly" xfId="1226" xr:uid="{00000000-0005-0000-0000-0000C5040000}"/>
    <cellStyle name="_TableRowHead_Potential Strategic Partners" xfId="1227" xr:uid="{00000000-0005-0000-0000-0000C6040000}"/>
    <cellStyle name="_TableRowHead_Potential Strategic Partners_100 Roark Model_With GS Financing_Quarterly" xfId="1228" xr:uid="{00000000-0005-0000-0000-0000C7040000}"/>
    <cellStyle name="_TableRowHead_Potential Strategic Partners_67 Roark Model_With GS Financing" xfId="1229" xr:uid="{00000000-0005-0000-0000-0000C8040000}"/>
    <cellStyle name="_TableRowHead_Potential Strategic Partners_82 Roark Model_With GS Financing_Quarterly" xfId="1230" xr:uid="{00000000-0005-0000-0000-0000C9040000}"/>
    <cellStyle name="_TableRowHead_Prepaid Lease Model" xfId="1231" xr:uid="{00000000-0005-0000-0000-0000CA040000}"/>
    <cellStyle name="_TableRowHead_Prepaid Lease Model_100 Roark Model_With GS Financing_Quarterly" xfId="1232" xr:uid="{00000000-0005-0000-0000-0000CB040000}"/>
    <cellStyle name="_TableRowHead_Prepaid Lease Model_67 Roark Model_With GS Financing" xfId="1233" xr:uid="{00000000-0005-0000-0000-0000CC040000}"/>
    <cellStyle name="_TableRowHead_Prepaid Lease Model_82 Roark Model_With GS Financing_Quarterly" xfId="1234" xr:uid="{00000000-0005-0000-0000-0000CD040000}"/>
    <cellStyle name="_TableRowHead_Prepaid_Lease_Model_for_AAT_04(1)" xfId="1235" xr:uid="{00000000-0005-0000-0000-0000CE040000}"/>
    <cellStyle name="_TableRowHead_Simple Merger Plans" xfId="1236" xr:uid="{00000000-0005-0000-0000-0000CF040000}"/>
    <cellStyle name="_TableRowHead_Simple Merger Plans_100 Roark Model_With GS Financing_Quarterly" xfId="1237" xr:uid="{00000000-0005-0000-0000-0000D0040000}"/>
    <cellStyle name="_TableRowHead_Simple Merger Plans_67 Roark Model_With GS Financing" xfId="1238" xr:uid="{00000000-0005-0000-0000-0000D1040000}"/>
    <cellStyle name="_TableRowHead_Simple Merger Plans_82 Roark Model_With GS Financing_Quarterly" xfId="1239" xr:uid="{00000000-0005-0000-0000-0000D2040000}"/>
    <cellStyle name="_TableRowHead_Syndication Short Form CF Model" xfId="1240" xr:uid="{00000000-0005-0000-0000-0000D3040000}"/>
    <cellStyle name="_TableRowHead_Syndication Short Form CF Model_100 Roark Model_With GS Financing_Quarterly" xfId="1241" xr:uid="{00000000-0005-0000-0000-0000D4040000}"/>
    <cellStyle name="_TableRowHead_Syndication Short Form CF Model_67 Roark Model_With GS Financing" xfId="1242" xr:uid="{00000000-0005-0000-0000-0000D5040000}"/>
    <cellStyle name="_TableRowHead_Syndication Short Form CF Model_82 Roark Model_With GS Financing_Quarterly" xfId="1243" xr:uid="{00000000-0005-0000-0000-0000D6040000}"/>
    <cellStyle name="_TableSuperHead" xfId="1244" xr:uid="{00000000-0005-0000-0000-0000D7040000}"/>
    <cellStyle name="_TableSuperHead_01 FR Assumptions" xfId="1245" xr:uid="{00000000-0005-0000-0000-0000D8040000}"/>
    <cellStyle name="_TableSuperHead_01 model" xfId="1246" xr:uid="{00000000-0005-0000-0000-0000D9040000}"/>
    <cellStyle name="_TableSuperHead_01 model_100 Roark Model_With GS Financing_Quarterly" xfId="1247" xr:uid="{00000000-0005-0000-0000-0000DA040000}"/>
    <cellStyle name="_TableSuperHead_01 model_67 Roark Model_With GS Financing" xfId="1248" xr:uid="{00000000-0005-0000-0000-0000DB040000}"/>
    <cellStyle name="_TableSuperHead_01 model_82 Roark Model_With GS Financing_Quarterly" xfId="1249" xr:uid="{00000000-0005-0000-0000-0000DC040000}"/>
    <cellStyle name="_TableSuperHead_02 Financials Sept 27th" xfId="1250" xr:uid="{00000000-0005-0000-0000-0000DD040000}"/>
    <cellStyle name="_TableSuperHead_02 Potential Partner Ability to Pay Analysis2" xfId="1251" xr:uid="{00000000-0005-0000-0000-0000DE040000}"/>
    <cellStyle name="_TableSuperHead_02 Potential Partner Ability to Pay Analysis2_100 Roark Model_With GS Financing_Quarterly" xfId="1252" xr:uid="{00000000-0005-0000-0000-0000DF040000}"/>
    <cellStyle name="_TableSuperHead_02 Potential Partner Ability to Pay Analysis2_67 Roark Model_With GS Financing" xfId="1253" xr:uid="{00000000-0005-0000-0000-0000E0040000}"/>
    <cellStyle name="_TableSuperHead_02 Potential Partner Ability to Pay Analysis2_82 Roark Model_With GS Financing_Quarterly" xfId="1254" xr:uid="{00000000-0005-0000-0000-0000E1040000}"/>
    <cellStyle name="_TableSuperHead_03 ECO OUTPUT BY QTR (BASE CASE)" xfId="1255" xr:uid="{00000000-0005-0000-0000-0000E2040000}"/>
    <cellStyle name="_TableSuperHead_04 Altar P&amp;L Buildup" xfId="1256" xr:uid="{00000000-0005-0000-0000-0000E3040000}"/>
    <cellStyle name="_TableSuperHead_04 Subsidiary Overview" xfId="1257" xr:uid="{00000000-0005-0000-0000-0000E4040000}"/>
    <cellStyle name="_TableSuperHead_04 Subsidiary Overview_100 Roark Model_With GS Financing_Quarterly" xfId="1258" xr:uid="{00000000-0005-0000-0000-0000E5040000}"/>
    <cellStyle name="_TableSuperHead_04 Subsidiary Overview_67 Roark Model_With GS Financing" xfId="1259" xr:uid="{00000000-0005-0000-0000-0000E6040000}"/>
    <cellStyle name="_TableSuperHead_04 Subsidiary Overview_82 Roark Model_With GS Financing_Quarterly" xfId="1260" xr:uid="{00000000-0005-0000-0000-0000E7040000}"/>
    <cellStyle name="_TableSuperHead_09 Cooper LBO" xfId="1261" xr:uid="{00000000-0005-0000-0000-0000E8040000}"/>
    <cellStyle name="_TableSuperHead_09 Cooper LBO_100 Roark Model_With GS Financing_Quarterly" xfId="1262" xr:uid="{00000000-0005-0000-0000-0000E9040000}"/>
    <cellStyle name="_TableSuperHead_09 Cooper LBO_67 Roark Model_With GS Financing" xfId="1263" xr:uid="{00000000-0005-0000-0000-0000EA040000}"/>
    <cellStyle name="_TableSuperHead_09 Cooper LBO_82 Roark Model_With GS Financing_Quarterly" xfId="1264" xr:uid="{00000000-0005-0000-0000-0000EB040000}"/>
    <cellStyle name="_TableSuperHead_12 Merger Plans" xfId="1265" xr:uid="{00000000-0005-0000-0000-0000EC040000}"/>
    <cellStyle name="_TableSuperHead_12 Merger Plans_100 Roark Model_With GS Financing_Quarterly" xfId="1266" xr:uid="{00000000-0005-0000-0000-0000ED040000}"/>
    <cellStyle name="_TableSuperHead_12 Merger Plans_67 Roark Model_With GS Financing" xfId="1267" xr:uid="{00000000-0005-0000-0000-0000EE040000}"/>
    <cellStyle name="_TableSuperHead_12 Merger Plans_82 Roark Model_With GS Financing_Quarterly" xfId="1268" xr:uid="{00000000-0005-0000-0000-0000EF040000}"/>
    <cellStyle name="_TableSuperHead_23 Longview Model" xfId="1269" xr:uid="{00000000-0005-0000-0000-0000F0040000}"/>
    <cellStyle name="_TableSuperHead_23 Longview Model_100 Roark Model_With GS Financing_Quarterly" xfId="1270" xr:uid="{00000000-0005-0000-0000-0000F1040000}"/>
    <cellStyle name="_TableSuperHead_23 Longview Model_67 Roark Model_With GS Financing" xfId="1271" xr:uid="{00000000-0005-0000-0000-0000F2040000}"/>
    <cellStyle name="_TableSuperHead_23 Longview Model_82 Roark Model_With GS Financing_Quarterly" xfId="1272" xr:uid="{00000000-0005-0000-0000-0000F3040000}"/>
    <cellStyle name="_TableSuperHead_accretion dilution analysis" xfId="1273" xr:uid="{00000000-0005-0000-0000-0000F4040000}"/>
    <cellStyle name="_TableSuperHead_accretion dilution analysis_100 Roark Model_With GS Financing_Quarterly" xfId="1274" xr:uid="{00000000-0005-0000-0000-0000F5040000}"/>
    <cellStyle name="_TableSuperHead_accretion dilution analysis_67 Roark Model_With GS Financing" xfId="1275" xr:uid="{00000000-0005-0000-0000-0000F6040000}"/>
    <cellStyle name="_TableSuperHead_accretion dilution analysis_82 Roark Model_With GS Financing_Quarterly" xfId="1276" xr:uid="{00000000-0005-0000-0000-0000F7040000}"/>
    <cellStyle name="_TableSuperHead_ADLAC Capital Structure Model-v2" xfId="1277" xr:uid="{00000000-0005-0000-0000-0000F8040000}"/>
    <cellStyle name="_TableSuperHead_ADLAC Capital Structure Model-v2_100 Roark Model_With GS Financing_Quarterly" xfId="1278" xr:uid="{00000000-0005-0000-0000-0000F9040000}"/>
    <cellStyle name="_TableSuperHead_ADLAC Capital Structure Model-v2_67 Roark Model_With GS Financing" xfId="1279" xr:uid="{00000000-0005-0000-0000-0000FA040000}"/>
    <cellStyle name="_TableSuperHead_ADLAC Capital Structure Model-v2_82 Roark Model_With GS Financing_Quarterly" xfId="1280" xr:uid="{00000000-0005-0000-0000-0000FB040000}"/>
    <cellStyle name="_TableSuperHead_AVP - prev. 06 financials" xfId="1281" xr:uid="{00000000-0005-0000-0000-0000FC040000}"/>
    <cellStyle name="_TableSuperHead_bank_csc_and merger plan4" xfId="1282" xr:uid="{00000000-0005-0000-0000-0000FD040000}"/>
    <cellStyle name="_TableSuperHead_bank_csc_and merger plan4_100 Roark Model_With GS Financing_Quarterly" xfId="1283" xr:uid="{00000000-0005-0000-0000-0000FE040000}"/>
    <cellStyle name="_TableSuperHead_bank_csc_and merger plan4_67 Roark Model_With GS Financing" xfId="1284" xr:uid="{00000000-0005-0000-0000-0000FF040000}"/>
    <cellStyle name="_TableSuperHead_bank_csc_and merger plan4_82 Roark Model_With GS Financing_Quarterly" xfId="1285" xr:uid="{00000000-0005-0000-0000-000000050000}"/>
    <cellStyle name="_TableSuperHead_bank_csc_Q1_2001" xfId="1286" xr:uid="{00000000-0005-0000-0000-000001050000}"/>
    <cellStyle name="_TableSuperHead_bank_csc_Q2_2001" xfId="1287" xr:uid="{00000000-0005-0000-0000-000002050000}"/>
    <cellStyle name="_TableSuperHead_bank_csc_Q2_2001_100 Roark Model_With GS Financing_Quarterly" xfId="1288" xr:uid="{00000000-0005-0000-0000-000003050000}"/>
    <cellStyle name="_TableSuperHead_bank_csc_Q2_2001_67 Roark Model_With GS Financing" xfId="1289" xr:uid="{00000000-0005-0000-0000-000004050000}"/>
    <cellStyle name="_TableSuperHead_bank_csc_Q2_2001_82 Roark Model_With GS Financing_Quarterly" xfId="1290" xr:uid="{00000000-0005-0000-0000-000005050000}"/>
    <cellStyle name="_TableSuperHead_bank_csc_Q2_2001_c1" xfId="1291" xr:uid="{00000000-0005-0000-0000-000006050000}"/>
    <cellStyle name="_TableSuperHead_bank_csc_Q2_2001_c1_100 Roark Model_With GS Financing_Quarterly" xfId="1292" xr:uid="{00000000-0005-0000-0000-000007050000}"/>
    <cellStyle name="_TableSuperHead_bank_csc_Q2_2001_c1_67 Roark Model_With GS Financing" xfId="1293" xr:uid="{00000000-0005-0000-0000-000008050000}"/>
    <cellStyle name="_TableSuperHead_bank_csc_Q2_2001_c1_82 Roark Model_With GS Financing_Quarterly" xfId="1294" xr:uid="{00000000-0005-0000-0000-000009050000}"/>
    <cellStyle name="_TableSuperHead_Book1" xfId="1295" xr:uid="{00000000-0005-0000-0000-00000A050000}"/>
    <cellStyle name="_TableSuperHead_Comps 24May02_Final" xfId="1296" xr:uid="{00000000-0005-0000-0000-00000B050000}"/>
    <cellStyle name="_TableSuperHead_Corporate and restructuring charges" xfId="1297" xr:uid="{00000000-0005-0000-0000-00000C050000}"/>
    <cellStyle name="_TableSuperHead_CSC_Palm_Sum_of_Parts_5_23_01a" xfId="1298" xr:uid="{00000000-0005-0000-0000-00000D050000}"/>
    <cellStyle name="_TableSuperHead_CSC_Palm_Sum_of_Parts_5_23_01a_100 Roark Model_With GS Financing_Quarterly" xfId="1299" xr:uid="{00000000-0005-0000-0000-00000E050000}"/>
    <cellStyle name="_TableSuperHead_CSC_Palm_Sum_of_Parts_5_23_01a_67 Roark Model_With GS Financing" xfId="1300" xr:uid="{00000000-0005-0000-0000-00000F050000}"/>
    <cellStyle name="_TableSuperHead_CSC_Palm_Sum_of_Parts_5_23_01a_82 Roark Model_With GS Financing_Quarterly" xfId="1301" xr:uid="{00000000-0005-0000-0000-000010050000}"/>
    <cellStyle name="_TableSuperHead_Expenses by Division" xfId="1302" xr:uid="{00000000-0005-0000-0000-000011050000}"/>
    <cellStyle name="_TableSuperHead_fees" xfId="1303" xr:uid="{00000000-0005-0000-0000-000012050000}"/>
    <cellStyle name="_TableSuperHead_FigTech Merger Model_02" xfId="1304" xr:uid="{00000000-0005-0000-0000-000013050000}"/>
    <cellStyle name="_TableSuperHead_FigTech Merger Model_02_100 Roark Model_With GS Financing_Quarterly" xfId="1305" xr:uid="{00000000-0005-0000-0000-000014050000}"/>
    <cellStyle name="_TableSuperHead_FigTech Merger Model_02_67 Roark Model_With GS Financing" xfId="1306" xr:uid="{00000000-0005-0000-0000-000015050000}"/>
    <cellStyle name="_TableSuperHead_FigTech Merger Model_02_82 Roark Model_With GS Financing_Quarterly" xfId="1307" xr:uid="{00000000-0005-0000-0000-000016050000}"/>
    <cellStyle name="_TableSuperHead_Financials Layout dpak 9-26-01 v1" xfId="1308" xr:uid="{00000000-0005-0000-0000-000017050000}"/>
    <cellStyle name="_TableSuperHead_Financials Layout dpak 9-26-01 v1_100 Roark Model_With GS Financing_Quarterly" xfId="1309" xr:uid="{00000000-0005-0000-0000-000018050000}"/>
    <cellStyle name="_TableSuperHead_Financials Layout dpak 9-26-01 v1_67 Roark Model_With GS Financing" xfId="1310" xr:uid="{00000000-0005-0000-0000-000019050000}"/>
    <cellStyle name="_TableSuperHead_Financials Layout dpak 9-26-01 v1_82 Roark Model_With GS Financing_Quarterly" xfId="1311" xr:uid="{00000000-0005-0000-0000-00001A050000}"/>
    <cellStyle name="_TableSuperHead_Football Field" xfId="1312" xr:uid="{00000000-0005-0000-0000-00001B050000}"/>
    <cellStyle name="_TableSuperHead_Football Field_100 Roark Model_With GS Financing_Quarterly" xfId="1313" xr:uid="{00000000-0005-0000-0000-00001C050000}"/>
    <cellStyle name="_TableSuperHead_Football Field_67 Roark Model_With GS Financing" xfId="1314" xr:uid="{00000000-0005-0000-0000-00001D050000}"/>
    <cellStyle name="_TableSuperHead_Football Field_82 Roark Model_With GS Financing_Quarterly" xfId="1315" xr:uid="{00000000-0005-0000-0000-00001E050000}"/>
    <cellStyle name="_TableSuperHead_GS Longview Model_Sep 14 2006 v14 Formatted for Siemens" xfId="1316" xr:uid="{00000000-0005-0000-0000-00001F050000}"/>
    <cellStyle name="_TableSuperHead_GS Longview Model_Sep 14 2006 v14 Formatted for Siemens_100 Roark Model_With GS Financing_Quarterly" xfId="1317" xr:uid="{00000000-0005-0000-0000-000020050000}"/>
    <cellStyle name="_TableSuperHead_GS Longview Model_Sep 14 2006 v14 Formatted for Siemens_67 Roark Model_With GS Financing" xfId="1318" xr:uid="{00000000-0005-0000-0000-000021050000}"/>
    <cellStyle name="_TableSuperHead_GS Longview Model_Sep 14 2006 v14 Formatted for Siemens_82 Roark Model_With GS Financing_Quarterly" xfId="1319" xr:uid="{00000000-0005-0000-0000-000022050000}"/>
    <cellStyle name="_TableSuperHead_Hedge Volumes 091604" xfId="1320" xr:uid="{00000000-0005-0000-0000-000023050000}"/>
    <cellStyle name="_TableSuperHead_IBES_EPS_Estimates" xfId="1321" xr:uid="{00000000-0005-0000-0000-000024050000}"/>
    <cellStyle name="_TableSuperHead_Initial Build" xfId="1322" xr:uid="{00000000-0005-0000-0000-000025050000}"/>
    <cellStyle name="_TableSuperHead_Kleen Model Debt Sizing (16)" xfId="1323" xr:uid="{00000000-0005-0000-0000-000026050000}"/>
    <cellStyle name="_TableSuperHead_May, 2006 Estimate 6-21-06_na SD NEW 08.14.06" xfId="1324" xr:uid="{00000000-0005-0000-0000-000027050000}"/>
    <cellStyle name="_TableSuperHead_May, 2006 Estimate 6-21-06_na SD NEW 08.14.06_100 Roark Model_With GS Financing_Quarterly" xfId="1325" xr:uid="{00000000-0005-0000-0000-000028050000}"/>
    <cellStyle name="_TableSuperHead_May, 2006 Estimate 6-21-06_na SD NEW 08.14.06_67 Roark Model_With GS Financing" xfId="1326" xr:uid="{00000000-0005-0000-0000-000029050000}"/>
    <cellStyle name="_TableSuperHead_May, 2006 Estimate 6-21-06_na SD NEW 08.14.06_82 Roark Model_With GS Financing_Quarterly" xfId="1327" xr:uid="{00000000-0005-0000-0000-00002A050000}"/>
    <cellStyle name="_TableSuperHead_Merger model_new_ability to pay" xfId="1328" xr:uid="{00000000-0005-0000-0000-00002B050000}"/>
    <cellStyle name="_TableSuperHead_Merger model_new_ability to pay_100 Roark Model_With GS Financing_Quarterly" xfId="1329" xr:uid="{00000000-0005-0000-0000-00002C050000}"/>
    <cellStyle name="_TableSuperHead_Merger model_new_ability to pay_67 Roark Model_With GS Financing" xfId="1330" xr:uid="{00000000-0005-0000-0000-00002D050000}"/>
    <cellStyle name="_TableSuperHead_Merger model_new_ability to pay_82 Roark Model_With GS Financing_Quarterly" xfId="1331" xr:uid="{00000000-0005-0000-0000-00002E050000}"/>
    <cellStyle name="_TableSuperHead_model_bk" xfId="1332" xr:uid="{00000000-0005-0000-0000-00002F050000}"/>
    <cellStyle name="_TableSuperHead_monet_final_w_output" xfId="1333" xr:uid="{00000000-0005-0000-0000-000030050000}"/>
    <cellStyle name="_TableSuperHead_monet_final_w_output_100 Roark Model_With GS Financing_Quarterly" xfId="1334" xr:uid="{00000000-0005-0000-0000-000031050000}"/>
    <cellStyle name="_TableSuperHead_monet_final_w_output_67 Roark Model_With GS Financing" xfId="1335" xr:uid="{00000000-0005-0000-0000-000032050000}"/>
    <cellStyle name="_TableSuperHead_monet_final_w_output_82 Roark Model_With GS Financing_Quarterly" xfId="1336" xr:uid="{00000000-0005-0000-0000-000033050000}"/>
    <cellStyle name="_TableSuperHead_Output Pages" xfId="1337" xr:uid="{00000000-0005-0000-0000-000034050000}"/>
    <cellStyle name="_TableSuperHead_Output Pagesv2" xfId="1338" xr:uid="{00000000-0005-0000-0000-000035050000}"/>
    <cellStyle name="_TableSuperHead_Palm Model 10_05" xfId="1339" xr:uid="{00000000-0005-0000-0000-000036050000}"/>
    <cellStyle name="_TableSuperHead_Palm Model 10_05_100 Roark Model_With GS Financing_Quarterly" xfId="1340" xr:uid="{00000000-0005-0000-0000-000037050000}"/>
    <cellStyle name="_TableSuperHead_Palm Model 10_05_67 Roark Model_With GS Financing" xfId="1341" xr:uid="{00000000-0005-0000-0000-000038050000}"/>
    <cellStyle name="_TableSuperHead_Palm Model 10_05_82 Roark Model_With GS Financing_Quarterly" xfId="1342" xr:uid="{00000000-0005-0000-0000-000039050000}"/>
    <cellStyle name="_TableSuperHead_PNC_merger_plan_divestitures_05" xfId="1343" xr:uid="{00000000-0005-0000-0000-00003A050000}"/>
    <cellStyle name="_TableSuperHead_PNC_merger_plan_divestitures_05_100 Roark Model_With GS Financing_Quarterly" xfId="1344" xr:uid="{00000000-0005-0000-0000-00003B050000}"/>
    <cellStyle name="_TableSuperHead_PNC_merger_plan_divestitures_05_67 Roark Model_With GS Financing" xfId="1345" xr:uid="{00000000-0005-0000-0000-00003C050000}"/>
    <cellStyle name="_TableSuperHead_PNC_merger_plan_divestitures_05_82 Roark Model_With GS Financing_Quarterly" xfId="1346" xr:uid="{00000000-0005-0000-0000-00003D050000}"/>
    <cellStyle name="_TableSuperHead_Potential Strategic Partners" xfId="1347" xr:uid="{00000000-0005-0000-0000-00003E050000}"/>
    <cellStyle name="_TableSuperHead_Potential Strategic Partners_100 Roark Model_With GS Financing_Quarterly" xfId="1348" xr:uid="{00000000-0005-0000-0000-00003F050000}"/>
    <cellStyle name="_TableSuperHead_Potential Strategic Partners_67 Roark Model_With GS Financing" xfId="1349" xr:uid="{00000000-0005-0000-0000-000040050000}"/>
    <cellStyle name="_TableSuperHead_Potential Strategic Partners_82 Roark Model_With GS Financing_Quarterly" xfId="1350" xr:uid="{00000000-0005-0000-0000-000041050000}"/>
    <cellStyle name="_TableSuperHead_Prepaid Lease Model" xfId="1351" xr:uid="{00000000-0005-0000-0000-000042050000}"/>
    <cellStyle name="_TableSuperHead_Prepaid Lease Model_100 Roark Model_With GS Financing_Quarterly" xfId="1352" xr:uid="{00000000-0005-0000-0000-000043050000}"/>
    <cellStyle name="_TableSuperHead_Prepaid Lease Model_67 Roark Model_With GS Financing" xfId="1353" xr:uid="{00000000-0005-0000-0000-000044050000}"/>
    <cellStyle name="_TableSuperHead_Prepaid Lease Model_82 Roark Model_With GS Financing_Quarterly" xfId="1354" xr:uid="{00000000-0005-0000-0000-000045050000}"/>
    <cellStyle name="_TableSuperHead_Prepaid_Lease_Model_for_AAT_04(1)" xfId="1355" xr:uid="{00000000-0005-0000-0000-000046050000}"/>
    <cellStyle name="_TableSuperHead_Simple Merger Plans" xfId="1356" xr:uid="{00000000-0005-0000-0000-000047050000}"/>
    <cellStyle name="_TableSuperHead_Simple Merger Plans_100 Roark Model_With GS Financing_Quarterly" xfId="1357" xr:uid="{00000000-0005-0000-0000-000048050000}"/>
    <cellStyle name="_TableSuperHead_Simple Merger Plans_67 Roark Model_With GS Financing" xfId="1358" xr:uid="{00000000-0005-0000-0000-000049050000}"/>
    <cellStyle name="_TableSuperHead_Simple Merger Plans_82 Roark Model_With GS Financing_Quarterly" xfId="1359" xr:uid="{00000000-0005-0000-0000-00004A050000}"/>
    <cellStyle name="_TableSuperHead_Stallion Analysis_a" xfId="1360" xr:uid="{00000000-0005-0000-0000-00004B050000}"/>
    <cellStyle name="_TableSuperHead_Stallion Analysis_a_100 Roark Model_With GS Financing_Quarterly" xfId="1361" xr:uid="{00000000-0005-0000-0000-00004C050000}"/>
    <cellStyle name="_TableSuperHead_Stallion Analysis_a_67 Roark Model_With GS Financing" xfId="1362" xr:uid="{00000000-0005-0000-0000-00004D050000}"/>
    <cellStyle name="_TableSuperHead_Stallion Analysis_a_82 Roark Model_With GS Financing_Quarterly" xfId="1363" xr:uid="{00000000-0005-0000-0000-00004E050000}"/>
    <cellStyle name="_TableSuperHead_stand_alone_dcf" xfId="1364" xr:uid="{00000000-0005-0000-0000-00004F050000}"/>
    <cellStyle name="_TableSuperHead_stand_alone_dcf_100 Roark Model_With GS Financing_Quarterly" xfId="1365" xr:uid="{00000000-0005-0000-0000-000050050000}"/>
    <cellStyle name="_TableSuperHead_stand_alone_dcf_67 Roark Model_With GS Financing" xfId="1366" xr:uid="{00000000-0005-0000-0000-000051050000}"/>
    <cellStyle name="_TableSuperHead_stand_alone_dcf_82 Roark Model_With GS Financing_Quarterly" xfId="1367" xr:uid="{00000000-0005-0000-0000-000052050000}"/>
    <cellStyle name="_TableSuperHead_Summary Valuation Analysis" xfId="1368" xr:uid="{00000000-0005-0000-0000-000053050000}"/>
    <cellStyle name="_TableSuperHead_Summary Valuation Analysis_100 Roark Model_With GS Financing_Quarterly" xfId="1369" xr:uid="{00000000-0005-0000-0000-000054050000}"/>
    <cellStyle name="_TableSuperHead_Summary Valuation Analysis_67 Roark Model_With GS Financing" xfId="1370" xr:uid="{00000000-0005-0000-0000-000055050000}"/>
    <cellStyle name="_TableSuperHead_Summary Valuation Analysis_82 Roark Model_With GS Financing_Quarterly" xfId="1371" xr:uid="{00000000-0005-0000-0000-000056050000}"/>
    <cellStyle name="_TableSuperHead_Syndication Short Form CF Model" xfId="1372" xr:uid="{00000000-0005-0000-0000-000057050000}"/>
    <cellStyle name="_TableSuperHead_Syndication Short Form CF Model_100 Roark Model_With GS Financing_Quarterly" xfId="1373" xr:uid="{00000000-0005-0000-0000-000058050000}"/>
    <cellStyle name="_TableSuperHead_Syndication Short Form CF Model_67 Roark Model_With GS Financing" xfId="1374" xr:uid="{00000000-0005-0000-0000-000059050000}"/>
    <cellStyle name="_TableSuperHead_Syndication Short Form CF Model_82 Roark Model_With GS Financing_Quarterly" xfId="1375" xr:uid="{00000000-0005-0000-0000-00005A050000}"/>
    <cellStyle name="_TableSuperHead_Synergies" xfId="1376" xr:uid="{00000000-0005-0000-0000-00005B050000}"/>
    <cellStyle name="_TableSuperHead_Synergies_100 Roark Model_With GS Financing_Quarterly" xfId="1377" xr:uid="{00000000-0005-0000-0000-00005C050000}"/>
    <cellStyle name="_TableSuperHead_Synergies_67 Roark Model_With GS Financing" xfId="1378" xr:uid="{00000000-0005-0000-0000-00005D050000}"/>
    <cellStyle name="_TableSuperHead_Synergies_82 Roark Model_With GS Financing_Quarterly" xfId="1379" xr:uid="{00000000-0005-0000-0000-00005E050000}"/>
    <cellStyle name="_TableSuperHead_Troon DCF Model 8-13-02 v1" xfId="1380" xr:uid="{00000000-0005-0000-0000-00005F050000}"/>
    <cellStyle name="_TableSuperHead_Troon DCF Model 8-13-02 v1_100 Roark Model_With GS Financing_Quarterly" xfId="1381" xr:uid="{00000000-0005-0000-0000-000060050000}"/>
    <cellStyle name="_TableSuperHead_Troon DCF Model 8-13-02 v1_67 Roark Model_With GS Financing" xfId="1382" xr:uid="{00000000-0005-0000-0000-000061050000}"/>
    <cellStyle name="_TableSuperHead_Troon DCF Model 8-13-02 v1_82 Roark Model_With GS Financing_Quarterly" xfId="1383" xr:uid="{00000000-0005-0000-0000-000062050000}"/>
    <cellStyle name="_TableSuperHead_Troon LLC FS dpakedit 8-7-02" xfId="1384" xr:uid="{00000000-0005-0000-0000-000063050000}"/>
    <cellStyle name="_TableSuperHead_Troon LLC FS dpakedit 8-7-02 v3" xfId="1385" xr:uid="{00000000-0005-0000-0000-000064050000}"/>
    <cellStyle name="_TableSuperHead_Troon LLC FS dpakedit 8-7-02 v3_100 Roark Model_With GS Financing_Quarterly" xfId="1386" xr:uid="{00000000-0005-0000-0000-000065050000}"/>
    <cellStyle name="_TableSuperHead_Troon LLC FS dpakedit 8-7-02 v3_67 Roark Model_With GS Financing" xfId="1387" xr:uid="{00000000-0005-0000-0000-000066050000}"/>
    <cellStyle name="_TableSuperHead_Troon LLC FS dpakedit 8-7-02 v3_82 Roark Model_With GS Financing_Quarterly" xfId="1388" xr:uid="{00000000-0005-0000-0000-000067050000}"/>
    <cellStyle name="_TableSuperHead_Troon LLC FS dpakedit 8-7-02 v4" xfId="1389" xr:uid="{00000000-0005-0000-0000-000068050000}"/>
    <cellStyle name="_TableSuperHead_Troon LLC FS dpakedit 8-7-02 v4_100 Roark Model_With GS Financing_Quarterly" xfId="1390" xr:uid="{00000000-0005-0000-0000-000069050000}"/>
    <cellStyle name="_TableSuperHead_Troon LLC FS dpakedit 8-7-02 v4_67 Roark Model_With GS Financing" xfId="1391" xr:uid="{00000000-0005-0000-0000-00006A050000}"/>
    <cellStyle name="_TableSuperHead_Troon LLC FS dpakedit 8-7-02 v4_82 Roark Model_With GS Financing_Quarterly" xfId="1392" xr:uid="{00000000-0005-0000-0000-00006B050000}"/>
    <cellStyle name="_TableSuperHead_Troon LLC FS dpakedit 8-7-02_100 Roark Model_With GS Financing_Quarterly" xfId="1393" xr:uid="{00000000-0005-0000-0000-00006C050000}"/>
    <cellStyle name="_TableSuperHead_Troon LLC FS dpakedit 8-7-02_67 Roark Model_With GS Financing" xfId="1394" xr:uid="{00000000-0005-0000-0000-00006D050000}"/>
    <cellStyle name="_TableSuperHead_Troon LLC FS dpakedit 8-7-02_82 Roark Model_With GS Financing_Quarterly" xfId="1395" xr:uid="{00000000-0005-0000-0000-00006E050000}"/>
    <cellStyle name="_TableSuperHead_Valuation_Troon dpak 8-5-02 v3" xfId="1396" xr:uid="{00000000-0005-0000-0000-00006F050000}"/>
    <cellStyle name="_TableSuperHead_Valuation_Troon dpak 8-5-02 v3_100 Roark Model_With GS Financing_Quarterly" xfId="1397" xr:uid="{00000000-0005-0000-0000-000070050000}"/>
    <cellStyle name="_TableSuperHead_Valuation_Troon dpak 8-5-02 v3_67 Roark Model_With GS Financing" xfId="1398" xr:uid="{00000000-0005-0000-0000-000071050000}"/>
    <cellStyle name="_TableSuperHead_Valuation_Troon dpak 8-5-02 v3_82 Roark Model_With GS Financing_Quarterly" xfId="1399" xr:uid="{00000000-0005-0000-0000-000072050000}"/>
    <cellStyle name="_Tiverton_Rumford (5-yr Toll)WestLB v2" xfId="1400" xr:uid="{00000000-0005-0000-0000-000073050000}"/>
    <cellStyle name="_TOP_Budget_8-13-03 from tax" xfId="1401" xr:uid="{00000000-0005-0000-0000-000074050000}"/>
    <cellStyle name="_TOP_Budget_8-13-03 from tax_100 Roark Model_With GS Financing_Quarterly" xfId="1402" xr:uid="{00000000-0005-0000-0000-000075050000}"/>
    <cellStyle name="_TOP_Budget_8-13-03 from tax_67 Roark Model_With GS Financing" xfId="1403" xr:uid="{00000000-0005-0000-0000-000076050000}"/>
    <cellStyle name="_TOP_Budget_8-13-03 from tax_82 Roark Model_With GS Financing_Quarterly" xfId="1404" xr:uid="{00000000-0005-0000-0000-000077050000}"/>
    <cellStyle name="_wipsaf_TXGenco_rev1" xfId="1405" xr:uid="{00000000-0005-0000-0000-000078050000}"/>
    <cellStyle name="_wipsaf_TXGenco_rev1_100 Roark Model_With GS Financing_Quarterly" xfId="1406" xr:uid="{00000000-0005-0000-0000-000079050000}"/>
    <cellStyle name="_wipsaf_TXGenco_rev1_67 Roark Model_With GS Financing" xfId="1407" xr:uid="{00000000-0005-0000-0000-00007A050000}"/>
    <cellStyle name="_wipsaf_TXGenco_rev1_82 Roark Model_With GS Financing_Quarterly" xfId="1408" xr:uid="{00000000-0005-0000-0000-00007B050000}"/>
    <cellStyle name="_Year" xfId="1409" xr:uid="{00000000-0005-0000-0000-00007C050000}"/>
    <cellStyle name="_Year_100 Roark Model_With GS Financing_Quarterly" xfId="1410" xr:uid="{00000000-0005-0000-0000-00007D050000}"/>
    <cellStyle name="_Year_67 Roark Model_With GS Financing" xfId="1411" xr:uid="{00000000-0005-0000-0000-00007E050000}"/>
    <cellStyle name="_Year_82 Roark Model_With GS Financing_Quarterly" xfId="1412" xr:uid="{00000000-0005-0000-0000-00007F050000}"/>
    <cellStyle name="’Ê‰Ý [0.00]_Cover" xfId="1413" xr:uid="{00000000-0005-0000-0000-000080050000}"/>
    <cellStyle name="’Ê‰Ý_Cover" xfId="1414" xr:uid="{00000000-0005-0000-0000-000081050000}"/>
    <cellStyle name="£ BP" xfId="1417" xr:uid="{00000000-0005-0000-0000-000084050000}"/>
    <cellStyle name="¤@¯ë_pldt" xfId="1418" xr:uid="{00000000-0005-0000-0000-000085050000}"/>
    <cellStyle name="¥ JY" xfId="1419" xr:uid="{00000000-0005-0000-0000-000086050000}"/>
    <cellStyle name="=C:\WINDOWS\SYSTEM32\COMMAND.COM" xfId="1415" xr:uid="{00000000-0005-0000-0000-000082050000}"/>
    <cellStyle name="=C:\WINNT35\SYSTEM32\COMMAND.COM" xfId="1416" xr:uid="{00000000-0005-0000-0000-000083050000}"/>
    <cellStyle name="•W€_Capital Structure" xfId="1421" xr:uid="{00000000-0005-0000-0000-000088050000}"/>
    <cellStyle name="•W_Cover" xfId="1420" xr:uid="{00000000-0005-0000-0000-000087050000}"/>
    <cellStyle name="0" xfId="1422" xr:uid="{00000000-0005-0000-0000-000089050000}"/>
    <cellStyle name="0%" xfId="1423" xr:uid="{00000000-0005-0000-0000-00008A050000}"/>
    <cellStyle name="0.0" xfId="1424" xr:uid="{00000000-0005-0000-0000-00008B050000}"/>
    <cellStyle name="0.0%" xfId="1425" xr:uid="{00000000-0005-0000-0000-00008C050000}"/>
    <cellStyle name="0.0_100 Roark Model_With GS Financing_Quarterly" xfId="1426" xr:uid="{00000000-0005-0000-0000-00008D050000}"/>
    <cellStyle name="0.00" xfId="1427" xr:uid="{00000000-0005-0000-0000-00008E050000}"/>
    <cellStyle name="0.00%" xfId="1428" xr:uid="{00000000-0005-0000-0000-00008F050000}"/>
    <cellStyle name="0.00_100 Roark Model_With GS Financing_Quarterly" xfId="1429" xr:uid="{00000000-0005-0000-0000-000090050000}"/>
    <cellStyle name="0.00x" xfId="1430" xr:uid="{00000000-0005-0000-0000-000091050000}"/>
    <cellStyle name="0.0x" xfId="1431" xr:uid="{00000000-0005-0000-0000-000092050000}"/>
    <cellStyle name="0_03 Astoria" xfId="1432" xr:uid="{00000000-0005-0000-0000-000093050000}"/>
    <cellStyle name="0_100 Roark Model_With GS Financing_Quarterly" xfId="1433" xr:uid="{00000000-0005-0000-0000-000094050000}"/>
    <cellStyle name="0_67 Roark Model_With GS Financing" xfId="1434" xr:uid="{00000000-0005-0000-0000-000095050000}"/>
    <cellStyle name="0_82 Roark Model_With GS Financing_Quarterly" xfId="1435" xr:uid="{00000000-0005-0000-0000-000096050000}"/>
    <cellStyle name="0_JA Huggins Expansion Case 2 070506" xfId="1436" xr:uid="{00000000-0005-0000-0000-000097050000}"/>
    <cellStyle name="0_JA Huggins Expansion Case 2 070506_100 Roark Model_With GS Financing_Quarterly" xfId="1437" xr:uid="{00000000-0005-0000-0000-000098050000}"/>
    <cellStyle name="0_JA Huggins Expansion Case 2 070506_67 Roark Model_With GS Financing" xfId="1438" xr:uid="{00000000-0005-0000-0000-000099050000}"/>
    <cellStyle name="0_JA Huggins Expansion Case 2 070506_82 Roark Model_With GS Financing_Quarterly" xfId="1439" xr:uid="{00000000-0005-0000-0000-00009A050000}"/>
    <cellStyle name="000" xfId="1440" xr:uid="{00000000-0005-0000-0000-00009B050000}"/>
    <cellStyle name="1/1/94" xfId="1441" xr:uid="{00000000-0005-0000-0000-00009C050000}"/>
    <cellStyle name="1994" xfId="1442" xr:uid="{00000000-0005-0000-0000-00009D050000}"/>
    <cellStyle name="20% - Accent1 2" xfId="1443" xr:uid="{00000000-0005-0000-0000-00009E050000}"/>
    <cellStyle name="20% - Accent2 2" xfId="1444" xr:uid="{00000000-0005-0000-0000-00009F050000}"/>
    <cellStyle name="20% - Accent3 2" xfId="1445" xr:uid="{00000000-0005-0000-0000-0000A0050000}"/>
    <cellStyle name="20% - Accent4 2" xfId="1446" xr:uid="{00000000-0005-0000-0000-0000A1050000}"/>
    <cellStyle name="20% - Accent5 2" xfId="1447" xr:uid="{00000000-0005-0000-0000-0000A2050000}"/>
    <cellStyle name="20% - Accent6 2" xfId="1448" xr:uid="{00000000-0005-0000-0000-0000A3050000}"/>
    <cellStyle name="3" xfId="1449" xr:uid="{00000000-0005-0000-0000-0000A4050000}"/>
    <cellStyle name="³f¹ô[0]_pldt" xfId="1450" xr:uid="{00000000-0005-0000-0000-0000A5050000}"/>
    <cellStyle name="³f¹ô_pldt" xfId="1451" xr:uid="{00000000-0005-0000-0000-0000A6050000}"/>
    <cellStyle name="40% - Accent1 2" xfId="1452" xr:uid="{00000000-0005-0000-0000-0000A7050000}"/>
    <cellStyle name="40% - Accent2 2" xfId="1453" xr:uid="{00000000-0005-0000-0000-0000A8050000}"/>
    <cellStyle name="40% - Accent3 2" xfId="1454" xr:uid="{00000000-0005-0000-0000-0000A9050000}"/>
    <cellStyle name="40% - Accent4 2" xfId="1455" xr:uid="{00000000-0005-0000-0000-0000AA050000}"/>
    <cellStyle name="40% - Accent5 2" xfId="1456" xr:uid="{00000000-0005-0000-0000-0000AB050000}"/>
    <cellStyle name="40% - Accent6 2" xfId="1457" xr:uid="{00000000-0005-0000-0000-0000AC050000}"/>
    <cellStyle name="60% - Accent1 2" xfId="1458" xr:uid="{00000000-0005-0000-0000-0000AD050000}"/>
    <cellStyle name="60% - Accent2 2" xfId="1459" xr:uid="{00000000-0005-0000-0000-0000AE050000}"/>
    <cellStyle name="60% - Accent3 2" xfId="1460" xr:uid="{00000000-0005-0000-0000-0000AF050000}"/>
    <cellStyle name="60% - Accent4 2" xfId="1461" xr:uid="{00000000-0005-0000-0000-0000B0050000}"/>
    <cellStyle name="60% - Accent5 2" xfId="1462" xr:uid="{00000000-0005-0000-0000-0000B1050000}"/>
    <cellStyle name="60% - Accent6 2" xfId="1463" xr:uid="{00000000-0005-0000-0000-0000B2050000}"/>
    <cellStyle name="752131" xfId="1464" xr:uid="{00000000-0005-0000-0000-0000B3050000}"/>
    <cellStyle name="Absolute Change" xfId="1465" xr:uid="{00000000-0005-0000-0000-0000B4050000}"/>
    <cellStyle name="Accent1 - 20%" xfId="1466" xr:uid="{00000000-0005-0000-0000-0000B5050000}"/>
    <cellStyle name="Accent1 - 40%" xfId="1467" xr:uid="{00000000-0005-0000-0000-0000B6050000}"/>
    <cellStyle name="Accent1 - 60%" xfId="1468" xr:uid="{00000000-0005-0000-0000-0000B7050000}"/>
    <cellStyle name="Accent1 2" xfId="1469" xr:uid="{00000000-0005-0000-0000-0000B8050000}"/>
    <cellStyle name="Accent1 3" xfId="1470" xr:uid="{00000000-0005-0000-0000-0000B9050000}"/>
    <cellStyle name="Accent1 4" xfId="1471" xr:uid="{00000000-0005-0000-0000-0000BA050000}"/>
    <cellStyle name="Accent1 5" xfId="1472" xr:uid="{00000000-0005-0000-0000-0000BB050000}"/>
    <cellStyle name="Accent2 - 20%" xfId="1473" xr:uid="{00000000-0005-0000-0000-0000BC050000}"/>
    <cellStyle name="Accent2 - 40%" xfId="1474" xr:uid="{00000000-0005-0000-0000-0000BD050000}"/>
    <cellStyle name="Accent2 - 60%" xfId="1475" xr:uid="{00000000-0005-0000-0000-0000BE050000}"/>
    <cellStyle name="Accent2 2" xfId="1476" xr:uid="{00000000-0005-0000-0000-0000BF050000}"/>
    <cellStyle name="Accent2 3" xfId="1477" xr:uid="{00000000-0005-0000-0000-0000C0050000}"/>
    <cellStyle name="Accent2 4" xfId="1478" xr:uid="{00000000-0005-0000-0000-0000C1050000}"/>
    <cellStyle name="Accent2 5" xfId="1479" xr:uid="{00000000-0005-0000-0000-0000C2050000}"/>
    <cellStyle name="Accent3 - 20%" xfId="1480" xr:uid="{00000000-0005-0000-0000-0000C3050000}"/>
    <cellStyle name="Accent3 - 40%" xfId="1481" xr:uid="{00000000-0005-0000-0000-0000C4050000}"/>
    <cellStyle name="Accent3 - 60%" xfId="1482" xr:uid="{00000000-0005-0000-0000-0000C5050000}"/>
    <cellStyle name="Accent3 2" xfId="1483" xr:uid="{00000000-0005-0000-0000-0000C6050000}"/>
    <cellStyle name="Accent3 3" xfId="1484" xr:uid="{00000000-0005-0000-0000-0000C7050000}"/>
    <cellStyle name="Accent3 4" xfId="1485" xr:uid="{00000000-0005-0000-0000-0000C8050000}"/>
    <cellStyle name="Accent3 5" xfId="1486" xr:uid="{00000000-0005-0000-0000-0000C9050000}"/>
    <cellStyle name="Accent4 - 20%" xfId="1487" xr:uid="{00000000-0005-0000-0000-0000CA050000}"/>
    <cellStyle name="Accent4 - 40%" xfId="1488" xr:uid="{00000000-0005-0000-0000-0000CB050000}"/>
    <cellStyle name="Accent4 - 60%" xfId="1489" xr:uid="{00000000-0005-0000-0000-0000CC050000}"/>
    <cellStyle name="Accent4 2" xfId="1490" xr:uid="{00000000-0005-0000-0000-0000CD050000}"/>
    <cellStyle name="Accent4 3" xfId="1491" xr:uid="{00000000-0005-0000-0000-0000CE050000}"/>
    <cellStyle name="Accent4 4" xfId="1492" xr:uid="{00000000-0005-0000-0000-0000CF050000}"/>
    <cellStyle name="Accent4 5" xfId="1493" xr:uid="{00000000-0005-0000-0000-0000D0050000}"/>
    <cellStyle name="Accent5 - 20%" xfId="1494" xr:uid="{00000000-0005-0000-0000-0000D1050000}"/>
    <cellStyle name="Accent5 - 40%" xfId="1495" xr:uid="{00000000-0005-0000-0000-0000D2050000}"/>
    <cellStyle name="Accent5 - 60%" xfId="1496" xr:uid="{00000000-0005-0000-0000-0000D3050000}"/>
    <cellStyle name="Accent5 2" xfId="1497" xr:uid="{00000000-0005-0000-0000-0000D4050000}"/>
    <cellStyle name="Accent5 3" xfId="1498" xr:uid="{00000000-0005-0000-0000-0000D5050000}"/>
    <cellStyle name="Accent5 4" xfId="1499" xr:uid="{00000000-0005-0000-0000-0000D6050000}"/>
    <cellStyle name="Accent5 5" xfId="1500" xr:uid="{00000000-0005-0000-0000-0000D7050000}"/>
    <cellStyle name="Accent6 - 20%" xfId="1501" xr:uid="{00000000-0005-0000-0000-0000D8050000}"/>
    <cellStyle name="Accent6 - 40%" xfId="1502" xr:uid="{00000000-0005-0000-0000-0000D9050000}"/>
    <cellStyle name="Accent6 - 60%" xfId="1503" xr:uid="{00000000-0005-0000-0000-0000DA050000}"/>
    <cellStyle name="Accent6 2" xfId="1504" xr:uid="{00000000-0005-0000-0000-0000DB050000}"/>
    <cellStyle name="Accent6 3" xfId="1505" xr:uid="{00000000-0005-0000-0000-0000DC050000}"/>
    <cellStyle name="Accent6 4" xfId="1506" xr:uid="{00000000-0005-0000-0000-0000DD050000}"/>
    <cellStyle name="Accent6 5" xfId="1507" xr:uid="{00000000-0005-0000-0000-0000DE050000}"/>
    <cellStyle name="Acctg" xfId="1508" xr:uid="{00000000-0005-0000-0000-0000DF050000}"/>
    <cellStyle name="Acctg$" xfId="1509" xr:uid="{00000000-0005-0000-0000-0000E0050000}"/>
    <cellStyle name="act" xfId="1510" xr:uid="{00000000-0005-0000-0000-0000E1050000}"/>
    <cellStyle name="Actual Date" xfId="1511" xr:uid="{00000000-0005-0000-0000-0000E2050000}"/>
    <cellStyle name="adjusted" xfId="1512" xr:uid="{00000000-0005-0000-0000-0000E3050000}"/>
    <cellStyle name="AFE" xfId="1513" xr:uid="{00000000-0005-0000-0000-0000E4050000}"/>
    <cellStyle name="args.style" xfId="1514" xr:uid="{00000000-0005-0000-0000-0000E5050000}"/>
    <cellStyle name="Arial 10" xfId="1515" xr:uid="{00000000-0005-0000-0000-0000E6050000}"/>
    <cellStyle name="Arial 12" xfId="1516" xr:uid="{00000000-0005-0000-0000-0000E7050000}"/>
    <cellStyle name="ArialNormal" xfId="1517" xr:uid="{00000000-0005-0000-0000-0000E8050000}"/>
    <cellStyle name="Bad 2" xfId="1518" xr:uid="{00000000-0005-0000-0000-0000E9050000}"/>
    <cellStyle name="balnk" xfId="1519" xr:uid="{00000000-0005-0000-0000-0000EA050000}"/>
    <cellStyle name="Bank1" xfId="1520" xr:uid="{00000000-0005-0000-0000-0000EB050000}"/>
    <cellStyle name="Banner" xfId="1521" xr:uid="{00000000-0005-0000-0000-0000EC050000}"/>
    <cellStyle name="bbox" xfId="1522" xr:uid="{00000000-0005-0000-0000-0000ED050000}"/>
    <cellStyle name="Binlik Ayracı_Calculation_CM_12(1).11.08-VER2 2" xfId="1" xr:uid="{00000000-0005-0000-0000-0000EE050000}"/>
    <cellStyle name="BLACK" xfId="1523" xr:uid="{00000000-0005-0000-0000-0000EF050000}"/>
    <cellStyle name="BlackStrike" xfId="1524" xr:uid="{00000000-0005-0000-0000-0000F0050000}"/>
    <cellStyle name="BlackText" xfId="1525" xr:uid="{00000000-0005-0000-0000-0000F1050000}"/>
    <cellStyle name="black-white" xfId="1526" xr:uid="{00000000-0005-0000-0000-0000F2050000}"/>
    <cellStyle name="black-white small" xfId="1527" xr:uid="{00000000-0005-0000-0000-0000F3050000}"/>
    <cellStyle name="blank" xfId="1528" xr:uid="{00000000-0005-0000-0000-0000F4050000}"/>
    <cellStyle name="Blank Out" xfId="1529" xr:uid="{00000000-0005-0000-0000-0000F5050000}"/>
    <cellStyle name="Blue" xfId="1530" xr:uid="{00000000-0005-0000-0000-0000F6050000}"/>
    <cellStyle name="Blue - Normal" xfId="1531" xr:uid="{00000000-0005-0000-0000-0000F7050000}"/>
    <cellStyle name="Blue - small" xfId="1532" xr:uid="{00000000-0005-0000-0000-0000F8050000}"/>
    <cellStyle name="Blue - underline, small" xfId="1533" xr:uid="{00000000-0005-0000-0000-0000F9050000}"/>
    <cellStyle name="blue shading" xfId="1534" xr:uid="{00000000-0005-0000-0000-0000FA050000}"/>
    <cellStyle name="Blue Title" xfId="1535" xr:uid="{00000000-0005-0000-0000-0000FB050000}"/>
    <cellStyle name="blue$00" xfId="1536" xr:uid="{00000000-0005-0000-0000-0000FC050000}"/>
    <cellStyle name="blue_03 Astoria" xfId="1537" xr:uid="{00000000-0005-0000-0000-0000FD050000}"/>
    <cellStyle name="Body" xfId="1538" xr:uid="{00000000-0005-0000-0000-0000FE050000}"/>
    <cellStyle name="Bold/Border" xfId="1539" xr:uid="{00000000-0005-0000-0000-0000FF050000}"/>
    <cellStyle name="BoldText" xfId="1540" xr:uid="{00000000-0005-0000-0000-000000060000}"/>
    <cellStyle name="bord" xfId="1541" xr:uid="{00000000-0005-0000-0000-000001060000}"/>
    <cellStyle name="Border" xfId="1542" xr:uid="{00000000-0005-0000-0000-000002060000}"/>
    <cellStyle name="Border Heavy" xfId="1543" xr:uid="{00000000-0005-0000-0000-000003060000}"/>
    <cellStyle name="Border Thin" xfId="1544" xr:uid="{00000000-0005-0000-0000-000004060000}"/>
    <cellStyle name="Border, Bottom" xfId="1545" xr:uid="{00000000-0005-0000-0000-000005060000}"/>
    <cellStyle name="Border, Left" xfId="1546" xr:uid="{00000000-0005-0000-0000-000006060000}"/>
    <cellStyle name="Border, Right" xfId="1547" xr:uid="{00000000-0005-0000-0000-000007060000}"/>
    <cellStyle name="Border, Top" xfId="1548" xr:uid="{00000000-0005-0000-0000-000008060000}"/>
    <cellStyle name="Border_100 Roark Model_With GS Financing_Quarterly" xfId="1549" xr:uid="{00000000-0005-0000-0000-000009060000}"/>
    <cellStyle name="British Pound" xfId="1550" xr:uid="{00000000-0005-0000-0000-00000A060000}"/>
    <cellStyle name="Bullet" xfId="1551" xr:uid="{00000000-0005-0000-0000-00000B060000}"/>
    <cellStyle name="Calc" xfId="1552" xr:uid="{00000000-0005-0000-0000-00000C060000}"/>
    <cellStyle name="Calc Currency (0)" xfId="1553" xr:uid="{00000000-0005-0000-0000-00000D060000}"/>
    <cellStyle name="Calc Currency (2)" xfId="1554" xr:uid="{00000000-0005-0000-0000-00000E060000}"/>
    <cellStyle name="Calc Percent (0)" xfId="1555" xr:uid="{00000000-0005-0000-0000-00000F060000}"/>
    <cellStyle name="Calc Percent (1)" xfId="1556" xr:uid="{00000000-0005-0000-0000-000010060000}"/>
    <cellStyle name="Calc Percent (2)" xfId="1557" xr:uid="{00000000-0005-0000-0000-000011060000}"/>
    <cellStyle name="Calc Units (0)" xfId="1558" xr:uid="{00000000-0005-0000-0000-000012060000}"/>
    <cellStyle name="Calc Units (1)" xfId="1559" xr:uid="{00000000-0005-0000-0000-000013060000}"/>
    <cellStyle name="Calc Units (2)" xfId="1560" xr:uid="{00000000-0005-0000-0000-000014060000}"/>
    <cellStyle name="Calc$" xfId="1561" xr:uid="{00000000-0005-0000-0000-000015060000}"/>
    <cellStyle name="Calculation 2" xfId="1562" xr:uid="{00000000-0005-0000-0000-000016060000}"/>
    <cellStyle name="Cancel" xfId="1563" xr:uid="{00000000-0005-0000-0000-000017060000}"/>
    <cellStyle name="Caption" xfId="1564" xr:uid="{00000000-0005-0000-0000-000018060000}"/>
    <cellStyle name="Case" xfId="1565" xr:uid="{00000000-0005-0000-0000-000019060000}"/>
    <cellStyle name="category" xfId="1566" xr:uid="{00000000-0005-0000-0000-00001A060000}"/>
    <cellStyle name="Center" xfId="1567" xr:uid="{00000000-0005-0000-0000-00001B060000}"/>
    <cellStyle name="Centered Heading" xfId="1568" xr:uid="{00000000-0005-0000-0000-00001C060000}"/>
    <cellStyle name="Changeable" xfId="1569" xr:uid="{00000000-0005-0000-0000-00001D060000}"/>
    <cellStyle name="check" xfId="1570" xr:uid="{00000000-0005-0000-0000-00001E060000}"/>
    <cellStyle name="Check Cell 2" xfId="1571" xr:uid="{00000000-0005-0000-0000-00001F060000}"/>
    <cellStyle name="Column Headings" xfId="1572" xr:uid="{00000000-0005-0000-0000-000020060000}"/>
    <cellStyle name="Column_Title" xfId="1573" xr:uid="{00000000-0005-0000-0000-000021060000}"/>
    <cellStyle name="coma" xfId="1574" xr:uid="{00000000-0005-0000-0000-000022060000}"/>
    <cellStyle name="Comma  - Style1" xfId="1575" xr:uid="{00000000-0005-0000-0000-000023060000}"/>
    <cellStyle name="Comma  - Style2" xfId="1576" xr:uid="{00000000-0005-0000-0000-000024060000}"/>
    <cellStyle name="Comma  - Style3" xfId="1577" xr:uid="{00000000-0005-0000-0000-000025060000}"/>
    <cellStyle name="Comma  - Style4" xfId="1578" xr:uid="{00000000-0005-0000-0000-000026060000}"/>
    <cellStyle name="Comma  - Style5" xfId="1579" xr:uid="{00000000-0005-0000-0000-000027060000}"/>
    <cellStyle name="Comma  - Style6" xfId="1580" xr:uid="{00000000-0005-0000-0000-000028060000}"/>
    <cellStyle name="Comma  - Style7" xfId="1581" xr:uid="{00000000-0005-0000-0000-000029060000}"/>
    <cellStyle name="Comma  - Style8" xfId="1582" xr:uid="{00000000-0005-0000-0000-00002A060000}"/>
    <cellStyle name="Comma [00]" xfId="1583" xr:uid="{00000000-0005-0000-0000-00002B060000}"/>
    <cellStyle name="Comma [1]" xfId="1584" xr:uid="{00000000-0005-0000-0000-00002C060000}"/>
    <cellStyle name="Comma [2]" xfId="1585" xr:uid="{00000000-0005-0000-0000-00002D060000}"/>
    <cellStyle name="Comma [3]" xfId="1586" xr:uid="{00000000-0005-0000-0000-00002E060000}"/>
    <cellStyle name="Comma 0" xfId="1587" xr:uid="{00000000-0005-0000-0000-00002F060000}"/>
    <cellStyle name="Comma 0*" xfId="1588" xr:uid="{00000000-0005-0000-0000-000030060000}"/>
    <cellStyle name="Comma 0_Clean LBO Model_2003" xfId="1589" xr:uid="{00000000-0005-0000-0000-000031060000}"/>
    <cellStyle name="Comma 2" xfId="1590" xr:uid="{00000000-0005-0000-0000-000032060000}"/>
    <cellStyle name="Comma 3" xfId="1591" xr:uid="{00000000-0005-0000-0000-000033060000}"/>
    <cellStyle name="Comma 3 2" xfId="1592" xr:uid="{00000000-0005-0000-0000-000034060000}"/>
    <cellStyle name="Comma 3*" xfId="1593" xr:uid="{00000000-0005-0000-0000-000035060000}"/>
    <cellStyle name="comma zerodec" xfId="1594" xr:uid="{00000000-0005-0000-0000-000036060000}"/>
    <cellStyle name="Comma.0" xfId="1595" xr:uid="{00000000-0005-0000-0000-000037060000}"/>
    <cellStyle name="Comma.00" xfId="1596" xr:uid="{00000000-0005-0000-0000-000038060000}"/>
    <cellStyle name="Comma0" xfId="1597" xr:uid="{00000000-0005-0000-0000-000039060000}"/>
    <cellStyle name="Comma1" xfId="1598" xr:uid="{00000000-0005-0000-0000-00003A060000}"/>
    <cellStyle name="Company Name" xfId="1599" xr:uid="{00000000-0005-0000-0000-00003B060000}"/>
    <cellStyle name="Copied" xfId="1600" xr:uid="{00000000-0005-0000-0000-00003C060000}"/>
    <cellStyle name="Currency ($)" xfId="1601" xr:uid="{00000000-0005-0000-0000-00003D060000}"/>
    <cellStyle name="Currency (€)" xfId="1602" xr:uid="{00000000-0005-0000-0000-00003E060000}"/>
    <cellStyle name="Currency [00]" xfId="1603" xr:uid="{00000000-0005-0000-0000-00003F060000}"/>
    <cellStyle name="Currency [1]" xfId="1604" xr:uid="{00000000-0005-0000-0000-000040060000}"/>
    <cellStyle name="Currency [2]" xfId="1605" xr:uid="{00000000-0005-0000-0000-000041060000}"/>
    <cellStyle name="Currency [3]" xfId="1606" xr:uid="{00000000-0005-0000-0000-000042060000}"/>
    <cellStyle name="Currency 0" xfId="1607" xr:uid="{00000000-0005-0000-0000-000043060000}"/>
    <cellStyle name="Currency 2" xfId="1608" xr:uid="{00000000-0005-0000-0000-000044060000}"/>
    <cellStyle name="Currency 3" xfId="1609" xr:uid="{00000000-0005-0000-0000-000045060000}"/>
    <cellStyle name="Currency 3 2" xfId="1610" xr:uid="{00000000-0005-0000-0000-000046060000}"/>
    <cellStyle name="Currency0" xfId="1611" xr:uid="{00000000-0005-0000-0000-000047060000}"/>
    <cellStyle name="Currency1" xfId="1612" xr:uid="{00000000-0005-0000-0000-000048060000}"/>
    <cellStyle name="Currsmall" xfId="1613" xr:uid="{00000000-0005-0000-0000-000049060000}"/>
    <cellStyle name="Custom - Style1" xfId="1614" xr:uid="{00000000-0005-0000-0000-00004A060000}"/>
    <cellStyle name="Dash" xfId="1615" xr:uid="{00000000-0005-0000-0000-00004B060000}"/>
    <cellStyle name="Data   - Style2" xfId="1616" xr:uid="{00000000-0005-0000-0000-00004C060000}"/>
    <cellStyle name="Data Link" xfId="1617" xr:uid="{00000000-0005-0000-0000-00004D060000}"/>
    <cellStyle name="Date" xfId="1618" xr:uid="{00000000-0005-0000-0000-00004E060000}"/>
    <cellStyle name="Date (d/mm/yy)" xfId="1619" xr:uid="{00000000-0005-0000-0000-00004F060000}"/>
    <cellStyle name="Date (d-mm-yy)" xfId="1620" xr:uid="{00000000-0005-0000-0000-000050060000}"/>
    <cellStyle name="Date (Full)" xfId="1621" xr:uid="{00000000-0005-0000-0000-000051060000}"/>
    <cellStyle name="Date Aligned" xfId="1622" xr:uid="{00000000-0005-0000-0000-000052060000}"/>
    <cellStyle name="Date Short" xfId="1623" xr:uid="{00000000-0005-0000-0000-000053060000}"/>
    <cellStyle name="Date_03 Astoria" xfId="1624" xr:uid="{00000000-0005-0000-0000-000054060000}"/>
    <cellStyle name="Date1" xfId="1625" xr:uid="{00000000-0005-0000-0000-000055060000}"/>
    <cellStyle name="Date2" xfId="1626" xr:uid="{00000000-0005-0000-0000-000056060000}"/>
    <cellStyle name="ddate" xfId="1627" xr:uid="{00000000-0005-0000-0000-000057060000}"/>
    <cellStyle name="default" xfId="1628" xr:uid="{00000000-0005-0000-0000-000058060000}"/>
    <cellStyle name="Dezimal [0]_Compiling Utility Macros" xfId="1629" xr:uid="{00000000-0005-0000-0000-000059060000}"/>
    <cellStyle name="Dezimal_Compiling Utility Macros" xfId="1630" xr:uid="{00000000-0005-0000-0000-00005A060000}"/>
    <cellStyle name="Dollar" xfId="1631" xr:uid="{00000000-0005-0000-0000-00005B060000}"/>
    <cellStyle name="Dollar (zero dec)" xfId="1632" xr:uid="{00000000-0005-0000-0000-00005C060000}"/>
    <cellStyle name="Dollar_Merger Plan 2-10-04 GSIBDv3" xfId="1633" xr:uid="{00000000-0005-0000-0000-00005D060000}"/>
    <cellStyle name="Dollar1" xfId="1634" xr:uid="{00000000-0005-0000-0000-00005E060000}"/>
    <cellStyle name="Dollar1Blue" xfId="1635" xr:uid="{00000000-0005-0000-0000-00005F060000}"/>
    <cellStyle name="Dollar2" xfId="1636" xr:uid="{00000000-0005-0000-0000-000060060000}"/>
    <cellStyle name="Dollars" xfId="1637" xr:uid="{00000000-0005-0000-0000-000061060000}"/>
    <cellStyle name="Doller" xfId="1638" xr:uid="{00000000-0005-0000-0000-000062060000}"/>
    <cellStyle name="Dotted Line" xfId="1639" xr:uid="{00000000-0005-0000-0000-000063060000}"/>
    <cellStyle name="Double Accounting" xfId="1640" xr:uid="{00000000-0005-0000-0000-000064060000}"/>
    <cellStyle name="Emphasis 1" xfId="1641" xr:uid="{00000000-0005-0000-0000-000065060000}"/>
    <cellStyle name="Emphasis 2" xfId="1642" xr:uid="{00000000-0005-0000-0000-000066060000}"/>
    <cellStyle name="Emphasis 3" xfId="1643" xr:uid="{00000000-0005-0000-0000-000067060000}"/>
    <cellStyle name="Enter Currency (0)" xfId="1644" xr:uid="{00000000-0005-0000-0000-000068060000}"/>
    <cellStyle name="Enter Currency (2)" xfId="1645" xr:uid="{00000000-0005-0000-0000-000069060000}"/>
    <cellStyle name="Enter Units (0)" xfId="1646" xr:uid="{00000000-0005-0000-0000-00006A060000}"/>
    <cellStyle name="Enter Units (1)" xfId="1647" xr:uid="{00000000-0005-0000-0000-00006B060000}"/>
    <cellStyle name="Enter Units (2)" xfId="1648" xr:uid="{00000000-0005-0000-0000-00006C060000}"/>
    <cellStyle name="Entered" xfId="1649" xr:uid="{00000000-0005-0000-0000-00006D060000}"/>
    <cellStyle name="Euro" xfId="1650" xr:uid="{00000000-0005-0000-0000-00006E060000}"/>
    <cellStyle name="exp" xfId="1651" xr:uid="{00000000-0005-0000-0000-00006F060000}"/>
    <cellStyle name="Explanatory Text 2" xfId="1652" xr:uid="{00000000-0005-0000-0000-000070060000}"/>
    <cellStyle name="file" xfId="1653" xr:uid="{00000000-0005-0000-0000-000071060000}"/>
    <cellStyle name="Fixed" xfId="1654" xr:uid="{00000000-0005-0000-0000-000072060000}"/>
    <cellStyle name="Fixlong" xfId="1655" xr:uid="{00000000-0005-0000-0000-000073060000}"/>
    <cellStyle name="Followe೤ Hyperlink" xfId="1656" xr:uid="{00000000-0005-0000-0000-000074060000}"/>
    <cellStyle name="Followe? Hyperlink" xfId="1657" xr:uid="{00000000-0005-0000-0000-000075060000}"/>
    <cellStyle name="Footnote" xfId="1658" xr:uid="{00000000-0005-0000-0000-000076060000}"/>
    <cellStyle name="Formula" xfId="1659" xr:uid="{00000000-0005-0000-0000-000077060000}"/>
    <cellStyle name="gbox" xfId="1660" xr:uid="{00000000-0005-0000-0000-000078060000}"/>
    <cellStyle name="general" xfId="1661" xr:uid="{00000000-0005-0000-0000-000079060000}"/>
    <cellStyle name="Good 2" xfId="1662" xr:uid="{00000000-0005-0000-0000-00007A060000}"/>
    <cellStyle name="Grey" xfId="1663" xr:uid="{00000000-0005-0000-0000-00007B060000}"/>
    <cellStyle name="grey dark" xfId="1664" xr:uid="{00000000-0005-0000-0000-00007C060000}"/>
    <cellStyle name="grey_03 Astoria" xfId="1665" xr:uid="{00000000-0005-0000-0000-00007D060000}"/>
    <cellStyle name="GS Table Header" xfId="1666" xr:uid="{00000000-0005-0000-0000-00007E060000}"/>
    <cellStyle name="H 2" xfId="1667" xr:uid="{00000000-0005-0000-0000-00007F060000}"/>
    <cellStyle name="hard no." xfId="1668" xr:uid="{00000000-0005-0000-0000-000080060000}"/>
    <cellStyle name="Hard Percent" xfId="1669" xr:uid="{00000000-0005-0000-0000-000081060000}"/>
    <cellStyle name="HEADER" xfId="1670" xr:uid="{00000000-0005-0000-0000-000082060000}"/>
    <cellStyle name="Header1" xfId="1671" xr:uid="{00000000-0005-0000-0000-000083060000}"/>
    <cellStyle name="Header2" xfId="1672" xr:uid="{00000000-0005-0000-0000-000084060000}"/>
    <cellStyle name="Heading" xfId="1674" xr:uid="{00000000-0005-0000-0000-000086060000}"/>
    <cellStyle name="Heading 1 2" xfId="1675" xr:uid="{00000000-0005-0000-0000-000087060000}"/>
    <cellStyle name="Heading 2 2" xfId="1676" xr:uid="{00000000-0005-0000-0000-000088060000}"/>
    <cellStyle name="Heading 3 2" xfId="1677" xr:uid="{00000000-0005-0000-0000-000089060000}"/>
    <cellStyle name="Heading 4 2" xfId="1678" xr:uid="{00000000-0005-0000-0000-00008A060000}"/>
    <cellStyle name="Heading Left" xfId="1679" xr:uid="{00000000-0005-0000-0000-00008B060000}"/>
    <cellStyle name="Heading No Underline" xfId="1680" xr:uid="{00000000-0005-0000-0000-00008C060000}"/>
    <cellStyle name="Heading Right" xfId="1681" xr:uid="{00000000-0005-0000-0000-00008D060000}"/>
    <cellStyle name="Heading With Underline" xfId="1682" xr:uid="{00000000-0005-0000-0000-00008E060000}"/>
    <cellStyle name="Heading1" xfId="1683" xr:uid="{00000000-0005-0000-0000-00008F060000}"/>
    <cellStyle name="Heading2" xfId="1684" xr:uid="{00000000-0005-0000-0000-000090060000}"/>
    <cellStyle name="HeadingS" xfId="1685" xr:uid="{00000000-0005-0000-0000-000091060000}"/>
    <cellStyle name="HEADINGSTOP" xfId="1673" xr:uid="{00000000-0005-0000-0000-000085060000}"/>
    <cellStyle name="Hidden" xfId="1687" xr:uid="{00000000-0005-0000-0000-000093060000}"/>
    <cellStyle name="HIGHLIGHT" xfId="1686" xr:uid="{00000000-0005-0000-0000-000092060000}"/>
    <cellStyle name="highlight yellow" xfId="1688" xr:uid="{00000000-0005-0000-0000-000094060000}"/>
    <cellStyle name="Hyperlink" xfId="2" builtinId="8"/>
    <cellStyle name="Input [yellow]" xfId="1689" xr:uid="{00000000-0005-0000-0000-000096060000}"/>
    <cellStyle name="Input 2" xfId="1690" xr:uid="{00000000-0005-0000-0000-000097060000}"/>
    <cellStyle name="Input 3" xfId="1691" xr:uid="{00000000-0005-0000-0000-000098060000}"/>
    <cellStyle name="Input 4" xfId="1692" xr:uid="{00000000-0005-0000-0000-000099060000}"/>
    <cellStyle name="Input 5" xfId="1693" xr:uid="{00000000-0005-0000-0000-00009A060000}"/>
    <cellStyle name="Input1" xfId="1694" xr:uid="{00000000-0005-0000-0000-00009B060000}"/>
    <cellStyle name="Input2" xfId="1695" xr:uid="{00000000-0005-0000-0000-00009C060000}"/>
    <cellStyle name="INPUTS" xfId="1696" xr:uid="{00000000-0005-0000-0000-00009D060000}"/>
    <cellStyle name="Jason" xfId="1697" xr:uid="{00000000-0005-0000-0000-00009E060000}"/>
    <cellStyle name="k" xfId="1698" xr:uid="{00000000-0005-0000-0000-00009F060000}"/>
    <cellStyle name="Komma_p&amp;l (2)" xfId="1699" xr:uid="{00000000-0005-0000-0000-0000A0060000}"/>
    <cellStyle name="Köprü 2" xfId="1700" xr:uid="{00000000-0005-0000-0000-0000A1060000}"/>
    <cellStyle name="KPMG Heading 1" xfId="1701" xr:uid="{00000000-0005-0000-0000-0000A2060000}"/>
    <cellStyle name="KPMG Heading 2" xfId="1702" xr:uid="{00000000-0005-0000-0000-0000A3060000}"/>
    <cellStyle name="KPMG Heading 3" xfId="1703" xr:uid="{00000000-0005-0000-0000-0000A4060000}"/>
    <cellStyle name="KPMG Heading 4" xfId="1704" xr:uid="{00000000-0005-0000-0000-0000A5060000}"/>
    <cellStyle name="KPMG Normal" xfId="1705" xr:uid="{00000000-0005-0000-0000-0000A6060000}"/>
    <cellStyle name="KPMG Normal Text" xfId="1706" xr:uid="{00000000-0005-0000-0000-0000A7060000}"/>
    <cellStyle name="Labels - Style3" xfId="1707" xr:uid="{00000000-0005-0000-0000-0000A8060000}"/>
    <cellStyle name="Lable8Left" xfId="1708" xr:uid="{00000000-0005-0000-0000-0000A9060000}"/>
    <cellStyle name="Large Page Heading" xfId="1709" xr:uid="{00000000-0005-0000-0000-0000AA060000}"/>
    <cellStyle name="LineItem" xfId="1710" xr:uid="{00000000-0005-0000-0000-0000AB060000}"/>
    <cellStyle name="Link Currency (0)" xfId="1711" xr:uid="{00000000-0005-0000-0000-0000AC060000}"/>
    <cellStyle name="Link Currency (2)" xfId="1712" xr:uid="{00000000-0005-0000-0000-0000AD060000}"/>
    <cellStyle name="Link Units (0)" xfId="1713" xr:uid="{00000000-0005-0000-0000-0000AE060000}"/>
    <cellStyle name="Link Units (1)" xfId="1714" xr:uid="{00000000-0005-0000-0000-0000AF060000}"/>
    <cellStyle name="Link Units (2)" xfId="1715" xr:uid="{00000000-0005-0000-0000-0000B0060000}"/>
    <cellStyle name="linked" xfId="1716" xr:uid="{00000000-0005-0000-0000-0000B1060000}"/>
    <cellStyle name="Linked Cell 2" xfId="1717" xr:uid="{00000000-0005-0000-0000-0000B2060000}"/>
    <cellStyle name="LN" xfId="1718" xr:uid="{00000000-0005-0000-0000-0000B3060000}"/>
    <cellStyle name="m" xfId="1719" xr:uid="{00000000-0005-0000-0000-0000B4060000}"/>
    <cellStyle name="Milliers [0]_laroux" xfId="1722" xr:uid="{00000000-0005-0000-0000-0000B7060000}"/>
    <cellStyle name="Milliers_laroux" xfId="1723" xr:uid="{00000000-0005-0000-0000-0000B8060000}"/>
    <cellStyle name="MILLS$" xfId="1720" xr:uid="{00000000-0005-0000-0000-0000B5060000}"/>
    <cellStyle name="MILLS*" xfId="1721" xr:uid="{00000000-0005-0000-0000-0000B6060000}"/>
    <cellStyle name="MLComma0" xfId="1724" xr:uid="{00000000-0005-0000-0000-0000B9060000}"/>
    <cellStyle name="MLHeaderSection" xfId="1725" xr:uid="{00000000-0005-0000-0000-0000BA060000}"/>
    <cellStyle name="MLMultiple0" xfId="1726" xr:uid="{00000000-0005-0000-0000-0000BB060000}"/>
    <cellStyle name="mm/dd/yy" xfId="1727" xr:uid="{00000000-0005-0000-0000-0000BC060000}"/>
    <cellStyle name="Model" xfId="1728" xr:uid="{00000000-0005-0000-0000-0000BD060000}"/>
    <cellStyle name="Monétaire [0]_laroux" xfId="1729" xr:uid="{00000000-0005-0000-0000-0000BE060000}"/>
    <cellStyle name="Monétaire_laroux" xfId="1730" xr:uid="{00000000-0005-0000-0000-0000BF060000}"/>
    <cellStyle name="Multiple" xfId="1731" xr:uid="{00000000-0005-0000-0000-0000C0060000}"/>
    <cellStyle name="Multiple [1]" xfId="1732" xr:uid="{00000000-0005-0000-0000-0000C1060000}"/>
    <cellStyle name="Multiple_022701 3TEC comp adds" xfId="1733" xr:uid="{00000000-0005-0000-0000-0000C2060000}"/>
    <cellStyle name="Multiple0" xfId="1734" xr:uid="{00000000-0005-0000-0000-0000C3060000}"/>
    <cellStyle name="NEGNM%" xfId="1735" xr:uid="{00000000-0005-0000-0000-0000C4060000}"/>
    <cellStyle name="Neutral 2" xfId="1736" xr:uid="{00000000-0005-0000-0000-0000C5060000}"/>
    <cellStyle name="no dec" xfId="1737" xr:uid="{00000000-0005-0000-0000-0000C6060000}"/>
    <cellStyle name="NONE" xfId="1738" xr:uid="{00000000-0005-0000-0000-0000C7060000}"/>
    <cellStyle name="nonmultiple" xfId="1739" xr:uid="{00000000-0005-0000-0000-0000C8060000}"/>
    <cellStyle name="Normal" xfId="0" builtinId="0"/>
    <cellStyle name="Normal - Style1" xfId="1740" xr:uid="{00000000-0005-0000-0000-0000CA060000}"/>
    <cellStyle name="Normal 10" xfId="1741" xr:uid="{00000000-0005-0000-0000-0000CB060000}"/>
    <cellStyle name="Normal 11" xfId="1742" xr:uid="{00000000-0005-0000-0000-0000CC060000}"/>
    <cellStyle name="Normal 12" xfId="1743" xr:uid="{00000000-0005-0000-0000-0000CD060000}"/>
    <cellStyle name="Normal 13" xfId="4" xr:uid="{00000000-0005-0000-0000-0000CE060000}"/>
    <cellStyle name="Normal 14" xfId="2192" xr:uid="{00000000-0005-0000-0000-0000CF060000}"/>
    <cellStyle name="Normal 15" xfId="2193" xr:uid="{00000000-0005-0000-0000-0000D0060000}"/>
    <cellStyle name="Normal 16" xfId="2194" xr:uid="{00000000-0005-0000-0000-0000D1060000}"/>
    <cellStyle name="Normal 17" xfId="2195" xr:uid="{00000000-0005-0000-0000-0000D2060000}"/>
    <cellStyle name="Normal 18" xfId="2196" xr:uid="{00000000-0005-0000-0000-0000D3060000}"/>
    <cellStyle name="Normal 19" xfId="2197" xr:uid="{00000000-0005-0000-0000-0000D4060000}"/>
    <cellStyle name="Normal 2" xfId="1744" xr:uid="{00000000-0005-0000-0000-0000D5060000}"/>
    <cellStyle name="Normal 20" xfId="2198" xr:uid="{00000000-0005-0000-0000-0000D6060000}"/>
    <cellStyle name="Normal 21" xfId="2199" xr:uid="{00000000-0005-0000-0000-0000D7060000}"/>
    <cellStyle name="Normal 22" xfId="2200" xr:uid="{00000000-0005-0000-0000-0000D8060000}"/>
    <cellStyle name="Normal 23" xfId="2201" xr:uid="{00000000-0005-0000-0000-0000D9060000}"/>
    <cellStyle name="Normal 24" xfId="2202" xr:uid="{00000000-0005-0000-0000-0000DA060000}"/>
    <cellStyle name="Normal 25" xfId="2203" xr:uid="{00000000-0005-0000-0000-0000DB060000}"/>
    <cellStyle name="Normal 3" xfId="1745" xr:uid="{00000000-0005-0000-0000-0000DC060000}"/>
    <cellStyle name="Normal 4" xfId="1746" xr:uid="{00000000-0005-0000-0000-0000DD060000}"/>
    <cellStyle name="Normal 5" xfId="1747" xr:uid="{00000000-0005-0000-0000-0000DE060000}"/>
    <cellStyle name="Normal 6" xfId="1748" xr:uid="{00000000-0005-0000-0000-0000DF060000}"/>
    <cellStyle name="Normal 7" xfId="1749" xr:uid="{00000000-0005-0000-0000-0000E0060000}"/>
    <cellStyle name="Normal 8" xfId="1750" xr:uid="{00000000-0005-0000-0000-0000E1060000}"/>
    <cellStyle name="Normal 9" xfId="1751" xr:uid="{00000000-0005-0000-0000-0000E2060000}"/>
    <cellStyle name="Normal%" xfId="1752" xr:uid="{00000000-0005-0000-0000-0000E3060000}"/>
    <cellStyle name="Normal1" xfId="1753" xr:uid="{00000000-0005-0000-0000-0000E4060000}"/>
    <cellStyle name="Normal95" xfId="1754" xr:uid="{00000000-0005-0000-0000-0000E5060000}"/>
    <cellStyle name="NormalGB" xfId="1755" xr:uid="{00000000-0005-0000-0000-0000E6060000}"/>
    <cellStyle name="NormalHelv" xfId="1756" xr:uid="{00000000-0005-0000-0000-0000E7060000}"/>
    <cellStyle name="Note 2" xfId="1757" xr:uid="{00000000-0005-0000-0000-0000E8060000}"/>
    <cellStyle name="Num0Un" xfId="1758" xr:uid="{00000000-0005-0000-0000-0000E9060000}"/>
    <cellStyle name="Num1" xfId="1759" xr:uid="{00000000-0005-0000-0000-0000EA060000}"/>
    <cellStyle name="Num1Blue" xfId="1760" xr:uid="{00000000-0005-0000-0000-0000EB060000}"/>
    <cellStyle name="Num2" xfId="1761" xr:uid="{00000000-0005-0000-0000-0000EC060000}"/>
    <cellStyle name="Num2Un" xfId="1762" xr:uid="{00000000-0005-0000-0000-0000ED060000}"/>
    <cellStyle name="number" xfId="1763" xr:uid="{00000000-0005-0000-0000-0000EE060000}"/>
    <cellStyle name="o" xfId="1764" xr:uid="{00000000-0005-0000-0000-0000EF060000}"/>
    <cellStyle name="Œ…‹æØ‚è [0.00]_Capital Structure" xfId="1765" xr:uid="{00000000-0005-0000-0000-0000F0060000}"/>
    <cellStyle name="Œ…‹æØ‚è_Capital Structure" xfId="1766" xr:uid="{00000000-0005-0000-0000-0000F1060000}"/>
    <cellStyle name="outh America" xfId="1767" xr:uid="{00000000-0005-0000-0000-0000F2060000}"/>
    <cellStyle name="Output 2" xfId="1768" xr:uid="{00000000-0005-0000-0000-0000F3060000}"/>
    <cellStyle name="Output Amounts" xfId="1769" xr:uid="{00000000-0005-0000-0000-0000F4060000}"/>
    <cellStyle name="Output Column Headings" xfId="1770" xr:uid="{00000000-0005-0000-0000-0000F5060000}"/>
    <cellStyle name="Output Line Items" xfId="1771" xr:uid="{00000000-0005-0000-0000-0000F6060000}"/>
    <cellStyle name="Output Report Heading" xfId="1772" xr:uid="{00000000-0005-0000-0000-0000F7060000}"/>
    <cellStyle name="Output Report Title" xfId="1773" xr:uid="{00000000-0005-0000-0000-0000F8060000}"/>
    <cellStyle name="p" xfId="1774" xr:uid="{00000000-0005-0000-0000-0000F9060000}"/>
    <cellStyle name="P&amp;L Numbers" xfId="1775" xr:uid="{00000000-0005-0000-0000-0000FA060000}"/>
    <cellStyle name="Page Heading" xfId="1776" xr:uid="{00000000-0005-0000-0000-0000FB060000}"/>
    <cellStyle name="Page Heading Large" xfId="1777" xr:uid="{00000000-0005-0000-0000-0000FC060000}"/>
    <cellStyle name="Page Heading Small" xfId="1778" xr:uid="{00000000-0005-0000-0000-0000FD060000}"/>
    <cellStyle name="Page Number" xfId="1779" xr:uid="{00000000-0005-0000-0000-0000FE060000}"/>
    <cellStyle name="PageSubtitle" xfId="1780" xr:uid="{00000000-0005-0000-0000-0000FF060000}"/>
    <cellStyle name="PageTitle" xfId="1781" xr:uid="{00000000-0005-0000-0000-000000070000}"/>
    <cellStyle name="PB Table Heading" xfId="1782" xr:uid="{00000000-0005-0000-0000-000001070000}"/>
    <cellStyle name="PB Table Highlight1" xfId="1783" xr:uid="{00000000-0005-0000-0000-000002070000}"/>
    <cellStyle name="PB Table Highlight2" xfId="1784" xr:uid="{00000000-0005-0000-0000-000003070000}"/>
    <cellStyle name="PB Table Highlight3" xfId="1785" xr:uid="{00000000-0005-0000-0000-000004070000}"/>
    <cellStyle name="PB Table Standard Row" xfId="1786" xr:uid="{00000000-0005-0000-0000-000005070000}"/>
    <cellStyle name="PB Table Subtotal Row" xfId="1787" xr:uid="{00000000-0005-0000-0000-000006070000}"/>
    <cellStyle name="PB Table Total Row" xfId="1788" xr:uid="{00000000-0005-0000-0000-000007070000}"/>
    <cellStyle name="Pctg" xfId="1789" xr:uid="{00000000-0005-0000-0000-000008070000}"/>
    <cellStyle name="Perc1" xfId="1790" xr:uid="{00000000-0005-0000-0000-000009070000}"/>
    <cellStyle name="Percent (0)" xfId="1791" xr:uid="{00000000-0005-0000-0000-00000A070000}"/>
    <cellStyle name="Percent (1)" xfId="1792" xr:uid="{00000000-0005-0000-0000-00000B070000}"/>
    <cellStyle name="Percent [0]" xfId="1793" xr:uid="{00000000-0005-0000-0000-00000C070000}"/>
    <cellStyle name="Percent [00]" xfId="1794" xr:uid="{00000000-0005-0000-0000-00000D070000}"/>
    <cellStyle name="Percent [1]" xfId="1795" xr:uid="{00000000-0005-0000-0000-00000E070000}"/>
    <cellStyle name="Percent [2]" xfId="1796" xr:uid="{00000000-0005-0000-0000-00000F070000}"/>
    <cellStyle name="Percent 2" xfId="1797" xr:uid="{00000000-0005-0000-0000-000010070000}"/>
    <cellStyle name="Percent 3" xfId="1798" xr:uid="{00000000-0005-0000-0000-000011070000}"/>
    <cellStyle name="Percent 4" xfId="1799" xr:uid="{00000000-0005-0000-0000-000012070000}"/>
    <cellStyle name="Percent 5" xfId="1800" xr:uid="{00000000-0005-0000-0000-000013070000}"/>
    <cellStyle name="Percent 6" xfId="1801" xr:uid="{00000000-0005-0000-0000-000014070000}"/>
    <cellStyle name="Percent Change" xfId="1802" xr:uid="{00000000-0005-0000-0000-000015070000}"/>
    <cellStyle name="Percent Hard" xfId="1803" xr:uid="{00000000-0005-0000-0000-000016070000}"/>
    <cellStyle name="Percent0" xfId="1804" xr:uid="{00000000-0005-0000-0000-000017070000}"/>
    <cellStyle name="Percent-00%" xfId="1805" xr:uid="{00000000-0005-0000-0000-000018070000}"/>
    <cellStyle name="Percent1" xfId="1806" xr:uid="{00000000-0005-0000-0000-000019070000}"/>
    <cellStyle name="Percent1Blue" xfId="1807" xr:uid="{00000000-0005-0000-0000-00001A070000}"/>
    <cellStyle name="Percent2" xfId="1808" xr:uid="{00000000-0005-0000-0000-00001B070000}"/>
    <cellStyle name="Percent2Blue" xfId="1809" xr:uid="{00000000-0005-0000-0000-00001C070000}"/>
    <cellStyle name="percentage" xfId="1810" xr:uid="{00000000-0005-0000-0000-00001D070000}"/>
    <cellStyle name="Perlong" xfId="1811" xr:uid="{00000000-0005-0000-0000-00001E070000}"/>
    <cellStyle name="PrePop Currency (0)" xfId="1812" xr:uid="{00000000-0005-0000-0000-00001F070000}"/>
    <cellStyle name="PrePop Currency (2)" xfId="1813" xr:uid="{00000000-0005-0000-0000-000020070000}"/>
    <cellStyle name="PrePop Units (0)" xfId="1814" xr:uid="{00000000-0005-0000-0000-000021070000}"/>
    <cellStyle name="PrePop Units (1)" xfId="1815" xr:uid="{00000000-0005-0000-0000-000022070000}"/>
    <cellStyle name="PrePop Units (2)" xfId="1816" xr:uid="{00000000-0005-0000-0000-000023070000}"/>
    <cellStyle name="Presentation" xfId="1817" xr:uid="{00000000-0005-0000-0000-000024070000}"/>
    <cellStyle name="Price" xfId="1818" xr:uid="{00000000-0005-0000-0000-000025070000}"/>
    <cellStyle name="PriceUn" xfId="1819" xr:uid="{00000000-0005-0000-0000-000026070000}"/>
    <cellStyle name="Private" xfId="1820" xr:uid="{00000000-0005-0000-0000-000027070000}"/>
    <cellStyle name="Private1" xfId="1821" xr:uid="{00000000-0005-0000-0000-000028070000}"/>
    <cellStyle name="PSChar" xfId="1822" xr:uid="{00000000-0005-0000-0000-000029070000}"/>
    <cellStyle name="PSDate" xfId="1823" xr:uid="{00000000-0005-0000-0000-00002A070000}"/>
    <cellStyle name="PSDec" xfId="1824" xr:uid="{00000000-0005-0000-0000-00002B070000}"/>
    <cellStyle name="PSHeading" xfId="1825" xr:uid="{00000000-0005-0000-0000-00002C070000}"/>
    <cellStyle name="PSInt" xfId="1826" xr:uid="{00000000-0005-0000-0000-00002D070000}"/>
    <cellStyle name="PSSpacer" xfId="1827" xr:uid="{00000000-0005-0000-0000-00002E070000}"/>
    <cellStyle name="Rajay" xfId="1828" xr:uid="{00000000-0005-0000-0000-00002F070000}"/>
    <cellStyle name="Ratio" xfId="1829" xr:uid="{00000000-0005-0000-0000-000030070000}"/>
    <cellStyle name="Read" xfId="1830" xr:uid="{00000000-0005-0000-0000-000031070000}"/>
    <cellStyle name="Red" xfId="1831" xr:uid="{00000000-0005-0000-0000-000032070000}"/>
    <cellStyle name="Reset  - Style4" xfId="1832" xr:uid="{00000000-0005-0000-0000-000033070000}"/>
    <cellStyle name="Results % 3 dp" xfId="1833" xr:uid="{00000000-0005-0000-0000-000034070000}"/>
    <cellStyle name="Results 3 dp" xfId="1834" xr:uid="{00000000-0005-0000-0000-000035070000}"/>
    <cellStyle name="RevList" xfId="1835" xr:uid="{00000000-0005-0000-0000-000036070000}"/>
    <cellStyle name="Right" xfId="1836" xr:uid="{00000000-0005-0000-0000-000037070000}"/>
    <cellStyle name="Row Headings" xfId="1837" xr:uid="{00000000-0005-0000-0000-000038070000}"/>
    <cellStyle name="Salomon Logo" xfId="1838" xr:uid="{00000000-0005-0000-0000-000039070000}"/>
    <cellStyle name="ScotchRule" xfId="1839" xr:uid="{00000000-0005-0000-0000-00003A070000}"/>
    <cellStyle name="Secion" xfId="1840" xr:uid="{00000000-0005-0000-0000-00003B070000}"/>
    <cellStyle name="Section" xfId="1841" xr:uid="{00000000-0005-0000-0000-00003C070000}"/>
    <cellStyle name="Shaded" xfId="1842" xr:uid="{00000000-0005-0000-0000-00003D070000}"/>
    <cellStyle name="Sheet Title" xfId="1843" xr:uid="{00000000-0005-0000-0000-00003E070000}"/>
    <cellStyle name="ShOut" xfId="1844" xr:uid="{00000000-0005-0000-0000-00003F070000}"/>
    <cellStyle name="sideline" xfId="1845" xr:uid="{00000000-0005-0000-0000-000040070000}"/>
    <cellStyle name="Single Accounting" xfId="1846" xr:uid="{00000000-0005-0000-0000-000041070000}"/>
    <cellStyle name="Small font" xfId="1847" xr:uid="{00000000-0005-0000-0000-000042070000}"/>
    <cellStyle name="Small Page Heading" xfId="1848" xr:uid="{00000000-0005-0000-0000-000043070000}"/>
    <cellStyle name="SN" xfId="1849" xr:uid="{00000000-0005-0000-0000-000044070000}"/>
    <cellStyle name="Standaard_Map2" xfId="1850" xr:uid="{00000000-0005-0000-0000-000045070000}"/>
    <cellStyle name="Standard_Anpassen der Amortisation" xfId="1851" xr:uid="{00000000-0005-0000-0000-000046070000}"/>
    <cellStyle name="std" xfId="1852" xr:uid="{00000000-0005-0000-0000-000047070000}"/>
    <cellStyle name="STYL0 - Style1" xfId="1853" xr:uid="{00000000-0005-0000-0000-000048070000}"/>
    <cellStyle name="STYL1 - Style2" xfId="1854" xr:uid="{00000000-0005-0000-0000-000049070000}"/>
    <cellStyle name="STYL2 - Style3" xfId="1855" xr:uid="{00000000-0005-0000-0000-00004A070000}"/>
    <cellStyle name="STYL3 - Style4" xfId="1856" xr:uid="{00000000-0005-0000-0000-00004B070000}"/>
    <cellStyle name="STYL4 - Style5" xfId="1857" xr:uid="{00000000-0005-0000-0000-00004C070000}"/>
    <cellStyle name="STYL5 - Style6" xfId="1858" xr:uid="{00000000-0005-0000-0000-00004D070000}"/>
    <cellStyle name="STYL6 - Style7" xfId="1859" xr:uid="{00000000-0005-0000-0000-00004E070000}"/>
    <cellStyle name="STYL7 - Style8" xfId="1860" xr:uid="{00000000-0005-0000-0000-00004F070000}"/>
    <cellStyle name="Style 1" xfId="1861" xr:uid="{00000000-0005-0000-0000-000050070000}"/>
    <cellStyle name="Style 10" xfId="1862" xr:uid="{00000000-0005-0000-0000-000051070000}"/>
    <cellStyle name="Style 100" xfId="1863" xr:uid="{00000000-0005-0000-0000-000052070000}"/>
    <cellStyle name="Style 101" xfId="1864" xr:uid="{00000000-0005-0000-0000-000053070000}"/>
    <cellStyle name="Style 102" xfId="1865" xr:uid="{00000000-0005-0000-0000-000054070000}"/>
    <cellStyle name="Style 103" xfId="1866" xr:uid="{00000000-0005-0000-0000-000055070000}"/>
    <cellStyle name="Style 104" xfId="1867" xr:uid="{00000000-0005-0000-0000-000056070000}"/>
    <cellStyle name="Style 105" xfId="1868" xr:uid="{00000000-0005-0000-0000-000057070000}"/>
    <cellStyle name="Style 106" xfId="1869" xr:uid="{00000000-0005-0000-0000-000058070000}"/>
    <cellStyle name="Style 107" xfId="1870" xr:uid="{00000000-0005-0000-0000-000059070000}"/>
    <cellStyle name="Style 108" xfId="1871" xr:uid="{00000000-0005-0000-0000-00005A070000}"/>
    <cellStyle name="Style 109" xfId="1872" xr:uid="{00000000-0005-0000-0000-00005B070000}"/>
    <cellStyle name="Style 11" xfId="1873" xr:uid="{00000000-0005-0000-0000-00005C070000}"/>
    <cellStyle name="Style 110" xfId="1874" xr:uid="{00000000-0005-0000-0000-00005D070000}"/>
    <cellStyle name="Style 111" xfId="1875" xr:uid="{00000000-0005-0000-0000-00005E070000}"/>
    <cellStyle name="Style 112" xfId="1876" xr:uid="{00000000-0005-0000-0000-00005F070000}"/>
    <cellStyle name="Style 113" xfId="1877" xr:uid="{00000000-0005-0000-0000-000060070000}"/>
    <cellStyle name="Style 114" xfId="1878" xr:uid="{00000000-0005-0000-0000-000061070000}"/>
    <cellStyle name="Style 115" xfId="1879" xr:uid="{00000000-0005-0000-0000-000062070000}"/>
    <cellStyle name="Style 116" xfId="1880" xr:uid="{00000000-0005-0000-0000-000063070000}"/>
    <cellStyle name="Style 117" xfId="1881" xr:uid="{00000000-0005-0000-0000-000064070000}"/>
    <cellStyle name="Style 118" xfId="1882" xr:uid="{00000000-0005-0000-0000-000065070000}"/>
    <cellStyle name="Style 119" xfId="1883" xr:uid="{00000000-0005-0000-0000-000066070000}"/>
    <cellStyle name="Style 12" xfId="1884" xr:uid="{00000000-0005-0000-0000-000067070000}"/>
    <cellStyle name="Style 120" xfId="1885" xr:uid="{00000000-0005-0000-0000-000068070000}"/>
    <cellStyle name="Style 121" xfId="1886" xr:uid="{00000000-0005-0000-0000-000069070000}"/>
    <cellStyle name="Style 122" xfId="1887" xr:uid="{00000000-0005-0000-0000-00006A070000}"/>
    <cellStyle name="Style 123" xfId="1888" xr:uid="{00000000-0005-0000-0000-00006B070000}"/>
    <cellStyle name="Style 124" xfId="1889" xr:uid="{00000000-0005-0000-0000-00006C070000}"/>
    <cellStyle name="Style 125" xfId="1890" xr:uid="{00000000-0005-0000-0000-00006D070000}"/>
    <cellStyle name="Style 126" xfId="1891" xr:uid="{00000000-0005-0000-0000-00006E070000}"/>
    <cellStyle name="Style 127" xfId="1892" xr:uid="{00000000-0005-0000-0000-00006F070000}"/>
    <cellStyle name="Style 128" xfId="1893" xr:uid="{00000000-0005-0000-0000-000070070000}"/>
    <cellStyle name="Style 129" xfId="1894" xr:uid="{00000000-0005-0000-0000-000071070000}"/>
    <cellStyle name="Style 13" xfId="1895" xr:uid="{00000000-0005-0000-0000-000072070000}"/>
    <cellStyle name="Style 130" xfId="1896" xr:uid="{00000000-0005-0000-0000-000073070000}"/>
    <cellStyle name="Style 131" xfId="1897" xr:uid="{00000000-0005-0000-0000-000074070000}"/>
    <cellStyle name="Style 132" xfId="1898" xr:uid="{00000000-0005-0000-0000-000075070000}"/>
    <cellStyle name="Style 133" xfId="1899" xr:uid="{00000000-0005-0000-0000-000076070000}"/>
    <cellStyle name="Style 134" xfId="1900" xr:uid="{00000000-0005-0000-0000-000077070000}"/>
    <cellStyle name="Style 135" xfId="1901" xr:uid="{00000000-0005-0000-0000-000078070000}"/>
    <cellStyle name="Style 136" xfId="1902" xr:uid="{00000000-0005-0000-0000-000079070000}"/>
    <cellStyle name="Style 137" xfId="1903" xr:uid="{00000000-0005-0000-0000-00007A070000}"/>
    <cellStyle name="Style 138" xfId="1904" xr:uid="{00000000-0005-0000-0000-00007B070000}"/>
    <cellStyle name="Style 139" xfId="1905" xr:uid="{00000000-0005-0000-0000-00007C070000}"/>
    <cellStyle name="Style 14" xfId="1906" xr:uid="{00000000-0005-0000-0000-00007D070000}"/>
    <cellStyle name="Style 140" xfId="1907" xr:uid="{00000000-0005-0000-0000-00007E070000}"/>
    <cellStyle name="Style 141" xfId="1908" xr:uid="{00000000-0005-0000-0000-00007F070000}"/>
    <cellStyle name="Style 142" xfId="1909" xr:uid="{00000000-0005-0000-0000-000080070000}"/>
    <cellStyle name="Style 143" xfId="1910" xr:uid="{00000000-0005-0000-0000-000081070000}"/>
    <cellStyle name="Style 144" xfId="1911" xr:uid="{00000000-0005-0000-0000-000082070000}"/>
    <cellStyle name="Style 145" xfId="1912" xr:uid="{00000000-0005-0000-0000-000083070000}"/>
    <cellStyle name="Style 146" xfId="1913" xr:uid="{00000000-0005-0000-0000-000084070000}"/>
    <cellStyle name="Style 147" xfId="1914" xr:uid="{00000000-0005-0000-0000-000085070000}"/>
    <cellStyle name="Style 148" xfId="1915" xr:uid="{00000000-0005-0000-0000-000086070000}"/>
    <cellStyle name="Style 149" xfId="1916" xr:uid="{00000000-0005-0000-0000-000087070000}"/>
    <cellStyle name="Style 15" xfId="1917" xr:uid="{00000000-0005-0000-0000-000088070000}"/>
    <cellStyle name="Style 150" xfId="1918" xr:uid="{00000000-0005-0000-0000-000089070000}"/>
    <cellStyle name="Style 151" xfId="1919" xr:uid="{00000000-0005-0000-0000-00008A070000}"/>
    <cellStyle name="Style 152" xfId="1920" xr:uid="{00000000-0005-0000-0000-00008B070000}"/>
    <cellStyle name="Style 153" xfId="1921" xr:uid="{00000000-0005-0000-0000-00008C070000}"/>
    <cellStyle name="Style 154" xfId="1922" xr:uid="{00000000-0005-0000-0000-00008D070000}"/>
    <cellStyle name="Style 155" xfId="1923" xr:uid="{00000000-0005-0000-0000-00008E070000}"/>
    <cellStyle name="Style 156" xfId="1924" xr:uid="{00000000-0005-0000-0000-00008F070000}"/>
    <cellStyle name="Style 157" xfId="1925" xr:uid="{00000000-0005-0000-0000-000090070000}"/>
    <cellStyle name="Style 158" xfId="1926" xr:uid="{00000000-0005-0000-0000-000091070000}"/>
    <cellStyle name="Style 159" xfId="1927" xr:uid="{00000000-0005-0000-0000-000092070000}"/>
    <cellStyle name="Style 16" xfId="1928" xr:uid="{00000000-0005-0000-0000-000093070000}"/>
    <cellStyle name="Style 160" xfId="1929" xr:uid="{00000000-0005-0000-0000-000094070000}"/>
    <cellStyle name="Style 161" xfId="1930" xr:uid="{00000000-0005-0000-0000-000095070000}"/>
    <cellStyle name="Style 162" xfId="1931" xr:uid="{00000000-0005-0000-0000-000096070000}"/>
    <cellStyle name="Style 163" xfId="1932" xr:uid="{00000000-0005-0000-0000-000097070000}"/>
    <cellStyle name="Style 164" xfId="1933" xr:uid="{00000000-0005-0000-0000-000098070000}"/>
    <cellStyle name="Style 165" xfId="1934" xr:uid="{00000000-0005-0000-0000-000099070000}"/>
    <cellStyle name="Style 166" xfId="1935" xr:uid="{00000000-0005-0000-0000-00009A070000}"/>
    <cellStyle name="Style 167" xfId="1936" xr:uid="{00000000-0005-0000-0000-00009B070000}"/>
    <cellStyle name="Style 168" xfId="1937" xr:uid="{00000000-0005-0000-0000-00009C070000}"/>
    <cellStyle name="Style 169" xfId="1938" xr:uid="{00000000-0005-0000-0000-00009D070000}"/>
    <cellStyle name="Style 17" xfId="1939" xr:uid="{00000000-0005-0000-0000-00009E070000}"/>
    <cellStyle name="Style 170" xfId="1940" xr:uid="{00000000-0005-0000-0000-00009F070000}"/>
    <cellStyle name="Style 171" xfId="1941" xr:uid="{00000000-0005-0000-0000-0000A0070000}"/>
    <cellStyle name="Style 172" xfId="1942" xr:uid="{00000000-0005-0000-0000-0000A1070000}"/>
    <cellStyle name="Style 173" xfId="1943" xr:uid="{00000000-0005-0000-0000-0000A2070000}"/>
    <cellStyle name="Style 174" xfId="1944" xr:uid="{00000000-0005-0000-0000-0000A3070000}"/>
    <cellStyle name="Style 175" xfId="1945" xr:uid="{00000000-0005-0000-0000-0000A4070000}"/>
    <cellStyle name="Style 176" xfId="1946" xr:uid="{00000000-0005-0000-0000-0000A5070000}"/>
    <cellStyle name="Style 177" xfId="1947" xr:uid="{00000000-0005-0000-0000-0000A6070000}"/>
    <cellStyle name="Style 178" xfId="1948" xr:uid="{00000000-0005-0000-0000-0000A7070000}"/>
    <cellStyle name="Style 179" xfId="1949" xr:uid="{00000000-0005-0000-0000-0000A8070000}"/>
    <cellStyle name="Style 18" xfId="1950" xr:uid="{00000000-0005-0000-0000-0000A9070000}"/>
    <cellStyle name="Style 180" xfId="1951" xr:uid="{00000000-0005-0000-0000-0000AA070000}"/>
    <cellStyle name="Style 181" xfId="1952" xr:uid="{00000000-0005-0000-0000-0000AB070000}"/>
    <cellStyle name="Style 182" xfId="1953" xr:uid="{00000000-0005-0000-0000-0000AC070000}"/>
    <cellStyle name="Style 183" xfId="1954" xr:uid="{00000000-0005-0000-0000-0000AD070000}"/>
    <cellStyle name="Style 184" xfId="1955" xr:uid="{00000000-0005-0000-0000-0000AE070000}"/>
    <cellStyle name="Style 185" xfId="1956" xr:uid="{00000000-0005-0000-0000-0000AF070000}"/>
    <cellStyle name="Style 186" xfId="1957" xr:uid="{00000000-0005-0000-0000-0000B0070000}"/>
    <cellStyle name="Style 187" xfId="1958" xr:uid="{00000000-0005-0000-0000-0000B1070000}"/>
    <cellStyle name="Style 188" xfId="1959" xr:uid="{00000000-0005-0000-0000-0000B2070000}"/>
    <cellStyle name="Style 189" xfId="1960" xr:uid="{00000000-0005-0000-0000-0000B3070000}"/>
    <cellStyle name="Style 19" xfId="1961" xr:uid="{00000000-0005-0000-0000-0000B4070000}"/>
    <cellStyle name="Style 190" xfId="1962" xr:uid="{00000000-0005-0000-0000-0000B5070000}"/>
    <cellStyle name="Style 191" xfId="1963" xr:uid="{00000000-0005-0000-0000-0000B6070000}"/>
    <cellStyle name="Style 192" xfId="1964" xr:uid="{00000000-0005-0000-0000-0000B7070000}"/>
    <cellStyle name="Style 193" xfId="1965" xr:uid="{00000000-0005-0000-0000-0000B8070000}"/>
    <cellStyle name="Style 194" xfId="1966" xr:uid="{00000000-0005-0000-0000-0000B9070000}"/>
    <cellStyle name="Style 195" xfId="1967" xr:uid="{00000000-0005-0000-0000-0000BA070000}"/>
    <cellStyle name="Style 196" xfId="1968" xr:uid="{00000000-0005-0000-0000-0000BB070000}"/>
    <cellStyle name="Style 197" xfId="1969" xr:uid="{00000000-0005-0000-0000-0000BC070000}"/>
    <cellStyle name="Style 198" xfId="1970" xr:uid="{00000000-0005-0000-0000-0000BD070000}"/>
    <cellStyle name="Style 199" xfId="1971" xr:uid="{00000000-0005-0000-0000-0000BE070000}"/>
    <cellStyle name="Style 2" xfId="1972" xr:uid="{00000000-0005-0000-0000-0000BF070000}"/>
    <cellStyle name="Style 20" xfId="1973" xr:uid="{00000000-0005-0000-0000-0000C0070000}"/>
    <cellStyle name="Style 200" xfId="1974" xr:uid="{00000000-0005-0000-0000-0000C1070000}"/>
    <cellStyle name="Style 201" xfId="1975" xr:uid="{00000000-0005-0000-0000-0000C2070000}"/>
    <cellStyle name="Style 202" xfId="1976" xr:uid="{00000000-0005-0000-0000-0000C3070000}"/>
    <cellStyle name="Style 203" xfId="1977" xr:uid="{00000000-0005-0000-0000-0000C4070000}"/>
    <cellStyle name="Style 204" xfId="1978" xr:uid="{00000000-0005-0000-0000-0000C5070000}"/>
    <cellStyle name="Style 205" xfId="1979" xr:uid="{00000000-0005-0000-0000-0000C6070000}"/>
    <cellStyle name="Style 206" xfId="1980" xr:uid="{00000000-0005-0000-0000-0000C7070000}"/>
    <cellStyle name="Style 207" xfId="1981" xr:uid="{00000000-0005-0000-0000-0000C8070000}"/>
    <cellStyle name="Style 208" xfId="1982" xr:uid="{00000000-0005-0000-0000-0000C9070000}"/>
    <cellStyle name="Style 209" xfId="1983" xr:uid="{00000000-0005-0000-0000-0000CA070000}"/>
    <cellStyle name="Style 21" xfId="1984" xr:uid="{00000000-0005-0000-0000-0000CB070000}"/>
    <cellStyle name="Style 210" xfId="1985" xr:uid="{00000000-0005-0000-0000-0000CC070000}"/>
    <cellStyle name="Style 211" xfId="1986" xr:uid="{00000000-0005-0000-0000-0000CD070000}"/>
    <cellStyle name="Style 212" xfId="1987" xr:uid="{00000000-0005-0000-0000-0000CE070000}"/>
    <cellStyle name="Style 213" xfId="1988" xr:uid="{00000000-0005-0000-0000-0000CF070000}"/>
    <cellStyle name="Style 214" xfId="1989" xr:uid="{00000000-0005-0000-0000-0000D0070000}"/>
    <cellStyle name="Style 215" xfId="1990" xr:uid="{00000000-0005-0000-0000-0000D1070000}"/>
    <cellStyle name="Style 216" xfId="1991" xr:uid="{00000000-0005-0000-0000-0000D2070000}"/>
    <cellStyle name="Style 217" xfId="1992" xr:uid="{00000000-0005-0000-0000-0000D3070000}"/>
    <cellStyle name="Style 218" xfId="1993" xr:uid="{00000000-0005-0000-0000-0000D4070000}"/>
    <cellStyle name="Style 219" xfId="1994" xr:uid="{00000000-0005-0000-0000-0000D5070000}"/>
    <cellStyle name="Style 22" xfId="1995" xr:uid="{00000000-0005-0000-0000-0000D6070000}"/>
    <cellStyle name="Style 220" xfId="1996" xr:uid="{00000000-0005-0000-0000-0000D7070000}"/>
    <cellStyle name="Style 23" xfId="1997" xr:uid="{00000000-0005-0000-0000-0000D8070000}"/>
    <cellStyle name="Style 24" xfId="1998" xr:uid="{00000000-0005-0000-0000-0000D9070000}"/>
    <cellStyle name="Style 25" xfId="1999" xr:uid="{00000000-0005-0000-0000-0000DA070000}"/>
    <cellStyle name="Style 26" xfId="2000" xr:uid="{00000000-0005-0000-0000-0000DB070000}"/>
    <cellStyle name="Style 27" xfId="2001" xr:uid="{00000000-0005-0000-0000-0000DC070000}"/>
    <cellStyle name="Style 28" xfId="2002" xr:uid="{00000000-0005-0000-0000-0000DD070000}"/>
    <cellStyle name="Style 29" xfId="2003" xr:uid="{00000000-0005-0000-0000-0000DE070000}"/>
    <cellStyle name="Style 3" xfId="2004" xr:uid="{00000000-0005-0000-0000-0000DF070000}"/>
    <cellStyle name="Style 30" xfId="2005" xr:uid="{00000000-0005-0000-0000-0000E0070000}"/>
    <cellStyle name="Style 31" xfId="2006" xr:uid="{00000000-0005-0000-0000-0000E1070000}"/>
    <cellStyle name="Style 32" xfId="2007" xr:uid="{00000000-0005-0000-0000-0000E2070000}"/>
    <cellStyle name="Style 33" xfId="2008" xr:uid="{00000000-0005-0000-0000-0000E3070000}"/>
    <cellStyle name="Style 34" xfId="2009" xr:uid="{00000000-0005-0000-0000-0000E4070000}"/>
    <cellStyle name="Style 35" xfId="2010" xr:uid="{00000000-0005-0000-0000-0000E5070000}"/>
    <cellStyle name="Style 36" xfId="2011" xr:uid="{00000000-0005-0000-0000-0000E6070000}"/>
    <cellStyle name="Style 37" xfId="2012" xr:uid="{00000000-0005-0000-0000-0000E7070000}"/>
    <cellStyle name="Style 38" xfId="2013" xr:uid="{00000000-0005-0000-0000-0000E8070000}"/>
    <cellStyle name="Style 39" xfId="2014" xr:uid="{00000000-0005-0000-0000-0000E9070000}"/>
    <cellStyle name="Style 4" xfId="2015" xr:uid="{00000000-0005-0000-0000-0000EA070000}"/>
    <cellStyle name="Style 40" xfId="2016" xr:uid="{00000000-0005-0000-0000-0000EB070000}"/>
    <cellStyle name="Style 41" xfId="2017" xr:uid="{00000000-0005-0000-0000-0000EC070000}"/>
    <cellStyle name="Style 42" xfId="2018" xr:uid="{00000000-0005-0000-0000-0000ED070000}"/>
    <cellStyle name="Style 43" xfId="2019" xr:uid="{00000000-0005-0000-0000-0000EE070000}"/>
    <cellStyle name="Style 44" xfId="2020" xr:uid="{00000000-0005-0000-0000-0000EF070000}"/>
    <cellStyle name="Style 45" xfId="2021" xr:uid="{00000000-0005-0000-0000-0000F0070000}"/>
    <cellStyle name="Style 46" xfId="2022" xr:uid="{00000000-0005-0000-0000-0000F1070000}"/>
    <cellStyle name="Style 47" xfId="2023" xr:uid="{00000000-0005-0000-0000-0000F2070000}"/>
    <cellStyle name="Style 48" xfId="2024" xr:uid="{00000000-0005-0000-0000-0000F3070000}"/>
    <cellStyle name="Style 49" xfId="2025" xr:uid="{00000000-0005-0000-0000-0000F4070000}"/>
    <cellStyle name="Style 5" xfId="2026" xr:uid="{00000000-0005-0000-0000-0000F5070000}"/>
    <cellStyle name="Style 50" xfId="2027" xr:uid="{00000000-0005-0000-0000-0000F6070000}"/>
    <cellStyle name="Style 51" xfId="2028" xr:uid="{00000000-0005-0000-0000-0000F7070000}"/>
    <cellStyle name="Style 52" xfId="2029" xr:uid="{00000000-0005-0000-0000-0000F8070000}"/>
    <cellStyle name="Style 53" xfId="2030" xr:uid="{00000000-0005-0000-0000-0000F9070000}"/>
    <cellStyle name="Style 54" xfId="2031" xr:uid="{00000000-0005-0000-0000-0000FA070000}"/>
    <cellStyle name="Style 55" xfId="2032" xr:uid="{00000000-0005-0000-0000-0000FB070000}"/>
    <cellStyle name="Style 56" xfId="2033" xr:uid="{00000000-0005-0000-0000-0000FC070000}"/>
    <cellStyle name="Style 57" xfId="2034" xr:uid="{00000000-0005-0000-0000-0000FD070000}"/>
    <cellStyle name="Style 58" xfId="2035" xr:uid="{00000000-0005-0000-0000-0000FE070000}"/>
    <cellStyle name="Style 59" xfId="2036" xr:uid="{00000000-0005-0000-0000-0000FF070000}"/>
    <cellStyle name="Style 6" xfId="2037" xr:uid="{00000000-0005-0000-0000-000000080000}"/>
    <cellStyle name="Style 60" xfId="2038" xr:uid="{00000000-0005-0000-0000-000001080000}"/>
    <cellStyle name="Style 61" xfId="2039" xr:uid="{00000000-0005-0000-0000-000002080000}"/>
    <cellStyle name="Style 62" xfId="2040" xr:uid="{00000000-0005-0000-0000-000003080000}"/>
    <cellStyle name="Style 63" xfId="2041" xr:uid="{00000000-0005-0000-0000-000004080000}"/>
    <cellStyle name="Style 64" xfId="2042" xr:uid="{00000000-0005-0000-0000-000005080000}"/>
    <cellStyle name="Style 65" xfId="2043" xr:uid="{00000000-0005-0000-0000-000006080000}"/>
    <cellStyle name="Style 66" xfId="2044" xr:uid="{00000000-0005-0000-0000-000007080000}"/>
    <cellStyle name="Style 67" xfId="2045" xr:uid="{00000000-0005-0000-0000-000008080000}"/>
    <cellStyle name="Style 68" xfId="2046" xr:uid="{00000000-0005-0000-0000-000009080000}"/>
    <cellStyle name="Style 69" xfId="2047" xr:uid="{00000000-0005-0000-0000-00000A080000}"/>
    <cellStyle name="Style 7" xfId="2048" xr:uid="{00000000-0005-0000-0000-00000B080000}"/>
    <cellStyle name="Style 70" xfId="2049" xr:uid="{00000000-0005-0000-0000-00000C080000}"/>
    <cellStyle name="Style 71" xfId="2050" xr:uid="{00000000-0005-0000-0000-00000D080000}"/>
    <cellStyle name="Style 72" xfId="2051" xr:uid="{00000000-0005-0000-0000-00000E080000}"/>
    <cellStyle name="Style 73" xfId="2052" xr:uid="{00000000-0005-0000-0000-00000F080000}"/>
    <cellStyle name="Style 74" xfId="2053" xr:uid="{00000000-0005-0000-0000-000010080000}"/>
    <cellStyle name="Style 75" xfId="2054" xr:uid="{00000000-0005-0000-0000-000011080000}"/>
    <cellStyle name="Style 76" xfId="2055" xr:uid="{00000000-0005-0000-0000-000012080000}"/>
    <cellStyle name="Style 77" xfId="2056" xr:uid="{00000000-0005-0000-0000-000013080000}"/>
    <cellStyle name="Style 78" xfId="2057" xr:uid="{00000000-0005-0000-0000-000014080000}"/>
    <cellStyle name="Style 79" xfId="2058" xr:uid="{00000000-0005-0000-0000-000015080000}"/>
    <cellStyle name="Style 8" xfId="2059" xr:uid="{00000000-0005-0000-0000-000016080000}"/>
    <cellStyle name="Style 80" xfId="2060" xr:uid="{00000000-0005-0000-0000-000017080000}"/>
    <cellStyle name="Style 81" xfId="2061" xr:uid="{00000000-0005-0000-0000-000018080000}"/>
    <cellStyle name="Style 82" xfId="2062" xr:uid="{00000000-0005-0000-0000-000019080000}"/>
    <cellStyle name="Style 83" xfId="2063" xr:uid="{00000000-0005-0000-0000-00001A080000}"/>
    <cellStyle name="Style 84" xfId="2064" xr:uid="{00000000-0005-0000-0000-00001B080000}"/>
    <cellStyle name="Style 85" xfId="2065" xr:uid="{00000000-0005-0000-0000-00001C080000}"/>
    <cellStyle name="Style 86" xfId="2066" xr:uid="{00000000-0005-0000-0000-00001D080000}"/>
    <cellStyle name="Style 87" xfId="2067" xr:uid="{00000000-0005-0000-0000-00001E080000}"/>
    <cellStyle name="Style 88" xfId="2068" xr:uid="{00000000-0005-0000-0000-00001F080000}"/>
    <cellStyle name="Style 89" xfId="2069" xr:uid="{00000000-0005-0000-0000-000020080000}"/>
    <cellStyle name="Style 9" xfId="2070" xr:uid="{00000000-0005-0000-0000-000021080000}"/>
    <cellStyle name="Style 90" xfId="2071" xr:uid="{00000000-0005-0000-0000-000022080000}"/>
    <cellStyle name="Style 91" xfId="2072" xr:uid="{00000000-0005-0000-0000-000023080000}"/>
    <cellStyle name="Style 92" xfId="2073" xr:uid="{00000000-0005-0000-0000-000024080000}"/>
    <cellStyle name="Style 93" xfId="2074" xr:uid="{00000000-0005-0000-0000-000025080000}"/>
    <cellStyle name="Style 94" xfId="2075" xr:uid="{00000000-0005-0000-0000-000026080000}"/>
    <cellStyle name="Style 95" xfId="2076" xr:uid="{00000000-0005-0000-0000-000027080000}"/>
    <cellStyle name="Style 96" xfId="2077" xr:uid="{00000000-0005-0000-0000-000028080000}"/>
    <cellStyle name="Style 97" xfId="2078" xr:uid="{00000000-0005-0000-0000-000029080000}"/>
    <cellStyle name="Style 98" xfId="2079" xr:uid="{00000000-0005-0000-0000-00002A080000}"/>
    <cellStyle name="Style 99" xfId="2080" xr:uid="{00000000-0005-0000-0000-00002B080000}"/>
    <cellStyle name="SUB HEADING" xfId="2081" xr:uid="{00000000-0005-0000-0000-00002C080000}"/>
    <cellStyle name="subhead" xfId="2082" xr:uid="{00000000-0005-0000-0000-00002D080000}"/>
    <cellStyle name="Subtitle" xfId="2083" xr:uid="{00000000-0005-0000-0000-00002E080000}"/>
    <cellStyle name="Subtotal" xfId="2084" xr:uid="{00000000-0005-0000-0000-00002F080000}"/>
    <cellStyle name="Sub-total" xfId="2085" xr:uid="{00000000-0005-0000-0000-000030080000}"/>
    <cellStyle name="Subtotal_MAXF historical financials" xfId="2086" xr:uid="{00000000-0005-0000-0000-000031080000}"/>
    <cellStyle name="Summary" xfId="2087" xr:uid="{00000000-0005-0000-0000-000032080000}"/>
    <cellStyle name="t" xfId="2088" xr:uid="{00000000-0005-0000-0000-000033080000}"/>
    <cellStyle name="t_bank_csc_and merger plan4" xfId="2089" xr:uid="{00000000-0005-0000-0000-000034080000}"/>
    <cellStyle name="t_bank_csc_and merger plan4_100 Roark Model_With GS Financing_Quarterly" xfId="2090" xr:uid="{00000000-0005-0000-0000-000035080000}"/>
    <cellStyle name="t_bank_csc_and merger plan4_67 Roark Model_With GS Financing" xfId="2091" xr:uid="{00000000-0005-0000-0000-000036080000}"/>
    <cellStyle name="t_bank_csc_and merger plan4_82 Roark Model_With GS Financing_Quarterly" xfId="2092" xr:uid="{00000000-0005-0000-0000-000037080000}"/>
    <cellStyle name="t_sel_fin_data" xfId="2093" xr:uid="{00000000-0005-0000-0000-000038080000}"/>
    <cellStyle name="t_sel_fin_data_100 Roark Model_With GS Financing_Quarterly" xfId="2094" xr:uid="{00000000-0005-0000-0000-000039080000}"/>
    <cellStyle name="t_sel_fin_data_67 Roark Model_With GS Financing" xfId="2095" xr:uid="{00000000-0005-0000-0000-00003A080000}"/>
    <cellStyle name="t_sel_fin_data_82 Roark Model_With GS Financing_Quarterly" xfId="2096" xr:uid="{00000000-0005-0000-0000-00003B080000}"/>
    <cellStyle name="t_stand_alone_dcf" xfId="2097" xr:uid="{00000000-0005-0000-0000-00003C080000}"/>
    <cellStyle name="t1" xfId="2098" xr:uid="{00000000-0005-0000-0000-00003D080000}"/>
    <cellStyle name="Table  - Style5" xfId="2099" xr:uid="{00000000-0005-0000-0000-00003E080000}"/>
    <cellStyle name="Table Col Head" xfId="2100" xr:uid="{00000000-0005-0000-0000-00003F080000}"/>
    <cellStyle name="Table Head" xfId="2101" xr:uid="{00000000-0005-0000-0000-000040080000}"/>
    <cellStyle name="Table Head Aligned" xfId="2102" xr:uid="{00000000-0005-0000-0000-000041080000}"/>
    <cellStyle name="Table Head Blue" xfId="2103" xr:uid="{00000000-0005-0000-0000-000042080000}"/>
    <cellStyle name="Table Head Green" xfId="2104" xr:uid="{00000000-0005-0000-0000-000043080000}"/>
    <cellStyle name="Table Head_Val_Sum_Graph" xfId="2105" xr:uid="{00000000-0005-0000-0000-000044080000}"/>
    <cellStyle name="Table Heading" xfId="2106" xr:uid="{00000000-0005-0000-0000-000045080000}"/>
    <cellStyle name="Table Sub Head" xfId="2107" xr:uid="{00000000-0005-0000-0000-000046080000}"/>
    <cellStyle name="Table Sub Heading" xfId="2108" xr:uid="{00000000-0005-0000-0000-000047080000}"/>
    <cellStyle name="Table Text" xfId="2109" xr:uid="{00000000-0005-0000-0000-000048080000}"/>
    <cellStyle name="Table Title" xfId="2110" xr:uid="{00000000-0005-0000-0000-000049080000}"/>
    <cellStyle name="Table Units" xfId="2111" xr:uid="{00000000-0005-0000-0000-00004A080000}"/>
    <cellStyle name="Table_Header" xfId="2112" xr:uid="{00000000-0005-0000-0000-00004B080000}"/>
    <cellStyle name="TableBase" xfId="2113" xr:uid="{00000000-0005-0000-0000-00004C080000}"/>
    <cellStyle name="TableColumnHeading" xfId="2114" xr:uid="{00000000-0005-0000-0000-00004D080000}"/>
    <cellStyle name="TableHead" xfId="2115" xr:uid="{00000000-0005-0000-0000-00004E080000}"/>
    <cellStyle name="TableSubTitleItalic" xfId="2116" xr:uid="{00000000-0005-0000-0000-00004F080000}"/>
    <cellStyle name="TableText" xfId="2117" xr:uid="{00000000-0005-0000-0000-000050080000}"/>
    <cellStyle name="TableTitle" xfId="2118" xr:uid="{00000000-0005-0000-0000-000051080000}"/>
    <cellStyle name="Tax Change" xfId="2119" xr:uid="{00000000-0005-0000-0000-000052080000}"/>
    <cellStyle name="Text" xfId="2120" xr:uid="{00000000-0005-0000-0000-000053080000}"/>
    <cellStyle name="Text 1" xfId="2121" xr:uid="{00000000-0005-0000-0000-000054080000}"/>
    <cellStyle name="Text 8" xfId="2122" xr:uid="{00000000-0005-0000-0000-000055080000}"/>
    <cellStyle name="Text Head 1" xfId="2123" xr:uid="{00000000-0005-0000-0000-000056080000}"/>
    <cellStyle name="Text Indent A" xfId="2124" xr:uid="{00000000-0005-0000-0000-000057080000}"/>
    <cellStyle name="Text Indent B" xfId="2125" xr:uid="{00000000-0005-0000-0000-000058080000}"/>
    <cellStyle name="Text Indent C" xfId="2126" xr:uid="{00000000-0005-0000-0000-000059080000}"/>
    <cellStyle name="Text Wrap" xfId="2127" xr:uid="{00000000-0005-0000-0000-00005A080000}"/>
    <cellStyle name="Text_100 Roark Model_With GS Financing_Quarterly" xfId="2128" xr:uid="{00000000-0005-0000-0000-00005B080000}"/>
    <cellStyle name="Tickmark" xfId="2129" xr:uid="{00000000-0005-0000-0000-00005C080000}"/>
    <cellStyle name="Time" xfId="2130" xr:uid="{00000000-0005-0000-0000-00005D080000}"/>
    <cellStyle name="Times 10" xfId="2131" xr:uid="{00000000-0005-0000-0000-00005E080000}"/>
    <cellStyle name="Times 12" xfId="2132" xr:uid="{00000000-0005-0000-0000-00005F080000}"/>
    <cellStyle name="Title  - Style6" xfId="2133" xr:uid="{00000000-0005-0000-0000-000060080000}"/>
    <cellStyle name="Title 2" xfId="2134" xr:uid="{00000000-0005-0000-0000-000061080000}"/>
    <cellStyle name="Title 3" xfId="2135" xr:uid="{00000000-0005-0000-0000-000062080000}"/>
    <cellStyle name="Title 4" xfId="2136" xr:uid="{00000000-0005-0000-0000-000063080000}"/>
    <cellStyle name="Title 5" xfId="2137" xr:uid="{00000000-0005-0000-0000-000064080000}"/>
    <cellStyle name="Title10" xfId="2138" xr:uid="{00000000-0005-0000-0000-000065080000}"/>
    <cellStyle name="Title2" xfId="2139" xr:uid="{00000000-0005-0000-0000-000066080000}"/>
    <cellStyle name="Title8" xfId="2140" xr:uid="{00000000-0005-0000-0000-000067080000}"/>
    <cellStyle name="Title8Left" xfId="2141" xr:uid="{00000000-0005-0000-0000-000068080000}"/>
    <cellStyle name="TitleCenter" xfId="2142" xr:uid="{00000000-0005-0000-0000-000069080000}"/>
    <cellStyle name="TitleLeft" xfId="2143" xr:uid="{00000000-0005-0000-0000-00006A080000}"/>
    <cellStyle name="topline" xfId="2144" xr:uid="{00000000-0005-0000-0000-00006B080000}"/>
    <cellStyle name="Total 2" xfId="2145" xr:uid="{00000000-0005-0000-0000-00006C080000}"/>
    <cellStyle name="TotCol - Style7" xfId="2146" xr:uid="{00000000-0005-0000-0000-00006D080000}"/>
    <cellStyle name="TotRow - Style8" xfId="2147" xr:uid="{00000000-0005-0000-0000-00006E080000}"/>
    <cellStyle name="TransVal" xfId="2148" xr:uid="{00000000-0005-0000-0000-00006F080000}"/>
    <cellStyle name="Tusental (0)_laroux" xfId="2149" xr:uid="{00000000-0005-0000-0000-000070080000}"/>
    <cellStyle name="Tusental_laroux" xfId="2150" xr:uid="{00000000-0005-0000-0000-000071080000}"/>
    <cellStyle name="ubordinated Debt" xfId="2151" xr:uid="{00000000-0005-0000-0000-000072080000}"/>
    <cellStyle name="uk" xfId="2152" xr:uid="{00000000-0005-0000-0000-000073080000}"/>
    <cellStyle name="Un" xfId="2153" xr:uid="{00000000-0005-0000-0000-000074080000}"/>
    <cellStyle name="underline" xfId="2154" xr:uid="{00000000-0005-0000-0000-000075080000}"/>
    <cellStyle name="Underline - small" xfId="2155" xr:uid="{00000000-0005-0000-0000-000076080000}"/>
    <cellStyle name="Underline -normal" xfId="2156" xr:uid="{00000000-0005-0000-0000-000077080000}"/>
    <cellStyle name="Underline_Single" xfId="2157" xr:uid="{00000000-0005-0000-0000-000078080000}"/>
    <cellStyle name="Unhidden" xfId="2158" xr:uid="{00000000-0005-0000-0000-000079080000}"/>
    <cellStyle name="UNLocked" xfId="2159" xr:uid="{00000000-0005-0000-0000-00007A080000}"/>
    <cellStyle name="Unprot" xfId="2160" xr:uid="{00000000-0005-0000-0000-00007B080000}"/>
    <cellStyle name="Unprot$" xfId="2161" xr:uid="{00000000-0005-0000-0000-00007C080000}"/>
    <cellStyle name="Unprot_1 3 6 LIBOR" xfId="2162" xr:uid="{00000000-0005-0000-0000-00007D080000}"/>
    <cellStyle name="Unprotect" xfId="2163" xr:uid="{00000000-0005-0000-0000-00007E080000}"/>
    <cellStyle name="unwrap" xfId="2164" xr:uid="{00000000-0005-0000-0000-00007F080000}"/>
    <cellStyle name="Upload Only" xfId="2165" xr:uid="{00000000-0005-0000-0000-000080080000}"/>
    <cellStyle name="Upper Line" xfId="2166" xr:uid="{00000000-0005-0000-0000-000081080000}"/>
    <cellStyle name="User_Defined_B" xfId="2167" xr:uid="{00000000-0005-0000-0000-000082080000}"/>
    <cellStyle name="Valuta (0)_laroux" xfId="2168" xr:uid="{00000000-0005-0000-0000-000083080000}"/>
    <cellStyle name="Valuta_laroux" xfId="2169" xr:uid="{00000000-0005-0000-0000-000084080000}"/>
    <cellStyle name="Virgül 2" xfId="3" xr:uid="{00000000-0005-0000-0000-000085080000}"/>
    <cellStyle name="Virgül 3" xfId="2170" xr:uid="{00000000-0005-0000-0000-000086080000}"/>
    <cellStyle name="Währung [0]_Compiling Utility Macros" xfId="2171" xr:uid="{00000000-0005-0000-0000-000087080000}"/>
    <cellStyle name="Währung_Compiling Utility Macros" xfId="2172" xr:uid="{00000000-0005-0000-0000-000088080000}"/>
    <cellStyle name="Warning Text 2" xfId="2173" xr:uid="{00000000-0005-0000-0000-000089080000}"/>
    <cellStyle name="WhitePattern" xfId="2174" xr:uid="{00000000-0005-0000-0000-00008A080000}"/>
    <cellStyle name="WhitePattern1" xfId="2175" xr:uid="{00000000-0005-0000-0000-00008B080000}"/>
    <cellStyle name="WhiteText" xfId="2176" xr:uid="{00000000-0005-0000-0000-00008C080000}"/>
    <cellStyle name="wrap" xfId="2177" xr:uid="{00000000-0005-0000-0000-00008D080000}"/>
    <cellStyle name="x" xfId="2178" xr:uid="{00000000-0005-0000-0000-00008E080000}"/>
    <cellStyle name="X - None" xfId="2179" xr:uid="{00000000-0005-0000-0000-00008F080000}"/>
    <cellStyle name="X_08 Altar Model" xfId="2180" xr:uid="{00000000-0005-0000-0000-000090080000}"/>
    <cellStyle name="x_Micron Model v39_lc_final bid 4-16-04" xfId="2181" xr:uid="{00000000-0005-0000-0000-000091080000}"/>
    <cellStyle name="year" xfId="2182" xr:uid="{00000000-0005-0000-0000-000092080000}"/>
    <cellStyle name="Yen" xfId="2183" xr:uid="{00000000-0005-0000-0000-000093080000}"/>
    <cellStyle name="YesNo" xfId="2184" xr:uid="{00000000-0005-0000-0000-000094080000}"/>
    <cellStyle name="Yüzde 2" xfId="2185" xr:uid="{00000000-0005-0000-0000-000095080000}"/>
    <cellStyle name="ZeroCheck" xfId="2186" xr:uid="{00000000-0005-0000-0000-000096080000}"/>
    <cellStyle name="Модель" xfId="2187" xr:uid="{00000000-0005-0000-0000-000097080000}"/>
    <cellStyle name="Обычный_VALUE" xfId="2188" xr:uid="{00000000-0005-0000-0000-000098080000}"/>
    <cellStyle name="쉼표 [0]_P2000년" xfId="2189" xr:uid="{00000000-0005-0000-0000-000099080000}"/>
    <cellStyle name="표준_crude" xfId="2190" xr:uid="{00000000-0005-0000-0000-00009A080000}"/>
    <cellStyle name="標準_FY00Q1" xfId="2191" xr:uid="{00000000-0005-0000-0000-00009B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6</xdr:row>
      <xdr:rowOff>22860</xdr:rowOff>
    </xdr:from>
    <xdr:to>
      <xdr:col>4</xdr:col>
      <xdr:colOff>3034011</xdr:colOff>
      <xdr:row>43</xdr:row>
      <xdr:rowOff>170586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025D0C-4DB6-0663-8076-32925234A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120140"/>
          <a:ext cx="5228571" cy="6914286"/>
        </a:xfrm>
        <a:prstGeom prst="rect">
          <a:avLst/>
        </a:prstGeom>
      </xdr:spPr>
    </xdr:pic>
    <xdr:clientData/>
  </xdr:twoCellAnchor>
  <xdr:twoCellAnchor editAs="oneCell">
    <xdr:from>
      <xdr:col>4</xdr:col>
      <xdr:colOff>3482340</xdr:colOff>
      <xdr:row>6</xdr:row>
      <xdr:rowOff>152400</xdr:rowOff>
    </xdr:from>
    <xdr:to>
      <xdr:col>4</xdr:col>
      <xdr:colOff>7650480</xdr:colOff>
      <xdr:row>30</xdr:row>
      <xdr:rowOff>45720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AD0AC4-14F7-9AE0-B808-2D569DC9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249680"/>
          <a:ext cx="4168140" cy="428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ji.gov.tr/Media/Dizin/BHIM/tr/Duyurular/Bilgi_Formu_Web_Sitesi_2019_20211007144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"/>
  <sheetViews>
    <sheetView tabSelected="1" topLeftCell="A22" workbookViewId="0">
      <selection activeCell="F13" sqref="F13"/>
    </sheetView>
  </sheetViews>
  <sheetFormatPr defaultColWidth="8.77734375" defaultRowHeight="14.4"/>
  <cols>
    <col min="1" max="1" width="8.77734375" style="42"/>
    <col min="2" max="2" width="7.77734375" style="42" customWidth="1"/>
    <col min="3" max="3" width="14.44140625" style="42" customWidth="1"/>
    <col min="4" max="4" width="8.77734375" style="42"/>
    <col min="5" max="5" width="120.21875" style="42" bestFit="1" customWidth="1"/>
    <col min="6" max="16384" width="8.77734375" style="42"/>
  </cols>
  <sheetData>
    <row r="2" spans="2:5">
      <c r="B2" s="41" t="s">
        <v>16</v>
      </c>
      <c r="C2" s="41" t="s">
        <v>15</v>
      </c>
    </row>
    <row r="3" spans="2:5">
      <c r="B3" s="41" t="s">
        <v>13</v>
      </c>
      <c r="C3" s="43">
        <v>0.7258</v>
      </c>
      <c r="E3" s="44" t="s">
        <v>14</v>
      </c>
    </row>
    <row r="4" spans="2:5">
      <c r="B4" s="41" t="s">
        <v>0</v>
      </c>
      <c r="C4" s="43">
        <v>0.4153</v>
      </c>
      <c r="E4" s="45" t="s">
        <v>20</v>
      </c>
    </row>
    <row r="5" spans="2:5">
      <c r="B5" s="41" t="s">
        <v>1</v>
      </c>
      <c r="C5" s="43">
        <v>0.6482</v>
      </c>
    </row>
  </sheetData>
  <hyperlinks>
    <hyperlink ref="E4" r:id="rId1" xr:uid="{00000000-0004-0000-0000-000000000000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0"/>
  <sheetViews>
    <sheetView zoomScale="88" zoomScaleNormal="88" workbookViewId="0">
      <selection activeCell="H35" sqref="H35"/>
    </sheetView>
  </sheetViews>
  <sheetFormatPr defaultRowHeight="13.2"/>
  <cols>
    <col min="2" max="3" width="18.21875" customWidth="1"/>
    <col min="4" max="4" width="22.5546875" customWidth="1"/>
    <col min="5" max="5" width="24.44140625" customWidth="1"/>
    <col min="6" max="6" width="15.5546875" customWidth="1"/>
    <col min="7" max="7" width="20.5546875" customWidth="1"/>
    <col min="8" max="8" width="48.77734375" customWidth="1"/>
    <col min="9" max="9" width="6.44140625" customWidth="1"/>
    <col min="10" max="10" width="14.6640625" customWidth="1"/>
    <col min="11" max="11" width="15.44140625" customWidth="1"/>
    <col min="12" max="12" width="17.5546875" customWidth="1"/>
    <col min="13" max="13" width="11.77734375" customWidth="1"/>
    <col min="14" max="14" width="17.109375" customWidth="1"/>
    <col min="15" max="15" width="18.33203125" customWidth="1"/>
  </cols>
  <sheetData>
    <row r="2" spans="2:14" ht="15.6">
      <c r="B2" s="2" t="s">
        <v>18</v>
      </c>
      <c r="C2" s="2"/>
    </row>
    <row r="3" spans="2:14">
      <c r="H3" s="75" t="s">
        <v>2</v>
      </c>
      <c r="I3" s="76"/>
      <c r="J3" s="7" t="s">
        <v>11</v>
      </c>
    </row>
    <row r="4" spans="2:14">
      <c r="B4" s="1" t="s">
        <v>3</v>
      </c>
      <c r="C4" s="1"/>
      <c r="F4" s="18">
        <v>294900</v>
      </c>
      <c r="G4" s="11" t="s">
        <v>4</v>
      </c>
      <c r="H4" s="13">
        <f>F4*J4</f>
        <v>2064300</v>
      </c>
      <c r="I4" s="10" t="s">
        <v>12</v>
      </c>
      <c r="J4" s="9">
        <v>7</v>
      </c>
    </row>
    <row r="5" spans="2:14" ht="13.8" thickBot="1">
      <c r="B5" s="1"/>
      <c r="C5" s="1"/>
      <c r="F5" s="17"/>
      <c r="G5" s="16"/>
      <c r="H5" s="77"/>
      <c r="I5" s="77"/>
      <c r="J5" s="1"/>
    </row>
    <row r="6" spans="2:14" ht="12.75" customHeight="1">
      <c r="B6" s="59" t="s">
        <v>5</v>
      </c>
      <c r="C6" s="60"/>
      <c r="D6" s="46" t="s">
        <v>17</v>
      </c>
      <c r="E6" s="46" t="s">
        <v>6</v>
      </c>
      <c r="F6" s="46" t="s">
        <v>7</v>
      </c>
      <c r="G6" s="46" t="s">
        <v>8</v>
      </c>
      <c r="H6" s="46" t="s">
        <v>9</v>
      </c>
      <c r="I6" s="78"/>
      <c r="K6" s="59" t="s">
        <v>5</v>
      </c>
      <c r="L6" s="60"/>
      <c r="M6" s="59" t="s">
        <v>17</v>
      </c>
      <c r="N6" s="46" t="s">
        <v>19</v>
      </c>
    </row>
    <row r="7" spans="2:14">
      <c r="B7" s="61"/>
      <c r="C7" s="62"/>
      <c r="D7" s="47"/>
      <c r="E7" s="47"/>
      <c r="F7" s="47"/>
      <c r="G7" s="47"/>
      <c r="H7" s="47"/>
      <c r="I7" s="78"/>
      <c r="J7" s="6"/>
      <c r="K7" s="61"/>
      <c r="L7" s="62"/>
      <c r="M7" s="61"/>
      <c r="N7" s="47"/>
    </row>
    <row r="8" spans="2:14" ht="25.05" customHeight="1" thickBot="1">
      <c r="B8" s="63"/>
      <c r="C8" s="64"/>
      <c r="D8" s="48"/>
      <c r="E8" s="48"/>
      <c r="F8" s="48"/>
      <c r="G8" s="48"/>
      <c r="H8" s="48"/>
      <c r="I8" s="78"/>
      <c r="J8" s="6"/>
      <c r="K8" s="63"/>
      <c r="L8" s="64"/>
      <c r="M8" s="63"/>
      <c r="N8" s="48"/>
    </row>
    <row r="9" spans="2:14" ht="14.55" customHeight="1" thickBot="1">
      <c r="B9" s="28">
        <v>42834</v>
      </c>
      <c r="C9" s="29">
        <v>43100</v>
      </c>
      <c r="D9" s="34">
        <f>C9-B9</f>
        <v>266</v>
      </c>
      <c r="E9" s="35">
        <v>0</v>
      </c>
      <c r="F9" s="39">
        <f>ROUNDDOWN($F$4*'Emission Factors'!$C$5*(D9/D10),0)</f>
        <v>139306</v>
      </c>
      <c r="G9" s="35">
        <v>0</v>
      </c>
      <c r="H9" s="38">
        <f t="shared" ref="H9:H17" si="0">F9-E9-G9</f>
        <v>139306</v>
      </c>
      <c r="I9" s="19"/>
      <c r="K9" s="28">
        <v>42834</v>
      </c>
      <c r="L9" s="29">
        <v>43100</v>
      </c>
      <c r="M9" s="32">
        <f>L9-K9</f>
        <v>266</v>
      </c>
      <c r="N9" s="36">
        <f>N10*(M9/365)</f>
        <v>214913.42465753425</v>
      </c>
    </row>
    <row r="10" spans="2:14" ht="14.4" thickBot="1">
      <c r="B10" s="51">
        <v>2018</v>
      </c>
      <c r="C10" s="65"/>
      <c r="D10" s="35">
        <v>365</v>
      </c>
      <c r="E10" s="40">
        <v>0</v>
      </c>
      <c r="F10" s="39">
        <f>ROUNDDOWN(('Emission Factors'!$C$5)*$F$4,0)</f>
        <v>191154</v>
      </c>
      <c r="G10" s="40">
        <v>0</v>
      </c>
      <c r="H10" s="38">
        <f t="shared" si="0"/>
        <v>191154</v>
      </c>
      <c r="I10" s="19"/>
      <c r="K10" s="51">
        <v>2018</v>
      </c>
      <c r="L10" s="65"/>
      <c r="M10" s="33">
        <v>365</v>
      </c>
      <c r="N10" s="37">
        <f>$F$4</f>
        <v>294900</v>
      </c>
    </row>
    <row r="11" spans="2:14" ht="14.4" thickBot="1">
      <c r="B11" s="66">
        <v>2019</v>
      </c>
      <c r="C11" s="67"/>
      <c r="D11" s="35">
        <v>365</v>
      </c>
      <c r="E11" s="40">
        <v>0</v>
      </c>
      <c r="F11" s="39">
        <f>ROUNDDOWN(('Emission Factors'!$C$5)*(D11/D12)*$F$4,0)</f>
        <v>191154</v>
      </c>
      <c r="G11" s="40">
        <v>0</v>
      </c>
      <c r="H11" s="38">
        <f t="shared" si="0"/>
        <v>191154</v>
      </c>
      <c r="I11" s="19"/>
      <c r="K11" s="66">
        <v>2019</v>
      </c>
      <c r="L11" s="67"/>
      <c r="M11" s="33">
        <v>365</v>
      </c>
      <c r="N11" s="37">
        <f t="shared" ref="N11:N16" si="1">$F$4</f>
        <v>294900</v>
      </c>
    </row>
    <row r="12" spans="2:14" ht="14.4" thickBot="1">
      <c r="B12" s="66">
        <v>2020</v>
      </c>
      <c r="C12" s="67"/>
      <c r="D12" s="35">
        <v>365</v>
      </c>
      <c r="E12" s="40">
        <v>0</v>
      </c>
      <c r="F12" s="39">
        <f>ROUNDDOWN(('Emission Factors'!$C$5)*$F$4*(D12/D13),0)</f>
        <v>191154</v>
      </c>
      <c r="G12" s="40">
        <v>0</v>
      </c>
      <c r="H12" s="38">
        <f t="shared" si="0"/>
        <v>191154</v>
      </c>
      <c r="I12" s="19"/>
      <c r="K12" s="66">
        <v>2020</v>
      </c>
      <c r="L12" s="67"/>
      <c r="M12" s="33">
        <v>365</v>
      </c>
      <c r="N12" s="37">
        <f t="shared" si="1"/>
        <v>294900</v>
      </c>
    </row>
    <row r="13" spans="2:14" ht="14.4" thickBot="1">
      <c r="B13" s="51">
        <v>2021</v>
      </c>
      <c r="C13" s="52"/>
      <c r="D13" s="35">
        <v>365</v>
      </c>
      <c r="E13" s="40">
        <v>0</v>
      </c>
      <c r="F13" s="39">
        <f>ROUNDDOWN(('Emission Factors'!$C$5)*$F$4,0)</f>
        <v>191154</v>
      </c>
      <c r="G13" s="40">
        <v>0</v>
      </c>
      <c r="H13" s="38">
        <f t="shared" si="0"/>
        <v>191154</v>
      </c>
      <c r="I13" s="19"/>
      <c r="K13" s="51">
        <v>2021</v>
      </c>
      <c r="L13" s="52"/>
      <c r="M13" s="33">
        <v>365</v>
      </c>
      <c r="N13" s="37">
        <f t="shared" si="1"/>
        <v>294900</v>
      </c>
    </row>
    <row r="14" spans="2:14" ht="14.4" thickBot="1">
      <c r="B14" s="30">
        <v>44562</v>
      </c>
      <c r="C14" s="31">
        <v>44759</v>
      </c>
      <c r="D14" s="35">
        <f>C14-B14+1</f>
        <v>198</v>
      </c>
      <c r="E14" s="40">
        <v>0</v>
      </c>
      <c r="F14" s="39">
        <f>(D14/$D$13)*$F$13</f>
        <v>103694.49863013698</v>
      </c>
      <c r="G14" s="40">
        <v>0</v>
      </c>
      <c r="H14" s="38">
        <f t="shared" si="0"/>
        <v>103694.49863013698</v>
      </c>
      <c r="I14" s="19"/>
      <c r="K14" s="30">
        <v>44562</v>
      </c>
      <c r="L14" s="31">
        <v>44759</v>
      </c>
      <c r="M14" s="33">
        <f>L14-K14+1</f>
        <v>198</v>
      </c>
      <c r="N14" s="37">
        <f>(M14/$M$13)*$F$4</f>
        <v>159973.15068493149</v>
      </c>
    </row>
    <row r="15" spans="2:14" ht="14.4" thickBot="1">
      <c r="B15" s="26">
        <v>44760</v>
      </c>
      <c r="C15" s="27">
        <v>44926</v>
      </c>
      <c r="D15" s="3">
        <f>C15-B15+1</f>
        <v>167</v>
      </c>
      <c r="E15" s="3">
        <v>0</v>
      </c>
      <c r="F15" s="4">
        <f>(D15/$D$13)*$F$13</f>
        <v>87459.501369863021</v>
      </c>
      <c r="G15" s="3">
        <v>0</v>
      </c>
      <c r="H15" s="21">
        <f t="shared" si="0"/>
        <v>87459.501369863021</v>
      </c>
      <c r="I15" s="20"/>
      <c r="K15" s="26">
        <v>44760</v>
      </c>
      <c r="L15" s="27">
        <v>44926</v>
      </c>
      <c r="M15" s="22">
        <f>L15-K15+1</f>
        <v>167</v>
      </c>
      <c r="N15" s="24">
        <f>(M15/$M$13)*$F$4</f>
        <v>134926.84931506851</v>
      </c>
    </row>
    <row r="16" spans="2:14" ht="14.4" thickBot="1">
      <c r="B16" s="53">
        <v>2023</v>
      </c>
      <c r="C16" s="54"/>
      <c r="D16" s="3">
        <v>365</v>
      </c>
      <c r="E16" s="5">
        <v>0</v>
      </c>
      <c r="F16" s="4">
        <f>ROUNDDOWN(('Emission Factors'!$C$5)*$F$4,0)</f>
        <v>191154</v>
      </c>
      <c r="G16" s="5">
        <v>0</v>
      </c>
      <c r="H16" s="21">
        <f t="shared" si="0"/>
        <v>191154</v>
      </c>
      <c r="I16" s="20"/>
      <c r="K16" s="53">
        <v>2023</v>
      </c>
      <c r="L16" s="54"/>
      <c r="M16" s="22">
        <v>365</v>
      </c>
      <c r="N16" s="24">
        <f t="shared" si="1"/>
        <v>294900</v>
      </c>
    </row>
    <row r="17" spans="2:14" ht="14.4" thickBot="1">
      <c r="B17" s="14">
        <v>45292</v>
      </c>
      <c r="C17" s="15">
        <v>45390</v>
      </c>
      <c r="D17" s="12">
        <f>C17-B17+1</f>
        <v>99</v>
      </c>
      <c r="E17" s="5">
        <v>0</v>
      </c>
      <c r="F17" s="4">
        <f>('Emission Factors'!$C$5)*$F$4*(D17/D16)</f>
        <v>51847.298136986297</v>
      </c>
      <c r="G17" s="5">
        <v>0</v>
      </c>
      <c r="H17" s="21">
        <f t="shared" si="0"/>
        <v>51847.298136986297</v>
      </c>
      <c r="I17" s="20"/>
      <c r="K17" s="14">
        <v>45292</v>
      </c>
      <c r="L17" s="15">
        <v>45390</v>
      </c>
      <c r="M17" s="23">
        <f>L17-K17+1</f>
        <v>99</v>
      </c>
      <c r="N17" s="25">
        <f>N16*(M17/365)</f>
        <v>79986.575342465745</v>
      </c>
    </row>
    <row r="18" spans="2:14" ht="13.05" customHeight="1">
      <c r="B18" s="55" t="s">
        <v>10</v>
      </c>
      <c r="C18" s="56"/>
      <c r="D18" s="73"/>
      <c r="E18" s="70">
        <f>SUM(E9:E12)</f>
        <v>0</v>
      </c>
      <c r="F18" s="72">
        <f>SUM(F15:F17)</f>
        <v>330460.79950684938</v>
      </c>
      <c r="G18" s="70">
        <f>SUM(G9:G12)</f>
        <v>0</v>
      </c>
      <c r="H18" s="72">
        <f>SUM(H15:H17)</f>
        <v>330460.79950684938</v>
      </c>
      <c r="I18" s="68"/>
      <c r="J18" s="6"/>
      <c r="K18" s="55" t="s">
        <v>10</v>
      </c>
      <c r="L18" s="56"/>
      <c r="M18" s="56"/>
      <c r="N18" s="49">
        <f>SUM(N15:N17)</f>
        <v>509813.42465753423</v>
      </c>
    </row>
    <row r="19" spans="2:14" ht="13.05" customHeight="1" thickBot="1">
      <c r="B19" s="57"/>
      <c r="C19" s="58"/>
      <c r="D19" s="74"/>
      <c r="E19" s="71"/>
      <c r="F19" s="71"/>
      <c r="G19" s="71"/>
      <c r="H19" s="71"/>
      <c r="I19" s="69"/>
      <c r="J19" s="6"/>
      <c r="K19" s="57"/>
      <c r="L19" s="58"/>
      <c r="M19" s="58"/>
      <c r="N19" s="50"/>
    </row>
    <row r="20" spans="2:14" s="8" customFormat="1" ht="12.6"/>
  </sheetData>
  <mergeCells count="30">
    <mergeCell ref="H3:I3"/>
    <mergeCell ref="E6:E8"/>
    <mergeCell ref="F6:F8"/>
    <mergeCell ref="G6:G8"/>
    <mergeCell ref="H6:H8"/>
    <mergeCell ref="H5:I5"/>
    <mergeCell ref="I6:I8"/>
    <mergeCell ref="B6:C8"/>
    <mergeCell ref="I18:I19"/>
    <mergeCell ref="E18:E19"/>
    <mergeCell ref="F18:F19"/>
    <mergeCell ref="B18:D19"/>
    <mergeCell ref="D6:D8"/>
    <mergeCell ref="G18:G19"/>
    <mergeCell ref="H18:H19"/>
    <mergeCell ref="B10:C10"/>
    <mergeCell ref="B16:C16"/>
    <mergeCell ref="B13:C13"/>
    <mergeCell ref="B12:C12"/>
    <mergeCell ref="B11:C11"/>
    <mergeCell ref="N6:N8"/>
    <mergeCell ref="N18:N19"/>
    <mergeCell ref="K13:L13"/>
    <mergeCell ref="K16:L16"/>
    <mergeCell ref="K18:M19"/>
    <mergeCell ref="K6:L8"/>
    <mergeCell ref="M6:M8"/>
    <mergeCell ref="K10:L10"/>
    <mergeCell ref="K11:L11"/>
    <mergeCell ref="K12:L12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Emission Factors</vt:lpstr>
      <vt:lpstr>Monitoring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hazal</cp:lastModifiedBy>
  <cp:lastPrinted>2015-01-08T14:07:08Z</cp:lastPrinted>
  <dcterms:created xsi:type="dcterms:W3CDTF">2014-10-28T12:31:58Z</dcterms:created>
  <dcterms:modified xsi:type="dcterms:W3CDTF">2023-03-15T14:53:32Z</dcterms:modified>
</cp:coreProperties>
</file>